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nillae\Desktop\Convocatorias\Nuevos\"/>
    </mc:Choice>
  </mc:AlternateContent>
  <bookViews>
    <workbookView xWindow="9120" yWindow="390" windowWidth="11520" windowHeight="7140" tabRatio="307" activeTab="1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Territoriales!$A$1:$AF$391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Territoriales!$A$1:$Z$399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71027"/>
</workbook>
</file>

<file path=xl/calcChain.xml><?xml version="1.0" encoding="utf-8"?>
<calcChain xmlns="http://schemas.openxmlformats.org/spreadsheetml/2006/main">
  <c r="Y349" i="7" l="1"/>
  <c r="R349" i="7"/>
  <c r="Q349" i="7"/>
  <c r="T349" i="7" l="1"/>
  <c r="Q116" i="7"/>
  <c r="Q319" i="7" l="1"/>
  <c r="Y171" i="7" l="1"/>
  <c r="R171" i="7"/>
  <c r="Q171" i="7"/>
  <c r="T171" i="7" l="1"/>
  <c r="Q227" i="7" l="1"/>
  <c r="Q226" i="7"/>
  <c r="Q87" i="7" l="1"/>
  <c r="Q86" i="7"/>
  <c r="Q85" i="7"/>
  <c r="Q81" i="7"/>
  <c r="Q74" i="7" l="1"/>
  <c r="Q70" i="7"/>
  <c r="Q47" i="7" l="1"/>
  <c r="Q245" i="7" l="1"/>
  <c r="Q243" i="7"/>
  <c r="Q240" i="7"/>
  <c r="Q238" i="7"/>
  <c r="Q246" i="7" l="1"/>
  <c r="Q352" i="7" l="1"/>
  <c r="Q344" i="7"/>
  <c r="Q341" i="7"/>
  <c r="Q343" i="7"/>
  <c r="Q313" i="7"/>
  <c r="Q312" i="7"/>
  <c r="R42" i="7"/>
  <c r="Q42" i="7"/>
  <c r="Q19" i="7"/>
  <c r="Q18" i="7"/>
  <c r="Q17" i="7"/>
  <c r="Q16" i="7"/>
  <c r="Q12" i="7"/>
  <c r="Q11" i="7"/>
  <c r="T42" i="7" l="1"/>
  <c r="Q363" i="7"/>
  <c r="Y348" i="7"/>
  <c r="R348" i="7"/>
  <c r="Q348" i="7"/>
  <c r="Y332" i="7"/>
  <c r="R332" i="7"/>
  <c r="Q332" i="7"/>
  <c r="Y333" i="7"/>
  <c r="R333" i="7"/>
  <c r="R334" i="7"/>
  <c r="Q333" i="7"/>
  <c r="Y310" i="7"/>
  <c r="R310" i="7"/>
  <c r="Q310" i="7"/>
  <c r="R311" i="7"/>
  <c r="R312" i="7"/>
  <c r="R313" i="7"/>
  <c r="Q311" i="7"/>
  <c r="Y311" i="7"/>
  <c r="Y373" i="7"/>
  <c r="R373" i="7"/>
  <c r="Q373" i="7"/>
  <c r="Y374" i="7"/>
  <c r="R374" i="7"/>
  <c r="Q374" i="7"/>
  <c r="Y376" i="7"/>
  <c r="R376" i="7"/>
  <c r="Q376" i="7"/>
  <c r="Y124" i="7"/>
  <c r="R124" i="7"/>
  <c r="Q124" i="7"/>
  <c r="Y371" i="7"/>
  <c r="R371" i="7"/>
  <c r="Q371" i="7"/>
  <c r="Y372" i="7"/>
  <c r="R372" i="7"/>
  <c r="Q372" i="7"/>
  <c r="R123" i="7"/>
  <c r="Q123" i="7"/>
  <c r="Y123" i="7"/>
  <c r="U35" i="7"/>
  <c r="T333" i="7" l="1"/>
  <c r="U124" i="7"/>
  <c r="T348" i="7"/>
  <c r="T374" i="7"/>
  <c r="T376" i="7"/>
  <c r="T313" i="7"/>
  <c r="T310" i="7"/>
  <c r="T332" i="7"/>
  <c r="T312" i="7"/>
  <c r="T311" i="7"/>
  <c r="T373" i="7"/>
  <c r="T371" i="7"/>
  <c r="T124" i="7"/>
  <c r="T372" i="7"/>
  <c r="T123" i="7"/>
  <c r="Y364" i="7" l="1"/>
  <c r="R364" i="7"/>
  <c r="Q364" i="7"/>
  <c r="T364" i="7" l="1"/>
  <c r="Q149" i="7"/>
  <c r="Q148" i="7"/>
  <c r="Q217" i="7"/>
  <c r="Q231" i="7"/>
  <c r="Q219" i="7" l="1"/>
  <c r="Q222" i="7" l="1"/>
  <c r="R309" i="7" l="1"/>
  <c r="Q309" i="7"/>
  <c r="T309" i="7" l="1"/>
  <c r="Q370" i="7"/>
  <c r="Q375" i="7"/>
  <c r="Q378" i="7" l="1"/>
  <c r="Q334" i="7" l="1"/>
  <c r="Q331" i="7"/>
  <c r="Q336" i="7"/>
  <c r="Q286" i="7"/>
  <c r="Q237" i="7"/>
  <c r="Q239" i="7"/>
  <c r="Y162" i="7"/>
  <c r="Q162" i="7"/>
  <c r="R162" i="7"/>
  <c r="Y161" i="7"/>
  <c r="Q161" i="7"/>
  <c r="R161" i="7"/>
  <c r="Y160" i="7"/>
  <c r="Q160" i="7"/>
  <c r="Q159" i="7"/>
  <c r="R160" i="7"/>
  <c r="Q133" i="7"/>
  <c r="Q132" i="7"/>
  <c r="Q98" i="7"/>
  <c r="Q130" i="7"/>
  <c r="T162" i="7" l="1"/>
  <c r="T161" i="7"/>
  <c r="T160" i="7"/>
  <c r="Q97" i="7"/>
  <c r="Q41" i="7"/>
  <c r="Y42" i="7" l="1"/>
  <c r="Y41" i="7"/>
  <c r="Y40" i="7"/>
  <c r="R41" i="7"/>
  <c r="T41" i="7" s="1"/>
  <c r="R40" i="7"/>
  <c r="Q40" i="7"/>
  <c r="T40" i="7" l="1"/>
  <c r="Q26" i="7"/>
  <c r="Q25" i="7"/>
  <c r="Q27" i="7" l="1"/>
  <c r="Q384" i="7" l="1"/>
  <c r="Q383" i="7"/>
  <c r="Q351" i="7"/>
  <c r="Q350" i="7"/>
  <c r="Q322" i="7"/>
  <c r="Q321" i="7"/>
  <c r="Q320" i="7"/>
  <c r="Q323" i="7"/>
  <c r="Q314" i="7"/>
  <c r="Q230" i="7" l="1"/>
  <c r="Q229" i="7"/>
  <c r="Q228" i="7"/>
  <c r="Q221" i="7"/>
  <c r="Q225" i="7"/>
  <c r="Q224" i="7"/>
  <c r="Q223" i="7" l="1"/>
  <c r="Y157" i="7" l="1"/>
  <c r="Q157" i="7"/>
  <c r="Q134" i="7"/>
  <c r="Q131" i="7"/>
  <c r="Q316" i="7"/>
  <c r="Q325" i="7" l="1"/>
  <c r="Q324" i="7" l="1"/>
  <c r="Q326" i="7"/>
  <c r="Q315" i="7"/>
  <c r="Q317" i="7" l="1"/>
  <c r="Q277" i="7"/>
  <c r="Q318" i="7" l="1"/>
  <c r="Q273" i="7" l="1"/>
  <c r="Q259" i="7"/>
  <c r="Q173" i="7"/>
  <c r="Q172" i="7"/>
  <c r="Q167" i="7"/>
  <c r="Q166" i="7"/>
  <c r="Q163" i="7"/>
  <c r="Q169" i="7"/>
  <c r="Q168" i="7"/>
  <c r="Q147" i="7"/>
  <c r="Q146" i="7"/>
  <c r="Q140" i="7"/>
  <c r="Q139" i="7"/>
  <c r="Q145" i="7"/>
  <c r="Q82" i="7" l="1"/>
  <c r="Q80" i="7"/>
  <c r="Q75" i="7" l="1"/>
  <c r="Q69" i="7"/>
  <c r="Q67" i="7"/>
  <c r="Q72" i="7"/>
  <c r="Q71" i="7"/>
  <c r="Q73" i="7" l="1"/>
  <c r="Q68" i="7"/>
  <c r="Q276" i="7" l="1"/>
  <c r="Q275" i="7"/>
  <c r="Q50" i="7"/>
  <c r="Q51" i="7"/>
  <c r="Q48" i="7"/>
  <c r="Q24" i="7" l="1"/>
  <c r="Q9" i="7" l="1"/>
  <c r="Q15" i="7" l="1"/>
  <c r="Q14" i="7"/>
  <c r="Q361" i="7" l="1"/>
  <c r="Q365" i="7"/>
  <c r="Q359" i="7"/>
  <c r="Q362" i="7" l="1"/>
  <c r="Q360" i="7"/>
  <c r="Q358" i="7" l="1"/>
  <c r="Q357" i="7" l="1"/>
  <c r="Q345" i="7" l="1"/>
  <c r="Q346" i="7"/>
  <c r="Q347" i="7"/>
  <c r="Q342" i="7"/>
  <c r="Q303" i="7" l="1"/>
  <c r="Q302" i="7"/>
  <c r="Q296" i="7" l="1"/>
  <c r="Q295" i="7"/>
  <c r="Q294" i="7"/>
  <c r="Q304" i="7"/>
  <c r="Q301" i="7"/>
  <c r="Q299" i="7"/>
  <c r="Q297" i="7"/>
  <c r="Q300" i="7"/>
  <c r="Q284" i="7" l="1"/>
  <c r="Q289" i="7" l="1"/>
  <c r="Q285" i="7" l="1"/>
  <c r="Q287" i="7" l="1"/>
  <c r="Q288" i="7" l="1"/>
  <c r="Q283" i="7"/>
  <c r="Q264" i="7" l="1"/>
  <c r="Q260" i="7" l="1"/>
  <c r="Q263" i="7"/>
  <c r="Q262" i="7"/>
  <c r="Q267" i="7"/>
  <c r="Q266" i="7"/>
  <c r="Q265" i="7"/>
  <c r="Q268" i="7"/>
  <c r="Q261" i="7"/>
  <c r="Q250" i="7"/>
  <c r="Q247" i="7" l="1"/>
  <c r="Q242" i="7"/>
  <c r="Q254" i="7" l="1"/>
  <c r="Q253" i="7" l="1"/>
  <c r="Q252" i="7"/>
  <c r="Q248" i="7" l="1"/>
  <c r="Q249" i="7"/>
  <c r="Q251" i="7" l="1"/>
  <c r="Q244" i="7"/>
  <c r="Q241" i="7"/>
  <c r="Q232" i="7"/>
  <c r="Q220" i="7"/>
  <c r="Q216" i="7" l="1"/>
  <c r="Q218" i="7"/>
  <c r="Q211" i="7"/>
  <c r="Q210" i="7"/>
  <c r="Q209" i="7"/>
  <c r="Q208" i="7"/>
  <c r="Q207" i="7"/>
  <c r="Q201" i="7"/>
  <c r="Q202" i="7"/>
  <c r="Q194" i="7"/>
  <c r="Q196" i="7" l="1"/>
  <c r="Q195" i="7" l="1"/>
  <c r="Q192" i="7" l="1"/>
  <c r="Q190" i="7" l="1"/>
  <c r="Q191" i="7"/>
  <c r="Q187" i="7" l="1"/>
  <c r="Q198" i="7"/>
  <c r="Q199" i="7"/>
  <c r="Q188" i="7"/>
  <c r="Q186" i="7"/>
  <c r="Q174" i="7" l="1"/>
  <c r="Q164" i="7"/>
  <c r="Q165" i="7"/>
  <c r="Q170" i="7"/>
  <c r="Q158" i="7"/>
  <c r="Q156" i="7"/>
  <c r="Q155" i="7"/>
  <c r="Q154" i="7"/>
  <c r="Q143" i="7"/>
  <c r="Q144" i="7"/>
  <c r="Q142" i="7"/>
  <c r="Q141" i="7"/>
  <c r="Q125" i="7" l="1"/>
  <c r="Q122" i="7"/>
  <c r="Q121" i="7"/>
  <c r="Q106" i="7" l="1"/>
  <c r="Q111" i="7"/>
  <c r="Q99" i="7"/>
  <c r="Q100" i="7"/>
  <c r="Q101" i="7" l="1"/>
  <c r="Q113" i="7"/>
  <c r="Q105" i="7"/>
  <c r="Q103" i="7"/>
  <c r="Q107" i="7"/>
  <c r="Q109" i="7" l="1"/>
  <c r="Q108" i="7"/>
  <c r="Q112" i="7"/>
  <c r="Q110" i="7"/>
  <c r="Q104" i="7"/>
  <c r="Q95" i="7" l="1"/>
  <c r="Q94" i="7"/>
  <c r="Q93" i="7"/>
  <c r="Q96" i="7"/>
  <c r="Q102" i="7"/>
  <c r="Q92" i="7"/>
  <c r="Q84" i="7" l="1"/>
  <c r="Q83" i="7"/>
  <c r="Q62" i="7" l="1"/>
  <c r="Q61" i="7"/>
  <c r="Q60" i="7"/>
  <c r="Q59" i="7"/>
  <c r="Q52" i="7" l="1"/>
  <c r="Q43" i="7" l="1"/>
  <c r="Q53" i="7" l="1"/>
  <c r="Q44" i="7"/>
  <c r="Q54" i="7"/>
  <c r="Q49" i="7"/>
  <c r="Q46" i="7" l="1"/>
  <c r="Q45" i="7" l="1"/>
  <c r="Q39" i="7"/>
  <c r="Q32" i="7"/>
  <c r="Q35" i="7" s="1"/>
  <c r="Q13" i="7" l="1"/>
  <c r="X233" i="7" l="1"/>
  <c r="W233" i="7"/>
  <c r="V233" i="7"/>
  <c r="R157" i="7" l="1"/>
  <c r="T157" i="7" l="1"/>
  <c r="Y313" i="7"/>
  <c r="Y312" i="7"/>
  <c r="P233" i="7"/>
  <c r="O233" i="7"/>
  <c r="N233" i="7"/>
  <c r="M233" i="7"/>
  <c r="L233" i="7"/>
  <c r="K233" i="7"/>
  <c r="J233" i="7"/>
  <c r="I233" i="7"/>
  <c r="H233" i="7"/>
  <c r="G233" i="7"/>
  <c r="R179" i="7" l="1"/>
  <c r="Q179" i="7"/>
  <c r="R181" i="7"/>
  <c r="Q181" i="7"/>
  <c r="R180" i="7"/>
  <c r="Q180" i="7"/>
  <c r="T179" i="7" l="1"/>
  <c r="T181" i="7"/>
  <c r="T180" i="7"/>
  <c r="U233" i="7" l="1"/>
  <c r="R384" i="7" l="1"/>
  <c r="R350" i="7" l="1"/>
  <c r="S279" i="7" l="1"/>
  <c r="R182" i="7"/>
  <c r="Q182" i="7"/>
  <c r="S233" i="7"/>
  <c r="Q233" i="7" l="1"/>
  <c r="Q335" i="7" l="1"/>
  <c r="Q337" i="7" l="1"/>
  <c r="Q366" i="7" l="1"/>
  <c r="Q200" i="7"/>
  <c r="Q197" i="7"/>
  <c r="Q193" i="7"/>
  <c r="Q298" i="7" l="1"/>
  <c r="Q305" i="7" l="1"/>
  <c r="T278" i="7"/>
  <c r="Y253" i="7" l="1"/>
  <c r="R253" i="7"/>
  <c r="T253" i="7" s="1"/>
  <c r="R249" i="7" l="1"/>
  <c r="T249" i="7" s="1"/>
  <c r="R248" i="7"/>
  <c r="R254" i="7"/>
  <c r="T254" i="7" s="1"/>
  <c r="T248" i="7" l="1"/>
  <c r="Q189" i="7" l="1"/>
  <c r="Q203" i="7" l="1"/>
  <c r="Q135" i="7" l="1"/>
  <c r="R62" i="7" l="1"/>
  <c r="R61" i="7"/>
  <c r="R60" i="7"/>
  <c r="R59" i="7"/>
  <c r="R54" i="7"/>
  <c r="R53" i="7"/>
  <c r="R52" i="7"/>
  <c r="R51" i="7"/>
  <c r="R50" i="7"/>
  <c r="R49" i="7"/>
  <c r="R48" i="7"/>
  <c r="R47" i="7"/>
  <c r="R46" i="7"/>
  <c r="R45" i="7"/>
  <c r="R44" i="7"/>
  <c r="R43" i="7"/>
  <c r="R39" i="7"/>
  <c r="R32" i="7"/>
  <c r="R35" i="7" s="1"/>
  <c r="R27" i="7"/>
  <c r="R26" i="7"/>
  <c r="R25" i="7"/>
  <c r="R24" i="7"/>
  <c r="R19" i="7"/>
  <c r="T19" i="7" s="1"/>
  <c r="R18" i="7"/>
  <c r="T18" i="7" s="1"/>
  <c r="R17" i="7"/>
  <c r="R16" i="7"/>
  <c r="R15" i="7"/>
  <c r="R14" i="7"/>
  <c r="R13" i="7"/>
  <c r="R12" i="7"/>
  <c r="R11" i="7"/>
  <c r="R9" i="7"/>
  <c r="R63" i="7" l="1"/>
  <c r="Q28" i="7"/>
  <c r="R28" i="7"/>
  <c r="T16" i="7"/>
  <c r="Q55" i="7"/>
  <c r="Q63" i="7"/>
  <c r="R55" i="7"/>
  <c r="T17" i="7"/>
  <c r="Y363" i="7" l="1"/>
  <c r="R363" i="7"/>
  <c r="T363" i="7" s="1"/>
  <c r="Y19" i="7" l="1"/>
  <c r="Y18" i="7"/>
  <c r="Y17" i="7"/>
  <c r="Y16" i="7"/>
  <c r="X385" i="7" l="1"/>
  <c r="W385" i="7"/>
  <c r="V385" i="7"/>
  <c r="X379" i="7"/>
  <c r="W379" i="7"/>
  <c r="V379" i="7"/>
  <c r="Y384" i="7"/>
  <c r="Y383" i="7"/>
  <c r="Y378" i="7"/>
  <c r="Y375" i="7"/>
  <c r="Y370" i="7"/>
  <c r="X366" i="7"/>
  <c r="W366" i="7"/>
  <c r="V366" i="7"/>
  <c r="Y365" i="7"/>
  <c r="Y362" i="7"/>
  <c r="Y361" i="7"/>
  <c r="Y360" i="7"/>
  <c r="Y359" i="7"/>
  <c r="Y358" i="7"/>
  <c r="Y357" i="7"/>
  <c r="X353" i="7"/>
  <c r="W353" i="7"/>
  <c r="V353" i="7"/>
  <c r="Y350" i="7"/>
  <c r="Y351" i="7"/>
  <c r="Y352" i="7"/>
  <c r="Y347" i="7"/>
  <c r="Y346" i="7"/>
  <c r="Y345" i="7"/>
  <c r="Y344" i="7"/>
  <c r="Y343" i="7"/>
  <c r="Y342" i="7"/>
  <c r="Y341" i="7"/>
  <c r="X337" i="7"/>
  <c r="W337" i="7"/>
  <c r="V337" i="7"/>
  <c r="Y336" i="7"/>
  <c r="Y335" i="7"/>
  <c r="Y334" i="7"/>
  <c r="Y331" i="7"/>
  <c r="Y321" i="7"/>
  <c r="X327" i="7"/>
  <c r="W327" i="7"/>
  <c r="V327" i="7"/>
  <c r="Y326" i="7"/>
  <c r="Y325" i="7"/>
  <c r="Y324" i="7"/>
  <c r="Y323" i="7"/>
  <c r="Y322" i="7"/>
  <c r="Y320" i="7"/>
  <c r="Y319" i="7"/>
  <c r="Y318" i="7"/>
  <c r="Y317" i="7"/>
  <c r="Y316" i="7"/>
  <c r="Y315" i="7"/>
  <c r="Y314" i="7"/>
  <c r="Y309" i="7"/>
  <c r="Y304" i="7"/>
  <c r="Y295" i="7"/>
  <c r="X305" i="7"/>
  <c r="W305" i="7"/>
  <c r="Y296" i="7"/>
  <c r="Y297" i="7"/>
  <c r="Y298" i="7"/>
  <c r="Y299" i="7"/>
  <c r="Y300" i="7"/>
  <c r="Y301" i="7"/>
  <c r="Y302" i="7"/>
  <c r="Y303" i="7"/>
  <c r="Y294" i="7"/>
  <c r="X290" i="7"/>
  <c r="W290" i="7"/>
  <c r="V290" i="7"/>
  <c r="Y289" i="7"/>
  <c r="Y288" i="7"/>
  <c r="Y287" i="7"/>
  <c r="Y286" i="7"/>
  <c r="Y285" i="7"/>
  <c r="Y284" i="7"/>
  <c r="Y283" i="7"/>
  <c r="X279" i="7"/>
  <c r="W279" i="7"/>
  <c r="V279" i="7"/>
  <c r="Y274" i="7"/>
  <c r="Y275" i="7"/>
  <c r="Y278" i="7"/>
  <c r="Y277" i="7"/>
  <c r="Y276" i="7"/>
  <c r="Y273" i="7"/>
  <c r="X269" i="7"/>
  <c r="W269" i="7"/>
  <c r="V269" i="7"/>
  <c r="Y268" i="7"/>
  <c r="Y267" i="7"/>
  <c r="Y266" i="7"/>
  <c r="Y265" i="7"/>
  <c r="Y264" i="7"/>
  <c r="Y263" i="7"/>
  <c r="Y262" i="7"/>
  <c r="Y261" i="7"/>
  <c r="Y260" i="7"/>
  <c r="Y259" i="7"/>
  <c r="Y337" i="7" l="1"/>
  <c r="X338" i="7" s="1"/>
  <c r="Y353" i="7"/>
  <c r="V354" i="7" s="1"/>
  <c r="Y366" i="7"/>
  <c r="X367" i="7" s="1"/>
  <c r="Y290" i="7"/>
  <c r="X291" i="7" s="1"/>
  <c r="Y279" i="7"/>
  <c r="X280" i="7" s="1"/>
  <c r="Y269" i="7"/>
  <c r="Y385" i="7"/>
  <c r="X386" i="7" s="1"/>
  <c r="Y327" i="7"/>
  <c r="Y305" i="7"/>
  <c r="X306" i="7" s="1"/>
  <c r="V305" i="7"/>
  <c r="W338" i="7" l="1"/>
  <c r="V338" i="7"/>
  <c r="W354" i="7"/>
  <c r="X354" i="7"/>
  <c r="V386" i="7"/>
  <c r="W386" i="7"/>
  <c r="V367" i="7"/>
  <c r="W367" i="7"/>
  <c r="V328" i="7"/>
  <c r="W328" i="7"/>
  <c r="X328" i="7"/>
  <c r="W306" i="7"/>
  <c r="V306" i="7"/>
  <c r="V291" i="7"/>
  <c r="W291" i="7"/>
  <c r="V280" i="7"/>
  <c r="W280" i="7"/>
  <c r="V270" i="7"/>
  <c r="W270" i="7"/>
  <c r="X270" i="7"/>
  <c r="X255" i="7"/>
  <c r="W255" i="7"/>
  <c r="V255" i="7"/>
  <c r="Y254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X212" i="7"/>
  <c r="W212" i="7"/>
  <c r="V212" i="7"/>
  <c r="Y211" i="7"/>
  <c r="Y210" i="7"/>
  <c r="Y209" i="7"/>
  <c r="Y208" i="7"/>
  <c r="Y207" i="7"/>
  <c r="X203" i="7"/>
  <c r="W203" i="7"/>
  <c r="V203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188" i="7"/>
  <c r="Y187" i="7"/>
  <c r="Y186" i="7"/>
  <c r="X182" i="7"/>
  <c r="W182" i="7"/>
  <c r="V182" i="7"/>
  <c r="Y181" i="7"/>
  <c r="Y180" i="7"/>
  <c r="Y179" i="7"/>
  <c r="X175" i="7"/>
  <c r="W175" i="7"/>
  <c r="V175" i="7"/>
  <c r="Y212" i="7" l="1"/>
  <c r="X213" i="7" s="1"/>
  <c r="Y255" i="7"/>
  <c r="V256" i="7" s="1"/>
  <c r="Y203" i="7"/>
  <c r="X204" i="7" s="1"/>
  <c r="Y182" i="7"/>
  <c r="Y174" i="7"/>
  <c r="Y173" i="7"/>
  <c r="Y172" i="7"/>
  <c r="Y170" i="7"/>
  <c r="Y169" i="7"/>
  <c r="Y168" i="7"/>
  <c r="Y167" i="7"/>
  <c r="Y166" i="7"/>
  <c r="Y165" i="7"/>
  <c r="Y164" i="7"/>
  <c r="Y163" i="7"/>
  <c r="Y159" i="7"/>
  <c r="Y158" i="7"/>
  <c r="Y156" i="7"/>
  <c r="Y155" i="7"/>
  <c r="Y154" i="7"/>
  <c r="X150" i="7"/>
  <c r="W150" i="7"/>
  <c r="V150" i="7"/>
  <c r="Y149" i="7"/>
  <c r="Y148" i="7"/>
  <c r="Y147" i="7"/>
  <c r="Y146" i="7"/>
  <c r="Y145" i="7"/>
  <c r="Y144" i="7"/>
  <c r="Y143" i="7"/>
  <c r="Y142" i="7"/>
  <c r="Y141" i="7"/>
  <c r="Y140" i="7"/>
  <c r="Y139" i="7"/>
  <c r="X135" i="7"/>
  <c r="W135" i="7"/>
  <c r="V135" i="7"/>
  <c r="Y134" i="7"/>
  <c r="Y133" i="7"/>
  <c r="Y132" i="7"/>
  <c r="Y131" i="7"/>
  <c r="Y130" i="7"/>
  <c r="X126" i="7"/>
  <c r="W126" i="7"/>
  <c r="V126" i="7"/>
  <c r="Y125" i="7"/>
  <c r="Y377" i="7"/>
  <c r="Y379" i="7" s="1"/>
  <c r="Y122" i="7"/>
  <c r="Y121" i="7"/>
  <c r="X117" i="7"/>
  <c r="W117" i="7"/>
  <c r="V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W380" i="7" l="1"/>
  <c r="X380" i="7"/>
  <c r="V380" i="7"/>
  <c r="V213" i="7"/>
  <c r="W213" i="7"/>
  <c r="Y135" i="7"/>
  <c r="V136" i="7" s="1"/>
  <c r="Y150" i="7"/>
  <c r="X151" i="7" s="1"/>
  <c r="Y117" i="7"/>
  <c r="V118" i="7" s="1"/>
  <c r="Y126" i="7"/>
  <c r="X127" i="7" s="1"/>
  <c r="W256" i="7"/>
  <c r="X256" i="7"/>
  <c r="W204" i="7"/>
  <c r="V204" i="7"/>
  <c r="V183" i="7"/>
  <c r="W183" i="7"/>
  <c r="X183" i="7"/>
  <c r="Y175" i="7"/>
  <c r="V176" i="7" s="1"/>
  <c r="X88" i="7"/>
  <c r="W88" i="7"/>
  <c r="V88" i="7"/>
  <c r="Y87" i="7"/>
  <c r="Y86" i="7"/>
  <c r="Y85" i="7"/>
  <c r="Y84" i="7"/>
  <c r="Y83" i="7"/>
  <c r="Y82" i="7"/>
  <c r="Y81" i="7"/>
  <c r="Y80" i="7"/>
  <c r="Y216" i="7"/>
  <c r="Y233" i="7" s="1"/>
  <c r="V234" i="7" s="1"/>
  <c r="Y75" i="7"/>
  <c r="Y74" i="7"/>
  <c r="Y73" i="7"/>
  <c r="Y72" i="7"/>
  <c r="Y71" i="7"/>
  <c r="Y70" i="7"/>
  <c r="Y69" i="7"/>
  <c r="Y68" i="7"/>
  <c r="Y67" i="7"/>
  <c r="X76" i="7"/>
  <c r="W76" i="7"/>
  <c r="V76" i="7"/>
  <c r="Y62" i="7"/>
  <c r="Y61" i="7"/>
  <c r="Y60" i="7"/>
  <c r="Y59" i="7"/>
  <c r="V63" i="7"/>
  <c r="X63" i="7"/>
  <c r="W63" i="7"/>
  <c r="Y44" i="7"/>
  <c r="Y45" i="7"/>
  <c r="Y46" i="7"/>
  <c r="Y47" i="7"/>
  <c r="Y48" i="7"/>
  <c r="Y49" i="7"/>
  <c r="Y50" i="7"/>
  <c r="Y51" i="7"/>
  <c r="Y52" i="7"/>
  <c r="Y53" i="7"/>
  <c r="Y54" i="7"/>
  <c r="Y43" i="7"/>
  <c r="Y39" i="7"/>
  <c r="X55" i="7"/>
  <c r="W55" i="7"/>
  <c r="V55" i="7"/>
  <c r="X35" i="7"/>
  <c r="W35" i="7"/>
  <c r="V35" i="7"/>
  <c r="Y32" i="7"/>
  <c r="Y35" i="7" s="1"/>
  <c r="X28" i="7"/>
  <c r="W28" i="7"/>
  <c r="V28" i="7"/>
  <c r="Y26" i="7"/>
  <c r="Y27" i="7"/>
  <c r="Y25" i="7"/>
  <c r="Y24" i="7"/>
  <c r="X20" i="7"/>
  <c r="W20" i="7"/>
  <c r="V20" i="7"/>
  <c r="X390" i="7" l="1"/>
  <c r="Y76" i="7"/>
  <c r="W234" i="7"/>
  <c r="X234" i="7"/>
  <c r="V36" i="7"/>
  <c r="V390" i="7"/>
  <c r="W36" i="7"/>
  <c r="X118" i="7"/>
  <c r="V151" i="7"/>
  <c r="W118" i="7"/>
  <c r="W151" i="7"/>
  <c r="V127" i="7"/>
  <c r="W136" i="7"/>
  <c r="X36" i="7"/>
  <c r="Y63" i="7"/>
  <c r="X64" i="7" s="1"/>
  <c r="X136" i="7"/>
  <c r="W127" i="7"/>
  <c r="X176" i="7"/>
  <c r="W176" i="7"/>
  <c r="Y88" i="7"/>
  <c r="X89" i="7" s="1"/>
  <c r="Y55" i="7"/>
  <c r="V56" i="7" s="1"/>
  <c r="Y28" i="7"/>
  <c r="V29" i="7" s="1"/>
  <c r="Y11" i="7"/>
  <c r="Y12" i="7"/>
  <c r="Y13" i="7"/>
  <c r="Y14" i="7"/>
  <c r="Y15" i="7"/>
  <c r="Y10" i="7"/>
  <c r="Y9" i="7"/>
  <c r="V64" i="7" l="1"/>
  <c r="W64" i="7"/>
  <c r="X29" i="7"/>
  <c r="X56" i="7"/>
  <c r="W56" i="7"/>
  <c r="W29" i="7"/>
  <c r="W89" i="7"/>
  <c r="V89" i="7"/>
  <c r="V77" i="7"/>
  <c r="W77" i="7"/>
  <c r="X77" i="7"/>
  <c r="Y20" i="7"/>
  <c r="X21" i="7" s="1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Y390" i="7" l="1"/>
  <c r="X391" i="7" s="1"/>
  <c r="W21" i="7"/>
  <c r="V21" i="7"/>
  <c r="U150" i="7"/>
  <c r="V391" i="7" l="1"/>
  <c r="T222" i="7"/>
  <c r="T221" i="7"/>
  <c r="R217" i="7"/>
  <c r="T231" i="7"/>
  <c r="T230" i="7"/>
  <c r="T228" i="7"/>
  <c r="T227" i="7"/>
  <c r="T226" i="7"/>
  <c r="T225" i="7"/>
  <c r="T224" i="7"/>
  <c r="T223" i="7"/>
  <c r="T220" i="7"/>
  <c r="T219" i="7"/>
  <c r="T218" i="7"/>
  <c r="T229" i="7"/>
  <c r="T217" i="7" l="1"/>
  <c r="T52" i="7" l="1"/>
  <c r="T51" i="7"/>
  <c r="T47" i="7"/>
  <c r="T48" i="7"/>
  <c r="T54" i="7"/>
  <c r="T50" i="7"/>
  <c r="T46" i="7"/>
  <c r="T53" i="7"/>
  <c r="T49" i="7"/>
  <c r="T45" i="7"/>
  <c r="T39" i="7" l="1"/>
  <c r="U279" i="7"/>
  <c r="H385" i="7" l="1"/>
  <c r="I385" i="7"/>
  <c r="J385" i="7"/>
  <c r="K385" i="7"/>
  <c r="L385" i="7"/>
  <c r="M385" i="7"/>
  <c r="N385" i="7"/>
  <c r="O385" i="7"/>
  <c r="P385" i="7"/>
  <c r="H379" i="7"/>
  <c r="I379" i="7"/>
  <c r="J379" i="7"/>
  <c r="K379" i="7"/>
  <c r="L379" i="7"/>
  <c r="M379" i="7"/>
  <c r="N379" i="7"/>
  <c r="O379" i="7"/>
  <c r="P379" i="7"/>
  <c r="H366" i="7"/>
  <c r="I366" i="7"/>
  <c r="J366" i="7"/>
  <c r="K366" i="7"/>
  <c r="L366" i="7"/>
  <c r="M366" i="7"/>
  <c r="N366" i="7"/>
  <c r="O366" i="7"/>
  <c r="P366" i="7"/>
  <c r="H353" i="7"/>
  <c r="I353" i="7"/>
  <c r="J353" i="7"/>
  <c r="K353" i="7"/>
  <c r="L353" i="7"/>
  <c r="M353" i="7"/>
  <c r="N353" i="7"/>
  <c r="O353" i="7"/>
  <c r="P353" i="7"/>
  <c r="H337" i="7"/>
  <c r="I337" i="7"/>
  <c r="J337" i="7"/>
  <c r="K337" i="7"/>
  <c r="L337" i="7"/>
  <c r="M337" i="7"/>
  <c r="N337" i="7"/>
  <c r="O337" i="7"/>
  <c r="P337" i="7"/>
  <c r="H327" i="7"/>
  <c r="I327" i="7"/>
  <c r="J327" i="7"/>
  <c r="K327" i="7"/>
  <c r="L327" i="7"/>
  <c r="M327" i="7"/>
  <c r="N327" i="7"/>
  <c r="O327" i="7"/>
  <c r="P327" i="7"/>
  <c r="H305" i="7"/>
  <c r="I305" i="7"/>
  <c r="J305" i="7"/>
  <c r="K305" i="7"/>
  <c r="L305" i="7"/>
  <c r="M305" i="7"/>
  <c r="N305" i="7"/>
  <c r="O305" i="7"/>
  <c r="P305" i="7"/>
  <c r="H290" i="7"/>
  <c r="I290" i="7"/>
  <c r="J290" i="7"/>
  <c r="K290" i="7"/>
  <c r="L290" i="7"/>
  <c r="M290" i="7"/>
  <c r="N290" i="7"/>
  <c r="O290" i="7"/>
  <c r="P290" i="7"/>
  <c r="H279" i="7"/>
  <c r="I279" i="7"/>
  <c r="J279" i="7"/>
  <c r="K279" i="7"/>
  <c r="L279" i="7"/>
  <c r="M279" i="7"/>
  <c r="N279" i="7"/>
  <c r="O279" i="7"/>
  <c r="P279" i="7"/>
  <c r="H269" i="7"/>
  <c r="I269" i="7"/>
  <c r="J269" i="7"/>
  <c r="K269" i="7"/>
  <c r="L269" i="7"/>
  <c r="M269" i="7"/>
  <c r="N269" i="7"/>
  <c r="O269" i="7"/>
  <c r="P269" i="7"/>
  <c r="H255" i="7"/>
  <c r="I255" i="7"/>
  <c r="J255" i="7"/>
  <c r="K255" i="7"/>
  <c r="L255" i="7"/>
  <c r="M255" i="7"/>
  <c r="N255" i="7"/>
  <c r="O255" i="7"/>
  <c r="P255" i="7"/>
  <c r="H212" i="7"/>
  <c r="I212" i="7"/>
  <c r="J212" i="7"/>
  <c r="K212" i="7"/>
  <c r="L212" i="7"/>
  <c r="M212" i="7"/>
  <c r="N212" i="7"/>
  <c r="O212" i="7"/>
  <c r="P212" i="7"/>
  <c r="H203" i="7"/>
  <c r="I203" i="7"/>
  <c r="J203" i="7"/>
  <c r="K203" i="7"/>
  <c r="L203" i="7"/>
  <c r="M203" i="7"/>
  <c r="N203" i="7"/>
  <c r="O203" i="7"/>
  <c r="P203" i="7"/>
  <c r="H182" i="7"/>
  <c r="I182" i="7"/>
  <c r="J182" i="7"/>
  <c r="K182" i="7"/>
  <c r="L182" i="7"/>
  <c r="M182" i="7"/>
  <c r="N182" i="7"/>
  <c r="O182" i="7"/>
  <c r="P182" i="7"/>
  <c r="H175" i="7"/>
  <c r="I175" i="7"/>
  <c r="J175" i="7"/>
  <c r="K175" i="7"/>
  <c r="L175" i="7"/>
  <c r="M175" i="7"/>
  <c r="N175" i="7"/>
  <c r="O175" i="7"/>
  <c r="P175" i="7"/>
  <c r="H150" i="7"/>
  <c r="I150" i="7"/>
  <c r="J150" i="7"/>
  <c r="K150" i="7"/>
  <c r="L150" i="7"/>
  <c r="M150" i="7"/>
  <c r="N150" i="7"/>
  <c r="O150" i="7"/>
  <c r="P150" i="7"/>
  <c r="H135" i="7"/>
  <c r="I135" i="7"/>
  <c r="J135" i="7"/>
  <c r="K135" i="7"/>
  <c r="L135" i="7"/>
  <c r="M135" i="7"/>
  <c r="N135" i="7"/>
  <c r="O135" i="7"/>
  <c r="P135" i="7"/>
  <c r="H126" i="7"/>
  <c r="I126" i="7"/>
  <c r="J126" i="7"/>
  <c r="K126" i="7"/>
  <c r="L126" i="7"/>
  <c r="M126" i="7"/>
  <c r="N126" i="7"/>
  <c r="O126" i="7"/>
  <c r="P126" i="7"/>
  <c r="H117" i="7"/>
  <c r="I117" i="7"/>
  <c r="J117" i="7"/>
  <c r="K117" i="7"/>
  <c r="L117" i="7"/>
  <c r="M117" i="7"/>
  <c r="N117" i="7"/>
  <c r="O117" i="7"/>
  <c r="P117" i="7"/>
  <c r="H88" i="7"/>
  <c r="I88" i="7"/>
  <c r="J88" i="7"/>
  <c r="K88" i="7"/>
  <c r="L88" i="7"/>
  <c r="M88" i="7"/>
  <c r="N88" i="7"/>
  <c r="O88" i="7"/>
  <c r="P88" i="7"/>
  <c r="H76" i="7"/>
  <c r="I76" i="7"/>
  <c r="J76" i="7"/>
  <c r="K76" i="7"/>
  <c r="L76" i="7"/>
  <c r="M76" i="7"/>
  <c r="N76" i="7"/>
  <c r="O76" i="7"/>
  <c r="P76" i="7"/>
  <c r="P63" i="7"/>
  <c r="O63" i="7"/>
  <c r="N63" i="7"/>
  <c r="M63" i="7"/>
  <c r="L63" i="7"/>
  <c r="K63" i="7"/>
  <c r="J63" i="7"/>
  <c r="I63" i="7"/>
  <c r="H63" i="7"/>
  <c r="P55" i="7"/>
  <c r="O55" i="7"/>
  <c r="N55" i="7"/>
  <c r="M55" i="7"/>
  <c r="L55" i="7"/>
  <c r="K55" i="7"/>
  <c r="J55" i="7"/>
  <c r="I55" i="7"/>
  <c r="H55" i="7"/>
  <c r="P28" i="7"/>
  <c r="O28" i="7"/>
  <c r="N28" i="7"/>
  <c r="M28" i="7"/>
  <c r="L28" i="7"/>
  <c r="K28" i="7"/>
  <c r="J28" i="7"/>
  <c r="I28" i="7"/>
  <c r="H28" i="7"/>
  <c r="P20" i="7"/>
  <c r="O20" i="7"/>
  <c r="N20" i="7"/>
  <c r="M20" i="7"/>
  <c r="L20" i="7"/>
  <c r="K20" i="7"/>
  <c r="J20" i="7"/>
  <c r="I20" i="7"/>
  <c r="H20" i="7"/>
  <c r="R317" i="7"/>
  <c r="R359" i="7"/>
  <c r="T359" i="7" l="1"/>
  <c r="T317" i="7"/>
  <c r="U20" i="7"/>
  <c r="R164" i="7" l="1"/>
  <c r="T164" i="7" l="1"/>
  <c r="R276" i="7"/>
  <c r="T276" i="7" l="1"/>
  <c r="R314" i="7"/>
  <c r="T314" i="7" l="1"/>
  <c r="R75" i="7"/>
  <c r="R74" i="7"/>
  <c r="R73" i="7"/>
  <c r="R72" i="7"/>
  <c r="R71" i="7"/>
  <c r="R70" i="7"/>
  <c r="R69" i="7"/>
  <c r="R68" i="7"/>
  <c r="R344" i="7" l="1"/>
  <c r="R320" i="7"/>
  <c r="R319" i="7"/>
  <c r="T319" i="7" l="1"/>
  <c r="T344" i="7"/>
  <c r="T320" i="7"/>
  <c r="R287" i="7"/>
  <c r="T287" i="7" l="1"/>
  <c r="U269" i="7"/>
  <c r="S269" i="7"/>
  <c r="G269" i="7"/>
  <c r="R268" i="7"/>
  <c r="T268" i="7" l="1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T400" i="8" s="1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R357" i="8"/>
  <c r="T357" i="8" s="1"/>
  <c r="AD357" i="8" s="1"/>
  <c r="Q357" i="8"/>
  <c r="R356" i="8"/>
  <c r="Q356" i="8"/>
  <c r="R355" i="8"/>
  <c r="Q355" i="8"/>
  <c r="R354" i="8"/>
  <c r="Q354" i="8"/>
  <c r="R353" i="8"/>
  <c r="Q353" i="8"/>
  <c r="R352" i="8"/>
  <c r="Q352" i="8"/>
  <c r="R351" i="8"/>
  <c r="Q351" i="8"/>
  <c r="R350" i="8"/>
  <c r="Q350" i="8"/>
  <c r="R349" i="8"/>
  <c r="Q349" i="8"/>
  <c r="R348" i="8"/>
  <c r="Q348" i="8"/>
  <c r="T348" i="8" s="1"/>
  <c r="AD348" i="8" s="1"/>
  <c r="R347" i="8"/>
  <c r="Q347" i="8"/>
  <c r="T347" i="8" s="1"/>
  <c r="AD347" i="8" s="1"/>
  <c r="R346" i="8"/>
  <c r="Q346" i="8"/>
  <c r="T346" i="8" s="1"/>
  <c r="AD346" i="8" s="1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T338" i="8" s="1"/>
  <c r="H338" i="8"/>
  <c r="AD337" i="8"/>
  <c r="R337" i="8"/>
  <c r="Q337" i="8"/>
  <c r="T337" i="8" s="1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Q299" i="8"/>
  <c r="T299" i="8" s="1"/>
  <c r="R298" i="8"/>
  <c r="Q298" i="8"/>
  <c r="T298" i="8" s="1"/>
  <c r="AD298" i="8" s="1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AD282" i="8"/>
  <c r="R282" i="8"/>
  <c r="Q282" i="8"/>
  <c r="AD281" i="8"/>
  <c r="R281" i="8"/>
  <c r="Q281" i="8"/>
  <c r="T281" i="8" s="1"/>
  <c r="R280" i="8"/>
  <c r="Q280" i="8"/>
  <c r="R279" i="8"/>
  <c r="Q279" i="8"/>
  <c r="R278" i="8"/>
  <c r="Q278" i="8"/>
  <c r="R277" i="8"/>
  <c r="Q277" i="8"/>
  <c r="AD276" i="8"/>
  <c r="R276" i="8"/>
  <c r="Q276" i="8"/>
  <c r="AD275" i="8"/>
  <c r="R275" i="8"/>
  <c r="T275" i="8" s="1"/>
  <c r="Q275" i="8"/>
  <c r="R274" i="8"/>
  <c r="Q274" i="8"/>
  <c r="R273" i="8"/>
  <c r="Q273" i="8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AD242" i="8"/>
  <c r="R242" i="8"/>
  <c r="Q242" i="8"/>
  <c r="T242" i="8" s="1"/>
  <c r="AD241" i="8"/>
  <c r="R241" i="8"/>
  <c r="Q241" i="8"/>
  <c r="AD240" i="8"/>
  <c r="R240" i="8"/>
  <c r="Q240" i="8"/>
  <c r="T240" i="8" s="1"/>
  <c r="AD239" i="8"/>
  <c r="R239" i="8"/>
  <c r="Q239" i="8"/>
  <c r="AD238" i="8"/>
  <c r="R238" i="8"/>
  <c r="Q238" i="8"/>
  <c r="T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T232" i="8" s="1"/>
  <c r="AD232" i="8" s="1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Q216" i="8"/>
  <c r="AD215" i="8"/>
  <c r="R215" i="8"/>
  <c r="Q215" i="8"/>
  <c r="R214" i="8"/>
  <c r="Q214" i="8"/>
  <c r="AD213" i="8"/>
  <c r="R213" i="8"/>
  <c r="Q213" i="8"/>
  <c r="R212" i="8"/>
  <c r="Q212" i="8"/>
  <c r="AD211" i="8"/>
  <c r="R211" i="8"/>
  <c r="Q211" i="8"/>
  <c r="R210" i="8"/>
  <c r="Q210" i="8"/>
  <c r="R209" i="8"/>
  <c r="Q209" i="8"/>
  <c r="R208" i="8"/>
  <c r="T208" i="8" s="1"/>
  <c r="AD208" i="8" s="1"/>
  <c r="Q208" i="8"/>
  <c r="R207" i="8"/>
  <c r="Q207" i="8"/>
  <c r="AD206" i="8"/>
  <c r="R206" i="8"/>
  <c r="Q206" i="8"/>
  <c r="R205" i="8"/>
  <c r="Q205" i="8"/>
  <c r="AD204" i="8"/>
  <c r="R204" i="8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T198" i="8" s="1"/>
  <c r="AD198" i="8" s="1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AD167" i="8"/>
  <c r="R167" i="8"/>
  <c r="Q167" i="8"/>
  <c r="AD166" i="8"/>
  <c r="R166" i="8"/>
  <c r="Q166" i="8"/>
  <c r="T166" i="8" s="1"/>
  <c r="AD165" i="8"/>
  <c r="R165" i="8"/>
  <c r="Q165" i="8"/>
  <c r="AD164" i="8"/>
  <c r="R164" i="8"/>
  <c r="Q164" i="8"/>
  <c r="AD163" i="8"/>
  <c r="R163" i="8"/>
  <c r="Q163" i="8"/>
  <c r="AD162" i="8"/>
  <c r="R162" i="8"/>
  <c r="Q162" i="8"/>
  <c r="T162" i="8" s="1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T105" i="8" s="1"/>
  <c r="AD105" i="8" s="1"/>
  <c r="Q105" i="8"/>
  <c r="R104" i="8"/>
  <c r="T104" i="8" s="1"/>
  <c r="AD104" i="8" s="1"/>
  <c r="Q104" i="8"/>
  <c r="AD103" i="8"/>
  <c r="R103" i="8"/>
  <c r="Q103" i="8"/>
  <c r="AD102" i="8"/>
  <c r="R102" i="8"/>
  <c r="T102" i="8" s="1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AD89" i="8"/>
  <c r="R89" i="8"/>
  <c r="Q89" i="8"/>
  <c r="AD88" i="8"/>
  <c r="R88" i="8"/>
  <c r="Q88" i="8"/>
  <c r="AD87" i="8"/>
  <c r="R87" i="8"/>
  <c r="Q87" i="8"/>
  <c r="AD86" i="8"/>
  <c r="R86" i="8"/>
  <c r="Q86" i="8"/>
  <c r="AD85" i="8"/>
  <c r="R85" i="8"/>
  <c r="Q85" i="8"/>
  <c r="R84" i="8"/>
  <c r="T84" i="8" s="1"/>
  <c r="AD84" i="8" s="1"/>
  <c r="Q84" i="8"/>
  <c r="AD83" i="8"/>
  <c r="R83" i="8"/>
  <c r="T83" i="8" s="1"/>
  <c r="Q83" i="8"/>
  <c r="AD82" i="8"/>
  <c r="R82" i="8"/>
  <c r="T82" i="8" s="1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AD75" i="8"/>
  <c r="R75" i="8"/>
  <c r="Q75" i="8"/>
  <c r="AD74" i="8"/>
  <c r="R74" i="8"/>
  <c r="Q74" i="8"/>
  <c r="AD73" i="8"/>
  <c r="R73" i="8"/>
  <c r="Q73" i="8"/>
  <c r="AD72" i="8"/>
  <c r="R72" i="8"/>
  <c r="Q72" i="8"/>
  <c r="AD71" i="8"/>
  <c r="R71" i="8"/>
  <c r="Q71" i="8"/>
  <c r="AD70" i="8"/>
  <c r="R70" i="8"/>
  <c r="Q70" i="8"/>
  <c r="AD69" i="8"/>
  <c r="R69" i="8"/>
  <c r="Q69" i="8"/>
  <c r="AD68" i="8"/>
  <c r="R68" i="8"/>
  <c r="Q68" i="8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Q43" i="8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R19" i="8"/>
  <c r="Q19" i="8"/>
  <c r="R18" i="8"/>
  <c r="Q18" i="8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R11" i="8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T392" i="3" s="1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T380" i="3" s="1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Q360" i="3" s="1"/>
  <c r="R359" i="3"/>
  <c r="Q359" i="3"/>
  <c r="T359" i="3" s="1"/>
  <c r="R358" i="3"/>
  <c r="Q358" i="3"/>
  <c r="R357" i="3"/>
  <c r="Q357" i="3"/>
  <c r="R356" i="3"/>
  <c r="Q356" i="3"/>
  <c r="R355" i="3"/>
  <c r="Q355" i="3"/>
  <c r="T355" i="3" s="1"/>
  <c r="R354" i="3"/>
  <c r="Q354" i="3"/>
  <c r="R353" i="3"/>
  <c r="Q353" i="3"/>
  <c r="T353" i="3" s="1"/>
  <c r="R352" i="3"/>
  <c r="Q352" i="3"/>
  <c r="T352" i="3" s="1"/>
  <c r="R351" i="3"/>
  <c r="Q351" i="3"/>
  <c r="T351" i="3" s="1"/>
  <c r="R350" i="3"/>
  <c r="Q350" i="3"/>
  <c r="R349" i="3"/>
  <c r="Q349" i="3"/>
  <c r="R348" i="3"/>
  <c r="Q348" i="3"/>
  <c r="R347" i="3"/>
  <c r="Q347" i="3"/>
  <c r="T347" i="3" s="1"/>
  <c r="R346" i="3"/>
  <c r="Q346" i="3"/>
  <c r="R345" i="3"/>
  <c r="Q345" i="3"/>
  <c r="T345" i="3" s="1"/>
  <c r="R344" i="3"/>
  <c r="Q344" i="3"/>
  <c r="R343" i="3"/>
  <c r="Q343" i="3"/>
  <c r="T343" i="3" s="1"/>
  <c r="U339" i="3"/>
  <c r="S339" i="3"/>
  <c r="P339" i="3"/>
  <c r="O339" i="3"/>
  <c r="N339" i="3"/>
  <c r="M339" i="3"/>
  <c r="L339" i="3"/>
  <c r="K339" i="3"/>
  <c r="J339" i="3"/>
  <c r="R338" i="3"/>
  <c r="H338" i="3"/>
  <c r="Q338" i="3" s="1"/>
  <c r="R337" i="3"/>
  <c r="Q337" i="3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T300" i="3" s="1"/>
  <c r="R299" i="3"/>
  <c r="Q299" i="3"/>
  <c r="T299" i="3" s="1"/>
  <c r="R298" i="3"/>
  <c r="Q298" i="3"/>
  <c r="T298" i="3" s="1"/>
  <c r="R297" i="3"/>
  <c r="Q297" i="3"/>
  <c r="R296" i="3"/>
  <c r="Q296" i="3"/>
  <c r="T296" i="3" s="1"/>
  <c r="R295" i="3"/>
  <c r="Q295" i="3"/>
  <c r="R294" i="3"/>
  <c r="Q294" i="3"/>
  <c r="T294" i="3" s="1"/>
  <c r="R293" i="3"/>
  <c r="Q293" i="3"/>
  <c r="R292" i="3"/>
  <c r="Q292" i="3"/>
  <c r="T292" i="3" s="1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R285" i="3"/>
  <c r="Q285" i="3"/>
  <c r="T285" i="3" s="1"/>
  <c r="R284" i="3"/>
  <c r="Q284" i="3"/>
  <c r="R283" i="3"/>
  <c r="Q283" i="3"/>
  <c r="R282" i="3"/>
  <c r="Q282" i="3"/>
  <c r="R281" i="3"/>
  <c r="Q281" i="3"/>
  <c r="R280" i="3"/>
  <c r="Q280" i="3"/>
  <c r="R279" i="3"/>
  <c r="Q279" i="3"/>
  <c r="T279" i="3" s="1"/>
  <c r="R278" i="3"/>
  <c r="Q278" i="3"/>
  <c r="T278" i="3" s="1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T268" i="3" s="1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R261" i="3"/>
  <c r="Q261" i="3"/>
  <c r="T261" i="3" s="1"/>
  <c r="R260" i="3"/>
  <c r="Q260" i="3"/>
  <c r="T260" i="3" s="1"/>
  <c r="R259" i="3"/>
  <c r="Q259" i="3"/>
  <c r="R258" i="3"/>
  <c r="Q258" i="3"/>
  <c r="T258" i="3" s="1"/>
  <c r="R257" i="3"/>
  <c r="Q257" i="3"/>
  <c r="R256" i="3"/>
  <c r="Q256" i="3"/>
  <c r="T256" i="3" s="1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T248" i="3" s="1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T222" i="3" s="1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T214" i="3" s="1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T206" i="3" s="1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T198" i="3" s="1"/>
  <c r="R197" i="3"/>
  <c r="Q197" i="3"/>
  <c r="R196" i="3"/>
  <c r="Q196" i="3"/>
  <c r="R195" i="3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R189" i="3"/>
  <c r="Q189" i="3"/>
  <c r="T189" i="3" s="1"/>
  <c r="R188" i="3"/>
  <c r="Q188" i="3"/>
  <c r="T188" i="3" s="1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T180" i="3" s="1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R164" i="3"/>
  <c r="Q164" i="3"/>
  <c r="T164" i="3" s="1"/>
  <c r="R163" i="3"/>
  <c r="Q163" i="3"/>
  <c r="R162" i="3"/>
  <c r="Q162" i="3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T146" i="3" s="1"/>
  <c r="R145" i="3"/>
  <c r="Q145" i="3"/>
  <c r="Q144" i="3"/>
  <c r="T144" i="3" s="1"/>
  <c r="R143" i="3"/>
  <c r="Q143" i="3"/>
  <c r="T143" i="3" s="1"/>
  <c r="R142" i="3"/>
  <c r="Q142" i="3"/>
  <c r="R141" i="3"/>
  <c r="Q141" i="3"/>
  <c r="R140" i="3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R134" i="3"/>
  <c r="Q134" i="3"/>
  <c r="T134" i="3" s="1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T105" i="3"/>
  <c r="R105" i="3"/>
  <c r="Q105" i="3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T90" i="3" s="1"/>
  <c r="R89" i="3"/>
  <c r="Q89" i="3"/>
  <c r="R88" i="3"/>
  <c r="Q88" i="3"/>
  <c r="T88" i="3" s="1"/>
  <c r="R87" i="3"/>
  <c r="Q87" i="3"/>
  <c r="R86" i="3"/>
  <c r="Q86" i="3"/>
  <c r="R85" i="3"/>
  <c r="Q85" i="3"/>
  <c r="R84" i="3"/>
  <c r="Q84" i="3"/>
  <c r="T84" i="3" s="1"/>
  <c r="R83" i="3"/>
  <c r="Q83" i="3"/>
  <c r="R82" i="3"/>
  <c r="Q82" i="3"/>
  <c r="T82" i="3" s="1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Q59" i="3"/>
  <c r="R58" i="3"/>
  <c r="Q58" i="3"/>
  <c r="T58" i="3" s="1"/>
  <c r="R57" i="3"/>
  <c r="Q57" i="3"/>
  <c r="R56" i="3"/>
  <c r="Q56" i="3"/>
  <c r="R55" i="3"/>
  <c r="Q55" i="3"/>
  <c r="R54" i="3"/>
  <c r="Q54" i="3"/>
  <c r="T54" i="3" s="1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Q33" i="3"/>
  <c r="R32" i="3"/>
  <c r="Q32" i="3"/>
  <c r="T32" i="3" s="1"/>
  <c r="Q31" i="3"/>
  <c r="T31" i="3" s="1"/>
  <c r="R30" i="3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T16" i="3" s="1"/>
  <c r="R15" i="3"/>
  <c r="Q15" i="3"/>
  <c r="R14" i="3"/>
  <c r="Q14" i="3"/>
  <c r="R13" i="3"/>
  <c r="Q13" i="3"/>
  <c r="R12" i="3"/>
  <c r="Q12" i="3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385" i="7"/>
  <c r="Y35" i="2" s="1"/>
  <c r="S385" i="7"/>
  <c r="P35" i="2" s="1"/>
  <c r="M35" i="2"/>
  <c r="L35" i="2"/>
  <c r="K35" i="2"/>
  <c r="I35" i="2"/>
  <c r="H35" i="2"/>
  <c r="G35" i="2"/>
  <c r="E35" i="2"/>
  <c r="G385" i="7"/>
  <c r="D35" i="2" s="1"/>
  <c r="T384" i="7"/>
  <c r="R383" i="7"/>
  <c r="U379" i="7"/>
  <c r="Y34" i="2" s="1"/>
  <c r="S379" i="7"/>
  <c r="P34" i="2" s="1"/>
  <c r="J34" i="2"/>
  <c r="F34" i="2"/>
  <c r="G379" i="7"/>
  <c r="R378" i="7"/>
  <c r="R375" i="7"/>
  <c r="T375" i="7" s="1"/>
  <c r="R370" i="7"/>
  <c r="U366" i="7"/>
  <c r="Y33" i="2" s="1"/>
  <c r="S366" i="7"/>
  <c r="K33" i="2"/>
  <c r="J33" i="2"/>
  <c r="G33" i="2"/>
  <c r="F33" i="2"/>
  <c r="G366" i="7"/>
  <c r="R365" i="7"/>
  <c r="R362" i="7"/>
  <c r="R361" i="7"/>
  <c r="R360" i="7"/>
  <c r="R358" i="7"/>
  <c r="R357" i="7"/>
  <c r="U353" i="7"/>
  <c r="S353" i="7"/>
  <c r="P32" i="2" s="1"/>
  <c r="L32" i="2"/>
  <c r="K32" i="2"/>
  <c r="H32" i="2"/>
  <c r="G32" i="2"/>
  <c r="G353" i="7"/>
  <c r="D32" i="2" s="1"/>
  <c r="R352" i="7"/>
  <c r="R351" i="7"/>
  <c r="R347" i="7"/>
  <c r="R346" i="7"/>
  <c r="R345" i="7"/>
  <c r="R343" i="7"/>
  <c r="R342" i="7"/>
  <c r="R341" i="7"/>
  <c r="U337" i="7"/>
  <c r="Y31" i="2" s="1"/>
  <c r="S337" i="7"/>
  <c r="P31" i="2" s="1"/>
  <c r="M31" i="2"/>
  <c r="L31" i="2"/>
  <c r="K31" i="2"/>
  <c r="J31" i="2"/>
  <c r="I31" i="2"/>
  <c r="H31" i="2"/>
  <c r="G31" i="2"/>
  <c r="F31" i="2"/>
  <c r="E31" i="2"/>
  <c r="G337" i="7"/>
  <c r="D31" i="2" s="1"/>
  <c r="R336" i="7"/>
  <c r="R335" i="7"/>
  <c r="R331" i="7"/>
  <c r="U327" i="7"/>
  <c r="Y30" i="2" s="1"/>
  <c r="S327" i="7"/>
  <c r="P30" i="2" s="1"/>
  <c r="M30" i="2"/>
  <c r="L30" i="2"/>
  <c r="K30" i="2"/>
  <c r="J30" i="2"/>
  <c r="I30" i="2"/>
  <c r="H30" i="2"/>
  <c r="G30" i="2"/>
  <c r="F30" i="2"/>
  <c r="E30" i="2"/>
  <c r="G327" i="7"/>
  <c r="D30" i="2" s="1"/>
  <c r="R326" i="7"/>
  <c r="R325" i="7"/>
  <c r="R324" i="7"/>
  <c r="R323" i="7"/>
  <c r="R322" i="7"/>
  <c r="R321" i="7"/>
  <c r="R318" i="7"/>
  <c r="R316" i="7"/>
  <c r="Q327" i="7"/>
  <c r="R315" i="7"/>
  <c r="U305" i="7"/>
  <c r="Y29" i="2" s="1"/>
  <c r="S305" i="7"/>
  <c r="P29" i="2" s="1"/>
  <c r="M29" i="2"/>
  <c r="L29" i="2"/>
  <c r="K29" i="2"/>
  <c r="J29" i="2"/>
  <c r="I29" i="2"/>
  <c r="H29" i="2"/>
  <c r="G29" i="2"/>
  <c r="F29" i="2"/>
  <c r="G305" i="7"/>
  <c r="D29" i="2" s="1"/>
  <c r="R304" i="7"/>
  <c r="R303" i="7"/>
  <c r="R302" i="7"/>
  <c r="R301" i="7"/>
  <c r="R300" i="7"/>
  <c r="R299" i="7"/>
  <c r="R298" i="7"/>
  <c r="R297" i="7"/>
  <c r="R296" i="7"/>
  <c r="R295" i="7"/>
  <c r="R294" i="7"/>
  <c r="U290" i="7"/>
  <c r="Y28" i="2" s="1"/>
  <c r="S290" i="7"/>
  <c r="P28" i="2" s="1"/>
  <c r="M28" i="2"/>
  <c r="L28" i="2"/>
  <c r="K28" i="2"/>
  <c r="J28" i="2"/>
  <c r="I28" i="2"/>
  <c r="H28" i="2"/>
  <c r="G28" i="2"/>
  <c r="F28" i="2"/>
  <c r="E28" i="2"/>
  <c r="G290" i="7"/>
  <c r="D28" i="2" s="1"/>
  <c r="R289" i="7"/>
  <c r="R288" i="7"/>
  <c r="R286" i="7"/>
  <c r="Q290" i="7"/>
  <c r="R285" i="7"/>
  <c r="R284" i="7"/>
  <c r="R283" i="7"/>
  <c r="P27" i="2"/>
  <c r="M27" i="2"/>
  <c r="L27" i="2"/>
  <c r="K27" i="2"/>
  <c r="J27" i="2"/>
  <c r="I27" i="2"/>
  <c r="H27" i="2"/>
  <c r="G27" i="2"/>
  <c r="F27" i="2"/>
  <c r="G279" i="7"/>
  <c r="D27" i="2" s="1"/>
  <c r="R277" i="7"/>
  <c r="R275" i="7"/>
  <c r="R274" i="7"/>
  <c r="Q274" i="7"/>
  <c r="R273" i="7"/>
  <c r="J26" i="2"/>
  <c r="F26" i="2"/>
  <c r="R267" i="7"/>
  <c r="Q269" i="7"/>
  <c r="R266" i="7"/>
  <c r="R265" i="7"/>
  <c r="R264" i="7"/>
  <c r="R263" i="7"/>
  <c r="R262" i="7"/>
  <c r="R261" i="7"/>
  <c r="R260" i="7"/>
  <c r="R259" i="7"/>
  <c r="U255" i="7"/>
  <c r="Y25" i="2" s="1"/>
  <c r="S255" i="7"/>
  <c r="P25" i="2" s="1"/>
  <c r="M25" i="2"/>
  <c r="L25" i="2"/>
  <c r="K25" i="2"/>
  <c r="J25" i="2"/>
  <c r="I25" i="2"/>
  <c r="H25" i="2"/>
  <c r="G25" i="2"/>
  <c r="F25" i="2"/>
  <c r="E25" i="2"/>
  <c r="G255" i="7"/>
  <c r="D25" i="2" s="1"/>
  <c r="R252" i="7"/>
  <c r="R251" i="7"/>
  <c r="R250" i="7"/>
  <c r="R247" i="7"/>
  <c r="R246" i="7"/>
  <c r="R245" i="7"/>
  <c r="R244" i="7"/>
  <c r="R243" i="7"/>
  <c r="R242" i="7"/>
  <c r="R241" i="7"/>
  <c r="R240" i="7"/>
  <c r="R239" i="7"/>
  <c r="R238" i="7"/>
  <c r="R237" i="7"/>
  <c r="P24" i="2"/>
  <c r="M24" i="2"/>
  <c r="L24" i="2"/>
  <c r="K24" i="2"/>
  <c r="J24" i="2"/>
  <c r="I24" i="2"/>
  <c r="H24" i="2"/>
  <c r="G24" i="2"/>
  <c r="F24" i="2"/>
  <c r="E24" i="2"/>
  <c r="D24" i="2"/>
  <c r="U212" i="7"/>
  <c r="Y23" i="2" s="1"/>
  <c r="S212" i="7"/>
  <c r="P23" i="2" s="1"/>
  <c r="M23" i="2"/>
  <c r="L23" i="2"/>
  <c r="K23" i="2"/>
  <c r="J23" i="2"/>
  <c r="I23" i="2"/>
  <c r="H23" i="2"/>
  <c r="G23" i="2"/>
  <c r="F23" i="2"/>
  <c r="E23" i="2"/>
  <c r="G212" i="7"/>
  <c r="D23" i="2" s="1"/>
  <c r="R211" i="7"/>
  <c r="Q212" i="7"/>
  <c r="R210" i="7"/>
  <c r="R209" i="7"/>
  <c r="R208" i="7"/>
  <c r="R207" i="7"/>
  <c r="U203" i="7"/>
  <c r="Y22" i="2" s="1"/>
  <c r="S203" i="7"/>
  <c r="P22" i="2" s="1"/>
  <c r="M22" i="2"/>
  <c r="L22" i="2"/>
  <c r="K22" i="2"/>
  <c r="J22" i="2"/>
  <c r="I22" i="2"/>
  <c r="H22" i="2"/>
  <c r="G22" i="2"/>
  <c r="F22" i="2"/>
  <c r="E22" i="2"/>
  <c r="G203" i="7"/>
  <c r="D22" i="2" s="1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U182" i="7"/>
  <c r="Y21" i="2" s="1"/>
  <c r="S182" i="7"/>
  <c r="P21" i="2" s="1"/>
  <c r="M21" i="2"/>
  <c r="L21" i="2"/>
  <c r="K21" i="2"/>
  <c r="J21" i="2"/>
  <c r="I21" i="2"/>
  <c r="H21" i="2"/>
  <c r="G21" i="2"/>
  <c r="F21" i="2"/>
  <c r="E21" i="2"/>
  <c r="G182" i="7"/>
  <c r="D21" i="2" s="1"/>
  <c r="U175" i="7"/>
  <c r="S175" i="7"/>
  <c r="P20" i="2" s="1"/>
  <c r="M20" i="2"/>
  <c r="L20" i="2"/>
  <c r="K20" i="2"/>
  <c r="J20" i="2"/>
  <c r="I20" i="2"/>
  <c r="H20" i="2"/>
  <c r="G20" i="2"/>
  <c r="F20" i="2"/>
  <c r="E20" i="2"/>
  <c r="G175" i="7"/>
  <c r="D20" i="2" s="1"/>
  <c r="R174" i="7"/>
  <c r="R173" i="7"/>
  <c r="R172" i="7"/>
  <c r="R170" i="7"/>
  <c r="R169" i="7"/>
  <c r="R168" i="7"/>
  <c r="R167" i="7"/>
  <c r="R166" i="7"/>
  <c r="Q175" i="7"/>
  <c r="R165" i="7"/>
  <c r="R163" i="7"/>
  <c r="R159" i="7"/>
  <c r="R158" i="7"/>
  <c r="R156" i="7"/>
  <c r="R155" i="7"/>
  <c r="R154" i="7"/>
  <c r="Y19" i="2"/>
  <c r="S150" i="7"/>
  <c r="P19" i="2" s="1"/>
  <c r="M19" i="2"/>
  <c r="L19" i="2"/>
  <c r="K19" i="2"/>
  <c r="J19" i="2"/>
  <c r="I19" i="2"/>
  <c r="H19" i="2"/>
  <c r="G19" i="2"/>
  <c r="F19" i="2"/>
  <c r="E19" i="2"/>
  <c r="G150" i="7"/>
  <c r="D19" i="2" s="1"/>
  <c r="R149" i="7"/>
  <c r="R148" i="7"/>
  <c r="R147" i="7"/>
  <c r="Q150" i="7"/>
  <c r="R146" i="7"/>
  <c r="R145" i="7"/>
  <c r="R144" i="7"/>
  <c r="R143" i="7"/>
  <c r="R142" i="7"/>
  <c r="R141" i="7"/>
  <c r="R140" i="7"/>
  <c r="R139" i="7"/>
  <c r="U135" i="7"/>
  <c r="Y18" i="2" s="1"/>
  <c r="S135" i="7"/>
  <c r="M18" i="2"/>
  <c r="K18" i="2"/>
  <c r="I18" i="2"/>
  <c r="G18" i="2"/>
  <c r="E18" i="2"/>
  <c r="G135" i="7"/>
  <c r="R134" i="7"/>
  <c r="R133" i="7"/>
  <c r="R132" i="7"/>
  <c r="R131" i="7"/>
  <c r="R130" i="7"/>
  <c r="S126" i="7"/>
  <c r="P17" i="2" s="1"/>
  <c r="M17" i="2"/>
  <c r="L17" i="2"/>
  <c r="K17" i="2"/>
  <c r="I17" i="2"/>
  <c r="H17" i="2"/>
  <c r="G17" i="2"/>
  <c r="E17" i="2"/>
  <c r="G126" i="7"/>
  <c r="D17" i="2" s="1"/>
  <c r="R125" i="7"/>
  <c r="R377" i="7"/>
  <c r="Q377" i="7"/>
  <c r="Q379" i="7" s="1"/>
  <c r="R122" i="7"/>
  <c r="R121" i="7"/>
  <c r="U117" i="7"/>
  <c r="Y16" i="2" s="1"/>
  <c r="S117" i="7"/>
  <c r="P16" i="2" s="1"/>
  <c r="M16" i="2"/>
  <c r="L16" i="2"/>
  <c r="K16" i="2"/>
  <c r="J16" i="2"/>
  <c r="I16" i="2"/>
  <c r="H16" i="2"/>
  <c r="G16" i="2"/>
  <c r="F16" i="2"/>
  <c r="E16" i="2"/>
  <c r="G117" i="7"/>
  <c r="D16" i="2" s="1"/>
  <c r="R116" i="7"/>
  <c r="R115" i="7"/>
  <c r="Q115" i="7"/>
  <c r="R114" i="7"/>
  <c r="Q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U88" i="7"/>
  <c r="Y15" i="2" s="1"/>
  <c r="S88" i="7"/>
  <c r="P15" i="2" s="1"/>
  <c r="M15" i="2"/>
  <c r="L15" i="2"/>
  <c r="K15" i="2"/>
  <c r="J15" i="2"/>
  <c r="I15" i="2"/>
  <c r="H15" i="2"/>
  <c r="G15" i="2"/>
  <c r="F15" i="2"/>
  <c r="E15" i="2"/>
  <c r="G88" i="7"/>
  <c r="D15" i="2" s="1"/>
  <c r="R87" i="7"/>
  <c r="R86" i="7"/>
  <c r="R85" i="7"/>
  <c r="R84" i="7"/>
  <c r="R83" i="7"/>
  <c r="R82" i="7"/>
  <c r="R81" i="7"/>
  <c r="R80" i="7"/>
  <c r="R216" i="7"/>
  <c r="R233" i="7" s="1"/>
  <c r="U76" i="7"/>
  <c r="Y14" i="2" s="1"/>
  <c r="S76" i="7"/>
  <c r="P14" i="2" s="1"/>
  <c r="M14" i="2"/>
  <c r="L14" i="2"/>
  <c r="K14" i="2"/>
  <c r="J14" i="2"/>
  <c r="I14" i="2"/>
  <c r="H14" i="2"/>
  <c r="G14" i="2"/>
  <c r="F14" i="2"/>
  <c r="E14" i="2"/>
  <c r="G76" i="7"/>
  <c r="D14" i="2" s="1"/>
  <c r="R67" i="7"/>
  <c r="R76" i="7" s="1"/>
  <c r="U63" i="7"/>
  <c r="Y13" i="2" s="1"/>
  <c r="S63" i="7"/>
  <c r="P13" i="2" s="1"/>
  <c r="M13" i="2"/>
  <c r="L13" i="2"/>
  <c r="K13" i="2"/>
  <c r="J13" i="2"/>
  <c r="I13" i="2"/>
  <c r="H13" i="2"/>
  <c r="G13" i="2"/>
  <c r="F13" i="2"/>
  <c r="E13" i="2"/>
  <c r="G63" i="7"/>
  <c r="U55" i="7"/>
  <c r="Y12" i="2" s="1"/>
  <c r="S55" i="7"/>
  <c r="P12" i="2" s="1"/>
  <c r="M12" i="2"/>
  <c r="L12" i="2"/>
  <c r="K12" i="2"/>
  <c r="J12" i="2"/>
  <c r="I12" i="2"/>
  <c r="H12" i="2"/>
  <c r="G12" i="2"/>
  <c r="F12" i="2"/>
  <c r="E12" i="2"/>
  <c r="G55" i="7"/>
  <c r="Y11" i="2"/>
  <c r="S35" i="7"/>
  <c r="P11" i="2" s="1"/>
  <c r="P35" i="7"/>
  <c r="M11" i="2" s="1"/>
  <c r="O35" i="7"/>
  <c r="L11" i="2" s="1"/>
  <c r="N35" i="7"/>
  <c r="K11" i="2" s="1"/>
  <c r="M35" i="7"/>
  <c r="J11" i="2" s="1"/>
  <c r="L35" i="7"/>
  <c r="I11" i="2" s="1"/>
  <c r="K35" i="7"/>
  <c r="H11" i="2" s="1"/>
  <c r="J35" i="7"/>
  <c r="G11" i="2" s="1"/>
  <c r="I35" i="7"/>
  <c r="F11" i="2" s="1"/>
  <c r="H35" i="7"/>
  <c r="E11" i="2" s="1"/>
  <c r="G35" i="7"/>
  <c r="D11" i="2" s="1"/>
  <c r="U28" i="7"/>
  <c r="S28" i="7"/>
  <c r="P10" i="2" s="1"/>
  <c r="M10" i="2"/>
  <c r="L10" i="2"/>
  <c r="K10" i="2"/>
  <c r="J10" i="2"/>
  <c r="I10" i="2"/>
  <c r="H10" i="2"/>
  <c r="G10" i="2"/>
  <c r="F10" i="2"/>
  <c r="E10" i="2"/>
  <c r="G28" i="7"/>
  <c r="Y9" i="2"/>
  <c r="S20" i="7"/>
  <c r="G20" i="7"/>
  <c r="R10" i="7"/>
  <c r="R20" i="7" s="1"/>
  <c r="Q10" i="7"/>
  <c r="T9" i="7"/>
  <c r="T12" i="3" l="1"/>
  <c r="T14" i="3"/>
  <c r="T17" i="3"/>
  <c r="T33" i="3"/>
  <c r="T140" i="3"/>
  <c r="T155" i="3"/>
  <c r="T262" i="3"/>
  <c r="T280" i="3"/>
  <c r="T282" i="3"/>
  <c r="T284" i="3"/>
  <c r="T337" i="3"/>
  <c r="R339" i="3"/>
  <c r="T10" i="8"/>
  <c r="AD10" i="8" s="1"/>
  <c r="T70" i="8"/>
  <c r="T74" i="8"/>
  <c r="T88" i="8"/>
  <c r="T215" i="8"/>
  <c r="T219" i="8"/>
  <c r="R224" i="8"/>
  <c r="T390" i="8"/>
  <c r="AD390" i="8" s="1"/>
  <c r="T240" i="3"/>
  <c r="T30" i="8"/>
  <c r="T277" i="8"/>
  <c r="AD277" i="8" s="1"/>
  <c r="T352" i="8"/>
  <c r="AD352" i="8" s="1"/>
  <c r="T354" i="8"/>
  <c r="AD354" i="8" s="1"/>
  <c r="T356" i="8"/>
  <c r="AD356" i="8" s="1"/>
  <c r="T30" i="3"/>
  <c r="T162" i="3"/>
  <c r="T281" i="3"/>
  <c r="T283" i="3"/>
  <c r="T316" i="3"/>
  <c r="T338" i="3"/>
  <c r="T11" i="8"/>
  <c r="AD11" i="8" s="1"/>
  <c r="Q45" i="8"/>
  <c r="T44" i="8"/>
  <c r="T68" i="8"/>
  <c r="T72" i="8"/>
  <c r="T76" i="8"/>
  <c r="T86" i="8"/>
  <c r="T90" i="8"/>
  <c r="AD90" i="8" s="1"/>
  <c r="T96" i="8"/>
  <c r="AD96" i="8" s="1"/>
  <c r="T153" i="8"/>
  <c r="AD153" i="8" s="1"/>
  <c r="T164" i="8"/>
  <c r="T168" i="8"/>
  <c r="T204" i="8"/>
  <c r="T207" i="8"/>
  <c r="AD207" i="8" s="1"/>
  <c r="T211" i="8"/>
  <c r="T217" i="8"/>
  <c r="T269" i="8"/>
  <c r="T273" i="8"/>
  <c r="AD273" i="8" s="1"/>
  <c r="T278" i="8"/>
  <c r="AD278" i="8" s="1"/>
  <c r="T283" i="8"/>
  <c r="T395" i="8"/>
  <c r="AD395" i="8" s="1"/>
  <c r="T195" i="3"/>
  <c r="T207" i="3"/>
  <c r="T257" i="3"/>
  <c r="T24" i="8"/>
  <c r="AD24" i="8" s="1"/>
  <c r="R25" i="8"/>
  <c r="T292" i="8"/>
  <c r="T355" i="8"/>
  <c r="AD355" i="8" s="1"/>
  <c r="R409" i="8"/>
  <c r="Q255" i="7"/>
  <c r="Q117" i="7"/>
  <c r="Q126" i="7"/>
  <c r="Q385" i="7"/>
  <c r="R305" i="7"/>
  <c r="R337" i="7"/>
  <c r="Q353" i="7"/>
  <c r="R279" i="7"/>
  <c r="Q88" i="7"/>
  <c r="R203" i="7"/>
  <c r="Q279" i="7"/>
  <c r="R88" i="7"/>
  <c r="R126" i="7"/>
  <c r="R135" i="7"/>
  <c r="R366" i="7"/>
  <c r="R379" i="7"/>
  <c r="R385" i="7"/>
  <c r="Q76" i="7"/>
  <c r="R212" i="7"/>
  <c r="Q20" i="7"/>
  <c r="R353" i="7"/>
  <c r="R290" i="7"/>
  <c r="R150" i="7"/>
  <c r="R269" i="7"/>
  <c r="T269" i="7" s="1"/>
  <c r="R175" i="7"/>
  <c r="R327" i="7"/>
  <c r="R255" i="7"/>
  <c r="R117" i="7"/>
  <c r="D12" i="2"/>
  <c r="N12" i="2" s="1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U121" i="7"/>
  <c r="U122" i="7"/>
  <c r="U125" i="7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390" i="7"/>
  <c r="K390" i="7"/>
  <c r="O390" i="7"/>
  <c r="T274" i="7"/>
  <c r="T336" i="7"/>
  <c r="T360" i="7"/>
  <c r="P390" i="7"/>
  <c r="H390" i="7"/>
  <c r="L390" i="7"/>
  <c r="F9" i="2"/>
  <c r="I390" i="7"/>
  <c r="J9" i="2"/>
  <c r="M390" i="7"/>
  <c r="P9" i="2"/>
  <c r="S390" i="7"/>
  <c r="P36" i="2" s="1"/>
  <c r="K9" i="2"/>
  <c r="N390" i="7"/>
  <c r="T324" i="7"/>
  <c r="T346" i="7"/>
  <c r="T350" i="7"/>
  <c r="T370" i="7"/>
  <c r="T208" i="7"/>
  <c r="T210" i="7"/>
  <c r="T264" i="7"/>
  <c r="T286" i="7"/>
  <c r="T289" i="7"/>
  <c r="T295" i="7"/>
  <c r="T297" i="7"/>
  <c r="T301" i="7"/>
  <c r="T303" i="7"/>
  <c r="T326" i="7"/>
  <c r="T294" i="7"/>
  <c r="T296" i="7"/>
  <c r="T300" i="7"/>
  <c r="T315" i="7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T63" i="3"/>
  <c r="Q64" i="3" s="1"/>
  <c r="Q107" i="3"/>
  <c r="N64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H64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57" i="7"/>
  <c r="T362" i="7"/>
  <c r="T378" i="7"/>
  <c r="T383" i="7"/>
  <c r="T121" i="7"/>
  <c r="T140" i="7"/>
  <c r="T142" i="7"/>
  <c r="T148" i="7"/>
  <c r="T60" i="7"/>
  <c r="T61" i="7"/>
  <c r="T71" i="7"/>
  <c r="T75" i="7"/>
  <c r="T80" i="7"/>
  <c r="T82" i="7"/>
  <c r="T84" i="7"/>
  <c r="T86" i="7"/>
  <c r="T92" i="7"/>
  <c r="T94" i="7"/>
  <c r="T96" i="7"/>
  <c r="T100" i="7"/>
  <c r="T102" i="7"/>
  <c r="T104" i="7"/>
  <c r="T106" i="7"/>
  <c r="T10" i="7"/>
  <c r="T12" i="7"/>
  <c r="T25" i="7"/>
  <c r="T44" i="7"/>
  <c r="T352" i="7"/>
  <c r="T107" i="7"/>
  <c r="T24" i="7"/>
  <c r="T67" i="7"/>
  <c r="T108" i="7"/>
  <c r="T110" i="7"/>
  <c r="T112" i="7"/>
  <c r="T154" i="7"/>
  <c r="T159" i="7"/>
  <c r="T167" i="7"/>
  <c r="T172" i="7"/>
  <c r="T187" i="7"/>
  <c r="T202" i="7"/>
  <c r="T113" i="7"/>
  <c r="T132" i="7"/>
  <c r="T144" i="7"/>
  <c r="T146" i="7"/>
  <c r="T232" i="7"/>
  <c r="T260" i="7"/>
  <c r="T11" i="7"/>
  <c r="T133" i="7"/>
  <c r="T155" i="7"/>
  <c r="T158" i="7"/>
  <c r="T163" i="7"/>
  <c r="T166" i="7"/>
  <c r="T168" i="7"/>
  <c r="T170" i="7"/>
  <c r="T173" i="7"/>
  <c r="T192" i="7"/>
  <c r="T198" i="7"/>
  <c r="T200" i="7"/>
  <c r="T201" i="7"/>
  <c r="T239" i="7"/>
  <c r="T241" i="7"/>
  <c r="T209" i="7"/>
  <c r="T242" i="7"/>
  <c r="T244" i="7"/>
  <c r="T261" i="7"/>
  <c r="T341" i="7"/>
  <c r="N19" i="2"/>
  <c r="T15" i="7"/>
  <c r="T26" i="7"/>
  <c r="T62" i="7"/>
  <c r="T68" i="7"/>
  <c r="T70" i="7"/>
  <c r="T72" i="7"/>
  <c r="T74" i="7"/>
  <c r="T81" i="7"/>
  <c r="T85" i="7"/>
  <c r="T87" i="7"/>
  <c r="T93" i="7"/>
  <c r="T95" i="7"/>
  <c r="T116" i="7"/>
  <c r="T130" i="7"/>
  <c r="T189" i="7"/>
  <c r="T196" i="7"/>
  <c r="T211" i="7"/>
  <c r="T245" i="7"/>
  <c r="T247" i="7"/>
  <c r="T252" i="7"/>
  <c r="T267" i="7"/>
  <c r="T273" i="7"/>
  <c r="T275" i="7"/>
  <c r="T283" i="7"/>
  <c r="T285" i="7"/>
  <c r="T345" i="7"/>
  <c r="T351" i="7"/>
  <c r="T97" i="7"/>
  <c r="T101" i="7"/>
  <c r="T103" i="7"/>
  <c r="T109" i="7"/>
  <c r="T122" i="7"/>
  <c r="T131" i="7"/>
  <c r="T141" i="7"/>
  <c r="T149" i="7"/>
  <c r="T193" i="7"/>
  <c r="T197" i="7"/>
  <c r="T240" i="7"/>
  <c r="T302" i="7"/>
  <c r="T358" i="7"/>
  <c r="T186" i="7"/>
  <c r="T188" i="7"/>
  <c r="T190" i="7"/>
  <c r="T277" i="7"/>
  <c r="T284" i="7"/>
  <c r="T288" i="7"/>
  <c r="T323" i="7"/>
  <c r="N15" i="2"/>
  <c r="T115" i="7"/>
  <c r="T125" i="7"/>
  <c r="T145" i="7"/>
  <c r="T156" i="7"/>
  <c r="T195" i="7"/>
  <c r="T237" i="7"/>
  <c r="O25" i="2"/>
  <c r="T316" i="7"/>
  <c r="T325" i="7"/>
  <c r="T347" i="7"/>
  <c r="T14" i="7"/>
  <c r="T27" i="7"/>
  <c r="T43" i="7"/>
  <c r="T69" i="7"/>
  <c r="T73" i="7"/>
  <c r="T98" i="7"/>
  <c r="T105" i="7"/>
  <c r="T114" i="7"/>
  <c r="T377" i="7"/>
  <c r="T139" i="7"/>
  <c r="T143" i="7"/>
  <c r="T147" i="7"/>
  <c r="T165" i="7"/>
  <c r="T169" i="7"/>
  <c r="T174" i="7"/>
  <c r="T194" i="7"/>
  <c r="T199" i="7"/>
  <c r="T207" i="7"/>
  <c r="T238" i="7"/>
  <c r="T243" i="7"/>
  <c r="T246" i="7"/>
  <c r="T251" i="7"/>
  <c r="T263" i="7"/>
  <c r="T265" i="7"/>
  <c r="O28" i="2"/>
  <c r="T298" i="7"/>
  <c r="T318" i="7"/>
  <c r="T322" i="7"/>
  <c r="T334" i="7"/>
  <c r="T343" i="7"/>
  <c r="T361" i="7"/>
  <c r="T13" i="7"/>
  <c r="T59" i="7"/>
  <c r="T216" i="7"/>
  <c r="T83" i="7"/>
  <c r="T99" i="7"/>
  <c r="T111" i="7"/>
  <c r="T134" i="7"/>
  <c r="T191" i="7"/>
  <c r="T250" i="7"/>
  <c r="T259" i="7"/>
  <c r="T262" i="7"/>
  <c r="T266" i="7"/>
  <c r="T299" i="7"/>
  <c r="T321" i="7"/>
  <c r="T331" i="7"/>
  <c r="T335" i="7"/>
  <c r="T342" i="7"/>
  <c r="T365" i="7"/>
  <c r="O10" i="2"/>
  <c r="N11" i="2"/>
  <c r="F17" i="2"/>
  <c r="N17" i="2" s="1"/>
  <c r="J17" i="2"/>
  <c r="O17" i="2" s="1"/>
  <c r="D18" i="2"/>
  <c r="H18" i="2"/>
  <c r="L18" i="2"/>
  <c r="G9" i="2"/>
  <c r="T35" i="7"/>
  <c r="H36" i="7" s="1"/>
  <c r="D9" i="2"/>
  <c r="G390" i="7"/>
  <c r="H9" i="2"/>
  <c r="L9" i="2"/>
  <c r="T32" i="7"/>
  <c r="T55" i="7"/>
  <c r="O14" i="2"/>
  <c r="F18" i="2"/>
  <c r="J18" i="2"/>
  <c r="E9" i="2"/>
  <c r="I9" i="2"/>
  <c r="M9" i="2"/>
  <c r="P18" i="2"/>
  <c r="T304" i="7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E26" i="2"/>
  <c r="I26" i="2"/>
  <c r="M26" i="2"/>
  <c r="L384" i="8" l="1"/>
  <c r="Q225" i="3"/>
  <c r="M225" i="3"/>
  <c r="J225" i="3"/>
  <c r="S225" i="3"/>
  <c r="H225" i="3"/>
  <c r="N225" i="3"/>
  <c r="U126" i="7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R390" i="7"/>
  <c r="Q390" i="7"/>
  <c r="T20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T287" i="8"/>
  <c r="R288" i="8" s="1"/>
  <c r="R361" i="3"/>
  <c r="M288" i="3"/>
  <c r="I288" i="3"/>
  <c r="T288" i="3"/>
  <c r="L288" i="3"/>
  <c r="P288" i="3"/>
  <c r="H288" i="3"/>
  <c r="R92" i="8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36" i="7"/>
  <c r="N34" i="2"/>
  <c r="T279" i="7"/>
  <c r="Q280" i="7" s="1"/>
  <c r="J36" i="2"/>
  <c r="F36" i="2"/>
  <c r="T305" i="7"/>
  <c r="H306" i="7" s="1"/>
  <c r="G36" i="2"/>
  <c r="K36" i="7"/>
  <c r="I36" i="7"/>
  <c r="L36" i="2"/>
  <c r="K36" i="2"/>
  <c r="O34" i="2"/>
  <c r="O32" i="2"/>
  <c r="M36" i="7"/>
  <c r="O35" i="2"/>
  <c r="T385" i="7"/>
  <c r="N35" i="2"/>
  <c r="T255" i="7"/>
  <c r="R256" i="7" s="1"/>
  <c r="T117" i="7"/>
  <c r="R118" i="7" s="1"/>
  <c r="T126" i="7"/>
  <c r="R127" i="7" s="1"/>
  <c r="L36" i="7"/>
  <c r="T379" i="7"/>
  <c r="T175" i="7"/>
  <c r="T290" i="7"/>
  <c r="T203" i="7"/>
  <c r="R204" i="7" s="1"/>
  <c r="T63" i="7"/>
  <c r="R64" i="7" s="1"/>
  <c r="T28" i="7"/>
  <c r="T337" i="7"/>
  <c r="T212" i="7"/>
  <c r="Q213" i="7" s="1"/>
  <c r="T150" i="7"/>
  <c r="T76" i="7"/>
  <c r="R77" i="7" s="1"/>
  <c r="Q56" i="7"/>
  <c r="S36" i="7"/>
  <c r="O36" i="7"/>
  <c r="N36" i="7"/>
  <c r="J36" i="7"/>
  <c r="T36" i="7"/>
  <c r="Q36" i="7"/>
  <c r="T353" i="7"/>
  <c r="R354" i="7" s="1"/>
  <c r="T327" i="7"/>
  <c r="R328" i="7" s="1"/>
  <c r="T182" i="7"/>
  <c r="Q183" i="7" s="1"/>
  <c r="N32" i="2"/>
  <c r="T233" i="7"/>
  <c r="R234" i="7" s="1"/>
  <c r="T88" i="7"/>
  <c r="T135" i="7"/>
  <c r="P36" i="7"/>
  <c r="R36" i="7"/>
  <c r="N33" i="2"/>
  <c r="M36" i="2"/>
  <c r="H36" i="2"/>
  <c r="O33" i="2"/>
  <c r="T366" i="7"/>
  <c r="E36" i="2"/>
  <c r="I36" i="2"/>
  <c r="O26" i="2"/>
  <c r="D36" i="2"/>
  <c r="N26" i="2"/>
  <c r="Q288" i="8" l="1"/>
  <c r="R149" i="8"/>
  <c r="L415" i="8"/>
  <c r="O415" i="8"/>
  <c r="P415" i="8"/>
  <c r="Y17" i="2"/>
  <c r="Y36" i="2" s="1"/>
  <c r="U390" i="7"/>
  <c r="R137" i="8"/>
  <c r="G415" i="3"/>
  <c r="Q404" i="8"/>
  <c r="G70" i="6"/>
  <c r="Z29" i="2"/>
  <c r="AA29" i="2" s="1"/>
  <c r="AB29" i="2" s="1"/>
  <c r="Q9" i="2"/>
  <c r="T9" i="2" s="1"/>
  <c r="T36" i="2" s="1"/>
  <c r="U36" i="2" s="1"/>
  <c r="Q32" i="2"/>
  <c r="Z32" i="2" s="1"/>
  <c r="AA32" i="2" s="1"/>
  <c r="AB32" i="2" s="1"/>
  <c r="Q35" i="2"/>
  <c r="T390" i="7"/>
  <c r="Q21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06" i="7"/>
  <c r="N306" i="7"/>
  <c r="O306" i="7"/>
  <c r="J280" i="7"/>
  <c r="K280" i="7"/>
  <c r="S280" i="7"/>
  <c r="L280" i="7"/>
  <c r="P280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06" i="7"/>
  <c r="R183" i="7"/>
  <c r="O280" i="7"/>
  <c r="M280" i="7"/>
  <c r="K306" i="7"/>
  <c r="J306" i="7"/>
  <c r="T280" i="7"/>
  <c r="N280" i="7"/>
  <c r="Q306" i="7"/>
  <c r="S306" i="7"/>
  <c r="I306" i="7"/>
  <c r="R306" i="7"/>
  <c r="T16" i="2"/>
  <c r="U16" i="2" s="1"/>
  <c r="Q234" i="7"/>
  <c r="G280" i="7"/>
  <c r="H280" i="7"/>
  <c r="I280" i="7"/>
  <c r="R280" i="7"/>
  <c r="G306" i="7"/>
  <c r="L306" i="7"/>
  <c r="M306" i="7"/>
  <c r="T30" i="2"/>
  <c r="U30" i="2" s="1"/>
  <c r="R56" i="7"/>
  <c r="T22" i="2"/>
  <c r="U22" i="2" s="1"/>
  <c r="Q354" i="7"/>
  <c r="T89" i="7"/>
  <c r="K89" i="7"/>
  <c r="H89" i="7"/>
  <c r="O89" i="7"/>
  <c r="L89" i="7"/>
  <c r="I89" i="7"/>
  <c r="J89" i="7"/>
  <c r="S89" i="7"/>
  <c r="P89" i="7"/>
  <c r="M89" i="7"/>
  <c r="N89" i="7"/>
  <c r="G89" i="7"/>
  <c r="T29" i="7"/>
  <c r="S29" i="7"/>
  <c r="O29" i="7"/>
  <c r="K29" i="7"/>
  <c r="G29" i="7"/>
  <c r="M29" i="7"/>
  <c r="N29" i="7"/>
  <c r="H29" i="7"/>
  <c r="L29" i="7"/>
  <c r="I29" i="7"/>
  <c r="J29" i="7"/>
  <c r="P29" i="7"/>
  <c r="M291" i="7"/>
  <c r="I291" i="7"/>
  <c r="T291" i="7"/>
  <c r="L291" i="7"/>
  <c r="N291" i="7"/>
  <c r="G291" i="7"/>
  <c r="P291" i="7"/>
  <c r="K291" i="7"/>
  <c r="O291" i="7"/>
  <c r="H291" i="7"/>
  <c r="J291" i="7"/>
  <c r="S291" i="7"/>
  <c r="T118" i="7"/>
  <c r="S118" i="7"/>
  <c r="G118" i="7"/>
  <c r="L118" i="7"/>
  <c r="M118" i="7"/>
  <c r="J118" i="7"/>
  <c r="K118" i="7"/>
  <c r="P118" i="7"/>
  <c r="N118" i="7"/>
  <c r="O118" i="7"/>
  <c r="H118" i="7"/>
  <c r="I118" i="7"/>
  <c r="M256" i="7"/>
  <c r="I256" i="7"/>
  <c r="H256" i="7"/>
  <c r="J256" i="7"/>
  <c r="K256" i="7"/>
  <c r="L256" i="7"/>
  <c r="N256" i="7"/>
  <c r="O256" i="7"/>
  <c r="T256" i="7"/>
  <c r="P256" i="7"/>
  <c r="S256" i="7"/>
  <c r="G256" i="7"/>
  <c r="T21" i="7"/>
  <c r="P21" i="7"/>
  <c r="H21" i="7"/>
  <c r="M21" i="7"/>
  <c r="G21" i="7"/>
  <c r="N21" i="7"/>
  <c r="S21" i="7"/>
  <c r="L21" i="7"/>
  <c r="K21" i="7"/>
  <c r="J21" i="7"/>
  <c r="O21" i="7"/>
  <c r="I21" i="7"/>
  <c r="R21" i="7"/>
  <c r="Q89" i="7"/>
  <c r="S328" i="7"/>
  <c r="O328" i="7"/>
  <c r="K328" i="7"/>
  <c r="P328" i="7"/>
  <c r="M328" i="7"/>
  <c r="T328" i="7"/>
  <c r="J328" i="7"/>
  <c r="H328" i="7"/>
  <c r="N328" i="7"/>
  <c r="G328" i="7"/>
  <c r="L328" i="7"/>
  <c r="I328" i="7"/>
  <c r="T77" i="7"/>
  <c r="O77" i="7"/>
  <c r="M77" i="7"/>
  <c r="S77" i="7"/>
  <c r="H77" i="7"/>
  <c r="G77" i="7"/>
  <c r="L77" i="7"/>
  <c r="J77" i="7"/>
  <c r="K77" i="7"/>
  <c r="P77" i="7"/>
  <c r="I77" i="7"/>
  <c r="N77" i="7"/>
  <c r="N151" i="7"/>
  <c r="J151" i="7"/>
  <c r="T151" i="7"/>
  <c r="P151" i="7"/>
  <c r="K151" i="7"/>
  <c r="M151" i="7"/>
  <c r="O151" i="7"/>
  <c r="S151" i="7"/>
  <c r="H151" i="7"/>
  <c r="G151" i="7"/>
  <c r="L151" i="7"/>
  <c r="I151" i="7"/>
  <c r="T338" i="7"/>
  <c r="P338" i="7"/>
  <c r="S338" i="7"/>
  <c r="O338" i="7"/>
  <c r="K338" i="7"/>
  <c r="G338" i="7"/>
  <c r="H338" i="7"/>
  <c r="I338" i="7"/>
  <c r="L338" i="7"/>
  <c r="M338" i="7"/>
  <c r="J338" i="7"/>
  <c r="N338" i="7"/>
  <c r="Q29" i="7"/>
  <c r="T64" i="7"/>
  <c r="S64" i="7"/>
  <c r="P64" i="7"/>
  <c r="I64" i="7"/>
  <c r="N64" i="7"/>
  <c r="G64" i="7"/>
  <c r="M64" i="7"/>
  <c r="K64" i="7"/>
  <c r="H64" i="7"/>
  <c r="O64" i="7"/>
  <c r="L64" i="7"/>
  <c r="J64" i="7"/>
  <c r="Q291" i="7"/>
  <c r="T380" i="7"/>
  <c r="K380" i="7"/>
  <c r="H380" i="7"/>
  <c r="N380" i="7"/>
  <c r="S380" i="7"/>
  <c r="O380" i="7"/>
  <c r="L380" i="7"/>
  <c r="I380" i="7"/>
  <c r="P380" i="7"/>
  <c r="M380" i="7"/>
  <c r="G380" i="7"/>
  <c r="J380" i="7"/>
  <c r="P127" i="7"/>
  <c r="T127" i="7"/>
  <c r="S127" i="7"/>
  <c r="L127" i="7"/>
  <c r="G127" i="7"/>
  <c r="I127" i="7"/>
  <c r="N127" i="7"/>
  <c r="J127" i="7"/>
  <c r="M127" i="7"/>
  <c r="O127" i="7"/>
  <c r="K127" i="7"/>
  <c r="H127" i="7"/>
  <c r="Q118" i="7"/>
  <c r="Q256" i="7"/>
  <c r="T386" i="7"/>
  <c r="M386" i="7"/>
  <c r="J386" i="7"/>
  <c r="G386" i="7"/>
  <c r="N386" i="7"/>
  <c r="K386" i="7"/>
  <c r="H386" i="7"/>
  <c r="O386" i="7"/>
  <c r="L386" i="7"/>
  <c r="I386" i="7"/>
  <c r="S386" i="7"/>
  <c r="P386" i="7"/>
  <c r="R380" i="7"/>
  <c r="T136" i="7"/>
  <c r="L136" i="7"/>
  <c r="J136" i="7"/>
  <c r="P136" i="7"/>
  <c r="H136" i="7"/>
  <c r="N136" i="7"/>
  <c r="I136" i="7"/>
  <c r="S136" i="7"/>
  <c r="G136" i="7"/>
  <c r="O136" i="7"/>
  <c r="K136" i="7"/>
  <c r="M136" i="7"/>
  <c r="Q328" i="7"/>
  <c r="Q77" i="7"/>
  <c r="Q151" i="7"/>
  <c r="Q338" i="7"/>
  <c r="Q64" i="7"/>
  <c r="T204" i="7"/>
  <c r="N204" i="7"/>
  <c r="O204" i="7"/>
  <c r="P204" i="7"/>
  <c r="I204" i="7"/>
  <c r="S204" i="7"/>
  <c r="M204" i="7"/>
  <c r="G204" i="7"/>
  <c r="H204" i="7"/>
  <c r="J204" i="7"/>
  <c r="K204" i="7"/>
  <c r="L204" i="7"/>
  <c r="N176" i="7"/>
  <c r="J176" i="7"/>
  <c r="G176" i="7"/>
  <c r="H176" i="7"/>
  <c r="K176" i="7"/>
  <c r="L176" i="7"/>
  <c r="I176" i="7"/>
  <c r="O176" i="7"/>
  <c r="P176" i="7"/>
  <c r="M176" i="7"/>
  <c r="S176" i="7"/>
  <c r="T176" i="7"/>
  <c r="Q380" i="7"/>
  <c r="Q127" i="7"/>
  <c r="R176" i="7"/>
  <c r="R291" i="7"/>
  <c r="Q386" i="7"/>
  <c r="Q136" i="7"/>
  <c r="S234" i="7"/>
  <c r="H234" i="7"/>
  <c r="I234" i="7"/>
  <c r="T234" i="7"/>
  <c r="G234" i="7"/>
  <c r="L234" i="7"/>
  <c r="M234" i="7"/>
  <c r="J234" i="7"/>
  <c r="K234" i="7"/>
  <c r="P234" i="7"/>
  <c r="N234" i="7"/>
  <c r="O234" i="7"/>
  <c r="N183" i="7"/>
  <c r="S183" i="7"/>
  <c r="L183" i="7"/>
  <c r="M183" i="7"/>
  <c r="G183" i="7"/>
  <c r="P183" i="7"/>
  <c r="J183" i="7"/>
  <c r="K183" i="7"/>
  <c r="O183" i="7"/>
  <c r="H183" i="7"/>
  <c r="I183" i="7"/>
  <c r="T183" i="7"/>
  <c r="O354" i="7"/>
  <c r="G354" i="7"/>
  <c r="I354" i="7"/>
  <c r="L354" i="7"/>
  <c r="K354" i="7"/>
  <c r="T354" i="7"/>
  <c r="S354" i="7"/>
  <c r="M354" i="7"/>
  <c r="N354" i="7"/>
  <c r="J354" i="7"/>
  <c r="H354" i="7"/>
  <c r="P354" i="7"/>
  <c r="S56" i="7"/>
  <c r="T56" i="7"/>
  <c r="I56" i="7"/>
  <c r="K56" i="7"/>
  <c r="H56" i="7"/>
  <c r="M56" i="7"/>
  <c r="O56" i="7"/>
  <c r="L56" i="7"/>
  <c r="J56" i="7"/>
  <c r="P56" i="7"/>
  <c r="N56" i="7"/>
  <c r="G56" i="7"/>
  <c r="R338" i="7"/>
  <c r="T213" i="7"/>
  <c r="G213" i="7"/>
  <c r="K213" i="7"/>
  <c r="H213" i="7"/>
  <c r="O213" i="7"/>
  <c r="L213" i="7"/>
  <c r="I213" i="7"/>
  <c r="J213" i="7"/>
  <c r="S213" i="7"/>
  <c r="P213" i="7"/>
  <c r="M213" i="7"/>
  <c r="N213" i="7"/>
  <c r="R89" i="7"/>
  <c r="R136" i="7"/>
  <c r="R151" i="7"/>
  <c r="Q204" i="7"/>
  <c r="Q176" i="7"/>
  <c r="R29" i="7"/>
  <c r="R213" i="7"/>
  <c r="Z31" i="2"/>
  <c r="AA31" i="2" s="1"/>
  <c r="AB31" i="2" s="1"/>
  <c r="T31" i="2"/>
  <c r="U31" i="2" s="1"/>
  <c r="R386" i="7"/>
  <c r="Z24" i="2"/>
  <c r="AA24" i="2" s="1"/>
  <c r="AB24" i="2" s="1"/>
  <c r="T24" i="2"/>
  <c r="U24" i="2" s="1"/>
  <c r="Z12" i="2"/>
  <c r="AA12" i="2" s="1"/>
  <c r="AB12" i="2" s="1"/>
  <c r="T12" i="2"/>
  <c r="U12" i="2" s="1"/>
  <c r="M367" i="7"/>
  <c r="I367" i="7"/>
  <c r="T367" i="7"/>
  <c r="H367" i="7"/>
  <c r="L367" i="7"/>
  <c r="G367" i="7"/>
  <c r="J367" i="7"/>
  <c r="P367" i="7"/>
  <c r="K367" i="7"/>
  <c r="N367" i="7"/>
  <c r="S367" i="7"/>
  <c r="O367" i="7"/>
  <c r="Q367" i="7"/>
  <c r="R367" i="7"/>
  <c r="T270" i="7"/>
  <c r="S270" i="7"/>
  <c r="O270" i="7"/>
  <c r="K270" i="7"/>
  <c r="G270" i="7"/>
  <c r="M270" i="7"/>
  <c r="L270" i="7"/>
  <c r="P270" i="7"/>
  <c r="R270" i="7"/>
  <c r="J270" i="7"/>
  <c r="I270" i="7"/>
  <c r="N270" i="7"/>
  <c r="H270" i="7"/>
  <c r="N36" i="2"/>
  <c r="D37" i="2" s="1"/>
  <c r="Q270" i="7"/>
  <c r="O36" i="2"/>
  <c r="I37" i="2" s="1"/>
  <c r="P391" i="7" l="1"/>
  <c r="N391" i="7"/>
  <c r="I391" i="7"/>
  <c r="G391" i="7"/>
  <c r="M391" i="7"/>
  <c r="H391" i="7"/>
  <c r="K391" i="7"/>
  <c r="L391" i="7"/>
  <c r="O391" i="7"/>
  <c r="J391" i="7"/>
  <c r="T391" i="7"/>
  <c r="AA17" i="2"/>
  <c r="AB17" i="2" s="1"/>
  <c r="Q340" i="3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391" i="7"/>
  <c r="T33" i="2"/>
  <c r="U33" i="2" s="1"/>
  <c r="Z35" i="2"/>
  <c r="AA35" i="2" s="1"/>
  <c r="AB35" i="2" s="1"/>
  <c r="T35" i="2"/>
  <c r="U35" i="2" s="1"/>
  <c r="Z26" i="2"/>
  <c r="AA26" i="2" s="1"/>
  <c r="S391" i="7"/>
  <c r="R391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<sst xmlns="http://schemas.openxmlformats.org/spreadsheetml/2006/main" count="16060" uniqueCount="1540">
  <si>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</si>
  <si>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</si>
  <si>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</si>
  <si>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</si>
  <si>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</si>
  <si>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</si>
  <si>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</si>
  <si>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</si>
  <si>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</si>
  <si>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</si>
  <si>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</si>
  <si>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</si>
  <si>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</si>
  <si>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</si>
  <si>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</si>
  <si>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</si>
  <si>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</si>
  <si>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</si>
  <si>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</si>
  <si>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</si>
  <si>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</si>
  <si>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</si>
  <si>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</si>
  <si>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</si>
  <si>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</si>
  <si>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</si>
  <si>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</si>
  <si>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</si>
  <si>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</si>
  <si>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</si>
  <si>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</si>
  <si>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</si>
  <si>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</si>
  <si>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</si>
  <si>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</si>
  <si>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</si>
  <si>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</si>
  <si>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</si>
  <si>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</si>
  <si>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</si>
  <si>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</si>
  <si>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</si>
  <si>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</si>
  <si>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</si>
  <si>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</si>
  <si>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</si>
  <si>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</si>
  <si>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</si>
  <si>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</si>
  <si>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</si>
  <si>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</si>
  <si>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</si>
  <si>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</si>
  <si>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</si>
  <si>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</si>
  <si>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</si>
  <si>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</si>
  <si>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</si>
  <si>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</si>
  <si>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</si>
  <si>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</si>
  <si>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</si>
  <si>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</si>
  <si>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</si>
  <si>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</si>
  <si>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</si>
  <si>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</si>
  <si>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</si>
  <si>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</si>
  <si>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</si>
  <si>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</si>
  <si>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</si>
  <si>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</si>
  <si>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</si>
  <si>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</si>
  <si>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</si>
  <si>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</si>
  <si>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</si>
  <si>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</si>
  <si>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</si>
  <si>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</si>
  <si>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</si>
  <si>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</si>
  <si>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</si>
  <si>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</si>
  <si>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</si>
  <si>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</si>
  <si>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</si>
  <si>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</si>
  <si>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</si>
  <si>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</si>
  <si>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</si>
  <si>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</si>
  <si>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</si>
  <si>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</si>
  <si>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</si>
  <si>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</si>
  <si>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</si>
  <si>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</si>
  <si>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</si>
  <si>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</si>
  <si>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</si>
  <si>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</si>
  <si>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</si>
  <si>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</si>
  <si>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</si>
  <si>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</si>
  <si>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</si>
  <si>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</si>
  <si>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</si>
  <si>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</si>
  <si>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</si>
  <si>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</si>
  <si>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</si>
  <si>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</si>
  <si>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</si>
  <si>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</si>
  <si>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</si>
  <si>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</si>
  <si>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</si>
  <si>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</si>
  <si>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</si>
  <si>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</si>
  <si>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</si>
  <si>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</si>
  <si>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</si>
  <si>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</si>
  <si>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</si>
  <si>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</si>
  <si>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</si>
  <si>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</si>
  <si>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</si>
  <si>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</si>
  <si>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</si>
  <si>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</si>
  <si>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</si>
  <si>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</si>
  <si>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</si>
  <si>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</si>
  <si>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</si>
  <si>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</si>
  <si>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</si>
  <si>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</si>
  <si>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</si>
  <si>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</si>
  <si>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</si>
  <si>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</si>
  <si>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</si>
  <si>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</si>
  <si>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</si>
  <si>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</si>
  <si>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</si>
  <si>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</si>
  <si>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</si>
  <si>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</si>
  <si>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</si>
  <si>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</si>
  <si>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</si>
  <si>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</si>
  <si>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</si>
  <si>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</si>
  <si>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</si>
  <si>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</si>
  <si>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</si>
  <si>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</si>
  <si>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</si>
  <si>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</si>
  <si>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</si>
  <si>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</si>
  <si>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</si>
  <si>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</si>
  <si>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</si>
  <si>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</si>
  <si>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</si>
  <si>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</si>
  <si>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</si>
  <si>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</si>
  <si>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</si>
  <si>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</si>
  <si>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</si>
  <si>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</si>
  <si>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</si>
  <si>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</si>
  <si>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</si>
  <si>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</si>
  <si>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</si>
  <si>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</si>
  <si>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</si>
  <si>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</si>
  <si>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</si>
  <si>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</si>
  <si>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</si>
  <si>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</si>
  <si>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</si>
  <si>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</si>
  <si>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</si>
  <si>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</si>
  <si>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</si>
  <si>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</si>
  <si>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</si>
  <si>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</si>
  <si>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</si>
  <si>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</si>
  <si>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</si>
  <si>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</si>
  <si>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</si>
  <si>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</si>
  <si>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</si>
  <si>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</si>
  <si>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</si>
  <si>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</si>
  <si>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</si>
  <si>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</si>
  <si>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</si>
  <si>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</si>
  <si>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</si>
  <si>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</si>
  <si>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</si>
  <si>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</si>
  <si>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</si>
  <si>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</si>
  <si>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</si>
  <si>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</si>
  <si>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</si>
  <si>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</si>
  <si>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</si>
  <si>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</si>
  <si>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</si>
  <si>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</si>
  <si>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</si>
  <si>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</si>
  <si>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</si>
  <si>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</si>
  <si>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</si>
  <si>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</si>
  <si>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</si>
  <si>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</si>
  <si>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</si>
  <si>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</si>
  <si>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</si>
  <si>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</si>
  <si>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</si>
  <si>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</si>
  <si>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</si>
  <si>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</si>
  <si>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</si>
  <si>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</si>
  <si>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</si>
  <si>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</si>
  <si>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</si>
  <si>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</si>
  <si>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</si>
  <si>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</si>
  <si>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</si>
  <si>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</si>
  <si>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</si>
  <si>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</si>
  <si>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</si>
  <si>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</si>
  <si>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</si>
  <si>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</si>
  <si>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</si>
  <si>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</si>
  <si>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</si>
  <si>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</si>
  <si>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</si>
  <si>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</si>
  <si>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</si>
  <si>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</si>
  <si>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</si>
  <si>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</si>
  <si>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</si>
  <si>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</si>
  <si>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</si>
  <si>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</si>
  <si>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</si>
  <si>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</si>
  <si>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</si>
  <si>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</si>
  <si>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</si>
  <si>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</si>
  <si>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</si>
  <si>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</si>
  <si>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</si>
  <si>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</si>
  <si>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</si>
  <si>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</si>
  <si>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</si>
  <si>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</si>
  <si>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</si>
  <si>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</si>
  <si>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</si>
  <si>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</si>
  <si>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</si>
  <si>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</si>
  <si>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</si>
  <si>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</si>
  <si>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</si>
  <si>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</si>
  <si>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</si>
  <si>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</si>
  <si>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</si>
  <si>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</si>
  <si>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</si>
  <si>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</si>
  <si>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</si>
  <si>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</si>
  <si>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</si>
  <si>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</si>
  <si>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</si>
  <si>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</si>
  <si>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</si>
  <si>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</si>
  <si>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</si>
  <si>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</si>
  <si>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</si>
  <si>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</si>
  <si>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</si>
  <si>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</si>
  <si>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</si>
  <si>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</si>
  <si>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</si>
  <si>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</si>
  <si>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</si>
  <si>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</si>
  <si>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</si>
  <si>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</si>
  <si>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</si>
  <si>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</si>
  <si>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</si>
  <si>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</si>
  <si>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</si>
  <si>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</si>
  <si>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</si>
  <si>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</si>
  <si>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</si>
  <si>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</si>
  <si>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</si>
  <si>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</si>
  <si>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</si>
  <si>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</si>
  <si>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</si>
  <si>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</si>
  <si>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</si>
  <si>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</si>
  <si>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</si>
  <si>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</si>
  <si>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</si>
  <si>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</si>
  <si>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</si>
  <si>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</si>
  <si>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</si>
  <si>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</si>
  <si>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</si>
  <si>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</si>
  <si>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</si>
  <si>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</si>
  <si>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</si>
  <si>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</si>
  <si>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</si>
  <si>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</si>
  <si>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</si>
  <si>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</si>
  <si>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</si>
  <si>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</si>
  <si>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</si>
  <si>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</si>
  <si>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</si>
  <si>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</si>
  <si>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</si>
  <si>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</si>
  <si>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</si>
  <si>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</si>
  <si>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</si>
  <si>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</si>
  <si>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</si>
  <si>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</si>
  <si>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</si>
  <si>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</si>
  <si>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</si>
  <si>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</si>
  <si>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</si>
  <si>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</si>
  <si>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</si>
  <si>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</si>
  <si>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</si>
  <si>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</si>
  <si>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</si>
  <si>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</si>
  <si>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</si>
  <si>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</si>
  <si>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</si>
  <si>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</si>
  <si>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</si>
  <si>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</si>
  <si>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</si>
  <si>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</si>
  <si>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</si>
  <si>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</si>
  <si>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</si>
  <si>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</si>
  <si>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</si>
  <si>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</si>
  <si>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</si>
  <si>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</si>
  <si>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</si>
  <si>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</si>
  <si>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</si>
  <si>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</si>
  <si>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</si>
  <si>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</si>
  <si>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</si>
  <si>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</si>
  <si>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</si>
  <si>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</si>
  <si>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</si>
  <si>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</si>
  <si>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</si>
  <si>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</si>
  <si>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</si>
  <si>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</si>
  <si>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</si>
  <si>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</si>
  <si>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</si>
  <si>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</si>
  <si>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</si>
  <si>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</si>
  <si>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</si>
  <si>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</si>
  <si>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</si>
  <si>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</si>
  <si>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</si>
  <si>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</si>
  <si>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</si>
  <si>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</si>
  <si>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</si>
  <si>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</si>
  <si>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</si>
  <si>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</si>
  <si>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</si>
  <si>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</si>
  <si>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</si>
  <si>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</si>
  <si>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</si>
  <si>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</si>
  <si>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</si>
  <si>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</si>
  <si>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</si>
  <si>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</si>
  <si>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</si>
  <si>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</si>
  <si>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</si>
  <si>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</si>
  <si>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</si>
  <si>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</si>
  <si>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</si>
  <si>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</si>
  <si>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</si>
  <si>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</si>
  <si>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</si>
  <si>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</si>
  <si>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</si>
  <si>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</si>
  <si>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</si>
  <si>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</si>
  <si>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</si>
  <si>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</si>
  <si>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</si>
  <si>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</si>
  <si>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</si>
  <si>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</si>
  <si>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</si>
  <si>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</si>
  <si>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</si>
  <si>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</si>
  <si>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</si>
  <si>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</si>
  <si>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</si>
  <si>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</si>
  <si>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</si>
  <si>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</si>
  <si>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</si>
  <si>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</si>
  <si>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</si>
  <si>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</si>
  <si>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</si>
  <si>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</si>
  <si>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</si>
  <si>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</si>
  <si>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</si>
  <si>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</si>
  <si>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</si>
  <si>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</si>
  <si>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</si>
  <si>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</si>
  <si>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</si>
  <si>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</si>
  <si>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</si>
  <si>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</si>
  <si>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</si>
  <si>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</si>
  <si>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</si>
  <si>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</si>
  <si>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</si>
  <si>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</si>
  <si>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</si>
  <si>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</si>
  <si>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</si>
  <si>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</si>
  <si>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</si>
  <si>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</si>
  <si>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</si>
  <si>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</si>
  <si>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</si>
  <si>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</si>
  <si>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</si>
  <si>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</si>
  <si>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</si>
  <si>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</si>
  <si>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</si>
  <si>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</si>
  <si>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</si>
  <si>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</si>
  <si>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</si>
  <si>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</si>
  <si>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</si>
  <si>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</si>
  <si>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</si>
  <si>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</si>
  <si>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</si>
  <si>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</si>
  <si>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</si>
  <si>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</si>
  <si>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</si>
  <si>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</si>
  <si>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</si>
  <si>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</si>
  <si>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</si>
  <si>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</si>
  <si>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</si>
  <si>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</si>
  <si>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</si>
  <si>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</si>
  <si>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</si>
  <si>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</si>
  <si>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</si>
  <si>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</si>
  <si>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</si>
  <si>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</si>
  <si>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</si>
  <si>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</si>
  <si>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</si>
  <si>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</si>
  <si>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</si>
  <si>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</si>
  <si>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</si>
  <si>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</si>
  <si>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</si>
  <si>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</si>
  <si>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</si>
  <si>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</si>
  <si>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</si>
  <si>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</si>
  <si>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</si>
  <si>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</si>
  <si>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</si>
  <si>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</si>
  <si>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</si>
  <si>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</si>
  <si>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</si>
  <si>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</si>
  <si>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</si>
  <si>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</si>
  <si>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</si>
  <si>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</si>
  <si>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</si>
  <si>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</si>
  <si>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</si>
  <si>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</si>
  <si>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</si>
  <si>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</si>
  <si>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</si>
  <si>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</si>
  <si>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</si>
  <si>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</si>
  <si>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</si>
  <si>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</si>
  <si>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</si>
  <si>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</si>
  <si>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</si>
  <si>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</si>
  <si>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</si>
  <si>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</si>
  <si>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</si>
  <si>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</si>
  <si>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</si>
  <si>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</si>
  <si>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</si>
  <si>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</si>
  <si>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</si>
  <si>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</si>
  <si>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</si>
  <si>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</si>
  <si>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</si>
  <si>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</si>
  <si>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</si>
  <si>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</si>
  <si>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</si>
  <si>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</si>
  <si>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</si>
  <si>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</si>
  <si>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</si>
  <si>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</si>
  <si>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</si>
  <si>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</si>
  <si>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</si>
  <si>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</si>
  <si>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</si>
  <si>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</si>
  <si>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</si>
  <si>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</si>
  <si>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</si>
  <si>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</si>
  <si>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</si>
  <si>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</si>
  <si>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</si>
  <si>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</si>
  <si>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</si>
  <si>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</si>
  <si>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</si>
  <si>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</si>
  <si>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</si>
  <si>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</si>
  <si>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</si>
  <si>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</si>
  <si>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</si>
  <si>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</si>
  <si>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</si>
  <si>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</si>
  <si>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</si>
  <si>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</si>
  <si>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</si>
  <si>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</si>
  <si>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</si>
  <si>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</si>
  <si>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</si>
  <si>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</si>
  <si>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</si>
  <si>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</si>
  <si>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</si>
  <si>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</si>
  <si>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</si>
  <si>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</si>
  <si>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</si>
  <si>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</si>
  <si>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</si>
  <si>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</si>
  <si>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</si>
  <si>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</si>
  <si>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</si>
  <si>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</si>
  <si>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</si>
  <si>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</si>
  <si>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</si>
  <si>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</si>
  <si>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</si>
  <si>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</si>
  <si>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</si>
  <si>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</si>
  <si>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</si>
  <si>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</si>
  <si>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</si>
  <si>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</si>
  <si>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</si>
  <si>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</si>
  <si>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</si>
  <si>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</si>
  <si>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</si>
  <si>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</si>
  <si>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</si>
  <si>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</si>
  <si>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</si>
  <si>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</si>
  <si>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</si>
  <si>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</si>
  <si>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</si>
  <si>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</si>
  <si>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</si>
  <si>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</si>
  <si>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</si>
  <si>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</si>
  <si>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</si>
  <si>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</si>
  <si>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</si>
  <si>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</si>
  <si>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</si>
  <si>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</si>
  <si>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</si>
  <si>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</si>
  <si>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</si>
  <si>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</si>
  <si>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</si>
  <si>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</si>
  <si>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</si>
  <si>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</si>
  <si>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</si>
  <si>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</si>
  <si>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</si>
  <si>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</si>
  <si>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</si>
  <si>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</si>
  <si>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</si>
  <si>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</si>
  <si>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</si>
  <si>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</si>
  <si>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</si>
  <si>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</si>
  <si>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</si>
  <si>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</si>
  <si>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</si>
  <si>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</si>
  <si>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</si>
  <si>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</si>
  <si>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</si>
  <si>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</si>
  <si>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</si>
  <si>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</si>
  <si>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</si>
  <si>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</si>
  <si>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</si>
  <si>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</si>
  <si>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</si>
  <si>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</si>
  <si>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</si>
  <si>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</si>
  <si>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</si>
  <si>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</si>
  <si>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</si>
  <si>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</si>
  <si>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</si>
  <si>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</si>
  <si>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</si>
  <si>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</si>
  <si>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</si>
  <si>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</si>
  <si>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</si>
  <si>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</si>
  <si>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</si>
  <si>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</si>
  <si>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</si>
  <si>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</si>
  <si>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</si>
  <si>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</si>
  <si>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</si>
  <si>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</si>
  <si>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</si>
  <si>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</si>
  <si>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</si>
  <si>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</si>
  <si>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</si>
  <si>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</si>
  <si>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</si>
  <si>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</si>
  <si>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</si>
  <si>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</si>
  <si>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</si>
  <si>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</si>
  <si>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</si>
  <si>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</si>
  <si>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</si>
  <si>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</si>
  <si>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</si>
  <si>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</si>
  <si>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</si>
  <si>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</si>
  <si>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</si>
  <si>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</si>
  <si>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</si>
  <si>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</si>
  <si>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</si>
  <si>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</si>
  <si>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</si>
  <si>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</si>
  <si>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</si>
  <si>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</si>
  <si>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</si>
  <si>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</si>
  <si>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</si>
  <si>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</si>
  <si>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</si>
  <si>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</si>
  <si>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</si>
  <si>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</si>
  <si>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</si>
  <si>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</si>
  <si>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</si>
  <si>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</si>
  <si>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</si>
  <si>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</si>
  <si>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</si>
  <si>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</si>
  <si>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</si>
  <si>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</si>
  <si>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</si>
  <si>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</si>
  <si>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</si>
  <si>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</si>
  <si>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</si>
  <si>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</si>
  <si>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</si>
  <si>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</si>
  <si>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</si>
  <si>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</si>
  <si>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</si>
  <si>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</si>
  <si>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</si>
  <si>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</si>
  <si>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</si>
  <si>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</si>
  <si>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</si>
  <si>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</si>
  <si>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</si>
  <si>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</si>
  <si>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</si>
  <si>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</si>
  <si>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</si>
  <si>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</si>
  <si>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</si>
  <si>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</si>
  <si>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</si>
  <si>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</si>
  <si>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</si>
  <si>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</si>
  <si>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</si>
  <si>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</si>
  <si>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</si>
  <si>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</si>
  <si>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</si>
  <si>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</si>
  <si>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</si>
  <si>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</si>
  <si>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</si>
  <si>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</si>
  <si>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</si>
  <si>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</si>
  <si>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</si>
  <si>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</si>
  <si>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</si>
  <si>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</si>
  <si>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</si>
  <si>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</si>
  <si>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</si>
  <si>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</si>
  <si>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</si>
  <si>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</si>
  <si>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</si>
  <si>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</si>
  <si>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</si>
  <si>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</si>
  <si>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</si>
  <si>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</si>
  <si>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</si>
  <si>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</si>
  <si>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</si>
  <si>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</si>
  <si>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</si>
  <si>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</si>
  <si>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</si>
  <si>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</si>
  <si>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</si>
  <si>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</si>
  <si>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</si>
  <si>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</si>
  <si>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</si>
  <si>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</si>
  <si>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</si>
  <si>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</si>
  <si>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</si>
  <si>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</si>
  <si>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</si>
  <si>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</si>
  <si>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</si>
  <si>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</si>
  <si>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</si>
  <si>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</si>
  <si>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</si>
  <si>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</si>
  <si>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</si>
  <si>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</si>
  <si>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</si>
  <si>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</si>
  <si>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</si>
  <si>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</si>
  <si>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</si>
  <si>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</si>
  <si>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</si>
  <si>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</si>
  <si>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</si>
  <si>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</si>
  <si>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</si>
  <si>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</si>
  <si>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</si>
  <si>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</si>
  <si>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</si>
  <si>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</si>
  <si>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</si>
  <si>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</si>
  <si>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</si>
  <si>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</si>
  <si>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</si>
  <si>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</si>
  <si>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</si>
  <si>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</si>
  <si>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</si>
  <si>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</si>
  <si>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</si>
  <si>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</si>
  <si>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</si>
  <si>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</si>
  <si>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</si>
  <si>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</si>
  <si>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</si>
  <si>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</si>
  <si>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</si>
  <si>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</si>
  <si>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</si>
  <si>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</si>
  <si>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</si>
  <si>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</si>
  <si>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</si>
  <si>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</si>
  <si>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</si>
  <si>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</si>
  <si>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</si>
  <si>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</si>
  <si>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</si>
  <si>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</si>
  <si>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</si>
  <si>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</si>
  <si>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</si>
  <si>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</si>
  <si>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</si>
  <si>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</si>
  <si>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</si>
  <si>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</si>
  <si>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</si>
  <si>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</si>
  <si>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</si>
  <si>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</si>
  <si>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</si>
  <si>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</si>
  <si>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</si>
  <si>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</si>
  <si>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</si>
  <si>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</si>
  <si>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</si>
  <si>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</si>
  <si>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</si>
  <si>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</si>
  <si>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</si>
  <si>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</si>
  <si>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</si>
  <si>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</si>
  <si>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</si>
  <si>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</si>
  <si>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</si>
  <si>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</si>
  <si>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</si>
  <si>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</si>
  <si>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</si>
  <si>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</si>
  <si>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</si>
  <si>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</si>
  <si>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</si>
  <si>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</si>
  <si>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</si>
  <si>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</si>
  <si>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</si>
  <si>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</si>
  <si>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</si>
  <si>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</si>
  <si>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</si>
  <si>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</si>
  <si>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</si>
  <si>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</si>
  <si>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</si>
  <si>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</si>
  <si>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</si>
  <si>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</si>
  <si>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</si>
  <si>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</si>
  <si>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</si>
  <si>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</si>
  <si>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</si>
  <si>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</si>
  <si>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</si>
  <si>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</si>
  <si>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</si>
  <si>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</si>
  <si>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</si>
  <si>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</si>
  <si>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</si>
  <si>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</si>
  <si>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</si>
  <si>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</si>
  <si>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</si>
  <si>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</si>
  <si>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</si>
  <si>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</si>
  <si>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</si>
  <si>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</si>
  <si>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</si>
  <si>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</si>
  <si>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</si>
  <si>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</si>
  <si>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</si>
  <si>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</si>
  <si>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</si>
  <si>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</si>
  <si>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</si>
  <si>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</si>
  <si>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</si>
  <si>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</si>
  <si>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</si>
  <si>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</si>
  <si>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</si>
  <si>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</si>
  <si>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</si>
  <si>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</si>
  <si>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</si>
  <si>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</si>
  <si>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</si>
  <si>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</si>
  <si>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</si>
  <si>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</si>
  <si>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</si>
  <si>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</si>
  <si>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</si>
  <si>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</si>
  <si>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</si>
  <si>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</si>
  <si>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</si>
  <si>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</si>
  <si>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</si>
  <si>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</si>
  <si>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</si>
  <si>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</si>
  <si>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</si>
  <si>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</si>
  <si>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</si>
  <si>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</si>
  <si>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</si>
  <si>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</si>
  <si>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</si>
  <si>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</si>
  <si>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</si>
  <si>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</si>
  <si>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</si>
  <si>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</si>
  <si>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</si>
  <si>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</si>
  <si>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</si>
  <si>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</si>
  <si>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</si>
  <si>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</si>
  <si>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</si>
  <si>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</si>
  <si>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</si>
  <si>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</si>
  <si>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</si>
  <si>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</si>
  <si>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</si>
  <si>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</si>
  <si>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</si>
  <si>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</si>
  <si>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</si>
  <si>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</si>
  <si>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</si>
  <si>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</si>
  <si>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</si>
  <si>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</si>
  <si>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</si>
  <si>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</si>
  <si>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</si>
  <si>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</si>
  <si>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</si>
  <si>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</si>
  <si>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</si>
  <si>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</si>
  <si>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</si>
  <si>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</si>
  <si>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</si>
  <si>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</si>
  <si>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</si>
  <si>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</si>
  <si>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</si>
  <si>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</si>
  <si>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</si>
  <si>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</si>
  <si>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</si>
  <si>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</si>
  <si>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</si>
  <si>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</si>
  <si>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</si>
  <si>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</si>
  <si>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</si>
  <si>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</si>
  <si>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</si>
  <si>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</si>
  <si>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</si>
  <si>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</si>
  <si>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</si>
  <si>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</si>
  <si>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</si>
  <si>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</si>
  <si>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</si>
  <si>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</si>
  <si>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</si>
  <si>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</si>
  <si>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</si>
  <si>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</si>
  <si>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</si>
  <si>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</si>
  <si>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</si>
  <si>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</si>
  <si>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</si>
  <si>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</si>
  <si>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</si>
  <si>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</si>
  <si>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</si>
  <si>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</si>
  <si>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</si>
  <si>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</si>
  <si>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</si>
  <si>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</si>
  <si>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</si>
  <si>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</si>
  <si>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</si>
  <si>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</si>
  <si>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</si>
  <si>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</si>
  <si>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</si>
  <si>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</si>
  <si>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</si>
  <si>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</si>
  <si>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</si>
  <si>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</si>
  <si>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</si>
  <si>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</si>
  <si>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</si>
  <si>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</si>
  <si>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</si>
  <si>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</si>
  <si>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</si>
  <si>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</si>
  <si>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</si>
  <si>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</si>
  <si>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</si>
  <si>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</si>
  <si>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</si>
  <si>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</si>
  <si>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</si>
  <si>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</si>
  <si>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</si>
  <si>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</si>
  <si>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</si>
  <si>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</si>
  <si>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</si>
  <si>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</si>
  <si>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</si>
  <si>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</si>
  <si>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</si>
  <si>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</si>
  <si>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</si>
  <si>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</si>
  <si>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</si>
  <si>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</si>
  <si>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</si>
  <si>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</si>
  <si>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</si>
  <si>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</si>
  <si>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</si>
  <si>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</si>
  <si>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</si>
  <si>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</si>
  <si>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</si>
  <si>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</si>
  <si>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</si>
  <si>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</si>
  <si>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</si>
  <si>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</si>
  <si>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</si>
  <si>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</si>
  <si>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</si>
  <si>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</si>
  <si>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</si>
  <si>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</si>
  <si>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</si>
  <si>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</si>
  <si>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</si>
  <si>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</si>
  <si>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</si>
  <si>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</si>
  <si>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</si>
  <si>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</si>
  <si>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</si>
  <si>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</si>
  <si>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</si>
  <si>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</si>
  <si>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</si>
  <si>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</si>
  <si>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</si>
  <si>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</si>
  <si>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</si>
  <si>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</si>
  <si>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</si>
  <si>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</si>
  <si>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</si>
  <si>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</si>
  <si>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</si>
  <si>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</si>
  <si>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</si>
  <si>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</si>
  <si>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</si>
  <si>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</si>
  <si>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</si>
  <si>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</si>
  <si>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</si>
  <si>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</si>
  <si>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</si>
  <si>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</si>
  <si>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</si>
  <si>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</si>
  <si>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</si>
  <si>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</si>
  <si>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</si>
  <si>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</si>
  <si>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</si>
  <si>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</si>
  <si>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</si>
  <si>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</si>
  <si>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</si>
  <si>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</si>
  <si>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</si>
  <si>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</si>
  <si>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</si>
  <si>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</si>
  <si>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</si>
  <si>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</si>
  <si>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</si>
  <si>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</si>
  <si>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</si>
  <si>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</si>
  <si>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</si>
  <si>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</si>
  <si>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</si>
  <si>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</si>
  <si>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</si>
  <si>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</si>
  <si>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</si>
  <si>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</si>
  <si>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</si>
  <si>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</si>
  <si>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</si>
  <si>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</si>
  <si>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</si>
  <si>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</si>
  <si>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</si>
  <si>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</si>
  <si>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</si>
  <si>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</si>
  <si>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</si>
  <si>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</si>
  <si>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</si>
  <si>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</si>
  <si>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</si>
  <si>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</si>
  <si>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87+1295</t>
  </si>
  <si>
    <t>Cartagena - Lomita Arena - Barranquilla</t>
  </si>
  <si>
    <t>Accesos, Orejas y Puente de la Cordialidad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</si>
  <si>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</si>
  <si>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</si>
  <si>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</si>
  <si>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</si>
  <si>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</si>
  <si>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</si>
  <si>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</si>
  <si>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</si>
  <si>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</si>
  <si>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</si>
  <si>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</si>
  <si>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</si>
  <si>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3+0350</t>
  </si>
  <si>
    <t>23+0300</t>
  </si>
  <si>
    <t>125+0700</t>
  </si>
  <si>
    <t>2+0180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</si>
  <si>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</si>
  <si>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</si>
  <si>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</si>
  <si>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</si>
  <si>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</si>
  <si>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</si>
  <si>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</si>
  <si>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</si>
  <si>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</si>
  <si>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</si>
  <si>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</si>
  <si>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81+0900</t>
  </si>
  <si>
    <t>52+0615</t>
  </si>
  <si>
    <t>Accesos Aeropuerto de Pasto</t>
  </si>
  <si>
    <t>0+0700</t>
  </si>
  <si>
    <t>60+0300</t>
  </si>
  <si>
    <t>82+1024</t>
  </si>
  <si>
    <t>131+0680</t>
  </si>
  <si>
    <t>Paso Nacional por Caucasia</t>
  </si>
  <si>
    <t>Paso Nacional por Planeta Rica</t>
  </si>
  <si>
    <t>Paso Nacional por Coveñas</t>
  </si>
  <si>
    <t>Mamatoco - Terminal Marítimo</t>
  </si>
  <si>
    <t>Río Mazamorras - Sombrerillos</t>
  </si>
  <si>
    <t>Paso Nacional por Pitalito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</si>
  <si>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</si>
  <si>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</si>
  <si>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</si>
  <si>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</si>
  <si>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</si>
  <si>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</si>
  <si>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</si>
  <si>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</si>
  <si>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</si>
  <si>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</si>
  <si>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</si>
  <si>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</si>
  <si>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45AST08</t>
  </si>
  <si>
    <t>Floridablanca - Palenque - La Cemento</t>
  </si>
  <si>
    <t>1+0600</t>
  </si>
  <si>
    <t>NOTAS</t>
  </si>
  <si>
    <t>Cruce Ruta 40 - La Arepa - Juriepe - Puerto Carreño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</si>
  <si>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</si>
  <si>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</si>
  <si>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</si>
  <si>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</si>
  <si>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</si>
  <si>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</si>
  <si>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</si>
  <si>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</si>
  <si>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</si>
  <si>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</si>
  <si>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</si>
  <si>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</si>
  <si>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</si>
  <si>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</si>
  <si>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</si>
  <si>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t>4+0190</t>
  </si>
  <si>
    <t>0+0300</t>
  </si>
  <si>
    <t>65PTA</t>
  </si>
  <si>
    <t>Variante de Jardín</t>
  </si>
  <si>
    <t>Paso Nacional por Chipaque</t>
  </si>
  <si>
    <t>Paso Nacional por Cáqueza</t>
  </si>
  <si>
    <t>El Banco - San José</t>
  </si>
  <si>
    <t>Plato - Salamina</t>
  </si>
  <si>
    <t>Túquerres - Pedregal</t>
  </si>
  <si>
    <t>10+0100</t>
  </si>
  <si>
    <t>Intersección, Puente, Orejas y Empalme con Ruta 45</t>
  </si>
  <si>
    <t>Sector sin evaluación por reciente reversión de la ANI</t>
  </si>
  <si>
    <t>Sector sin evaluación por ausencia de AMV</t>
  </si>
  <si>
    <t>66+0874</t>
  </si>
  <si>
    <t>3+0599</t>
  </si>
  <si>
    <t>1+1030</t>
  </si>
  <si>
    <t>Puente sobre el Río Magdalena - Cruce a Puerto Olaya</t>
  </si>
  <si>
    <t>Solución Vial Pereira - Dosquebradas (Incluye Viaducto, Accesos, Orejas y Empalme con Tramo 2902)</t>
  </si>
  <si>
    <t>7+0260</t>
  </si>
  <si>
    <t>103+0938</t>
  </si>
  <si>
    <t>134+0174</t>
  </si>
  <si>
    <t>DT</t>
  </si>
  <si>
    <t>1+0800</t>
  </si>
  <si>
    <r>
      <t xml:space="preserve">Primavera - Medellín </t>
    </r>
    <r>
      <rPr>
        <b/>
        <sz val="12"/>
        <color rgb="FFFF0000"/>
        <rFont val="Arial"/>
        <family val="2"/>
      </rPr>
      <t>(*)</t>
    </r>
  </si>
  <si>
    <t>CALZADA UNICA</t>
  </si>
  <si>
    <t>CALZADA IZQUIERDA</t>
  </si>
  <si>
    <t xml:space="preserve">CALZADA DERECHA </t>
  </si>
  <si>
    <r>
      <t xml:space="preserve">La Unión - Sonsón </t>
    </r>
    <r>
      <rPr>
        <b/>
        <sz val="12"/>
        <color rgb="FFFF0000"/>
        <rFont val="Arial"/>
        <family val="2"/>
      </rPr>
      <t>(*)</t>
    </r>
  </si>
  <si>
    <r>
      <t xml:space="preserve">Puerta de Hierro - Magangué - Yatí </t>
    </r>
    <r>
      <rPr>
        <b/>
        <sz val="12"/>
        <color rgb="FFFF0000"/>
        <rFont val="Arial"/>
        <family val="2"/>
      </rPr>
      <t>(*)</t>
    </r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</si>
  <si>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</si>
  <si>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</si>
  <si>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</si>
  <si>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</si>
  <si>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</si>
  <si>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r>
      <t xml:space="preserve">Cruce Puerto Araujo - Landázuri </t>
    </r>
    <r>
      <rPr>
        <b/>
        <sz val="12"/>
        <color rgb="FFFF0000"/>
        <rFont val="Arial"/>
        <family val="2"/>
      </rPr>
      <t>(*)</t>
    </r>
  </si>
  <si>
    <r>
      <t xml:space="preserve">Apía -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</si>
  <si>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La Virginia </t>
    </r>
    <r>
      <rPr>
        <b/>
        <sz val="12"/>
        <color rgb="FFFF0000"/>
        <rFont val="Arial"/>
        <family val="2"/>
      </rPr>
      <t>(*)</t>
    </r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</si>
  <si>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</t>
    </r>
  </si>
  <si>
    <r>
      <t xml:space="preserve">Santander de Quilichao - Río Desbaratado </t>
    </r>
    <r>
      <rPr>
        <b/>
        <sz val="12"/>
        <color rgb="FFFF0000"/>
        <rFont val="Arial"/>
        <family val="2"/>
      </rPr>
      <t>(*)</t>
    </r>
  </si>
  <si>
    <r>
      <t>Candelaria - Laberinto</t>
    </r>
    <r>
      <rPr>
        <b/>
        <sz val="12"/>
        <color rgb="FFFF0000"/>
        <rFont val="Arial"/>
        <family val="2"/>
      </rPr>
      <t xml:space="preserve"> (*)</t>
    </r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</si>
  <si>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</si>
  <si>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 xml:space="preserve">(*) </t>
  </si>
  <si>
    <t xml:space="preserve">Incluye doble calzada y/o par vial </t>
  </si>
  <si>
    <t>DISTANCIA
EFECTIVA</t>
  </si>
  <si>
    <t>Munchique  - Popayán</t>
  </si>
  <si>
    <t>15+0000</t>
  </si>
  <si>
    <t>19+0800</t>
  </si>
  <si>
    <t>97+1261</t>
  </si>
  <si>
    <t>Pasto Cano</t>
  </si>
  <si>
    <t>Paso Nacional por Puerto Berrio (Incluye el Puente sobre el Río Magdalena)</t>
  </si>
  <si>
    <t xml:space="preserve">Cruce Ruta 45 (Dos y Medio) - Otanche </t>
  </si>
  <si>
    <t xml:space="preserve">Otanche - Río Minero 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</si>
  <si>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</si>
  <si>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r>
      <t xml:space="preserve">Ramal a Puerto Boyacá </t>
    </r>
    <r>
      <rPr>
        <b/>
        <sz val="12"/>
        <color rgb="FFFF0000"/>
        <rFont val="Arial"/>
        <family val="2"/>
      </rPr>
      <t>(*)</t>
    </r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</si>
  <si>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</si>
  <si>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</si>
  <si>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</si>
  <si>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r>
      <t xml:space="preserve">San José del Fragua - Florencia </t>
    </r>
    <r>
      <rPr>
        <b/>
        <sz val="12"/>
        <color rgb="FFFF0000"/>
        <rFont val="Arial"/>
        <family val="2"/>
      </rPr>
      <t>(*)</t>
    </r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</si>
  <si>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</si>
  <si>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r>
      <t xml:space="preserve">San José - Ye de Arjona </t>
    </r>
    <r>
      <rPr>
        <b/>
        <sz val="12"/>
        <color rgb="FFFF0000"/>
        <rFont val="Arial"/>
        <family val="2"/>
      </rPr>
      <t>(*)</t>
    </r>
  </si>
  <si>
    <r>
      <t xml:space="preserve">Puente Real - Cáqueza - El Tablón </t>
    </r>
    <r>
      <rPr>
        <b/>
        <sz val="12"/>
        <color rgb="FFFF0000"/>
        <rFont val="Arial"/>
        <family val="2"/>
      </rPr>
      <t>(*)</t>
    </r>
  </si>
  <si>
    <r>
      <t xml:space="preserve">Paso Nacional por Zipaquirá </t>
    </r>
    <r>
      <rPr>
        <b/>
        <sz val="12"/>
        <color rgb="FFFF0000"/>
        <rFont val="Arial"/>
        <family val="2"/>
      </rPr>
      <t>(*)</t>
    </r>
  </si>
  <si>
    <r>
      <t xml:space="preserve">Cruce Tesalia - Teruel </t>
    </r>
    <r>
      <rPr>
        <b/>
        <sz val="12"/>
        <color rgb="FFFF0000"/>
        <rFont val="Arial"/>
        <family val="2"/>
      </rPr>
      <t>(*)</t>
    </r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</si>
  <si>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</si>
  <si>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r>
      <t xml:space="preserve">Cruce Puerto Rico - Granada </t>
    </r>
    <r>
      <rPr>
        <b/>
        <sz val="12"/>
        <color rgb="FFFF0000"/>
        <rFont val="Arial"/>
        <family val="2"/>
      </rPr>
      <t>(*)</t>
    </r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</si>
  <si>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</si>
  <si>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</si>
  <si>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</si>
  <si>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</si>
  <si>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</si>
  <si>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r>
      <t xml:space="preserve">Camilo C - Primavera </t>
    </r>
    <r>
      <rPr>
        <b/>
        <sz val="12"/>
        <color rgb="FFFF0000"/>
        <rFont val="Arial"/>
        <family val="2"/>
      </rPr>
      <t>(*)</t>
    </r>
  </si>
  <si>
    <t xml:space="preserve">Paso Nacional por Barbosa </t>
  </si>
  <si>
    <t xml:space="preserve">Paso Nacional por Cisneros 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</si>
  <si>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</si>
  <si>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</si>
  <si>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r>
      <t xml:space="preserve">Paso Nacional por Mocoa </t>
    </r>
    <r>
      <rPr>
        <b/>
        <sz val="12"/>
        <color rgb="FFFF0000"/>
        <rFont val="Arial"/>
        <family val="2"/>
      </rPr>
      <t>(*)</t>
    </r>
  </si>
  <si>
    <r>
      <t>Canangucho - Mocoa</t>
    </r>
    <r>
      <rPr>
        <b/>
        <sz val="12"/>
        <color rgb="FFFF0000"/>
        <rFont val="Arial"/>
        <family val="2"/>
      </rPr>
      <t xml:space="preserve"> </t>
    </r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</si>
  <si>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</si>
  <si>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</si>
  <si>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</si>
  <si>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</si>
  <si>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</si>
  <si>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r>
      <t xml:space="preserve">Río Negro - San Alberto </t>
    </r>
    <r>
      <rPr>
        <b/>
        <sz val="12"/>
        <color rgb="FFFF0000"/>
        <rFont val="Arial"/>
        <family val="2"/>
      </rPr>
      <t>(*)</t>
    </r>
  </si>
  <si>
    <r>
      <t xml:space="preserve">La Palmera - Presidente </t>
    </r>
    <r>
      <rPr>
        <b/>
        <sz val="12"/>
        <color rgb="FFFF0000"/>
        <rFont val="Arial"/>
        <family val="2"/>
      </rPr>
      <t>(*)</t>
    </r>
  </si>
  <si>
    <r>
      <t xml:space="preserve">Cali - Yumbo </t>
    </r>
    <r>
      <rPr>
        <b/>
        <sz val="12"/>
        <color rgb="FFFF0000"/>
        <rFont val="Arial"/>
        <family val="2"/>
      </rPr>
      <t>(*)</t>
    </r>
  </si>
  <si>
    <r>
      <t xml:space="preserve">Jamundí - Cali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</si>
  <si>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</t>
    </r>
  </si>
  <si>
    <r>
      <t xml:space="preserve">Río Desbaratado - Palmira </t>
    </r>
    <r>
      <rPr>
        <b/>
        <sz val="12"/>
        <color rgb="FFFF0000"/>
        <rFont val="Arial"/>
        <family val="2"/>
      </rPr>
      <t>(*)</t>
    </r>
  </si>
  <si>
    <r>
      <t xml:space="preserve">Buenaventura - Cruce Ruta 40 (Loboguerrero) </t>
    </r>
    <r>
      <rPr>
        <b/>
        <sz val="12"/>
        <color rgb="FFFF0000"/>
        <rFont val="Arial"/>
        <family val="2"/>
      </rPr>
      <t>(*)</t>
    </r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</si>
  <si>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</si>
  <si>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</si>
  <si>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45ABYB</t>
  </si>
  <si>
    <t>Variante de Chiquinquira</t>
  </si>
  <si>
    <t>6+0900</t>
  </si>
  <si>
    <t>45ACNC</t>
  </si>
  <si>
    <t>Variante de Ubate</t>
  </si>
  <si>
    <t>45A05</t>
  </si>
  <si>
    <t>Ubaté - Puente Nacional</t>
  </si>
  <si>
    <t>89+0340</t>
  </si>
  <si>
    <t>40CN07</t>
  </si>
  <si>
    <t>Perimetral de la Sabana</t>
  </si>
  <si>
    <t>45ACNB</t>
  </si>
  <si>
    <t>Variante Portochuelo</t>
  </si>
  <si>
    <t>45ACND</t>
  </si>
  <si>
    <t>Variante de Portochuelo - Casablanca</t>
  </si>
  <si>
    <t>67+1134</t>
  </si>
  <si>
    <t>5008B_1</t>
  </si>
  <si>
    <t>45A06</t>
  </si>
  <si>
    <t>Puente Nacional - San Gil</t>
  </si>
  <si>
    <t>125+0800</t>
  </si>
  <si>
    <t>93+0000</t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</si>
  <si>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</si>
  <si>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t>5+0160</t>
  </si>
  <si>
    <t>0+0250</t>
  </si>
  <si>
    <t>7+0420</t>
  </si>
  <si>
    <r>
      <t xml:space="preserve">Variante de Barbosa </t>
    </r>
    <r>
      <rPr>
        <b/>
        <sz val="12"/>
        <color rgb="FFFF0000"/>
        <rFont val="Arial"/>
        <family val="2"/>
      </rPr>
      <t>(*)</t>
    </r>
  </si>
  <si>
    <t xml:space="preserve">Variante de Chiquinquira </t>
  </si>
  <si>
    <r>
      <t xml:space="preserve">Ubaté - Puente Nacional </t>
    </r>
    <r>
      <rPr>
        <b/>
        <sz val="12"/>
        <color rgb="FFFF0000"/>
        <rFont val="Arial"/>
        <family val="2"/>
      </rPr>
      <t>(*)</t>
    </r>
  </si>
  <si>
    <r>
      <t xml:space="preserve">Variante de Ubate </t>
    </r>
    <r>
      <rPr>
        <b/>
        <sz val="12"/>
        <color rgb="FFFF0000"/>
        <rFont val="Arial"/>
        <family val="2"/>
      </rPr>
      <t>(*)</t>
    </r>
  </si>
  <si>
    <r>
      <t xml:space="preserve">Zipaquira - Ubate </t>
    </r>
    <r>
      <rPr>
        <b/>
        <sz val="12"/>
        <color rgb="FFFF0000"/>
        <rFont val="Arial"/>
        <family val="2"/>
      </rPr>
      <t>(*)</t>
    </r>
  </si>
  <si>
    <t>Te de Portoachuelo - Cruce Nemocón</t>
  </si>
  <si>
    <t>Sector sin evaluación por entrega de infraestructura</t>
  </si>
  <si>
    <t>78</t>
  </si>
  <si>
    <t>La Bodega - Mompox</t>
  </si>
  <si>
    <r>
      <t xml:space="preserve">La Bodega - Mompox </t>
    </r>
    <r>
      <rPr>
        <b/>
        <sz val="12"/>
        <color rgb="FFFF0000"/>
        <rFont val="Arial"/>
        <family val="2"/>
      </rPr>
      <t>(2)</t>
    </r>
  </si>
  <si>
    <t>Mompox - Guamal</t>
  </si>
  <si>
    <t>33+0900</t>
  </si>
  <si>
    <r>
      <t xml:space="preserve">Mompox - Guamal </t>
    </r>
    <r>
      <rPr>
        <b/>
        <sz val="12"/>
        <color rgb="FFFF0000"/>
        <rFont val="Arial"/>
        <family val="2"/>
      </rPr>
      <t>(2)</t>
    </r>
  </si>
  <si>
    <t>La Mata - San Roque</t>
  </si>
  <si>
    <t>86+1702</t>
  </si>
  <si>
    <r>
      <t xml:space="preserve">La Mata - San Roque </t>
    </r>
    <r>
      <rPr>
        <b/>
        <sz val="12"/>
        <color rgb="FFFF0000"/>
        <rFont val="Arial"/>
        <family val="2"/>
      </rPr>
      <t>(2)</t>
    </r>
  </si>
  <si>
    <t>45CSA</t>
  </si>
  <si>
    <t>Variante de Aguachica</t>
  </si>
  <si>
    <t>4+0905</t>
  </si>
  <si>
    <t>45CS04</t>
  </si>
  <si>
    <t>Aguaclara - Aguachica</t>
  </si>
  <si>
    <t>1+0920</t>
  </si>
  <si>
    <t>Gamarra - Aguachica</t>
  </si>
  <si>
    <t>11+0450</t>
  </si>
  <si>
    <t>2+0750</t>
  </si>
  <si>
    <t>70CS03</t>
  </si>
  <si>
    <t>Gamarra - Puerto Capulco</t>
  </si>
  <si>
    <t>San Alberto - La Mata</t>
  </si>
  <si>
    <t>99+0923</t>
  </si>
  <si>
    <t>Rio Ermitaño - La Lizama</t>
  </si>
  <si>
    <t>149+0484</t>
  </si>
  <si>
    <t>La Lizama - San Alberto</t>
  </si>
  <si>
    <t>90+0748</t>
  </si>
  <si>
    <t>74</t>
  </si>
  <si>
    <t>Guayepo - Achí</t>
  </si>
  <si>
    <t>77+0350</t>
  </si>
  <si>
    <t>77+0430</t>
  </si>
  <si>
    <r>
      <t xml:space="preserve">Puerto Salgar - Rio Ermitaño </t>
    </r>
    <r>
      <rPr>
        <b/>
        <sz val="12"/>
        <color rgb="FFFF0000"/>
        <rFont val="Arial"/>
        <family val="2"/>
      </rPr>
      <t>(2)</t>
    </r>
  </si>
  <si>
    <r>
      <t xml:space="preserve">Guayepo - Puente San Roque </t>
    </r>
    <r>
      <rPr>
        <b/>
        <sz val="12"/>
        <color rgb="FFFF0000"/>
        <rFont val="Arial"/>
        <family val="2"/>
      </rPr>
      <t>(2)</t>
    </r>
  </si>
  <si>
    <r>
      <t xml:space="preserve">Puente San Roque - Achí </t>
    </r>
    <r>
      <rPr>
        <b/>
        <sz val="12"/>
        <color rgb="FFFF0000"/>
        <rFont val="Arial"/>
        <family val="2"/>
      </rPr>
      <t>(2)</t>
    </r>
  </si>
  <si>
    <t>134+0456</t>
  </si>
  <si>
    <t>Junín - Túquerres</t>
  </si>
  <si>
    <t>ESTADO DE LA RED  VIAL CON CRITERIO TÉCNICO PRIMERO SEMESTRE 2018</t>
  </si>
  <si>
    <t>Bogotá - Tunja</t>
  </si>
  <si>
    <t>21+1118</t>
  </si>
  <si>
    <t>25+0964</t>
  </si>
  <si>
    <t>Paso Nacional por Tocancipa</t>
  </si>
  <si>
    <t>62+0000</t>
  </si>
  <si>
    <t>49+0904</t>
  </si>
  <si>
    <t>25CC15_1</t>
  </si>
  <si>
    <r>
      <t xml:space="preserve">Cordoba - Loboguerrero </t>
    </r>
    <r>
      <rPr>
        <b/>
        <sz val="12"/>
        <color rgb="FFFF0000"/>
        <rFont val="Arial"/>
        <family val="2"/>
      </rPr>
      <t>(*)</t>
    </r>
  </si>
  <si>
    <t>Variante al poblado de Puerto Limon</t>
  </si>
  <si>
    <t>45CNA</t>
  </si>
  <si>
    <t>1+0375</t>
  </si>
  <si>
    <r>
      <t xml:space="preserve">Chusacá - Canoas - Río Bogotá </t>
    </r>
    <r>
      <rPr>
        <b/>
        <sz val="12"/>
        <color rgb="FFFF0000"/>
        <rFont val="Arial"/>
        <family val="2"/>
      </rPr>
      <t>(3)</t>
    </r>
  </si>
  <si>
    <r>
      <t xml:space="preserve">Paso por San Juan del Cesar </t>
    </r>
    <r>
      <rPr>
        <b/>
        <sz val="12"/>
        <color rgb="FFFF0000"/>
        <rFont val="Arial"/>
        <family val="2"/>
      </rPr>
      <t>(*) (3)</t>
    </r>
  </si>
  <si>
    <r>
      <t xml:space="preserve">Cuestecitas - Paradero </t>
    </r>
    <r>
      <rPr>
        <b/>
        <sz val="12"/>
        <color rgb="FFFF0000"/>
        <rFont val="Arial"/>
        <family val="2"/>
      </rPr>
      <t>(3)</t>
    </r>
  </si>
  <si>
    <r>
      <t xml:space="preserve">Acceso a Albania </t>
    </r>
    <r>
      <rPr>
        <b/>
        <sz val="12"/>
        <color rgb="FFFF0000"/>
        <rFont val="Arial"/>
        <family val="2"/>
      </rPr>
      <t>(3)</t>
    </r>
  </si>
  <si>
    <r>
      <t xml:space="preserve">Rio Ermitaño - La Lizama </t>
    </r>
    <r>
      <rPr>
        <b/>
        <sz val="12"/>
        <color rgb="FFFF0000"/>
        <rFont val="Arial"/>
        <family val="2"/>
      </rPr>
      <t>(3)</t>
    </r>
  </si>
  <si>
    <r>
      <t xml:space="preserve">La Lizama - San Alberto </t>
    </r>
    <r>
      <rPr>
        <b/>
        <sz val="12"/>
        <color rgb="FFFF0000"/>
        <rFont val="Arial"/>
        <family val="2"/>
      </rPr>
      <t>(3)</t>
    </r>
  </si>
  <si>
    <r>
      <t xml:space="preserve">Puente Nacional - San Gil </t>
    </r>
    <r>
      <rPr>
        <b/>
        <sz val="12"/>
        <color rgb="FFFF0000"/>
        <rFont val="Arial"/>
        <family val="2"/>
      </rPr>
      <t>(3)</t>
    </r>
  </si>
  <si>
    <r>
      <t xml:space="preserve">San Gil - Bucaramanga </t>
    </r>
    <r>
      <rPr>
        <b/>
        <sz val="12"/>
        <color rgb="FFFF0000"/>
        <rFont val="Arial"/>
        <family val="2"/>
      </rPr>
      <t>(*) (3)</t>
    </r>
  </si>
  <si>
    <r>
      <t xml:space="preserve">Floridablanca - Palenque </t>
    </r>
    <r>
      <rPr>
        <b/>
        <sz val="12"/>
        <color rgb="FFFF0000"/>
        <rFont val="Arial"/>
        <family val="2"/>
      </rPr>
      <t>(*) (3)</t>
    </r>
  </si>
  <si>
    <r>
      <t xml:space="preserve">Coveñas - Cruce a Puerto Viejo </t>
    </r>
    <r>
      <rPr>
        <b/>
        <sz val="12"/>
        <color rgb="FFFF0000"/>
        <rFont val="Arial"/>
        <family val="2"/>
      </rPr>
      <t>(3)</t>
    </r>
  </si>
  <si>
    <r>
      <t xml:space="preserve">Paso Nacional por Tolú </t>
    </r>
    <r>
      <rPr>
        <b/>
        <sz val="12"/>
        <color rgb="FFFF0000"/>
        <rFont val="Arial"/>
        <family val="2"/>
      </rPr>
      <t>(3)</t>
    </r>
  </si>
  <si>
    <r>
      <t xml:space="preserve">Toluviejo - El Pueblito </t>
    </r>
    <r>
      <rPr>
        <b/>
        <sz val="12"/>
        <color rgb="FFFF0000"/>
        <rFont val="Arial"/>
        <family val="2"/>
      </rPr>
      <t>(3)</t>
    </r>
  </si>
  <si>
    <r>
      <t xml:space="preserve">Coveñas - Sabaneta </t>
    </r>
    <r>
      <rPr>
        <b/>
        <sz val="12"/>
        <color rgb="FFFF0000"/>
        <rFont val="Arial"/>
        <family val="2"/>
      </rPr>
      <t>(3)</t>
    </r>
  </si>
  <si>
    <r>
      <t xml:space="preserve">San Alberto - La Mata </t>
    </r>
    <r>
      <rPr>
        <b/>
        <sz val="12"/>
        <color rgb="FFFF0000"/>
        <rFont val="Arial"/>
        <family val="2"/>
      </rPr>
      <t>(3)</t>
    </r>
  </si>
  <si>
    <r>
      <t xml:space="preserve">Variante de Aguachica </t>
    </r>
    <r>
      <rPr>
        <b/>
        <sz val="12"/>
        <color rgb="FFFF0000"/>
        <rFont val="Arial"/>
        <family val="2"/>
      </rPr>
      <t>(3)</t>
    </r>
  </si>
  <si>
    <r>
      <t xml:space="preserve">Aguaclara - Circunvalar de Aguachica </t>
    </r>
    <r>
      <rPr>
        <b/>
        <sz val="12"/>
        <color rgb="FFFF0000"/>
        <rFont val="Arial"/>
        <family val="2"/>
      </rPr>
      <t>(3)</t>
    </r>
  </si>
  <si>
    <r>
      <t xml:space="preserve">Aguaclara - Río de Oro </t>
    </r>
    <r>
      <rPr>
        <b/>
        <sz val="12"/>
        <color rgb="FFFF0000"/>
        <rFont val="Arial"/>
        <family val="2"/>
      </rPr>
      <t>(3)</t>
    </r>
  </si>
  <si>
    <r>
      <t xml:space="preserve">Gamarra - Circunvalar de Aguachica </t>
    </r>
    <r>
      <rPr>
        <b/>
        <sz val="12"/>
        <color rgb="FFFF0000"/>
        <rFont val="Arial"/>
        <family val="2"/>
      </rPr>
      <t>(3)</t>
    </r>
  </si>
  <si>
    <r>
      <t xml:space="preserve">Gamarra - Puerto Capulco </t>
    </r>
    <r>
      <rPr>
        <b/>
        <sz val="12"/>
        <color rgb="FFFF0000"/>
        <rFont val="Arial"/>
        <family val="2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</si>
</sst>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  <numFmt numFmtId="181" formatCode="#,##0.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10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917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30" fillId="0" borderId="0" xfId="82" applyNumberFormat="1" applyFont="1" applyFill="1" applyBorder="1" applyAlignment="1">
      <alignment horizontal="center" vertical="center"/>
    </xf>
    <xf numFmtId="2" fontId="30" fillId="0" borderId="3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176" fontId="30" fillId="0" borderId="41" xfId="1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2" fillId="0" borderId="29" xfId="82" applyNumberFormat="1" applyFont="1" applyFill="1" applyBorder="1" applyAlignment="1">
      <alignment horizontal="center" vertical="center"/>
    </xf>
    <xf numFmtId="49" fontId="42" fillId="0" borderId="32" xfId="82" applyNumberFormat="1" applyFont="1" applyFill="1" applyBorder="1" applyAlignment="1">
      <alignment horizontal="center" vertical="center"/>
    </xf>
    <xf numFmtId="49" fontId="42" fillId="0" borderId="33" xfId="82" applyNumberFormat="1" applyFont="1" applyFill="1" applyBorder="1" applyAlignment="1">
      <alignment horizontal="center" vertical="center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2" fontId="30" fillId="0" borderId="97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9" fontId="20" fillId="0" borderId="98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4" fontId="20" fillId="0" borderId="98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100" xfId="1" applyNumberFormat="1" applyFont="1" applyFill="1" applyBorder="1" applyAlignment="1">
      <alignment vertical="center"/>
    </xf>
    <xf numFmtId="0" fontId="20" fillId="0" borderId="101" xfId="82" applyFont="1" applyFill="1" applyBorder="1" applyAlignment="1">
      <alignment horizontal="center"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9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181" fontId="20" fillId="0" borderId="6" xfId="1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2" fontId="30" fillId="0" borderId="84" xfId="82" applyNumberFormat="1" applyFont="1" applyFill="1" applyBorder="1" applyAlignment="1">
      <alignment vertical="center"/>
    </xf>
    <xf numFmtId="4" fontId="30" fillId="0" borderId="99" xfId="1" applyNumberFormat="1" applyFont="1" applyFill="1" applyBorder="1" applyAlignment="1">
      <alignment vertical="center"/>
    </xf>
    <xf numFmtId="0" fontId="20" fillId="0" borderId="102" xfId="82" applyFont="1" applyFill="1" applyBorder="1" applyAlignment="1">
      <alignment horizontal="center" vertical="center"/>
    </xf>
    <xf numFmtId="2" fontId="30" fillId="0" borderId="100" xfId="82" applyNumberFormat="1" applyFont="1" applyFill="1" applyBorder="1" applyAlignment="1">
      <alignment vertical="center"/>
    </xf>
    <xf numFmtId="181" fontId="20" fillId="0" borderId="0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81" fontId="20" fillId="0" borderId="6" xfId="82" applyNumberFormat="1" applyFont="1" applyFill="1" applyBorder="1" applyAlignment="1">
      <alignment horizontal="right" vertical="center"/>
    </xf>
    <xf numFmtId="176" fontId="30" fillId="0" borderId="99" xfId="1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" fontId="30" fillId="24" borderId="94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0" fontId="30" fillId="0" borderId="0" xfId="82" applyFont="1" applyFill="1" applyBorder="1" applyAlignment="1">
      <alignment horizontal="left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20" fillId="0" borderId="49" xfId="82" applyFont="1" applyFill="1" applyBorder="1" applyAlignment="1">
      <alignment horizontal="center" vertical="center"/>
    </xf>
    <xf numFmtId="0" fontId="20" fillId="0" borderId="93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2" fontId="20" fillId="0" borderId="95" xfId="82" applyNumberFormat="1" applyFont="1" applyFill="1" applyBorder="1" applyAlignment="1">
      <alignment horizontal="center" vertical="center"/>
    </xf>
    <xf numFmtId="2" fontId="20" fillId="0" borderId="96" xfId="82" applyNumberFormat="1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332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 SEMESTRE 2018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0.14794940235274759</c:v>
                </c:pt>
                <c:pt idx="1">
                  <c:v>0.37921195419552128</c:v>
                </c:pt>
                <c:pt idx="2">
                  <c:v>0.30809553357306968</c:v>
                </c:pt>
                <c:pt idx="3">
                  <c:v>0.15442699904630972</c:v>
                </c:pt>
                <c:pt idx="4">
                  <c:v>1.0316110832351701E-2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 SEMESTRE 2018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2.3886018903544647E-2</c:v>
                </c:pt>
                <c:pt idx="1">
                  <c:v>7.0630371410710227E-2</c:v>
                </c:pt>
                <c:pt idx="2">
                  <c:v>0.379287409322212</c:v>
                </c:pt>
                <c:pt idx="3">
                  <c:v>0.45296751350364278</c:v>
                </c:pt>
                <c:pt idx="4">
                  <c:v>7.3228686859890466E-2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:a16="http://schemas.microsoft.com/office/drawing/2014/main" xmlns="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:a16="http://schemas.microsoft.com/office/drawing/2014/main" xmlns="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0.12854</cdr:x>
      <cdr:y>0.41003</cdr:y>
    </cdr:from>
    <cdr:to>
      <cdr:x>0.2673</cdr:x>
      <cdr:y>0.46189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507" y="1413812"/>
          <a:ext cx="700055" cy="178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0.12949</cdr:x>
      <cdr:y>0.41003</cdr:y>
    </cdr:from>
    <cdr:to>
      <cdr:x>0.26825</cdr:x>
      <cdr:y>0.46189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270" y="1413812"/>
          <a:ext cx="700055" cy="178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0.12949</cdr:x>
      <cdr:y>0.40865</cdr:y>
    </cdr:from>
    <cdr:to>
      <cdr:x>0.26825</cdr:x>
      <cdr:y>0.46051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270" y="1409050"/>
          <a:ext cx="700055" cy="178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xmlns="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xmlns="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xmlns="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xmlns="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:a16="http://schemas.microsoft.com/office/drawing/2014/main" xmlns="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:a16="http://schemas.microsoft.com/office/drawing/2014/main" xmlns="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:a16="http://schemas.microsoft.com/office/drawing/2014/main" xmlns="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8"/>
  <sheetViews>
    <sheetView view="pageBreakPreview" zoomScale="70" zoomScaleNormal="85" zoomScaleSheetLayoutView="70" workbookViewId="0">
      <pane xSplit="6" ySplit="6" topLeftCell="G366" activePane="bottomRight" state="frozen"/>
      <selection pane="topRight" activeCell="G1" sqref="G1"/>
      <selection pane="bottomLeft" activeCell="A7" sqref="A7"/>
      <selection pane="bottomRight" activeCell="F378" sqref="F378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44.5703125" style="540" customWidth="1"/>
    <col min="4" max="5" width="11.5703125" style="540" bestFit="1" customWidth="1"/>
    <col min="6" max="6" width="50.42578125" style="540" customWidth="1"/>
    <col min="7" max="7" width="11" style="540" customWidth="1"/>
    <col min="8" max="16" width="12.7109375" style="540" customWidth="1"/>
    <col min="17" max="17" width="16.5703125" style="540" customWidth="1"/>
    <col min="18" max="18" width="14.7109375" style="540" customWidth="1"/>
    <col min="19" max="19" width="17.85546875" style="540" customWidth="1"/>
    <col min="20" max="25" width="14.7109375" style="543" customWidth="1"/>
    <col min="26" max="26" width="11.5703125" style="542" hidden="1" customWidth="1"/>
    <col min="27" max="27" width="60.28515625" style="540" customWidth="1"/>
    <col min="28" max="16384" width="11.5703125" style="540"/>
  </cols>
  <sheetData>
    <row r="1" spans="1:28" ht="15.75">
      <c r="A1" s="782" t="s">
        <v>784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</row>
    <row r="2" spans="1:28" ht="15.75">
      <c r="A2" s="783" t="s">
        <v>1509</v>
      </c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</row>
    <row r="3" spans="1:28" ht="15.75">
      <c r="A3" s="784" t="s">
        <v>612</v>
      </c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</row>
    <row r="4" spans="1:28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  <c r="V4" s="195"/>
      <c r="W4" s="195"/>
      <c r="X4" s="195"/>
      <c r="Y4" s="195"/>
    </row>
    <row r="5" spans="1:28" ht="16.5" customHeight="1" thickTop="1">
      <c r="A5" s="807" t="s">
        <v>777</v>
      </c>
      <c r="B5" s="805" t="s">
        <v>843</v>
      </c>
      <c r="C5" s="790" t="s">
        <v>842</v>
      </c>
      <c r="D5" s="797" t="s">
        <v>359</v>
      </c>
      <c r="E5" s="809" t="s">
        <v>360</v>
      </c>
      <c r="F5" s="790" t="s">
        <v>778</v>
      </c>
      <c r="G5" s="787" t="s">
        <v>646</v>
      </c>
      <c r="H5" s="788"/>
      <c r="I5" s="788"/>
      <c r="J5" s="788"/>
      <c r="K5" s="789"/>
      <c r="L5" s="803" t="s">
        <v>647</v>
      </c>
      <c r="M5" s="803"/>
      <c r="N5" s="803"/>
      <c r="O5" s="803"/>
      <c r="P5" s="804"/>
      <c r="Q5" s="794" t="s">
        <v>3</v>
      </c>
      <c r="R5" s="794" t="s">
        <v>4</v>
      </c>
      <c r="S5" s="794" t="s">
        <v>845</v>
      </c>
      <c r="T5" s="785" t="s">
        <v>5</v>
      </c>
      <c r="U5" s="785" t="s">
        <v>849</v>
      </c>
      <c r="V5" s="785" t="s">
        <v>1376</v>
      </c>
      <c r="W5" s="785" t="s">
        <v>1377</v>
      </c>
      <c r="X5" s="785" t="s">
        <v>1378</v>
      </c>
      <c r="Y5" s="785" t="s">
        <v>1395</v>
      </c>
      <c r="Z5" s="792" t="s">
        <v>844</v>
      </c>
    </row>
    <row r="6" spans="1:28" ht="32.25" thickBot="1">
      <c r="A6" s="808"/>
      <c r="B6" s="806"/>
      <c r="C6" s="791"/>
      <c r="D6" s="798"/>
      <c r="E6" s="810"/>
      <c r="F6" s="791"/>
      <c r="G6" s="579" t="s">
        <v>726</v>
      </c>
      <c r="H6" s="580" t="s">
        <v>0</v>
      </c>
      <c r="I6" s="581" t="s">
        <v>1</v>
      </c>
      <c r="J6" s="580" t="s">
        <v>2</v>
      </c>
      <c r="K6" s="579" t="s">
        <v>727</v>
      </c>
      <c r="L6" s="579" t="s">
        <v>726</v>
      </c>
      <c r="M6" s="580" t="s">
        <v>0</v>
      </c>
      <c r="N6" s="581" t="s">
        <v>1</v>
      </c>
      <c r="O6" s="580" t="s">
        <v>2</v>
      </c>
      <c r="P6" s="579" t="s">
        <v>727</v>
      </c>
      <c r="Q6" s="795"/>
      <c r="R6" s="795"/>
      <c r="S6" s="795"/>
      <c r="T6" s="786"/>
      <c r="U6" s="786"/>
      <c r="V6" s="786"/>
      <c r="W6" s="786"/>
      <c r="X6" s="786"/>
      <c r="Y6" s="786"/>
      <c r="Z6" s="793"/>
    </row>
    <row r="7" spans="1:28" ht="16.5" thickTop="1">
      <c r="A7" s="577"/>
      <c r="B7" s="563"/>
      <c r="C7" s="563"/>
      <c r="D7" s="563"/>
      <c r="E7" s="563"/>
      <c r="F7" s="563"/>
      <c r="G7" s="550"/>
      <c r="H7" s="563"/>
      <c r="I7" s="546"/>
      <c r="J7" s="563"/>
      <c r="K7" s="550"/>
      <c r="L7" s="550"/>
      <c r="M7" s="563"/>
      <c r="N7" s="546"/>
      <c r="O7" s="563"/>
      <c r="P7" s="550"/>
      <c r="Q7" s="4"/>
      <c r="R7" s="4"/>
      <c r="S7" s="4"/>
      <c r="T7" s="196"/>
      <c r="U7" s="546"/>
      <c r="V7" s="574"/>
      <c r="W7" s="574"/>
      <c r="X7" s="574"/>
      <c r="Y7" s="546"/>
    </row>
    <row r="8" spans="1:28" ht="16.5" thickBot="1">
      <c r="A8" s="770" t="s">
        <v>6</v>
      </c>
      <c r="B8" s="770"/>
      <c r="C8" s="563"/>
      <c r="D8" s="563"/>
      <c r="E8" s="563"/>
      <c r="F8" s="563"/>
      <c r="G8" s="550"/>
      <c r="H8" s="563"/>
      <c r="I8" s="546"/>
      <c r="J8" s="563"/>
      <c r="K8" s="550"/>
      <c r="L8" s="550"/>
      <c r="M8" s="563"/>
      <c r="N8" s="546"/>
      <c r="O8" s="563"/>
      <c r="P8" s="550"/>
      <c r="Q8" s="4"/>
      <c r="R8" s="4"/>
      <c r="S8" s="4"/>
      <c r="T8" s="196"/>
      <c r="U8" s="546"/>
      <c r="V8" s="574"/>
      <c r="W8" s="574"/>
      <c r="X8" s="574"/>
      <c r="Y8" s="546"/>
      <c r="Z8" s="565"/>
    </row>
    <row r="9" spans="1:28" ht="15.75" outlineLevel="1">
      <c r="A9" s="646">
        <v>25</v>
      </c>
      <c r="B9" s="658">
        <v>2509</v>
      </c>
      <c r="C9" s="653" t="s">
        <v>729</v>
      </c>
      <c r="D9" s="648" t="s">
        <v>34</v>
      </c>
      <c r="E9" s="648" t="s">
        <v>765</v>
      </c>
      <c r="F9" s="647" t="s">
        <v>1375</v>
      </c>
      <c r="G9" s="649">
        <v>0.68100000000000005</v>
      </c>
      <c r="H9" s="221">
        <v>13.151999999999999</v>
      </c>
      <c r="I9" s="221">
        <v>2.0990000000000002</v>
      </c>
      <c r="J9" s="221">
        <v>0</v>
      </c>
      <c r="K9" s="221">
        <v>0</v>
      </c>
      <c r="L9" s="221">
        <v>0</v>
      </c>
      <c r="M9" s="650">
        <v>0</v>
      </c>
      <c r="N9" s="650">
        <v>0</v>
      </c>
      <c r="O9" s="650">
        <v>0</v>
      </c>
      <c r="P9" s="650">
        <v>0</v>
      </c>
      <c r="Q9" s="279">
        <f>SUM(G9:K9)</f>
        <v>15.931999999999999</v>
      </c>
      <c r="R9" s="279">
        <f t="shared" ref="R9:R19" si="0">SUM(L9:P9)</f>
        <v>0</v>
      </c>
      <c r="S9" s="279"/>
      <c r="T9" s="659">
        <f t="shared" ref="T9:T19" si="1">SUM(Q9:S9)</f>
        <v>15.931999999999999</v>
      </c>
      <c r="U9" s="699">
        <v>8.0399999999999991</v>
      </c>
      <c r="V9" s="702">
        <v>0</v>
      </c>
      <c r="W9" s="223">
        <v>8.0210000000000008</v>
      </c>
      <c r="X9" s="223">
        <v>7.9109999999999996</v>
      </c>
      <c r="Y9" s="710">
        <f>V9+X9</f>
        <v>7.9109999999999996</v>
      </c>
      <c r="Z9" s="651">
        <v>3</v>
      </c>
      <c r="AA9" s="6"/>
      <c r="AB9" s="714"/>
    </row>
    <row r="10" spans="1:28" ht="15.75" outlineLevel="1">
      <c r="A10" s="559">
        <v>25</v>
      </c>
      <c r="B10" s="660">
        <v>2510</v>
      </c>
      <c r="C10" s="652" t="s">
        <v>728</v>
      </c>
      <c r="D10" s="555" t="s">
        <v>839</v>
      </c>
      <c r="E10" s="555" t="s">
        <v>1277</v>
      </c>
      <c r="F10" s="558" t="s">
        <v>840</v>
      </c>
      <c r="G10" s="661">
        <v>0</v>
      </c>
      <c r="H10" s="209">
        <v>11.401</v>
      </c>
      <c r="I10" s="158">
        <v>22.28</v>
      </c>
      <c r="J10" s="236">
        <v>1.976</v>
      </c>
      <c r="K10" s="236">
        <v>0</v>
      </c>
      <c r="L10" s="236">
        <v>0</v>
      </c>
      <c r="M10" s="556">
        <v>0</v>
      </c>
      <c r="N10" s="556">
        <v>0</v>
      </c>
      <c r="O10" s="556">
        <v>0</v>
      </c>
      <c r="P10" s="556">
        <v>0</v>
      </c>
      <c r="Q10" s="30">
        <f t="shared" ref="Q10" si="2">SUM(G10:K10)</f>
        <v>35.656999999999996</v>
      </c>
      <c r="R10" s="30">
        <f t="shared" si="0"/>
        <v>0</v>
      </c>
      <c r="S10" s="30"/>
      <c r="T10" s="645">
        <f t="shared" si="1"/>
        <v>35.656999999999996</v>
      </c>
      <c r="U10" s="673">
        <v>35.656999999999996</v>
      </c>
      <c r="V10" s="703">
        <v>35.656999999999996</v>
      </c>
      <c r="W10" s="237">
        <v>0</v>
      </c>
      <c r="X10" s="237">
        <v>0</v>
      </c>
      <c r="Y10" s="711">
        <f>V10+X10</f>
        <v>35.656999999999996</v>
      </c>
      <c r="Z10" s="657">
        <v>6</v>
      </c>
      <c r="AA10" s="6"/>
    </row>
    <row r="11" spans="1:28" ht="15.75" outlineLevel="1">
      <c r="A11" s="559">
        <v>25</v>
      </c>
      <c r="B11" s="660">
        <v>2511</v>
      </c>
      <c r="C11" s="652" t="s">
        <v>640</v>
      </c>
      <c r="D11" s="555" t="s">
        <v>7</v>
      </c>
      <c r="E11" s="555" t="s">
        <v>876</v>
      </c>
      <c r="F11" s="558" t="s">
        <v>640</v>
      </c>
      <c r="G11" s="557">
        <v>0</v>
      </c>
      <c r="H11" s="236">
        <v>21.734000000000002</v>
      </c>
      <c r="I11" s="236">
        <v>67.992999999999995</v>
      </c>
      <c r="J11" s="236">
        <v>34.673000000000002</v>
      </c>
      <c r="K11" s="236">
        <v>0</v>
      </c>
      <c r="L11" s="236">
        <v>0</v>
      </c>
      <c r="M11" s="556">
        <v>0</v>
      </c>
      <c r="N11" s="556">
        <v>0</v>
      </c>
      <c r="O11" s="556">
        <v>0</v>
      </c>
      <c r="P11" s="556">
        <v>0</v>
      </c>
      <c r="Q11" s="30">
        <f>SUM(G11:K11)</f>
        <v>124.4</v>
      </c>
      <c r="R11" s="30">
        <f t="shared" si="0"/>
        <v>0</v>
      </c>
      <c r="S11" s="30"/>
      <c r="T11" s="645">
        <f t="shared" si="1"/>
        <v>124.4</v>
      </c>
      <c r="U11" s="673">
        <v>124.4</v>
      </c>
      <c r="V11" s="703">
        <v>124.4</v>
      </c>
      <c r="W11" s="237">
        <v>0</v>
      </c>
      <c r="X11" s="237">
        <v>0</v>
      </c>
      <c r="Y11" s="711">
        <f t="shared" ref="Y11:Y19" si="3">V11+X11</f>
        <v>124.4</v>
      </c>
      <c r="Z11" s="657">
        <v>6</v>
      </c>
      <c r="AA11" s="6"/>
    </row>
    <row r="12" spans="1:28" ht="15.75" outlineLevel="1">
      <c r="A12" s="559">
        <v>25</v>
      </c>
      <c r="B12" s="662">
        <v>2512</v>
      </c>
      <c r="C12" s="652" t="s">
        <v>8</v>
      </c>
      <c r="D12" s="555" t="s">
        <v>7</v>
      </c>
      <c r="E12" s="555" t="s">
        <v>9</v>
      </c>
      <c r="F12" s="558" t="s">
        <v>8</v>
      </c>
      <c r="G12" s="557">
        <v>0</v>
      </c>
      <c r="H12" s="236">
        <v>39.393999999999998</v>
      </c>
      <c r="I12" s="236">
        <v>23.808</v>
      </c>
      <c r="J12" s="236">
        <v>0</v>
      </c>
      <c r="K12" s="236">
        <v>0</v>
      </c>
      <c r="L12" s="236">
        <v>0</v>
      </c>
      <c r="M12" s="556">
        <v>0</v>
      </c>
      <c r="N12" s="556">
        <v>0</v>
      </c>
      <c r="O12" s="556">
        <v>0</v>
      </c>
      <c r="P12" s="556">
        <v>0</v>
      </c>
      <c r="Q12" s="30">
        <f>SUM(G12:K12)</f>
        <v>63.201999999999998</v>
      </c>
      <c r="R12" s="30">
        <f t="shared" si="0"/>
        <v>0</v>
      </c>
      <c r="S12" s="30"/>
      <c r="T12" s="645">
        <f t="shared" si="1"/>
        <v>63.201999999999998</v>
      </c>
      <c r="U12" s="673">
        <v>63.201999999999998</v>
      </c>
      <c r="V12" s="703">
        <v>63.201999999999998</v>
      </c>
      <c r="W12" s="237">
        <v>0</v>
      </c>
      <c r="X12" s="237">
        <v>0</v>
      </c>
      <c r="Y12" s="711">
        <f t="shared" si="3"/>
        <v>63.201999999999998</v>
      </c>
      <c r="Z12" s="657">
        <v>6</v>
      </c>
      <c r="AA12" s="712"/>
    </row>
    <row r="13" spans="1:28" ht="29.25" customHeight="1" outlineLevel="1">
      <c r="A13" s="559">
        <v>56</v>
      </c>
      <c r="B13" s="555">
        <v>5601</v>
      </c>
      <c r="C13" s="558" t="s">
        <v>630</v>
      </c>
      <c r="D13" s="555" t="s">
        <v>153</v>
      </c>
      <c r="E13" s="555" t="s">
        <v>457</v>
      </c>
      <c r="F13" s="558" t="s">
        <v>1379</v>
      </c>
      <c r="G13" s="557">
        <v>0</v>
      </c>
      <c r="H13" s="236">
        <v>8.3149999999999995</v>
      </c>
      <c r="I13" s="236">
        <v>26.559000000000001</v>
      </c>
      <c r="J13" s="236">
        <v>20.3</v>
      </c>
      <c r="K13" s="236">
        <v>0</v>
      </c>
      <c r="L13" s="236">
        <v>0</v>
      </c>
      <c r="M13" s="556">
        <v>0</v>
      </c>
      <c r="N13" s="556">
        <v>0</v>
      </c>
      <c r="O13" s="556">
        <v>0</v>
      </c>
      <c r="P13" s="556">
        <v>0</v>
      </c>
      <c r="Q13" s="30">
        <f t="shared" ref="Q13:Q15" si="4">SUM(G13:K13)</f>
        <v>55.174000000000007</v>
      </c>
      <c r="R13" s="30">
        <f t="shared" si="0"/>
        <v>0</v>
      </c>
      <c r="S13" s="30"/>
      <c r="T13" s="645">
        <f t="shared" si="1"/>
        <v>55.174000000000007</v>
      </c>
      <c r="U13" s="673">
        <v>55.173999999999999</v>
      </c>
      <c r="V13" s="703">
        <v>52.31</v>
      </c>
      <c r="W13" s="237">
        <v>1.4339999999999999</v>
      </c>
      <c r="X13" s="237">
        <v>1.4339999999999999</v>
      </c>
      <c r="Y13" s="711">
        <f t="shared" si="3"/>
        <v>53.744</v>
      </c>
      <c r="Z13" s="657">
        <v>5</v>
      </c>
      <c r="AA13" s="6"/>
    </row>
    <row r="14" spans="1:28" ht="15.75" outlineLevel="1">
      <c r="A14" s="559">
        <v>60</v>
      </c>
      <c r="B14" s="555">
        <v>6003</v>
      </c>
      <c r="C14" s="652" t="s">
        <v>648</v>
      </c>
      <c r="D14" s="555" t="s">
        <v>7</v>
      </c>
      <c r="E14" s="555" t="s">
        <v>885</v>
      </c>
      <c r="F14" s="558" t="s">
        <v>886</v>
      </c>
      <c r="G14" s="557">
        <v>1.8440000000000001</v>
      </c>
      <c r="H14" s="236">
        <v>4.8739999999999997</v>
      </c>
      <c r="I14" s="236">
        <v>22.091999999999999</v>
      </c>
      <c r="J14" s="236">
        <v>11.122</v>
      </c>
      <c r="K14" s="236">
        <v>0</v>
      </c>
      <c r="L14" s="236">
        <v>0</v>
      </c>
      <c r="M14" s="556">
        <v>7.7619999999999996</v>
      </c>
      <c r="N14" s="556">
        <v>0</v>
      </c>
      <c r="O14" s="556">
        <v>0</v>
      </c>
      <c r="P14" s="556">
        <v>0</v>
      </c>
      <c r="Q14" s="30">
        <f t="shared" si="4"/>
        <v>39.932000000000002</v>
      </c>
      <c r="R14" s="30">
        <f t="shared" si="0"/>
        <v>7.7619999999999996</v>
      </c>
      <c r="S14" s="30"/>
      <c r="T14" s="645">
        <f t="shared" si="1"/>
        <v>47.694000000000003</v>
      </c>
      <c r="U14" s="673">
        <v>48.12</v>
      </c>
      <c r="V14" s="703">
        <v>47.694000000000003</v>
      </c>
      <c r="W14" s="237">
        <v>0</v>
      </c>
      <c r="X14" s="237">
        <v>0</v>
      </c>
      <c r="Y14" s="711">
        <f t="shared" si="3"/>
        <v>47.694000000000003</v>
      </c>
      <c r="Z14" s="657">
        <v>3</v>
      </c>
      <c r="AA14" s="6"/>
    </row>
    <row r="15" spans="1:28" ht="15.75" outlineLevel="1">
      <c r="A15" s="559">
        <v>60</v>
      </c>
      <c r="B15" s="555">
        <v>6003</v>
      </c>
      <c r="C15" s="652" t="s">
        <v>648</v>
      </c>
      <c r="D15" s="555" t="s">
        <v>1307</v>
      </c>
      <c r="E15" s="555" t="s">
        <v>1038</v>
      </c>
      <c r="F15" s="558" t="s">
        <v>1422</v>
      </c>
      <c r="G15" s="557">
        <v>7.173</v>
      </c>
      <c r="H15" s="236">
        <v>1.1779999999999999</v>
      </c>
      <c r="I15" s="236">
        <v>4.1139999999999999</v>
      </c>
      <c r="J15" s="236">
        <v>3.9910000000000001</v>
      </c>
      <c r="K15" s="236">
        <v>0</v>
      </c>
      <c r="L15" s="236">
        <v>0</v>
      </c>
      <c r="M15" s="556">
        <v>0</v>
      </c>
      <c r="N15" s="556">
        <v>0</v>
      </c>
      <c r="O15" s="556">
        <v>0</v>
      </c>
      <c r="P15" s="556">
        <v>0</v>
      </c>
      <c r="Q15" s="30">
        <f t="shared" si="4"/>
        <v>16.456</v>
      </c>
      <c r="R15" s="30">
        <f t="shared" si="0"/>
        <v>0</v>
      </c>
      <c r="S15" s="178"/>
      <c r="T15" s="645">
        <f t="shared" si="1"/>
        <v>16.456</v>
      </c>
      <c r="U15" s="673">
        <v>17.579999999999998</v>
      </c>
      <c r="V15" s="703">
        <v>11.06</v>
      </c>
      <c r="W15" s="237">
        <v>3.0649999999999999</v>
      </c>
      <c r="X15" s="236">
        <v>3.0049999999999999</v>
      </c>
      <c r="Y15" s="711">
        <f t="shared" si="3"/>
        <v>14.065000000000001</v>
      </c>
      <c r="Z15" s="657">
        <v>3</v>
      </c>
      <c r="AA15" s="6"/>
    </row>
    <row r="16" spans="1:28" ht="15.75" outlineLevel="1">
      <c r="A16" s="559">
        <v>62</v>
      </c>
      <c r="B16" s="662">
        <v>6205</v>
      </c>
      <c r="C16" s="652" t="s">
        <v>649</v>
      </c>
      <c r="D16" s="555" t="s">
        <v>15</v>
      </c>
      <c r="E16" s="555" t="s">
        <v>1351</v>
      </c>
      <c r="F16" s="558" t="s">
        <v>1423</v>
      </c>
      <c r="G16" s="557">
        <v>0</v>
      </c>
      <c r="H16" s="236">
        <v>0</v>
      </c>
      <c r="I16" s="236">
        <v>0</v>
      </c>
      <c r="J16" s="236">
        <v>0.7</v>
      </c>
      <c r="K16" s="236">
        <v>0</v>
      </c>
      <c r="L16" s="236">
        <v>0</v>
      </c>
      <c r="M16" s="556">
        <v>0</v>
      </c>
      <c r="N16" s="556">
        <v>0</v>
      </c>
      <c r="O16" s="556">
        <v>0</v>
      </c>
      <c r="P16" s="556">
        <v>0</v>
      </c>
      <c r="Q16" s="30">
        <f>SUM(G16:K16)</f>
        <v>0.7</v>
      </c>
      <c r="R16" s="30">
        <f t="shared" si="0"/>
        <v>0</v>
      </c>
      <c r="S16" s="30"/>
      <c r="T16" s="645">
        <f t="shared" si="1"/>
        <v>0.7</v>
      </c>
      <c r="U16" s="673">
        <v>0.7</v>
      </c>
      <c r="V16" s="703">
        <v>0.7</v>
      </c>
      <c r="W16" s="237">
        <v>0</v>
      </c>
      <c r="X16" s="237">
        <v>0</v>
      </c>
      <c r="Y16" s="711">
        <f t="shared" si="3"/>
        <v>0.7</v>
      </c>
      <c r="Z16" s="657">
        <v>4</v>
      </c>
      <c r="AA16" s="6"/>
    </row>
    <row r="17" spans="1:27" ht="15.75" outlineLevel="1">
      <c r="A17" s="559">
        <v>62</v>
      </c>
      <c r="B17" s="662">
        <v>6205</v>
      </c>
      <c r="C17" s="652" t="s">
        <v>649</v>
      </c>
      <c r="D17" s="555" t="s">
        <v>495</v>
      </c>
      <c r="E17" s="555" t="s">
        <v>19</v>
      </c>
      <c r="F17" s="558" t="s">
        <v>1424</v>
      </c>
      <c r="G17" s="557">
        <v>0</v>
      </c>
      <c r="H17" s="236">
        <v>0</v>
      </c>
      <c r="I17" s="236">
        <v>0</v>
      </c>
      <c r="J17" s="236">
        <v>2.1579999999999999</v>
      </c>
      <c r="K17" s="236">
        <v>0</v>
      </c>
      <c r="L17" s="236">
        <v>0</v>
      </c>
      <c r="M17" s="556">
        <v>0</v>
      </c>
      <c r="N17" s="556">
        <v>0</v>
      </c>
      <c r="O17" s="556">
        <v>0</v>
      </c>
      <c r="P17" s="556">
        <v>0</v>
      </c>
      <c r="Q17" s="30">
        <f>SUM(G17:P17)</f>
        <v>2.1579999999999999</v>
      </c>
      <c r="R17" s="30">
        <f t="shared" si="0"/>
        <v>0</v>
      </c>
      <c r="S17" s="30"/>
      <c r="T17" s="645">
        <f t="shared" si="1"/>
        <v>2.1579999999999999</v>
      </c>
      <c r="U17" s="673">
        <v>2.33</v>
      </c>
      <c r="V17" s="703">
        <v>2.1579999999999999</v>
      </c>
      <c r="W17" s="237">
        <v>0</v>
      </c>
      <c r="X17" s="237">
        <v>0</v>
      </c>
      <c r="Y17" s="711">
        <f t="shared" si="3"/>
        <v>2.1579999999999999</v>
      </c>
      <c r="Z17" s="657">
        <v>4</v>
      </c>
      <c r="AA17" s="6"/>
    </row>
    <row r="18" spans="1:27" ht="15.75" outlineLevel="1">
      <c r="A18" s="559">
        <v>62</v>
      </c>
      <c r="B18" s="662">
        <v>6206</v>
      </c>
      <c r="C18" s="652" t="s">
        <v>1347</v>
      </c>
      <c r="D18" s="555" t="s">
        <v>7</v>
      </c>
      <c r="E18" s="555" t="s">
        <v>169</v>
      </c>
      <c r="F18" s="558" t="s">
        <v>1425</v>
      </c>
      <c r="G18" s="557">
        <v>0</v>
      </c>
      <c r="H18" s="236">
        <v>1.0229999999999999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30">
        <f>SUM(G18:K18)</f>
        <v>1.0229999999999999</v>
      </c>
      <c r="R18" s="30">
        <f t="shared" si="0"/>
        <v>0</v>
      </c>
      <c r="S18" s="30"/>
      <c r="T18" s="645">
        <f t="shared" si="1"/>
        <v>1.0229999999999999</v>
      </c>
      <c r="U18" s="673">
        <v>1.0229999999999999</v>
      </c>
      <c r="V18" s="703">
        <v>1.0229999999999999</v>
      </c>
      <c r="W18" s="237">
        <v>0</v>
      </c>
      <c r="X18" s="237">
        <v>0</v>
      </c>
      <c r="Y18" s="711">
        <f t="shared" si="3"/>
        <v>1.0229999999999999</v>
      </c>
      <c r="Z18" s="657">
        <v>4</v>
      </c>
      <c r="AA18" s="6"/>
    </row>
    <row r="19" spans="1:27" ht="30" outlineLevel="1">
      <c r="A19" s="559">
        <v>62</v>
      </c>
      <c r="B19" s="662">
        <v>6206</v>
      </c>
      <c r="C19" s="652" t="s">
        <v>1347</v>
      </c>
      <c r="D19" s="555" t="s">
        <v>912</v>
      </c>
      <c r="E19" s="555" t="s">
        <v>1399</v>
      </c>
      <c r="F19" s="558" t="s">
        <v>1401</v>
      </c>
      <c r="G19" s="557">
        <v>0</v>
      </c>
      <c r="H19" s="236">
        <v>0</v>
      </c>
      <c r="I19" s="236">
        <v>0</v>
      </c>
      <c r="J19" s="236">
        <v>3.069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30">
        <f>SUM(G19:K19)</f>
        <v>3.069</v>
      </c>
      <c r="R19" s="30">
        <f t="shared" si="0"/>
        <v>0</v>
      </c>
      <c r="S19" s="30"/>
      <c r="T19" s="645">
        <f t="shared" si="1"/>
        <v>3.069</v>
      </c>
      <c r="U19" s="673">
        <v>3.48</v>
      </c>
      <c r="V19" s="703">
        <v>3.069</v>
      </c>
      <c r="W19" s="237">
        <v>0</v>
      </c>
      <c r="X19" s="237">
        <v>0</v>
      </c>
      <c r="Y19" s="711">
        <f t="shared" si="3"/>
        <v>3.069</v>
      </c>
      <c r="Z19" s="657">
        <v>4</v>
      </c>
      <c r="AA19" s="6"/>
    </row>
    <row r="20" spans="1:27" ht="15.75">
      <c r="A20" s="766" t="s">
        <v>361</v>
      </c>
      <c r="B20" s="767"/>
      <c r="C20" s="767"/>
      <c r="D20" s="767"/>
      <c r="E20" s="767"/>
      <c r="F20" s="720" t="s">
        <v>379</v>
      </c>
      <c r="G20" s="578">
        <f t="shared" ref="G20:S20" si="5">SUM(G9:G19)</f>
        <v>9.6980000000000004</v>
      </c>
      <c r="H20" s="578">
        <f t="shared" si="5"/>
        <v>101.07099999999998</v>
      </c>
      <c r="I20" s="578">
        <f t="shared" si="5"/>
        <v>168.94500000000002</v>
      </c>
      <c r="J20" s="578">
        <f t="shared" si="5"/>
        <v>77.989000000000004</v>
      </c>
      <c r="K20" s="578">
        <f t="shared" si="5"/>
        <v>0</v>
      </c>
      <c r="L20" s="578">
        <f t="shared" si="5"/>
        <v>0</v>
      </c>
      <c r="M20" s="578">
        <f t="shared" si="5"/>
        <v>7.7619999999999996</v>
      </c>
      <c r="N20" s="578">
        <f t="shared" si="5"/>
        <v>0</v>
      </c>
      <c r="O20" s="578">
        <f t="shared" si="5"/>
        <v>0</v>
      </c>
      <c r="P20" s="578">
        <f t="shared" si="5"/>
        <v>0</v>
      </c>
      <c r="Q20" s="554">
        <f t="shared" si="5"/>
        <v>357.70300000000009</v>
      </c>
      <c r="R20" s="554">
        <f t="shared" si="5"/>
        <v>7.7619999999999996</v>
      </c>
      <c r="S20" s="554">
        <f t="shared" si="5"/>
        <v>0</v>
      </c>
      <c r="T20" s="226">
        <f>SUM(Q20:S20)</f>
        <v>365.46500000000009</v>
      </c>
      <c r="U20" s="571">
        <f>SUM(U9:U19)</f>
        <v>359.70600000000002</v>
      </c>
      <c r="V20" s="704">
        <f>SUM(V9:V19)</f>
        <v>341.27300000000008</v>
      </c>
      <c r="W20" s="554">
        <f>SUM(W9:W19)</f>
        <v>12.52</v>
      </c>
      <c r="X20" s="554">
        <f>SUM(X9:X19)</f>
        <v>12.349999999999998</v>
      </c>
      <c r="Y20" s="199">
        <f>SUM(Y9:Y19)</f>
        <v>353.62300000000005</v>
      </c>
      <c r="Z20" s="801"/>
    </row>
    <row r="21" spans="1:27" ht="16.5" thickBot="1">
      <c r="A21" s="771"/>
      <c r="B21" s="772"/>
      <c r="C21" s="772"/>
      <c r="D21" s="772"/>
      <c r="E21" s="772"/>
      <c r="F21" s="721" t="s">
        <v>380</v>
      </c>
      <c r="G21" s="57">
        <f t="shared" ref="G21:S21" si="6">+G20/$T$20</f>
        <v>2.6536056804345145E-2</v>
      </c>
      <c r="H21" s="57">
        <f t="shared" si="6"/>
        <v>0.27655452642523898</v>
      </c>
      <c r="I21" s="57">
        <f t="shared" si="6"/>
        <v>0.46227408917406587</v>
      </c>
      <c r="J21" s="57">
        <f t="shared" si="6"/>
        <v>0.21339663168839693</v>
      </c>
      <c r="K21" s="57">
        <f t="shared" si="6"/>
        <v>0</v>
      </c>
      <c r="L21" s="57">
        <f t="shared" si="6"/>
        <v>0</v>
      </c>
      <c r="M21" s="57">
        <f t="shared" si="6"/>
        <v>2.1238695907952874E-2</v>
      </c>
      <c r="N21" s="57">
        <f t="shared" si="6"/>
        <v>0</v>
      </c>
      <c r="O21" s="57">
        <f t="shared" si="6"/>
        <v>0</v>
      </c>
      <c r="P21" s="57">
        <f t="shared" si="6"/>
        <v>0</v>
      </c>
      <c r="Q21" s="57">
        <f t="shared" si="6"/>
        <v>0.97876130409204709</v>
      </c>
      <c r="R21" s="57">
        <f t="shared" si="6"/>
        <v>2.1238695907952874E-2</v>
      </c>
      <c r="S21" s="57">
        <f t="shared" si="6"/>
        <v>0</v>
      </c>
      <c r="T21" s="57">
        <f>T20/U20</f>
        <v>1.0160102972983494</v>
      </c>
      <c r="U21" s="706"/>
      <c r="V21" s="705">
        <f>+V20/$Y$20</f>
        <v>0.96507580106497604</v>
      </c>
      <c r="W21" s="57">
        <f t="shared" ref="W21:X21" si="7">+W20/$Y$20</f>
        <v>3.5404936896072929E-2</v>
      </c>
      <c r="X21" s="57">
        <f t="shared" si="7"/>
        <v>3.4924198935024013E-2</v>
      </c>
      <c r="Y21" s="709"/>
      <c r="Z21" s="802"/>
    </row>
    <row r="22" spans="1:27" ht="15.75">
      <c r="A22" s="577"/>
      <c r="B22" s="550"/>
      <c r="C22" s="550"/>
      <c r="D22" s="550"/>
      <c r="E22" s="550"/>
      <c r="F22" s="550"/>
      <c r="G22" s="549"/>
      <c r="H22" s="12"/>
      <c r="I22" s="12"/>
      <c r="J22" s="12"/>
      <c r="K22" s="12"/>
      <c r="L22" s="12"/>
      <c r="M22" s="548"/>
      <c r="N22" s="548"/>
      <c r="O22" s="548"/>
      <c r="P22" s="548"/>
      <c r="Q22" s="6"/>
      <c r="R22" s="6"/>
      <c r="S22" s="6"/>
      <c r="T22" s="196"/>
      <c r="U22" s="546"/>
      <c r="V22" s="574"/>
      <c r="W22" s="574"/>
      <c r="X22" s="574"/>
      <c r="Y22" s="546"/>
    </row>
    <row r="23" spans="1:27" ht="16.5" thickBot="1">
      <c r="A23" s="773" t="s">
        <v>461</v>
      </c>
      <c r="B23" s="773"/>
      <c r="C23" s="550"/>
      <c r="D23" s="550"/>
      <c r="E23" s="550"/>
      <c r="F23" s="550"/>
      <c r="G23" s="549"/>
      <c r="H23" s="12"/>
      <c r="I23" s="12"/>
      <c r="J23" s="12"/>
      <c r="K23" s="12"/>
      <c r="L23" s="12"/>
      <c r="M23" s="548"/>
      <c r="N23" s="548"/>
      <c r="O23" s="548"/>
      <c r="P23" s="548"/>
      <c r="Q23" s="6"/>
      <c r="R23" s="6"/>
      <c r="S23" s="6"/>
      <c r="T23" s="196"/>
      <c r="U23" s="546"/>
      <c r="V23" s="574"/>
      <c r="W23" s="574"/>
      <c r="X23" s="574"/>
      <c r="Y23" s="546"/>
    </row>
    <row r="24" spans="1:27" ht="15.75" outlineLevel="1">
      <c r="A24" s="646">
        <v>27</v>
      </c>
      <c r="B24" s="665">
        <v>2702</v>
      </c>
      <c r="C24" s="653" t="s">
        <v>210</v>
      </c>
      <c r="D24" s="648" t="s">
        <v>7</v>
      </c>
      <c r="E24" s="648" t="s">
        <v>751</v>
      </c>
      <c r="F24" s="653" t="s">
        <v>210</v>
      </c>
      <c r="G24" s="649"/>
      <c r="H24" s="167"/>
      <c r="I24" s="697"/>
      <c r="J24" s="697"/>
      <c r="K24" s="167"/>
      <c r="L24" s="167"/>
      <c r="M24" s="167"/>
      <c r="N24" s="167"/>
      <c r="O24" s="167"/>
      <c r="P24" s="167"/>
      <c r="Q24" s="279">
        <f>SUM(G24:K24)</f>
        <v>0</v>
      </c>
      <c r="R24" s="279">
        <f t="shared" ref="R24:R27" si="8">SUM(L24:P24)</f>
        <v>0</v>
      </c>
      <c r="S24" s="279"/>
      <c r="T24" s="676">
        <f>SUM(Q24:S24)</f>
        <v>0</v>
      </c>
      <c r="U24" s="699">
        <v>61.21</v>
      </c>
      <c r="V24" s="702">
        <v>64.105000000000004</v>
      </c>
      <c r="W24" s="223">
        <v>0</v>
      </c>
      <c r="X24" s="223">
        <v>0</v>
      </c>
      <c r="Y24" s="708">
        <f>V24+X24</f>
        <v>64.105000000000004</v>
      </c>
      <c r="Z24" s="689">
        <v>1</v>
      </c>
      <c r="AA24" s="6"/>
    </row>
    <row r="25" spans="1:27" ht="15.75" outlineLevel="1">
      <c r="A25" s="559">
        <v>90</v>
      </c>
      <c r="B25" s="652">
        <v>9006</v>
      </c>
      <c r="C25" s="652" t="s">
        <v>1320</v>
      </c>
      <c r="D25" s="555" t="s">
        <v>458</v>
      </c>
      <c r="E25" s="555" t="s">
        <v>22</v>
      </c>
      <c r="F25" s="558" t="s">
        <v>1279</v>
      </c>
      <c r="G25" s="557">
        <v>0</v>
      </c>
      <c r="H25" s="236">
        <v>3.0510000000000002</v>
      </c>
      <c r="I25" s="236">
        <v>0</v>
      </c>
      <c r="J25" s="236">
        <v>0</v>
      </c>
      <c r="K25" s="236">
        <v>0</v>
      </c>
      <c r="L25" s="236">
        <v>0</v>
      </c>
      <c r="M25" s="556">
        <v>0</v>
      </c>
      <c r="N25" s="556">
        <v>0</v>
      </c>
      <c r="O25" s="556">
        <v>0</v>
      </c>
      <c r="P25" s="556">
        <v>0</v>
      </c>
      <c r="Q25" s="30">
        <f>SUM(G25:K25)</f>
        <v>3.0510000000000002</v>
      </c>
      <c r="R25" s="30">
        <f t="shared" si="8"/>
        <v>0</v>
      </c>
      <c r="S25" s="30"/>
      <c r="T25" s="664">
        <f>SUM(Q25:S25)</f>
        <v>3.0510000000000002</v>
      </c>
      <c r="U25" s="673">
        <v>3.0510000000000002</v>
      </c>
      <c r="V25" s="703">
        <v>3.0510000000000002</v>
      </c>
      <c r="W25" s="237">
        <v>0</v>
      </c>
      <c r="X25" s="237">
        <v>0</v>
      </c>
      <c r="Y25" s="674">
        <f>V25+X25</f>
        <v>3.0510000000000002</v>
      </c>
      <c r="Z25" s="675">
        <v>1</v>
      </c>
      <c r="AA25" s="6"/>
    </row>
    <row r="26" spans="1:27" ht="15.75" outlineLevel="1">
      <c r="A26" s="559">
        <v>90</v>
      </c>
      <c r="B26" s="652">
        <v>9007</v>
      </c>
      <c r="C26" s="652" t="s">
        <v>1321</v>
      </c>
      <c r="D26" s="555" t="s">
        <v>7</v>
      </c>
      <c r="E26" s="555" t="s">
        <v>460</v>
      </c>
      <c r="F26" s="558" t="s">
        <v>652</v>
      </c>
      <c r="G26" s="557">
        <v>0</v>
      </c>
      <c r="H26" s="236">
        <v>2.4289999999999998</v>
      </c>
      <c r="I26" s="236">
        <v>0</v>
      </c>
      <c r="J26" s="236">
        <v>0</v>
      </c>
      <c r="K26" s="236">
        <v>0</v>
      </c>
      <c r="L26" s="236">
        <v>0</v>
      </c>
      <c r="M26" s="556">
        <v>0</v>
      </c>
      <c r="N26" s="556">
        <v>0</v>
      </c>
      <c r="O26" s="556">
        <v>0</v>
      </c>
      <c r="P26" s="556">
        <v>0</v>
      </c>
      <c r="Q26" s="30">
        <f>SUM(G26:K26)</f>
        <v>2.4289999999999998</v>
      </c>
      <c r="R26" s="30">
        <f t="shared" si="8"/>
        <v>0</v>
      </c>
      <c r="S26" s="30"/>
      <c r="T26" s="664">
        <f>SUM(Q26:S26)</f>
        <v>2.4289999999999998</v>
      </c>
      <c r="U26" s="673">
        <v>2.42</v>
      </c>
      <c r="V26" s="703">
        <v>2.4289999999999998</v>
      </c>
      <c r="W26" s="237">
        <v>0</v>
      </c>
      <c r="X26" s="237">
        <v>0</v>
      </c>
      <c r="Y26" s="674">
        <f t="shared" ref="Y26:Y27" si="9">V26+X26</f>
        <v>2.4289999999999998</v>
      </c>
      <c r="Z26" s="675">
        <v>1</v>
      </c>
      <c r="AA26" s="6"/>
    </row>
    <row r="27" spans="1:27" ht="15.75" outlineLevel="1">
      <c r="A27" s="559" t="s">
        <v>794</v>
      </c>
      <c r="B27" s="555" t="s">
        <v>24</v>
      </c>
      <c r="C27" s="652" t="s">
        <v>1278</v>
      </c>
      <c r="D27" s="555" t="s">
        <v>902</v>
      </c>
      <c r="E27" s="555" t="s">
        <v>903</v>
      </c>
      <c r="F27" s="558" t="s">
        <v>599</v>
      </c>
      <c r="G27" s="557">
        <v>0</v>
      </c>
      <c r="H27" s="236">
        <v>2.9649999999999999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0</v>
      </c>
      <c r="Q27" s="30">
        <f>SUM(G27:K27)</f>
        <v>2.9649999999999999</v>
      </c>
      <c r="R27" s="30">
        <f t="shared" si="8"/>
        <v>0</v>
      </c>
      <c r="S27" s="30"/>
      <c r="T27" s="664">
        <f>SUM(Q27:S27)</f>
        <v>2.9649999999999999</v>
      </c>
      <c r="U27" s="673">
        <v>2.74</v>
      </c>
      <c r="V27" s="703">
        <v>2.964</v>
      </c>
      <c r="W27" s="237">
        <v>0</v>
      </c>
      <c r="X27" s="237">
        <v>0</v>
      </c>
      <c r="Y27" s="674">
        <f t="shared" si="9"/>
        <v>2.964</v>
      </c>
      <c r="Z27" s="675">
        <v>1</v>
      </c>
      <c r="AA27" s="6"/>
    </row>
    <row r="28" spans="1:27" ht="15.75">
      <c r="A28" s="766" t="s">
        <v>523</v>
      </c>
      <c r="B28" s="767"/>
      <c r="C28" s="767"/>
      <c r="D28" s="767"/>
      <c r="E28" s="767"/>
      <c r="F28" s="720" t="s">
        <v>379</v>
      </c>
      <c r="G28" s="554">
        <f t="shared" ref="G28:P28" si="10">SUM(G24:G27)</f>
        <v>0</v>
      </c>
      <c r="H28" s="554">
        <f t="shared" si="10"/>
        <v>8.4450000000000003</v>
      </c>
      <c r="I28" s="554">
        <f t="shared" si="10"/>
        <v>0</v>
      </c>
      <c r="J28" s="554">
        <f t="shared" si="10"/>
        <v>0</v>
      </c>
      <c r="K28" s="554">
        <f t="shared" si="10"/>
        <v>0</v>
      </c>
      <c r="L28" s="554">
        <f t="shared" si="10"/>
        <v>0</v>
      </c>
      <c r="M28" s="554">
        <f t="shared" si="10"/>
        <v>0</v>
      </c>
      <c r="N28" s="554">
        <f t="shared" si="10"/>
        <v>0</v>
      </c>
      <c r="O28" s="554">
        <f t="shared" si="10"/>
        <v>0</v>
      </c>
      <c r="P28" s="554">
        <f t="shared" si="10"/>
        <v>0</v>
      </c>
      <c r="Q28" s="554">
        <f>SUM(Q24:Q27)</f>
        <v>8.4450000000000003</v>
      </c>
      <c r="R28" s="554">
        <f>SUM(R24:R27)</f>
        <v>0</v>
      </c>
      <c r="S28" s="554">
        <f>SUM(S24:S27)</f>
        <v>0</v>
      </c>
      <c r="T28" s="229">
        <f>SUM(Q28:S28)</f>
        <v>8.4450000000000003</v>
      </c>
      <c r="U28" s="571">
        <f>SUM(U24:U27)</f>
        <v>69.420999999999992</v>
      </c>
      <c r="V28" s="704">
        <f>SUM(V24:V27)</f>
        <v>72.549000000000007</v>
      </c>
      <c r="W28" s="554">
        <f t="shared" ref="W28:X28" si="11">SUM(W24:W27)</f>
        <v>0</v>
      </c>
      <c r="X28" s="554">
        <f t="shared" si="11"/>
        <v>0</v>
      </c>
      <c r="Y28" s="199">
        <f>SUM(Y24:Y27)</f>
        <v>72.549000000000007</v>
      </c>
      <c r="Z28" s="799"/>
    </row>
    <row r="29" spans="1:27" s="564" customFormat="1" ht="16.5" thickBot="1">
      <c r="A29" s="771"/>
      <c r="B29" s="772"/>
      <c r="C29" s="772"/>
      <c r="D29" s="772"/>
      <c r="E29" s="772"/>
      <c r="F29" s="721" t="s">
        <v>380</v>
      </c>
      <c r="G29" s="57">
        <f t="shared" ref="G29:S29" si="12">+G28/$T$28</f>
        <v>0</v>
      </c>
      <c r="H29" s="57">
        <f t="shared" si="12"/>
        <v>1</v>
      </c>
      <c r="I29" s="57">
        <f t="shared" si="12"/>
        <v>0</v>
      </c>
      <c r="J29" s="57">
        <f t="shared" si="12"/>
        <v>0</v>
      </c>
      <c r="K29" s="57">
        <f t="shared" si="12"/>
        <v>0</v>
      </c>
      <c r="L29" s="57">
        <f t="shared" si="12"/>
        <v>0</v>
      </c>
      <c r="M29" s="57">
        <f t="shared" si="12"/>
        <v>0</v>
      </c>
      <c r="N29" s="57">
        <f t="shared" si="12"/>
        <v>0</v>
      </c>
      <c r="O29" s="57">
        <f t="shared" si="12"/>
        <v>0</v>
      </c>
      <c r="P29" s="57">
        <f t="shared" si="12"/>
        <v>0</v>
      </c>
      <c r="Q29" s="57">
        <f t="shared" si="12"/>
        <v>1</v>
      </c>
      <c r="R29" s="57">
        <f t="shared" si="12"/>
        <v>0</v>
      </c>
      <c r="S29" s="57">
        <f t="shared" si="12"/>
        <v>0</v>
      </c>
      <c r="T29" s="57">
        <f xml:space="preserve"> T28/U28</f>
        <v>0.12164906872560179</v>
      </c>
      <c r="U29" s="706"/>
      <c r="V29" s="705">
        <f>+V28/$Y$28</f>
        <v>1</v>
      </c>
      <c r="W29" s="57">
        <f>+W28/$Y$28</f>
        <v>0</v>
      </c>
      <c r="X29" s="57">
        <f>+X28/$Y$28</f>
        <v>0</v>
      </c>
      <c r="Y29" s="709"/>
      <c r="Z29" s="800"/>
    </row>
    <row r="30" spans="1:27" s="564" customFormat="1" ht="15.75">
      <c r="A30" s="551"/>
      <c r="B30" s="550"/>
      <c r="C30" s="550"/>
      <c r="D30" s="550"/>
      <c r="E30" s="550"/>
      <c r="F30" s="550"/>
      <c r="G30" s="549"/>
      <c r="H30" s="12"/>
      <c r="I30" s="12"/>
      <c r="J30" s="12"/>
      <c r="K30" s="12"/>
      <c r="L30" s="12"/>
      <c r="M30" s="548"/>
      <c r="N30" s="548"/>
      <c r="O30" s="548"/>
      <c r="P30" s="548"/>
      <c r="Q30" s="6"/>
      <c r="R30" s="6"/>
      <c r="S30" s="6"/>
      <c r="T30" s="196"/>
      <c r="U30" s="546"/>
      <c r="V30" s="574"/>
      <c r="W30" s="574"/>
      <c r="X30" s="574"/>
      <c r="Y30" s="546"/>
      <c r="Z30" s="565"/>
    </row>
    <row r="31" spans="1:27" ht="16.5" thickBot="1">
      <c r="A31" s="770" t="s">
        <v>463</v>
      </c>
      <c r="B31" s="770"/>
      <c r="C31" s="550"/>
      <c r="D31" s="550"/>
      <c r="E31" s="550"/>
      <c r="F31" s="550"/>
      <c r="G31" s="549"/>
      <c r="H31" s="12"/>
      <c r="I31" s="12"/>
      <c r="J31" s="12"/>
      <c r="K31" s="12"/>
      <c r="L31" s="12"/>
      <c r="M31" s="548"/>
      <c r="N31" s="548"/>
      <c r="O31" s="548"/>
      <c r="P31" s="548"/>
      <c r="Q31" s="6"/>
      <c r="R31" s="6"/>
      <c r="S31" s="6"/>
      <c r="T31" s="196"/>
      <c r="U31" s="546"/>
      <c r="V31" s="574"/>
      <c r="W31" s="574"/>
      <c r="X31" s="574"/>
      <c r="Y31" s="546"/>
    </row>
    <row r="32" spans="1:27" ht="30" outlineLevel="1">
      <c r="A32" s="646">
        <v>78</v>
      </c>
      <c r="B32" s="648">
        <v>7802</v>
      </c>
      <c r="C32" s="647" t="s">
        <v>624</v>
      </c>
      <c r="D32" s="648" t="s">
        <v>7</v>
      </c>
      <c r="E32" s="648" t="s">
        <v>29</v>
      </c>
      <c r="F32" s="647" t="s">
        <v>1380</v>
      </c>
      <c r="G32" s="649">
        <v>4.8769999999999998</v>
      </c>
      <c r="H32" s="221">
        <v>34.457000000000001</v>
      </c>
      <c r="I32" s="650">
        <v>22.795000000000002</v>
      </c>
      <c r="J32" s="650">
        <v>6.234</v>
      </c>
      <c r="K32" s="650">
        <v>0</v>
      </c>
      <c r="L32" s="650">
        <v>0</v>
      </c>
      <c r="M32" s="650">
        <v>0</v>
      </c>
      <c r="N32" s="650">
        <v>0</v>
      </c>
      <c r="O32" s="650">
        <v>0</v>
      </c>
      <c r="P32" s="650">
        <v>0</v>
      </c>
      <c r="Q32" s="279">
        <f>SUM(G32:K32)</f>
        <v>68.363</v>
      </c>
      <c r="R32" s="670">
        <f>SUM(L32:P32)</f>
        <v>0</v>
      </c>
      <c r="S32" s="224"/>
      <c r="T32" s="659">
        <f>SUM(Q32:S32)</f>
        <v>68.363</v>
      </c>
      <c r="U32" s="672">
        <v>68.363</v>
      </c>
      <c r="V32" s="702">
        <v>66.040000000000006</v>
      </c>
      <c r="W32" s="223">
        <v>1.1659999999999999</v>
      </c>
      <c r="X32" s="223">
        <v>1.1659999999999999</v>
      </c>
      <c r="Y32" s="708">
        <f>V32+X32</f>
        <v>67.206000000000003</v>
      </c>
      <c r="Z32" s="651">
        <v>1</v>
      </c>
      <c r="AA32" s="6"/>
    </row>
    <row r="33" spans="1:28" ht="15.75" outlineLevel="1">
      <c r="A33" s="724" t="s">
        <v>1474</v>
      </c>
      <c r="B33" s="725">
        <v>7803</v>
      </c>
      <c r="C33" s="728" t="s">
        <v>1475</v>
      </c>
      <c r="D33" s="725" t="s">
        <v>7</v>
      </c>
      <c r="E33" s="725" t="s">
        <v>30</v>
      </c>
      <c r="F33" s="728" t="s">
        <v>1476</v>
      </c>
      <c r="G33" s="729"/>
      <c r="H33" s="730"/>
      <c r="I33" s="731"/>
      <c r="J33" s="731"/>
      <c r="K33" s="731"/>
      <c r="L33" s="731"/>
      <c r="M33" s="731"/>
      <c r="N33" s="731"/>
      <c r="O33" s="731"/>
      <c r="P33" s="731"/>
      <c r="Q33" s="732"/>
      <c r="R33" s="749"/>
      <c r="S33" s="750"/>
      <c r="T33" s="756"/>
      <c r="U33" s="739">
        <v>38</v>
      </c>
      <c r="V33" s="733"/>
      <c r="W33" s="734"/>
      <c r="X33" s="734"/>
      <c r="Y33" s="735"/>
      <c r="Z33" s="751"/>
      <c r="AA33" s="6"/>
    </row>
    <row r="34" spans="1:28" ht="15.75" outlineLevel="1">
      <c r="A34" s="724" t="s">
        <v>1474</v>
      </c>
      <c r="B34" s="725">
        <v>7804</v>
      </c>
      <c r="C34" s="728" t="s">
        <v>1477</v>
      </c>
      <c r="D34" s="725" t="s">
        <v>7</v>
      </c>
      <c r="E34" s="725" t="s">
        <v>1478</v>
      </c>
      <c r="F34" s="728" t="s">
        <v>1479</v>
      </c>
      <c r="G34" s="729"/>
      <c r="H34" s="730"/>
      <c r="I34" s="731"/>
      <c r="J34" s="731"/>
      <c r="K34" s="731"/>
      <c r="L34" s="731"/>
      <c r="M34" s="731"/>
      <c r="N34" s="731"/>
      <c r="O34" s="731"/>
      <c r="P34" s="731"/>
      <c r="Q34" s="732"/>
      <c r="R34" s="749"/>
      <c r="S34" s="750"/>
      <c r="T34" s="756"/>
      <c r="U34" s="739">
        <v>33.630000000000003</v>
      </c>
      <c r="V34" s="733"/>
      <c r="W34" s="734"/>
      <c r="X34" s="734"/>
      <c r="Y34" s="735"/>
      <c r="Z34" s="751"/>
      <c r="AA34" s="6"/>
    </row>
    <row r="35" spans="1:28" s="564" customFormat="1" ht="15.75">
      <c r="A35" s="766" t="s">
        <v>522</v>
      </c>
      <c r="B35" s="767"/>
      <c r="C35" s="767"/>
      <c r="D35" s="767"/>
      <c r="E35" s="767"/>
      <c r="F35" s="720" t="s">
        <v>379</v>
      </c>
      <c r="G35" s="554">
        <f t="shared" ref="G35:S35" si="13">SUM(G32:G32)</f>
        <v>4.8769999999999998</v>
      </c>
      <c r="H35" s="554">
        <f t="shared" si="13"/>
        <v>34.457000000000001</v>
      </c>
      <c r="I35" s="554">
        <f t="shared" si="13"/>
        <v>22.795000000000002</v>
      </c>
      <c r="J35" s="554">
        <f t="shared" si="13"/>
        <v>6.234</v>
      </c>
      <c r="K35" s="554">
        <f t="shared" si="13"/>
        <v>0</v>
      </c>
      <c r="L35" s="554">
        <f t="shared" si="13"/>
        <v>0</v>
      </c>
      <c r="M35" s="554">
        <f t="shared" si="13"/>
        <v>0</v>
      </c>
      <c r="N35" s="554">
        <f t="shared" si="13"/>
        <v>0</v>
      </c>
      <c r="O35" s="554">
        <f t="shared" si="13"/>
        <v>0</v>
      </c>
      <c r="P35" s="554">
        <f t="shared" si="13"/>
        <v>0</v>
      </c>
      <c r="Q35" s="554">
        <f>SUM(Q32:Q34)</f>
        <v>68.363</v>
      </c>
      <c r="R35" s="554">
        <f t="shared" si="13"/>
        <v>0</v>
      </c>
      <c r="S35" s="554">
        <f t="shared" si="13"/>
        <v>0</v>
      </c>
      <c r="T35" s="226">
        <f>SUM(Q35:S35)</f>
        <v>68.363</v>
      </c>
      <c r="U35" s="571">
        <f>SUM(U32:U34)</f>
        <v>139.99299999999999</v>
      </c>
      <c r="V35" s="704">
        <f>SUM(V32)</f>
        <v>66.040000000000006</v>
      </c>
      <c r="W35" s="554">
        <f t="shared" ref="W35:X35" si="14">SUM(W32)</f>
        <v>1.1659999999999999</v>
      </c>
      <c r="X35" s="554">
        <f t="shared" si="14"/>
        <v>1.1659999999999999</v>
      </c>
      <c r="Y35" s="674">
        <f>Y32</f>
        <v>67.206000000000003</v>
      </c>
      <c r="Z35" s="801"/>
    </row>
    <row r="36" spans="1:28" s="564" customFormat="1" ht="16.5" thickBot="1">
      <c r="A36" s="771"/>
      <c r="B36" s="772"/>
      <c r="C36" s="772"/>
      <c r="D36" s="772"/>
      <c r="E36" s="772"/>
      <c r="F36" s="721" t="s">
        <v>380</v>
      </c>
      <c r="G36" s="57">
        <f t="shared" ref="G36:S36" si="15">+G35/$T$35</f>
        <v>7.1339759811593989E-2</v>
      </c>
      <c r="H36" s="57">
        <f t="shared" si="15"/>
        <v>0.50402995772567039</v>
      </c>
      <c r="I36" s="57">
        <f t="shared" si="15"/>
        <v>0.33344060383540808</v>
      </c>
      <c r="J36" s="57">
        <f t="shared" si="15"/>
        <v>9.1189678627327644E-2</v>
      </c>
      <c r="K36" s="57">
        <f t="shared" si="15"/>
        <v>0</v>
      </c>
      <c r="L36" s="57">
        <f t="shared" si="15"/>
        <v>0</v>
      </c>
      <c r="M36" s="57">
        <f t="shared" si="15"/>
        <v>0</v>
      </c>
      <c r="N36" s="57">
        <f t="shared" si="15"/>
        <v>0</v>
      </c>
      <c r="O36" s="57">
        <f t="shared" si="15"/>
        <v>0</v>
      </c>
      <c r="P36" s="57">
        <f t="shared" si="15"/>
        <v>0</v>
      </c>
      <c r="Q36" s="57">
        <f t="shared" si="15"/>
        <v>1</v>
      </c>
      <c r="R36" s="57">
        <f t="shared" si="15"/>
        <v>0</v>
      </c>
      <c r="S36" s="57">
        <f t="shared" si="15"/>
        <v>0</v>
      </c>
      <c r="T36" s="57">
        <f xml:space="preserve"> T35/U35</f>
        <v>0.48833155943511464</v>
      </c>
      <c r="U36" s="706"/>
      <c r="V36" s="705">
        <f>+V35/$Y$35</f>
        <v>0.98265035859893468</v>
      </c>
      <c r="W36" s="57">
        <f>+W35/$Y$35</f>
        <v>1.7349641401065378E-2</v>
      </c>
      <c r="X36" s="57">
        <f>+X35/$Y$35</f>
        <v>1.7349641401065378E-2</v>
      </c>
      <c r="Y36" s="709"/>
      <c r="Z36" s="802"/>
    </row>
    <row r="37" spans="1:28" ht="15.75">
      <c r="A37" s="551"/>
      <c r="B37" s="550"/>
      <c r="C37" s="550"/>
      <c r="D37" s="550"/>
      <c r="E37" s="550"/>
      <c r="F37" s="550"/>
      <c r="G37" s="549"/>
      <c r="H37" s="12"/>
      <c r="I37" s="548"/>
      <c r="J37" s="548"/>
      <c r="K37" s="548"/>
      <c r="L37" s="548"/>
      <c r="M37" s="548"/>
      <c r="N37" s="548"/>
      <c r="O37" s="548"/>
      <c r="P37" s="548"/>
      <c r="Q37" s="6"/>
      <c r="R37" s="6"/>
      <c r="S37" s="6"/>
      <c r="T37" s="196"/>
      <c r="U37" s="546"/>
      <c r="V37" s="574"/>
      <c r="W37" s="574"/>
      <c r="X37" s="574"/>
      <c r="Y37" s="546"/>
      <c r="Z37" s="565"/>
    </row>
    <row r="38" spans="1:28" ht="16.5" thickBot="1">
      <c r="A38" s="770" t="s">
        <v>464</v>
      </c>
      <c r="B38" s="770"/>
      <c r="C38" s="550"/>
      <c r="D38" s="550"/>
      <c r="E38" s="550"/>
      <c r="F38" s="550"/>
      <c r="G38" s="549"/>
      <c r="H38" s="12"/>
      <c r="I38" s="548"/>
      <c r="J38" s="548"/>
      <c r="K38" s="548"/>
      <c r="L38" s="548"/>
      <c r="M38" s="548"/>
      <c r="N38" s="548"/>
      <c r="O38" s="548"/>
      <c r="P38" s="548"/>
      <c r="Q38" s="6"/>
      <c r="R38" s="6"/>
      <c r="S38" s="6"/>
      <c r="T38" s="196"/>
      <c r="U38" s="546"/>
      <c r="V38" s="574"/>
      <c r="W38" s="574"/>
      <c r="X38" s="574"/>
      <c r="Y38" s="546"/>
    </row>
    <row r="39" spans="1:28" ht="15.75" customHeight="1" outlineLevel="1">
      <c r="A39" s="646">
        <v>45</v>
      </c>
      <c r="B39" s="648" t="s">
        <v>656</v>
      </c>
      <c r="C39" s="653" t="s">
        <v>657</v>
      </c>
      <c r="D39" s="665" t="s">
        <v>7</v>
      </c>
      <c r="E39" s="665" t="s">
        <v>23</v>
      </c>
      <c r="F39" s="647" t="s">
        <v>1405</v>
      </c>
      <c r="G39" s="649">
        <v>0</v>
      </c>
      <c r="H39" s="221">
        <v>0</v>
      </c>
      <c r="I39" s="221">
        <v>2.14</v>
      </c>
      <c r="J39" s="648">
        <v>1.17</v>
      </c>
      <c r="K39" s="650">
        <v>0</v>
      </c>
      <c r="L39" s="650">
        <v>0</v>
      </c>
      <c r="M39" s="650">
        <v>0</v>
      </c>
      <c r="N39" s="650">
        <v>0</v>
      </c>
      <c r="O39" s="650">
        <v>0</v>
      </c>
      <c r="P39" s="650">
        <v>0</v>
      </c>
      <c r="Q39" s="279">
        <f>SUM(G39:K39)</f>
        <v>3.31</v>
      </c>
      <c r="R39" s="670">
        <f t="shared" ref="R39:R54" si="16">SUM(L39:P39)</f>
        <v>0</v>
      </c>
      <c r="S39" s="279"/>
      <c r="T39" s="659">
        <f t="shared" ref="T39:T55" si="17">SUM(Q39:S39)</f>
        <v>3.31</v>
      </c>
      <c r="U39" s="672">
        <v>2</v>
      </c>
      <c r="V39" s="702">
        <v>0.69</v>
      </c>
      <c r="W39" s="223">
        <v>1.31</v>
      </c>
      <c r="X39" s="223">
        <v>1.31</v>
      </c>
      <c r="Y39" s="708">
        <f>V39+X39</f>
        <v>2</v>
      </c>
      <c r="Z39" s="651">
        <v>1</v>
      </c>
      <c r="AA39" s="6"/>
    </row>
    <row r="40" spans="1:28" ht="15.75" customHeight="1" outlineLevel="1">
      <c r="A40" s="724" t="s">
        <v>795</v>
      </c>
      <c r="B40" s="725" t="s">
        <v>1443</v>
      </c>
      <c r="C40" s="726" t="s">
        <v>1444</v>
      </c>
      <c r="D40" s="727" t="s">
        <v>7</v>
      </c>
      <c r="E40" s="727" t="s">
        <v>1445</v>
      </c>
      <c r="F40" s="728" t="s">
        <v>1468</v>
      </c>
      <c r="G40" s="729">
        <v>6.8550000000000004</v>
      </c>
      <c r="H40" s="730">
        <v>0</v>
      </c>
      <c r="I40" s="730">
        <v>0</v>
      </c>
      <c r="J40" s="731">
        <v>0</v>
      </c>
      <c r="K40" s="731">
        <v>0</v>
      </c>
      <c r="L40" s="731">
        <v>0</v>
      </c>
      <c r="M40" s="731">
        <v>0</v>
      </c>
      <c r="N40" s="731">
        <v>0</v>
      </c>
      <c r="O40" s="731">
        <v>0</v>
      </c>
      <c r="P40" s="731">
        <v>0</v>
      </c>
      <c r="Q40" s="30">
        <f t="shared" ref="Q40" si="18">SUM(G40:K40)</f>
        <v>6.8550000000000004</v>
      </c>
      <c r="R40" s="554">
        <f t="shared" si="16"/>
        <v>0</v>
      </c>
      <c r="S40" s="732"/>
      <c r="T40" s="645">
        <f t="shared" si="17"/>
        <v>6.8550000000000004</v>
      </c>
      <c r="U40" s="739">
        <v>6.8550000000000004</v>
      </c>
      <c r="V40" s="733">
        <v>6.8550000000000004</v>
      </c>
      <c r="W40" s="734">
        <v>0</v>
      </c>
      <c r="X40" s="734">
        <v>0</v>
      </c>
      <c r="Y40" s="674">
        <f t="shared" ref="Y40:Y42" si="19">V40+X40</f>
        <v>6.8550000000000004</v>
      </c>
      <c r="Z40" s="736"/>
      <c r="AA40" s="6"/>
    </row>
    <row r="41" spans="1:28" ht="15.75" customHeight="1" outlineLevel="1">
      <c r="A41" s="724" t="s">
        <v>795</v>
      </c>
      <c r="B41" s="725" t="s">
        <v>1446</v>
      </c>
      <c r="C41" s="726" t="s">
        <v>1447</v>
      </c>
      <c r="D41" s="727" t="s">
        <v>7</v>
      </c>
      <c r="E41" s="727" t="s">
        <v>194</v>
      </c>
      <c r="F41" s="728" t="s">
        <v>1470</v>
      </c>
      <c r="G41" s="729">
        <v>2.9710000000000001</v>
      </c>
      <c r="H41" s="730">
        <v>3.3290000000000002</v>
      </c>
      <c r="I41" s="730">
        <v>0</v>
      </c>
      <c r="J41" s="731">
        <v>0</v>
      </c>
      <c r="K41" s="731">
        <v>0</v>
      </c>
      <c r="L41" s="731">
        <v>0</v>
      </c>
      <c r="M41" s="731">
        <v>0</v>
      </c>
      <c r="N41" s="731">
        <v>0</v>
      </c>
      <c r="O41" s="731">
        <v>0</v>
      </c>
      <c r="P41" s="731">
        <v>0</v>
      </c>
      <c r="Q41" s="30">
        <f>SUM(G41:K41)</f>
        <v>6.3000000000000007</v>
      </c>
      <c r="R41" s="554">
        <f t="shared" si="16"/>
        <v>0</v>
      </c>
      <c r="S41" s="732"/>
      <c r="T41" s="645">
        <f t="shared" si="17"/>
        <v>6.3000000000000007</v>
      </c>
      <c r="U41" s="739">
        <v>3.15</v>
      </c>
      <c r="V41" s="733">
        <v>0</v>
      </c>
      <c r="W41" s="734">
        <v>3.15</v>
      </c>
      <c r="X41" s="734">
        <v>3.15</v>
      </c>
      <c r="Y41" s="674">
        <f t="shared" si="19"/>
        <v>3.15</v>
      </c>
      <c r="Z41" s="736"/>
      <c r="AA41" s="6"/>
    </row>
    <row r="42" spans="1:28" ht="15.75" customHeight="1" outlineLevel="1">
      <c r="A42" s="724" t="s">
        <v>795</v>
      </c>
      <c r="B42" s="725" t="s">
        <v>1448</v>
      </c>
      <c r="C42" s="726" t="s">
        <v>1449</v>
      </c>
      <c r="D42" s="727" t="s">
        <v>7</v>
      </c>
      <c r="E42" s="727" t="s">
        <v>1450</v>
      </c>
      <c r="F42" s="728" t="s">
        <v>1469</v>
      </c>
      <c r="G42" s="729">
        <v>10.906000000000001</v>
      </c>
      <c r="H42" s="730">
        <v>61.098999999999997</v>
      </c>
      <c r="I42" s="730">
        <v>20.199000000000002</v>
      </c>
      <c r="J42" s="729">
        <v>2.9689999999999999</v>
      </c>
      <c r="K42" s="731">
        <v>0</v>
      </c>
      <c r="L42" s="731">
        <v>0</v>
      </c>
      <c r="M42" s="731">
        <v>0</v>
      </c>
      <c r="N42" s="731">
        <v>0</v>
      </c>
      <c r="O42" s="731">
        <v>0</v>
      </c>
      <c r="P42" s="731">
        <v>0</v>
      </c>
      <c r="Q42" s="30">
        <f>SUM(G42:K42)</f>
        <v>95.172999999999988</v>
      </c>
      <c r="R42" s="554">
        <f t="shared" si="16"/>
        <v>0</v>
      </c>
      <c r="S42" s="732"/>
      <c r="T42" s="645">
        <f t="shared" si="17"/>
        <v>95.172999999999988</v>
      </c>
      <c r="U42" s="739">
        <v>90.465000000000003</v>
      </c>
      <c r="V42" s="733">
        <v>85.757000000000005</v>
      </c>
      <c r="W42" s="734">
        <v>4.7080000000000002</v>
      </c>
      <c r="X42" s="734">
        <v>4.7080000000000002</v>
      </c>
      <c r="Y42" s="674">
        <f t="shared" si="19"/>
        <v>90.465000000000003</v>
      </c>
      <c r="Z42" s="736"/>
      <c r="AA42" s="753"/>
    </row>
    <row r="43" spans="1:28" ht="15.75" customHeight="1" outlineLevel="1">
      <c r="A43" s="559">
        <v>55</v>
      </c>
      <c r="B43" s="555">
        <v>5503</v>
      </c>
      <c r="C43" s="652" t="s">
        <v>383</v>
      </c>
      <c r="D43" s="660" t="s">
        <v>7</v>
      </c>
      <c r="E43" s="660" t="s">
        <v>1372</v>
      </c>
      <c r="F43" s="558" t="s">
        <v>1404</v>
      </c>
      <c r="G43" s="557">
        <v>15.481999999999999</v>
      </c>
      <c r="H43" s="236">
        <v>50.235999999999997</v>
      </c>
      <c r="I43" s="236">
        <v>64.796000000000006</v>
      </c>
      <c r="J43" s="236">
        <v>9.8849999999999998</v>
      </c>
      <c r="K43" s="236">
        <v>0</v>
      </c>
      <c r="L43" s="236">
        <v>0</v>
      </c>
      <c r="M43" s="556">
        <v>0</v>
      </c>
      <c r="N43" s="556">
        <v>0</v>
      </c>
      <c r="O43" s="556">
        <v>0.67</v>
      </c>
      <c r="P43" s="556">
        <v>0</v>
      </c>
      <c r="Q43" s="30">
        <f>SUM(G43:K43)</f>
        <v>140.399</v>
      </c>
      <c r="R43" s="554">
        <f t="shared" si="16"/>
        <v>0.67</v>
      </c>
      <c r="S43" s="30"/>
      <c r="T43" s="645">
        <f t="shared" si="17"/>
        <v>141.06899999999999</v>
      </c>
      <c r="U43" s="571">
        <v>135.46999999999997</v>
      </c>
      <c r="V43" s="703">
        <v>129.82599999999999</v>
      </c>
      <c r="W43" s="237">
        <v>5.5990000000000002</v>
      </c>
      <c r="X43" s="237">
        <v>5.6440000000000001</v>
      </c>
      <c r="Y43" s="674">
        <f>V43+X43</f>
        <v>135.47</v>
      </c>
      <c r="Z43" s="657">
        <v>5</v>
      </c>
      <c r="AA43" s="712"/>
      <c r="AB43" s="714"/>
    </row>
    <row r="44" spans="1:28" ht="30" outlineLevel="1">
      <c r="A44" s="559">
        <v>55</v>
      </c>
      <c r="B44" s="555" t="s">
        <v>307</v>
      </c>
      <c r="C44" s="652" t="s">
        <v>308</v>
      </c>
      <c r="D44" s="660" t="s">
        <v>7</v>
      </c>
      <c r="E44" s="660" t="s">
        <v>469</v>
      </c>
      <c r="F44" s="558" t="s">
        <v>602</v>
      </c>
      <c r="G44" s="557">
        <v>0</v>
      </c>
      <c r="H44" s="236">
        <v>0</v>
      </c>
      <c r="I44" s="236">
        <v>0</v>
      </c>
      <c r="J44" s="236">
        <v>0</v>
      </c>
      <c r="K44" s="236">
        <v>0</v>
      </c>
      <c r="L44" s="236">
        <v>0</v>
      </c>
      <c r="M44" s="556">
        <v>0</v>
      </c>
      <c r="N44" s="556">
        <v>6.9329999999999998</v>
      </c>
      <c r="O44" s="556">
        <v>0</v>
      </c>
      <c r="P44" s="556">
        <v>0</v>
      </c>
      <c r="Q44" s="30">
        <f t="shared" ref="Q44:Q49" si="20">SUM(G44:K44)</f>
        <v>0</v>
      </c>
      <c r="R44" s="554">
        <f t="shared" si="16"/>
        <v>6.9329999999999998</v>
      </c>
      <c r="S44" s="30"/>
      <c r="T44" s="645">
        <f t="shared" si="17"/>
        <v>6.9329999999999998</v>
      </c>
      <c r="U44" s="571">
        <v>6.94</v>
      </c>
      <c r="V44" s="703">
        <v>6.9329999999999998</v>
      </c>
      <c r="W44" s="237">
        <v>0</v>
      </c>
      <c r="X44" s="237">
        <v>0</v>
      </c>
      <c r="Y44" s="674">
        <f t="shared" ref="Y44:Y54" si="21">V44+X44</f>
        <v>6.9329999999999998</v>
      </c>
      <c r="Z44" s="657">
        <v>5</v>
      </c>
      <c r="AA44" s="6"/>
    </row>
    <row r="45" spans="1:28" ht="15.75" customHeight="1" outlineLevel="1">
      <c r="A45" s="559">
        <v>60</v>
      </c>
      <c r="B45" s="555">
        <v>6006</v>
      </c>
      <c r="C45" s="652" t="s">
        <v>601</v>
      </c>
      <c r="D45" s="660" t="s">
        <v>7</v>
      </c>
      <c r="E45" s="660" t="s">
        <v>1280</v>
      </c>
      <c r="F45" s="558" t="s">
        <v>1402</v>
      </c>
      <c r="G45" s="557">
        <v>1.008</v>
      </c>
      <c r="H45" s="236">
        <v>8.1240000000000006</v>
      </c>
      <c r="I45" s="236">
        <v>10.244999999999999</v>
      </c>
      <c r="J45" s="236">
        <v>4.3220000000000001</v>
      </c>
      <c r="K45" s="236">
        <v>0</v>
      </c>
      <c r="L45" s="236">
        <v>0</v>
      </c>
      <c r="M45" s="556">
        <v>0</v>
      </c>
      <c r="N45" s="556">
        <v>0</v>
      </c>
      <c r="O45" s="556">
        <v>68.835999999999999</v>
      </c>
      <c r="P45" s="556">
        <v>2.0249999999999999</v>
      </c>
      <c r="Q45" s="30">
        <f t="shared" si="20"/>
        <v>23.699000000000002</v>
      </c>
      <c r="R45" s="554">
        <f t="shared" si="16"/>
        <v>70.861000000000004</v>
      </c>
      <c r="S45" s="30"/>
      <c r="T45" s="645">
        <f t="shared" si="17"/>
        <v>94.56</v>
      </c>
      <c r="U45" s="571">
        <v>94.56</v>
      </c>
      <c r="V45" s="703">
        <v>94.56</v>
      </c>
      <c r="W45" s="237">
        <v>0</v>
      </c>
      <c r="X45" s="237">
        <v>0</v>
      </c>
      <c r="Y45" s="674">
        <f t="shared" si="21"/>
        <v>94.56</v>
      </c>
      <c r="Z45" s="657">
        <v>1</v>
      </c>
      <c r="AA45" s="6"/>
    </row>
    <row r="46" spans="1:28" ht="15.75" customHeight="1" outlineLevel="1">
      <c r="A46" s="559">
        <v>60</v>
      </c>
      <c r="B46" s="555">
        <v>6007</v>
      </c>
      <c r="C46" s="652" t="s">
        <v>384</v>
      </c>
      <c r="D46" s="660" t="s">
        <v>7</v>
      </c>
      <c r="E46" s="660" t="s">
        <v>127</v>
      </c>
      <c r="F46" s="558" t="s">
        <v>1403</v>
      </c>
      <c r="G46" s="557">
        <v>0</v>
      </c>
      <c r="H46" s="236">
        <v>19.542000000000002</v>
      </c>
      <c r="I46" s="236">
        <v>5.2539999999999996</v>
      </c>
      <c r="J46" s="236">
        <v>5.6479999999999997</v>
      </c>
      <c r="K46" s="236">
        <v>0</v>
      </c>
      <c r="L46" s="236">
        <v>0</v>
      </c>
      <c r="M46" s="236">
        <v>0</v>
      </c>
      <c r="N46" s="236">
        <v>0</v>
      </c>
      <c r="O46" s="556">
        <v>1.4419999999999999</v>
      </c>
      <c r="P46" s="556">
        <v>0</v>
      </c>
      <c r="Q46" s="30">
        <f t="shared" si="20"/>
        <v>30.443999999999999</v>
      </c>
      <c r="R46" s="554">
        <f t="shared" si="16"/>
        <v>1.4419999999999999</v>
      </c>
      <c r="S46" s="30"/>
      <c r="T46" s="645">
        <f t="shared" si="17"/>
        <v>31.885999999999999</v>
      </c>
      <c r="U46" s="571">
        <v>31.885999999999999</v>
      </c>
      <c r="V46" s="703">
        <v>31.885999999999999</v>
      </c>
      <c r="W46" s="237">
        <v>0</v>
      </c>
      <c r="X46" s="237">
        <v>0</v>
      </c>
      <c r="Y46" s="674">
        <f t="shared" si="21"/>
        <v>31.885999999999999</v>
      </c>
      <c r="Z46" s="657">
        <v>1</v>
      </c>
      <c r="AA46" s="6"/>
    </row>
    <row r="47" spans="1:28" ht="15.75" customHeight="1" outlineLevel="1">
      <c r="A47" s="559">
        <v>60</v>
      </c>
      <c r="B47" s="555">
        <v>6007</v>
      </c>
      <c r="C47" s="652" t="s">
        <v>384</v>
      </c>
      <c r="D47" s="660" t="s">
        <v>127</v>
      </c>
      <c r="E47" s="660" t="s">
        <v>32</v>
      </c>
      <c r="F47" s="558" t="s">
        <v>823</v>
      </c>
      <c r="G47" s="557">
        <v>6.5000000000000002E-2</v>
      </c>
      <c r="H47" s="236">
        <v>13.824</v>
      </c>
      <c r="I47" s="236">
        <v>25.954000000000001</v>
      </c>
      <c r="J47" s="236">
        <v>14.585000000000001</v>
      </c>
      <c r="K47" s="236">
        <v>0</v>
      </c>
      <c r="L47" s="236">
        <v>0</v>
      </c>
      <c r="M47" s="556">
        <v>0</v>
      </c>
      <c r="N47" s="556">
        <v>0</v>
      </c>
      <c r="O47" s="556">
        <v>2.859</v>
      </c>
      <c r="P47" s="556">
        <v>0</v>
      </c>
      <c r="Q47" s="30">
        <f>SUM(G47:K47)</f>
        <v>54.428000000000004</v>
      </c>
      <c r="R47" s="554">
        <f t="shared" si="16"/>
        <v>2.859</v>
      </c>
      <c r="S47" s="30"/>
      <c r="T47" s="645">
        <f t="shared" si="17"/>
        <v>57.287000000000006</v>
      </c>
      <c r="U47" s="571">
        <v>57.286999999999999</v>
      </c>
      <c r="V47" s="703">
        <v>57.286999999999999</v>
      </c>
      <c r="W47" s="237">
        <v>0</v>
      </c>
      <c r="X47" s="237">
        <v>0</v>
      </c>
      <c r="Y47" s="674">
        <f t="shared" si="21"/>
        <v>57.286999999999999</v>
      </c>
      <c r="Z47" s="657">
        <v>2</v>
      </c>
      <c r="AA47" s="6"/>
    </row>
    <row r="48" spans="1:28" ht="15.75" customHeight="1" outlineLevel="1">
      <c r="A48" s="559">
        <v>60</v>
      </c>
      <c r="B48" s="555">
        <v>6008</v>
      </c>
      <c r="C48" s="652" t="s">
        <v>465</v>
      </c>
      <c r="D48" s="660" t="s">
        <v>7</v>
      </c>
      <c r="E48" s="660" t="s">
        <v>824</v>
      </c>
      <c r="F48" s="558" t="s">
        <v>825</v>
      </c>
      <c r="G48" s="557">
        <v>3.9540000000000002</v>
      </c>
      <c r="H48" s="236">
        <v>6.3019999999999996</v>
      </c>
      <c r="I48" s="236">
        <v>24.306000000000001</v>
      </c>
      <c r="J48" s="236">
        <v>2.9580000000000002</v>
      </c>
      <c r="K48" s="236">
        <v>0</v>
      </c>
      <c r="L48" s="236">
        <v>0</v>
      </c>
      <c r="M48" s="556">
        <v>0</v>
      </c>
      <c r="N48" s="556">
        <v>0</v>
      </c>
      <c r="O48" s="556">
        <v>0</v>
      </c>
      <c r="P48" s="556">
        <v>0</v>
      </c>
      <c r="Q48" s="30">
        <f>SUM(G48:K48)</f>
        <v>37.519999999999996</v>
      </c>
      <c r="R48" s="554">
        <f t="shared" si="16"/>
        <v>0</v>
      </c>
      <c r="S48" s="30"/>
      <c r="T48" s="645">
        <f t="shared" si="17"/>
        <v>37.519999999999996</v>
      </c>
      <c r="U48" s="571">
        <v>37.520000000000003</v>
      </c>
      <c r="V48" s="703">
        <v>37.520000000000003</v>
      </c>
      <c r="W48" s="237">
        <v>0</v>
      </c>
      <c r="X48" s="237">
        <v>0</v>
      </c>
      <c r="Y48" s="674">
        <f t="shared" si="21"/>
        <v>37.520000000000003</v>
      </c>
      <c r="Z48" s="657">
        <v>2</v>
      </c>
      <c r="AA48" s="6"/>
    </row>
    <row r="49" spans="1:28" ht="15.75" customHeight="1" outlineLevel="1">
      <c r="A49" s="559">
        <v>60</v>
      </c>
      <c r="B49" s="555">
        <v>6008</v>
      </c>
      <c r="C49" s="652" t="s">
        <v>465</v>
      </c>
      <c r="D49" s="660" t="s">
        <v>824</v>
      </c>
      <c r="E49" s="660" t="s">
        <v>12</v>
      </c>
      <c r="F49" s="558" t="s">
        <v>826</v>
      </c>
      <c r="G49" s="557">
        <v>12.935</v>
      </c>
      <c r="H49" s="236">
        <v>10.866</v>
      </c>
      <c r="I49" s="236">
        <v>6.6859999999999999</v>
      </c>
      <c r="J49" s="236">
        <v>4.9870000000000001</v>
      </c>
      <c r="K49" s="236">
        <v>0</v>
      </c>
      <c r="L49" s="236">
        <v>0</v>
      </c>
      <c r="M49" s="556">
        <v>0</v>
      </c>
      <c r="N49" s="556">
        <v>0</v>
      </c>
      <c r="O49" s="556">
        <v>0</v>
      </c>
      <c r="P49" s="556">
        <v>0</v>
      </c>
      <c r="Q49" s="30">
        <f t="shared" si="20"/>
        <v>35.474000000000004</v>
      </c>
      <c r="R49" s="554">
        <f t="shared" si="16"/>
        <v>0</v>
      </c>
      <c r="S49" s="30"/>
      <c r="T49" s="645">
        <f t="shared" si="17"/>
        <v>35.474000000000004</v>
      </c>
      <c r="U49" s="571">
        <v>35.473999999999997</v>
      </c>
      <c r="V49" s="703">
        <v>35.473999999999997</v>
      </c>
      <c r="W49" s="237">
        <v>0</v>
      </c>
      <c r="X49" s="237">
        <v>0</v>
      </c>
      <c r="Y49" s="674">
        <f t="shared" si="21"/>
        <v>35.473999999999997</v>
      </c>
      <c r="Z49" s="657">
        <v>3</v>
      </c>
      <c r="AA49" s="6"/>
    </row>
    <row r="50" spans="1:28" ht="15.75" customHeight="1" outlineLevel="1">
      <c r="A50" s="559">
        <v>60</v>
      </c>
      <c r="B50" s="555">
        <v>6009</v>
      </c>
      <c r="C50" s="652" t="s">
        <v>467</v>
      </c>
      <c r="D50" s="660" t="s">
        <v>7</v>
      </c>
      <c r="E50" s="660" t="s">
        <v>33</v>
      </c>
      <c r="F50" s="558" t="s">
        <v>467</v>
      </c>
      <c r="G50" s="557">
        <v>0.28499999999999998</v>
      </c>
      <c r="H50" s="209">
        <v>13.778</v>
      </c>
      <c r="I50" s="209">
        <v>44.542999999999999</v>
      </c>
      <c r="J50" s="209">
        <v>27.608000000000001</v>
      </c>
      <c r="K50" s="209">
        <v>0</v>
      </c>
      <c r="L50" s="209">
        <v>0</v>
      </c>
      <c r="M50" s="557">
        <v>5.7839999999999998</v>
      </c>
      <c r="N50" s="557">
        <v>14.063000000000001</v>
      </c>
      <c r="O50" s="557">
        <v>12.335000000000001</v>
      </c>
      <c r="P50" s="557">
        <v>0</v>
      </c>
      <c r="Q50" s="30">
        <f>SUM(G50:K50)</f>
        <v>86.213999999999999</v>
      </c>
      <c r="R50" s="554">
        <f t="shared" si="16"/>
        <v>32.182000000000002</v>
      </c>
      <c r="S50" s="30"/>
      <c r="T50" s="645">
        <f t="shared" si="17"/>
        <v>118.396</v>
      </c>
      <c r="U50" s="571">
        <v>118.12</v>
      </c>
      <c r="V50" s="703">
        <v>117.456</v>
      </c>
      <c r="W50" s="237">
        <v>0.47</v>
      </c>
      <c r="X50" s="237">
        <v>0.47</v>
      </c>
      <c r="Y50" s="674">
        <f t="shared" si="21"/>
        <v>117.926</v>
      </c>
      <c r="Z50" s="657">
        <v>3</v>
      </c>
      <c r="AA50" s="712"/>
    </row>
    <row r="51" spans="1:28" ht="15.75" customHeight="1" outlineLevel="1">
      <c r="A51" s="559">
        <v>62</v>
      </c>
      <c r="B51" s="555">
        <v>6209</v>
      </c>
      <c r="C51" s="652" t="s">
        <v>385</v>
      </c>
      <c r="D51" s="660" t="s">
        <v>7</v>
      </c>
      <c r="E51" s="660" t="s">
        <v>34</v>
      </c>
      <c r="F51" s="558" t="s">
        <v>385</v>
      </c>
      <c r="G51" s="557">
        <v>10.792999999999999</v>
      </c>
      <c r="H51" s="236">
        <v>8.8520000000000003</v>
      </c>
      <c r="I51" s="236">
        <v>42.313000000000002</v>
      </c>
      <c r="J51" s="236">
        <v>0.98099999999999998</v>
      </c>
      <c r="K51" s="236">
        <v>0</v>
      </c>
      <c r="L51" s="236">
        <v>0</v>
      </c>
      <c r="M51" s="556">
        <v>0</v>
      </c>
      <c r="N51" s="556">
        <v>0</v>
      </c>
      <c r="O51" s="556">
        <v>0</v>
      </c>
      <c r="P51" s="556">
        <v>0</v>
      </c>
      <c r="Q51" s="30">
        <f>SUM(G51:K51)</f>
        <v>62.939</v>
      </c>
      <c r="R51" s="554">
        <f t="shared" si="16"/>
        <v>0</v>
      </c>
      <c r="S51" s="30"/>
      <c r="T51" s="645">
        <f t="shared" si="17"/>
        <v>62.939</v>
      </c>
      <c r="U51" s="571">
        <v>62.939</v>
      </c>
      <c r="V51" s="703">
        <v>62.938000000000002</v>
      </c>
      <c r="W51" s="237">
        <v>0</v>
      </c>
      <c r="X51" s="237">
        <v>0</v>
      </c>
      <c r="Y51" s="674">
        <f t="shared" si="21"/>
        <v>62.938000000000002</v>
      </c>
      <c r="Z51" s="657">
        <v>2</v>
      </c>
      <c r="AA51" s="6"/>
    </row>
    <row r="52" spans="1:28" ht="15.75" customHeight="1" outlineLevel="1">
      <c r="A52" s="559">
        <v>62</v>
      </c>
      <c r="B52" s="555">
        <v>6211</v>
      </c>
      <c r="C52" s="652" t="s">
        <v>470</v>
      </c>
      <c r="D52" s="660" t="s">
        <v>7</v>
      </c>
      <c r="E52" s="660" t="s">
        <v>18</v>
      </c>
      <c r="F52" s="558" t="s">
        <v>386</v>
      </c>
      <c r="G52" s="557">
        <v>1.0711999999999999</v>
      </c>
      <c r="H52" s="236">
        <v>2.87</v>
      </c>
      <c r="I52" s="236">
        <v>7.3129999999999997</v>
      </c>
      <c r="J52" s="236">
        <v>3.972</v>
      </c>
      <c r="K52" s="236">
        <v>0</v>
      </c>
      <c r="L52" s="236">
        <v>0</v>
      </c>
      <c r="M52" s="556">
        <v>0</v>
      </c>
      <c r="N52" s="556">
        <v>0</v>
      </c>
      <c r="O52" s="556">
        <v>0</v>
      </c>
      <c r="P52" s="556">
        <v>0</v>
      </c>
      <c r="Q52" s="30">
        <f>SUM(G52:M52)</f>
        <v>15.2262</v>
      </c>
      <c r="R52" s="554">
        <f t="shared" si="16"/>
        <v>0</v>
      </c>
      <c r="S52" s="30"/>
      <c r="T52" s="645">
        <f t="shared" si="17"/>
        <v>15.2262</v>
      </c>
      <c r="U52" s="571">
        <v>15.83</v>
      </c>
      <c r="V52" s="703">
        <v>15.83</v>
      </c>
      <c r="W52" s="237">
        <v>0</v>
      </c>
      <c r="X52" s="237">
        <v>0</v>
      </c>
      <c r="Y52" s="674">
        <f t="shared" si="21"/>
        <v>15.83</v>
      </c>
      <c r="Z52" s="657">
        <v>5</v>
      </c>
      <c r="AA52" s="6"/>
    </row>
    <row r="53" spans="1:28" ht="30" outlineLevel="1">
      <c r="A53" s="559">
        <v>62</v>
      </c>
      <c r="B53" s="555" t="s">
        <v>35</v>
      </c>
      <c r="C53" s="558" t="s">
        <v>600</v>
      </c>
      <c r="D53" s="660" t="s">
        <v>878</v>
      </c>
      <c r="E53" s="660" t="s">
        <v>471</v>
      </c>
      <c r="F53" s="558" t="s">
        <v>1406</v>
      </c>
      <c r="G53" s="557">
        <v>0</v>
      </c>
      <c r="H53" s="236">
        <v>0.68200000000000005</v>
      </c>
      <c r="I53" s="161">
        <v>2.464</v>
      </c>
      <c r="J53" s="236">
        <v>0.64800000000000002</v>
      </c>
      <c r="K53" s="236">
        <v>0</v>
      </c>
      <c r="L53" s="236">
        <v>0</v>
      </c>
      <c r="M53" s="556">
        <v>0</v>
      </c>
      <c r="N53" s="556">
        <v>0</v>
      </c>
      <c r="O53" s="556">
        <v>0</v>
      </c>
      <c r="P53" s="556">
        <v>0</v>
      </c>
      <c r="Q53" s="30">
        <f>SUM(G53:K53)</f>
        <v>3.794</v>
      </c>
      <c r="R53" s="554">
        <f t="shared" si="16"/>
        <v>0</v>
      </c>
      <c r="S53" s="30"/>
      <c r="T53" s="645">
        <f t="shared" si="17"/>
        <v>3.794</v>
      </c>
      <c r="U53" s="571">
        <v>2.38</v>
      </c>
      <c r="V53" s="703">
        <v>0.96599999999999997</v>
      </c>
      <c r="W53" s="237">
        <v>1.4139999999999999</v>
      </c>
      <c r="X53" s="237">
        <v>1.4139999999999999</v>
      </c>
      <c r="Y53" s="674">
        <f t="shared" si="21"/>
        <v>2.38</v>
      </c>
      <c r="Z53" s="657">
        <v>5</v>
      </c>
      <c r="AA53" s="712"/>
      <c r="AB53" s="714"/>
    </row>
    <row r="54" spans="1:28" ht="15.75" customHeight="1" outlineLevel="1">
      <c r="A54" s="559">
        <v>64</v>
      </c>
      <c r="B54" s="555">
        <v>6404</v>
      </c>
      <c r="C54" s="652" t="s">
        <v>466</v>
      </c>
      <c r="D54" s="660" t="s">
        <v>7</v>
      </c>
      <c r="E54" s="660" t="s">
        <v>468</v>
      </c>
      <c r="F54" s="558" t="s">
        <v>466</v>
      </c>
      <c r="G54" s="557">
        <v>1.43</v>
      </c>
      <c r="H54" s="236">
        <v>1.99</v>
      </c>
      <c r="I54" s="236">
        <v>23.827000000000002</v>
      </c>
      <c r="J54" s="236">
        <v>18.885000000000002</v>
      </c>
      <c r="K54" s="236">
        <v>0</v>
      </c>
      <c r="L54" s="236">
        <v>0</v>
      </c>
      <c r="M54" s="236">
        <v>0</v>
      </c>
      <c r="N54" s="556">
        <v>0</v>
      </c>
      <c r="O54" s="556">
        <v>54.912999999999997</v>
      </c>
      <c r="P54" s="556">
        <v>24.294</v>
      </c>
      <c r="Q54" s="30">
        <f>SUM(G54:K54)</f>
        <v>46.132000000000005</v>
      </c>
      <c r="R54" s="554">
        <f t="shared" si="16"/>
        <v>79.206999999999994</v>
      </c>
      <c r="S54" s="30"/>
      <c r="T54" s="645">
        <f t="shared" si="17"/>
        <v>125.339</v>
      </c>
      <c r="U54" s="571">
        <v>125.339</v>
      </c>
      <c r="V54" s="703">
        <v>125.34099999999999</v>
      </c>
      <c r="W54" s="237">
        <v>0</v>
      </c>
      <c r="X54" s="237">
        <v>0</v>
      </c>
      <c r="Y54" s="674">
        <f t="shared" si="21"/>
        <v>125.34099999999999</v>
      </c>
      <c r="Z54" s="657">
        <v>4</v>
      </c>
      <c r="AA54" s="6"/>
    </row>
    <row r="55" spans="1:28" s="564" customFormat="1" ht="15.75">
      <c r="A55" s="766" t="s">
        <v>790</v>
      </c>
      <c r="B55" s="767"/>
      <c r="C55" s="767"/>
      <c r="D55" s="767"/>
      <c r="E55" s="767"/>
      <c r="F55" s="720" t="s">
        <v>379</v>
      </c>
      <c r="G55" s="572">
        <f t="shared" ref="G55:P55" si="22">SUM(G39:G54)</f>
        <v>67.755200000000002</v>
      </c>
      <c r="H55" s="572">
        <f t="shared" si="22"/>
        <v>201.494</v>
      </c>
      <c r="I55" s="572">
        <f t="shared" si="22"/>
        <v>280.04000000000002</v>
      </c>
      <c r="J55" s="572">
        <f t="shared" si="22"/>
        <v>98.617999999999995</v>
      </c>
      <c r="K55" s="572">
        <f t="shared" si="22"/>
        <v>0</v>
      </c>
      <c r="L55" s="572">
        <f t="shared" si="22"/>
        <v>0</v>
      </c>
      <c r="M55" s="572">
        <f t="shared" si="22"/>
        <v>5.7839999999999998</v>
      </c>
      <c r="N55" s="572">
        <f t="shared" si="22"/>
        <v>20.996000000000002</v>
      </c>
      <c r="O55" s="572">
        <f t="shared" si="22"/>
        <v>141.05500000000001</v>
      </c>
      <c r="P55" s="572">
        <f t="shared" si="22"/>
        <v>26.318999999999999</v>
      </c>
      <c r="Q55" s="30">
        <f>SUM(Q39:Q54)</f>
        <v>647.90719999999988</v>
      </c>
      <c r="R55" s="554">
        <f>SUM(R39:R54)</f>
        <v>194.154</v>
      </c>
      <c r="S55" s="30">
        <f>SUM(S39:S54)</f>
        <v>0</v>
      </c>
      <c r="T55" s="226">
        <f t="shared" si="17"/>
        <v>842.06119999999987</v>
      </c>
      <c r="U55" s="571">
        <f>SUM(U39:U54)</f>
        <v>826.21499999999992</v>
      </c>
      <c r="V55" s="704">
        <f>SUM(V39:V54)</f>
        <v>809.31899999999996</v>
      </c>
      <c r="W55" s="554">
        <f t="shared" ref="W55:X55" si="23">SUM(W39:W54)</f>
        <v>16.651</v>
      </c>
      <c r="X55" s="554">
        <f t="shared" si="23"/>
        <v>16.696000000000002</v>
      </c>
      <c r="Y55" s="553">
        <f>SUM(Y39:Y54)</f>
        <v>826.01499999999999</v>
      </c>
      <c r="Z55" s="780"/>
    </row>
    <row r="56" spans="1:28" s="564" customFormat="1" ht="16.5" thickBot="1">
      <c r="A56" s="771"/>
      <c r="B56" s="772"/>
      <c r="C56" s="772"/>
      <c r="D56" s="772"/>
      <c r="E56" s="772"/>
      <c r="F56" s="721" t="s">
        <v>380</v>
      </c>
      <c r="G56" s="57">
        <f t="shared" ref="G56:S56" si="24">+G55/$T$55</f>
        <v>8.0463510253174012E-2</v>
      </c>
      <c r="H56" s="57">
        <f t="shared" si="24"/>
        <v>0.23928664567373492</v>
      </c>
      <c r="I56" s="57">
        <f t="shared" si="24"/>
        <v>0.3325649014584689</v>
      </c>
      <c r="J56" s="57">
        <f t="shared" si="24"/>
        <v>0.11711500304253421</v>
      </c>
      <c r="K56" s="57">
        <f t="shared" si="24"/>
        <v>0</v>
      </c>
      <c r="L56" s="57">
        <f t="shared" si="24"/>
        <v>0</v>
      </c>
      <c r="M56" s="57">
        <f t="shared" si="24"/>
        <v>6.8688594130687898E-3</v>
      </c>
      <c r="N56" s="57">
        <f t="shared" si="24"/>
        <v>2.4934054674410844E-2</v>
      </c>
      <c r="O56" s="57">
        <f t="shared" si="24"/>
        <v>0.16751157754329499</v>
      </c>
      <c r="P56" s="57">
        <f t="shared" si="24"/>
        <v>3.1255447941313533E-2</v>
      </c>
      <c r="Q56" s="57">
        <f t="shared" si="24"/>
        <v>0.76943006042791184</v>
      </c>
      <c r="R56" s="57">
        <f t="shared" si="24"/>
        <v>0.23056993957208813</v>
      </c>
      <c r="S56" s="57">
        <f t="shared" si="24"/>
        <v>0</v>
      </c>
      <c r="T56" s="57">
        <f xml:space="preserve"> T55/U55</f>
        <v>1.0191792693185187</v>
      </c>
      <c r="U56" s="706"/>
      <c r="V56" s="705">
        <f>+V55/$Y$55</f>
        <v>0.97978729199832926</v>
      </c>
      <c r="W56" s="57">
        <f>+W55/$Y$55</f>
        <v>2.0158229572102202E-2</v>
      </c>
      <c r="X56" s="57">
        <f>+X55/$Y$55</f>
        <v>2.0212708001670673E-2</v>
      </c>
      <c r="Y56" s="709"/>
      <c r="Z56" s="781"/>
    </row>
    <row r="57" spans="1:28" ht="15.75">
      <c r="A57" s="551"/>
      <c r="B57" s="550"/>
      <c r="C57" s="550"/>
      <c r="D57" s="576"/>
      <c r="E57" s="576"/>
      <c r="F57" s="550"/>
      <c r="G57" s="549"/>
      <c r="H57" s="12"/>
      <c r="I57" s="12"/>
      <c r="J57" s="12"/>
      <c r="K57" s="12"/>
      <c r="L57" s="12"/>
      <c r="M57" s="548"/>
      <c r="N57" s="548"/>
      <c r="O57" s="548"/>
      <c r="P57" s="548"/>
      <c r="Q57" s="6"/>
      <c r="R57" s="6"/>
      <c r="S57" s="6"/>
      <c r="T57" s="196"/>
      <c r="U57" s="546"/>
      <c r="V57" s="574"/>
      <c r="W57" s="574"/>
      <c r="X57" s="574"/>
      <c r="Y57" s="546"/>
      <c r="Z57" s="565"/>
    </row>
    <row r="58" spans="1:28" ht="16.5" thickBot="1">
      <c r="A58" s="796" t="s">
        <v>37</v>
      </c>
      <c r="B58" s="796"/>
      <c r="C58" s="550"/>
      <c r="D58" s="576"/>
      <c r="E58" s="576"/>
      <c r="F58" s="550"/>
      <c r="G58" s="549"/>
      <c r="H58" s="12"/>
      <c r="I58" s="12"/>
      <c r="J58" s="12"/>
      <c r="K58" s="12"/>
      <c r="L58" s="12"/>
      <c r="M58" s="548"/>
      <c r="N58" s="548"/>
      <c r="O58" s="548"/>
      <c r="P58" s="548"/>
      <c r="Q58" s="6"/>
      <c r="R58" s="6"/>
      <c r="S58" s="6"/>
      <c r="T58" s="196"/>
      <c r="U58" s="546"/>
      <c r="V58" s="574"/>
      <c r="W58" s="574"/>
      <c r="X58" s="574"/>
      <c r="Y58" s="546"/>
    </row>
    <row r="59" spans="1:28" ht="15.75" outlineLevel="1">
      <c r="A59" s="646">
        <v>25</v>
      </c>
      <c r="B59" s="666">
        <v>2508</v>
      </c>
      <c r="C59" s="653" t="s">
        <v>614</v>
      </c>
      <c r="D59" s="648" t="s">
        <v>7</v>
      </c>
      <c r="E59" s="648" t="s">
        <v>897</v>
      </c>
      <c r="F59" s="647" t="s">
        <v>1407</v>
      </c>
      <c r="G59" s="667">
        <v>2.97</v>
      </c>
      <c r="H59" s="221">
        <v>27.187000000000001</v>
      </c>
      <c r="I59" s="221">
        <v>24.053999999999998</v>
      </c>
      <c r="J59" s="221">
        <v>7.0220000000000002</v>
      </c>
      <c r="K59" s="221">
        <v>0</v>
      </c>
      <c r="L59" s="221">
        <v>0</v>
      </c>
      <c r="M59" s="650">
        <v>0</v>
      </c>
      <c r="N59" s="650">
        <v>0</v>
      </c>
      <c r="O59" s="650">
        <v>0</v>
      </c>
      <c r="P59" s="650">
        <v>0</v>
      </c>
      <c r="Q59" s="279">
        <f>SUM(G59:K59)</f>
        <v>61.232999999999997</v>
      </c>
      <c r="R59" s="670">
        <f t="shared" ref="R59:R62" si="25">SUM(L59:P59)</f>
        <v>0</v>
      </c>
      <c r="S59" s="279"/>
      <c r="T59" s="659">
        <f>SUM(Q59:S59)</f>
        <v>61.232999999999997</v>
      </c>
      <c r="U59" s="699">
        <v>61.07</v>
      </c>
      <c r="V59" s="702">
        <v>60.899000000000001</v>
      </c>
      <c r="W59" s="223">
        <v>0.16700000000000001</v>
      </c>
      <c r="X59" s="223">
        <v>0.16700000000000001</v>
      </c>
      <c r="Y59" s="708">
        <f>V59+X59</f>
        <v>61.066000000000003</v>
      </c>
      <c r="Z59" s="651">
        <v>1</v>
      </c>
      <c r="AA59" s="712"/>
    </row>
    <row r="60" spans="1:28" ht="15.75" outlineLevel="1">
      <c r="A60" s="559">
        <v>29</v>
      </c>
      <c r="B60" s="555">
        <v>2902</v>
      </c>
      <c r="C60" s="652" t="s">
        <v>1322</v>
      </c>
      <c r="D60" s="555" t="s">
        <v>766</v>
      </c>
      <c r="E60" s="555" t="s">
        <v>342</v>
      </c>
      <c r="F60" s="558" t="s">
        <v>864</v>
      </c>
      <c r="G60" s="557">
        <v>6.5279999999999996</v>
      </c>
      <c r="H60" s="668">
        <v>9.9589999999999996</v>
      </c>
      <c r="I60" s="236">
        <v>0</v>
      </c>
      <c r="J60" s="236">
        <v>0</v>
      </c>
      <c r="K60" s="236">
        <v>0</v>
      </c>
      <c r="L60" s="236">
        <v>0</v>
      </c>
      <c r="M60" s="556">
        <v>0</v>
      </c>
      <c r="N60" s="556">
        <v>0</v>
      </c>
      <c r="O60" s="556">
        <v>0</v>
      </c>
      <c r="P60" s="556">
        <v>0</v>
      </c>
      <c r="Q60" s="30">
        <f>SUM(G60:K60)</f>
        <v>16.486999999999998</v>
      </c>
      <c r="R60" s="554">
        <f t="shared" si="25"/>
        <v>0</v>
      </c>
      <c r="S60" s="30"/>
      <c r="T60" s="645">
        <f>SUM(Q60:S60)</f>
        <v>16.486999999999998</v>
      </c>
      <c r="U60" s="673">
        <v>16.486999999999998</v>
      </c>
      <c r="V60" s="703">
        <v>16.486999999999998</v>
      </c>
      <c r="W60" s="237">
        <v>0</v>
      </c>
      <c r="X60" s="237">
        <v>0</v>
      </c>
      <c r="Y60" s="674">
        <f>V60+X60</f>
        <v>16.486999999999998</v>
      </c>
      <c r="Z60" s="657">
        <v>1</v>
      </c>
      <c r="AA60" s="6"/>
    </row>
    <row r="61" spans="1:28" ht="15.75" outlineLevel="1">
      <c r="A61" s="559">
        <v>50</v>
      </c>
      <c r="B61" s="555">
        <v>5005</v>
      </c>
      <c r="C61" s="652" t="s">
        <v>38</v>
      </c>
      <c r="D61" s="555" t="s">
        <v>473</v>
      </c>
      <c r="E61" s="555" t="s">
        <v>39</v>
      </c>
      <c r="F61" s="558" t="s">
        <v>1408</v>
      </c>
      <c r="G61" s="557">
        <v>4.0410000000000004</v>
      </c>
      <c r="H61" s="236">
        <v>12.403</v>
      </c>
      <c r="I61" s="236">
        <v>0.88500000000000001</v>
      </c>
      <c r="J61" s="236">
        <v>0</v>
      </c>
      <c r="K61" s="236">
        <v>0</v>
      </c>
      <c r="L61" s="236">
        <v>0</v>
      </c>
      <c r="M61" s="556">
        <v>0</v>
      </c>
      <c r="N61" s="556">
        <v>0</v>
      </c>
      <c r="O61" s="556">
        <v>0</v>
      </c>
      <c r="P61" s="556">
        <v>0</v>
      </c>
      <c r="Q61" s="30">
        <f>SUM(G61:K61)</f>
        <v>17.329000000000004</v>
      </c>
      <c r="R61" s="554">
        <f t="shared" si="25"/>
        <v>0</v>
      </c>
      <c r="S61" s="30"/>
      <c r="T61" s="645">
        <f>SUM(Q61:S61)</f>
        <v>17.329000000000004</v>
      </c>
      <c r="U61" s="673">
        <v>10.15</v>
      </c>
      <c r="V61" s="703">
        <v>2.9710000000000001</v>
      </c>
      <c r="W61" s="237">
        <v>7.1790000000000003</v>
      </c>
      <c r="X61" s="237">
        <v>7.1790000000000003</v>
      </c>
      <c r="Y61" s="674">
        <f>V61+X61</f>
        <v>10.15</v>
      </c>
      <c r="Z61" s="657">
        <v>1</v>
      </c>
      <c r="AA61" s="712"/>
    </row>
    <row r="62" spans="1:28" ht="15.75" outlineLevel="1">
      <c r="A62" s="559">
        <v>50</v>
      </c>
      <c r="B62" s="555">
        <v>5006</v>
      </c>
      <c r="C62" s="652" t="s">
        <v>40</v>
      </c>
      <c r="D62" s="555" t="s">
        <v>7</v>
      </c>
      <c r="E62" s="555" t="s">
        <v>1312</v>
      </c>
      <c r="F62" s="558" t="s">
        <v>863</v>
      </c>
      <c r="G62" s="557">
        <v>20.818000000000001</v>
      </c>
      <c r="H62" s="236">
        <v>51.005000000000003</v>
      </c>
      <c r="I62" s="236">
        <v>11.097</v>
      </c>
      <c r="J62" s="236">
        <v>0</v>
      </c>
      <c r="K62" s="236">
        <v>0</v>
      </c>
      <c r="L62" s="236">
        <v>0</v>
      </c>
      <c r="M62" s="556">
        <v>0</v>
      </c>
      <c r="N62" s="556">
        <v>0</v>
      </c>
      <c r="O62" s="556">
        <v>0</v>
      </c>
      <c r="P62" s="556">
        <v>0</v>
      </c>
      <c r="Q62" s="30">
        <f>SUM(G62:K62)</f>
        <v>82.92</v>
      </c>
      <c r="R62" s="554">
        <f t="shared" si="25"/>
        <v>0</v>
      </c>
      <c r="S62" s="30"/>
      <c r="T62" s="645">
        <f>SUM(Q62:S62)</f>
        <v>82.92</v>
      </c>
      <c r="U62" s="673">
        <v>82.91</v>
      </c>
      <c r="V62" s="703">
        <v>82.92</v>
      </c>
      <c r="W62" s="237">
        <v>0</v>
      </c>
      <c r="X62" s="237">
        <v>0</v>
      </c>
      <c r="Y62" s="674">
        <f>V62+X62</f>
        <v>82.92</v>
      </c>
      <c r="Z62" s="657">
        <v>1</v>
      </c>
      <c r="AA62" s="6"/>
    </row>
    <row r="63" spans="1:28" s="564" customFormat="1" ht="15.75">
      <c r="A63" s="766" t="s">
        <v>378</v>
      </c>
      <c r="B63" s="767"/>
      <c r="C63" s="767"/>
      <c r="D63" s="767"/>
      <c r="E63" s="767"/>
      <c r="F63" s="720" t="s">
        <v>379</v>
      </c>
      <c r="G63" s="573">
        <f t="shared" ref="G63:P63" si="26">SUM(G59:G62)</f>
        <v>34.356999999999999</v>
      </c>
      <c r="H63" s="573">
        <f t="shared" si="26"/>
        <v>100.554</v>
      </c>
      <c r="I63" s="573">
        <f t="shared" si="26"/>
        <v>36.036000000000001</v>
      </c>
      <c r="J63" s="573">
        <f t="shared" si="26"/>
        <v>7.0220000000000002</v>
      </c>
      <c r="K63" s="573">
        <f t="shared" si="26"/>
        <v>0</v>
      </c>
      <c r="L63" s="573">
        <f t="shared" si="26"/>
        <v>0</v>
      </c>
      <c r="M63" s="573">
        <f t="shared" si="26"/>
        <v>0</v>
      </c>
      <c r="N63" s="573">
        <f t="shared" si="26"/>
        <v>0</v>
      </c>
      <c r="O63" s="573">
        <f t="shared" si="26"/>
        <v>0</v>
      </c>
      <c r="P63" s="573">
        <f t="shared" si="26"/>
        <v>0</v>
      </c>
      <c r="Q63" s="30">
        <f>SUM(Q59:Q62)</f>
        <v>177.96899999999999</v>
      </c>
      <c r="R63" s="554">
        <f>SUM(R59:R62)</f>
        <v>0</v>
      </c>
      <c r="S63" s="30">
        <f>SUM(S59:S62)</f>
        <v>0</v>
      </c>
      <c r="T63" s="226">
        <f>SUM(Q63:S63)</f>
        <v>177.96899999999999</v>
      </c>
      <c r="U63" s="571">
        <f>SUM(U59:U62)</f>
        <v>170.61700000000002</v>
      </c>
      <c r="V63" s="704">
        <f>SUM(V59:V62)</f>
        <v>163.27699999999999</v>
      </c>
      <c r="W63" s="554">
        <f t="shared" ref="W63" si="27">SUM(W59:W62)</f>
        <v>7.3460000000000001</v>
      </c>
      <c r="X63" s="554">
        <f t="shared" ref="X63" si="28">SUM(X59:X62)</f>
        <v>7.3460000000000001</v>
      </c>
      <c r="Y63" s="199">
        <f>SUM(Y59:Y62)</f>
        <v>170.62299999999999</v>
      </c>
      <c r="Z63" s="780"/>
    </row>
    <row r="64" spans="1:28" s="564" customFormat="1" ht="16.5" thickBot="1">
      <c r="A64" s="771"/>
      <c r="B64" s="772"/>
      <c r="C64" s="772"/>
      <c r="D64" s="772"/>
      <c r="E64" s="772"/>
      <c r="F64" s="721" t="s">
        <v>380</v>
      </c>
      <c r="G64" s="57">
        <f t="shared" ref="G64:S64" si="29">+G63/$T$63</f>
        <v>0.19305047508273912</v>
      </c>
      <c r="H64" s="57">
        <f t="shared" si="29"/>
        <v>0.56500851271850716</v>
      </c>
      <c r="I64" s="57">
        <f t="shared" si="29"/>
        <v>0.20248470239198962</v>
      </c>
      <c r="J64" s="57">
        <f t="shared" si="29"/>
        <v>3.9456309806764102E-2</v>
      </c>
      <c r="K64" s="57">
        <f t="shared" si="29"/>
        <v>0</v>
      </c>
      <c r="L64" s="57">
        <f t="shared" si="29"/>
        <v>0</v>
      </c>
      <c r="M64" s="57">
        <f t="shared" si="29"/>
        <v>0</v>
      </c>
      <c r="N64" s="57">
        <f t="shared" si="29"/>
        <v>0</v>
      </c>
      <c r="O64" s="57">
        <f t="shared" si="29"/>
        <v>0</v>
      </c>
      <c r="P64" s="57">
        <f t="shared" si="29"/>
        <v>0</v>
      </c>
      <c r="Q64" s="57">
        <f t="shared" si="29"/>
        <v>1</v>
      </c>
      <c r="R64" s="57">
        <f t="shared" si="29"/>
        <v>0</v>
      </c>
      <c r="S64" s="57">
        <f t="shared" si="29"/>
        <v>0</v>
      </c>
      <c r="T64" s="57">
        <f xml:space="preserve"> T63/U63</f>
        <v>1.043090665056823</v>
      </c>
      <c r="U64" s="706"/>
      <c r="V64" s="705">
        <f>+V63/$Y$63</f>
        <v>0.95694601548443059</v>
      </c>
      <c r="W64" s="57">
        <f>+W63/$Y$63</f>
        <v>4.3053984515569417E-2</v>
      </c>
      <c r="X64" s="57">
        <f>+X63/$Y$63</f>
        <v>4.3053984515569417E-2</v>
      </c>
      <c r="Y64" s="709"/>
      <c r="Z64" s="781"/>
    </row>
    <row r="65" spans="1:27" ht="15.75">
      <c r="A65" s="551"/>
      <c r="B65" s="550"/>
      <c r="C65" s="550"/>
      <c r="D65" s="550"/>
      <c r="E65" s="550"/>
      <c r="F65" s="550"/>
      <c r="G65" s="549"/>
      <c r="H65" s="12"/>
      <c r="I65" s="12"/>
      <c r="J65" s="12"/>
      <c r="K65" s="12"/>
      <c r="L65" s="12"/>
      <c r="M65" s="548"/>
      <c r="N65" s="548"/>
      <c r="O65" s="548"/>
      <c r="P65" s="548"/>
      <c r="Q65" s="6"/>
      <c r="R65" s="6"/>
      <c r="S65" s="6"/>
      <c r="T65" s="196"/>
      <c r="U65" s="546"/>
      <c r="V65" s="574"/>
      <c r="W65" s="574"/>
      <c r="X65" s="574"/>
      <c r="Y65" s="546"/>
      <c r="Z65" s="565"/>
    </row>
    <row r="66" spans="1:27" ht="16.5" thickBot="1">
      <c r="A66" s="770" t="s">
        <v>472</v>
      </c>
      <c r="B66" s="770"/>
      <c r="C66" s="550"/>
      <c r="D66" s="550"/>
      <c r="E66" s="550"/>
      <c r="F66" s="550"/>
      <c r="G66" s="549"/>
      <c r="H66" s="12"/>
      <c r="I66" s="12"/>
      <c r="J66" s="12"/>
      <c r="K66" s="12"/>
      <c r="L66" s="12"/>
      <c r="M66" s="548"/>
      <c r="N66" s="548"/>
      <c r="O66" s="548"/>
      <c r="P66" s="548"/>
      <c r="Q66" s="6"/>
      <c r="R66" s="6"/>
      <c r="S66" s="6"/>
      <c r="T66" s="196"/>
      <c r="U66" s="546"/>
      <c r="V66" s="574"/>
      <c r="W66" s="574"/>
      <c r="X66" s="574"/>
      <c r="Y66" s="546"/>
    </row>
    <row r="67" spans="1:27" ht="15.75" outlineLevel="1">
      <c r="A67" s="646">
        <v>20</v>
      </c>
      <c r="B67" s="666" t="s">
        <v>42</v>
      </c>
      <c r="C67" s="653" t="s">
        <v>43</v>
      </c>
      <c r="D67" s="648" t="s">
        <v>30</v>
      </c>
      <c r="E67" s="648" t="s">
        <v>44</v>
      </c>
      <c r="F67" s="647" t="s">
        <v>45</v>
      </c>
      <c r="G67" s="649">
        <v>0</v>
      </c>
      <c r="H67" s="167">
        <v>0</v>
      </c>
      <c r="I67" s="167">
        <v>0.25</v>
      </c>
      <c r="J67" s="167">
        <v>8.5809999999999995</v>
      </c>
      <c r="K67" s="167">
        <v>0</v>
      </c>
      <c r="L67" s="167">
        <v>0</v>
      </c>
      <c r="M67" s="649">
        <v>1.613</v>
      </c>
      <c r="N67" s="649">
        <v>21.695</v>
      </c>
      <c r="O67" s="649">
        <v>3.7389999999999999</v>
      </c>
      <c r="P67" s="649">
        <v>0</v>
      </c>
      <c r="Q67" s="200">
        <f t="shared" ref="Q67:Q75" si="30">SUM(G67:K67)</f>
        <v>8.8309999999999995</v>
      </c>
      <c r="R67" s="200">
        <f t="shared" ref="R67:R75" si="31">SUM(L67:P67)</f>
        <v>27.047000000000001</v>
      </c>
      <c r="S67" s="200"/>
      <c r="T67" s="169">
        <f t="shared" ref="T67:T76" si="32">SUM(Q67:S67)</f>
        <v>35.878</v>
      </c>
      <c r="U67" s="656">
        <v>35.878</v>
      </c>
      <c r="V67" s="223">
        <v>35.878</v>
      </c>
      <c r="W67" s="223">
        <v>0</v>
      </c>
      <c r="X67" s="223">
        <v>0</v>
      </c>
      <c r="Y67" s="708">
        <f t="shared" ref="Y67:Y75" si="33">V67+X67</f>
        <v>35.878</v>
      </c>
      <c r="Z67" s="651">
        <v>2</v>
      </c>
      <c r="AA67" s="669"/>
    </row>
    <row r="68" spans="1:27" ht="30" outlineLevel="1">
      <c r="A68" s="559">
        <v>20</v>
      </c>
      <c r="B68" s="663" t="s">
        <v>46</v>
      </c>
      <c r="C68" s="558" t="s">
        <v>47</v>
      </c>
      <c r="D68" s="555" t="s">
        <v>48</v>
      </c>
      <c r="E68" s="555" t="s">
        <v>474</v>
      </c>
      <c r="F68" s="558" t="s">
        <v>391</v>
      </c>
      <c r="G68" s="557">
        <v>22.538</v>
      </c>
      <c r="H68" s="209">
        <v>18.72</v>
      </c>
      <c r="I68" s="209">
        <v>0.53700000000000003</v>
      </c>
      <c r="J68" s="209">
        <v>0</v>
      </c>
      <c r="K68" s="209">
        <v>0</v>
      </c>
      <c r="L68" s="209">
        <v>0</v>
      </c>
      <c r="M68" s="557">
        <v>0</v>
      </c>
      <c r="N68" s="557">
        <v>0</v>
      </c>
      <c r="O68" s="557">
        <v>0</v>
      </c>
      <c r="P68" s="557">
        <v>0</v>
      </c>
      <c r="Q68" s="229">
        <f t="shared" si="30"/>
        <v>41.794999999999995</v>
      </c>
      <c r="R68" s="229">
        <f t="shared" si="31"/>
        <v>0</v>
      </c>
      <c r="S68" s="229"/>
      <c r="T68" s="226">
        <f t="shared" si="32"/>
        <v>41.794999999999995</v>
      </c>
      <c r="U68" s="553">
        <v>41.795000000000002</v>
      </c>
      <c r="V68" s="237">
        <v>41.795000000000002</v>
      </c>
      <c r="W68" s="237">
        <v>0</v>
      </c>
      <c r="X68" s="237">
        <v>0</v>
      </c>
      <c r="Y68" s="674">
        <f t="shared" si="33"/>
        <v>41.795000000000002</v>
      </c>
      <c r="Z68" s="657">
        <v>1</v>
      </c>
      <c r="AA68" s="669"/>
    </row>
    <row r="69" spans="1:27" ht="32.25" customHeight="1" outlineLevel="1">
      <c r="A69" s="559">
        <v>20</v>
      </c>
      <c r="B69" s="663" t="s">
        <v>50</v>
      </c>
      <c r="C69" s="652" t="s">
        <v>1323</v>
      </c>
      <c r="D69" s="555" t="s">
        <v>7</v>
      </c>
      <c r="E69" s="555" t="s">
        <v>659</v>
      </c>
      <c r="F69" s="558" t="s">
        <v>1324</v>
      </c>
      <c r="G69" s="557">
        <v>0</v>
      </c>
      <c r="H69" s="209">
        <v>0</v>
      </c>
      <c r="I69" s="209">
        <v>0</v>
      </c>
      <c r="J69" s="209">
        <v>1.0269999999999999</v>
      </c>
      <c r="K69" s="209">
        <v>0</v>
      </c>
      <c r="L69" s="209">
        <v>0</v>
      </c>
      <c r="M69" s="557">
        <v>0</v>
      </c>
      <c r="N69" s="557">
        <v>0</v>
      </c>
      <c r="O69" s="557">
        <v>0</v>
      </c>
      <c r="P69" s="557">
        <v>0</v>
      </c>
      <c r="Q69" s="229">
        <f t="shared" si="30"/>
        <v>1.0269999999999999</v>
      </c>
      <c r="R69" s="229">
        <f t="shared" si="31"/>
        <v>0</v>
      </c>
      <c r="S69" s="229"/>
      <c r="T69" s="645">
        <f t="shared" si="32"/>
        <v>1.0269999999999999</v>
      </c>
      <c r="U69" s="553">
        <v>1.0269999999999999</v>
      </c>
      <c r="V69" s="237">
        <v>1.0269999999999999</v>
      </c>
      <c r="W69" s="237">
        <v>0</v>
      </c>
      <c r="X69" s="237">
        <v>0</v>
      </c>
      <c r="Y69" s="674">
        <f t="shared" si="33"/>
        <v>1.0269999999999999</v>
      </c>
      <c r="Z69" s="657">
        <v>2</v>
      </c>
      <c r="AA69" s="669"/>
    </row>
    <row r="70" spans="1:27" ht="15.75" outlineLevel="1">
      <c r="A70" s="559">
        <v>30</v>
      </c>
      <c r="B70" s="663" t="s">
        <v>51</v>
      </c>
      <c r="C70" s="652" t="s">
        <v>52</v>
      </c>
      <c r="D70" s="555" t="s">
        <v>53</v>
      </c>
      <c r="E70" s="555" t="s">
        <v>54</v>
      </c>
      <c r="F70" s="558" t="s">
        <v>476</v>
      </c>
      <c r="G70" s="557">
        <v>0</v>
      </c>
      <c r="H70" s="209">
        <v>2.1</v>
      </c>
      <c r="I70" s="209">
        <v>27.44</v>
      </c>
      <c r="J70" s="209">
        <v>24.7</v>
      </c>
      <c r="K70" s="209">
        <v>0</v>
      </c>
      <c r="L70" s="209">
        <v>0</v>
      </c>
      <c r="M70" s="557">
        <v>0</v>
      </c>
      <c r="N70" s="557">
        <v>0</v>
      </c>
      <c r="O70" s="557">
        <v>0</v>
      </c>
      <c r="P70" s="557">
        <v>0</v>
      </c>
      <c r="Q70" s="229">
        <f>SUM(G70:K70)</f>
        <v>54.24</v>
      </c>
      <c r="R70" s="229">
        <f t="shared" si="31"/>
        <v>0</v>
      </c>
      <c r="S70" s="229"/>
      <c r="T70" s="226">
        <f t="shared" si="32"/>
        <v>54.24</v>
      </c>
      <c r="U70" s="553">
        <v>54.5</v>
      </c>
      <c r="V70" s="237">
        <v>54.24</v>
      </c>
      <c r="W70" s="237">
        <v>0</v>
      </c>
      <c r="X70" s="237">
        <v>0</v>
      </c>
      <c r="Y70" s="674">
        <f t="shared" si="33"/>
        <v>54.24</v>
      </c>
      <c r="Z70" s="657">
        <v>3</v>
      </c>
      <c r="AA70" s="669"/>
    </row>
    <row r="71" spans="1:27" ht="15.75" outlineLevel="1">
      <c r="A71" s="559">
        <v>65</v>
      </c>
      <c r="B71" s="663" t="s">
        <v>55</v>
      </c>
      <c r="C71" s="652" t="s">
        <v>56</v>
      </c>
      <c r="D71" s="555" t="s">
        <v>57</v>
      </c>
      <c r="E71" s="555" t="s">
        <v>54</v>
      </c>
      <c r="F71" s="558" t="s">
        <v>854</v>
      </c>
      <c r="G71" s="557">
        <v>28.896999999999998</v>
      </c>
      <c r="H71" s="209">
        <v>0</v>
      </c>
      <c r="I71" s="209">
        <v>0</v>
      </c>
      <c r="J71" s="209">
        <v>0.505</v>
      </c>
      <c r="K71" s="209">
        <v>0</v>
      </c>
      <c r="L71" s="209">
        <v>0</v>
      </c>
      <c r="M71" s="557">
        <v>0</v>
      </c>
      <c r="N71" s="557">
        <v>0</v>
      </c>
      <c r="O71" s="557">
        <v>7.5010000000000003</v>
      </c>
      <c r="P71" s="557">
        <v>18.047000000000001</v>
      </c>
      <c r="Q71" s="229">
        <f t="shared" si="30"/>
        <v>29.401999999999997</v>
      </c>
      <c r="R71" s="229">
        <f t="shared" si="31"/>
        <v>25.548000000000002</v>
      </c>
      <c r="S71" s="229">
        <v>0.45500000000000002</v>
      </c>
      <c r="T71" s="226">
        <f t="shared" si="32"/>
        <v>55.405000000000001</v>
      </c>
      <c r="U71" s="553">
        <v>55.384999999999998</v>
      </c>
      <c r="V71" s="237">
        <v>55.41</v>
      </c>
      <c r="W71" s="237">
        <v>0</v>
      </c>
      <c r="X71" s="237">
        <v>0</v>
      </c>
      <c r="Y71" s="674">
        <f t="shared" si="33"/>
        <v>55.41</v>
      </c>
      <c r="Z71" s="657">
        <v>2</v>
      </c>
      <c r="AA71" s="669"/>
    </row>
    <row r="72" spans="1:27" ht="15.75" outlineLevel="1">
      <c r="A72" s="559">
        <v>65</v>
      </c>
      <c r="B72" s="663" t="s">
        <v>59</v>
      </c>
      <c r="C72" s="652" t="s">
        <v>60</v>
      </c>
      <c r="D72" s="555" t="s">
        <v>7</v>
      </c>
      <c r="E72" s="555" t="s">
        <v>61</v>
      </c>
      <c r="F72" s="558" t="s">
        <v>1409</v>
      </c>
      <c r="G72" s="557">
        <v>25.446000000000002</v>
      </c>
      <c r="H72" s="209">
        <v>30.64</v>
      </c>
      <c r="I72" s="209">
        <v>2.0539999999999998</v>
      </c>
      <c r="J72" s="209">
        <v>0</v>
      </c>
      <c r="K72" s="209">
        <v>0</v>
      </c>
      <c r="L72" s="209">
        <v>0</v>
      </c>
      <c r="M72" s="557">
        <v>0</v>
      </c>
      <c r="N72" s="557">
        <v>0</v>
      </c>
      <c r="O72" s="557">
        <v>0</v>
      </c>
      <c r="P72" s="557">
        <v>0</v>
      </c>
      <c r="Q72" s="229">
        <f t="shared" si="30"/>
        <v>58.14</v>
      </c>
      <c r="R72" s="229">
        <f t="shared" si="31"/>
        <v>0</v>
      </c>
      <c r="S72" s="229"/>
      <c r="T72" s="226">
        <f t="shared" si="32"/>
        <v>58.14</v>
      </c>
      <c r="U72" s="553">
        <v>58.15</v>
      </c>
      <c r="V72" s="237">
        <v>58.14</v>
      </c>
      <c r="W72" s="237">
        <v>0</v>
      </c>
      <c r="X72" s="237">
        <v>0</v>
      </c>
      <c r="Y72" s="674">
        <f t="shared" si="33"/>
        <v>58.14</v>
      </c>
      <c r="Z72" s="657">
        <v>2</v>
      </c>
      <c r="AA72" s="712"/>
    </row>
    <row r="73" spans="1:27" ht="15.75" outlineLevel="1">
      <c r="A73" s="559">
        <v>65</v>
      </c>
      <c r="B73" s="663" t="s">
        <v>62</v>
      </c>
      <c r="C73" s="652" t="s">
        <v>63</v>
      </c>
      <c r="D73" s="555" t="s">
        <v>7</v>
      </c>
      <c r="E73" s="555" t="s">
        <v>475</v>
      </c>
      <c r="F73" s="558" t="s">
        <v>1410</v>
      </c>
      <c r="G73" s="557">
        <v>56.276000000000003</v>
      </c>
      <c r="H73" s="209">
        <v>6.5140000000000002</v>
      </c>
      <c r="I73" s="209">
        <v>3.4729999999999999</v>
      </c>
      <c r="J73" s="209">
        <v>21.795999999999999</v>
      </c>
      <c r="K73" s="209">
        <v>0</v>
      </c>
      <c r="L73" s="209">
        <v>0</v>
      </c>
      <c r="M73" s="557">
        <v>0</v>
      </c>
      <c r="N73" s="557">
        <v>0</v>
      </c>
      <c r="O73" s="557">
        <v>0</v>
      </c>
      <c r="P73" s="557">
        <v>0</v>
      </c>
      <c r="Q73" s="229">
        <f t="shared" si="30"/>
        <v>88.058999999999997</v>
      </c>
      <c r="R73" s="229">
        <f t="shared" si="31"/>
        <v>0</v>
      </c>
      <c r="S73" s="229">
        <v>8.99</v>
      </c>
      <c r="T73" s="226">
        <f t="shared" si="32"/>
        <v>97.048999999999992</v>
      </c>
      <c r="U73" s="553">
        <v>96.07</v>
      </c>
      <c r="V73" s="237">
        <v>96.105000000000004</v>
      </c>
      <c r="W73" s="237">
        <v>0.47199999999999998</v>
      </c>
      <c r="X73" s="237">
        <v>0.47199999999999998</v>
      </c>
      <c r="Y73" s="674">
        <f t="shared" si="33"/>
        <v>96.576999999999998</v>
      </c>
      <c r="Z73" s="657">
        <v>1</v>
      </c>
      <c r="AA73" s="712"/>
    </row>
    <row r="74" spans="1:27" ht="15.75" outlineLevel="1">
      <c r="A74" s="559">
        <v>65</v>
      </c>
      <c r="B74" s="663" t="s">
        <v>64</v>
      </c>
      <c r="C74" s="652" t="s">
        <v>65</v>
      </c>
      <c r="D74" s="555" t="s">
        <v>7</v>
      </c>
      <c r="E74" s="555" t="s">
        <v>66</v>
      </c>
      <c r="F74" s="558" t="s">
        <v>65</v>
      </c>
      <c r="G74" s="557">
        <v>0</v>
      </c>
      <c r="H74" s="209">
        <v>1.99</v>
      </c>
      <c r="I74" s="209">
        <v>32.909999999999997</v>
      </c>
      <c r="J74" s="209">
        <v>46.24</v>
      </c>
      <c r="K74" s="209">
        <v>0</v>
      </c>
      <c r="L74" s="209">
        <v>0</v>
      </c>
      <c r="M74" s="557">
        <v>0</v>
      </c>
      <c r="N74" s="557">
        <v>0</v>
      </c>
      <c r="O74" s="557">
        <v>0</v>
      </c>
      <c r="P74" s="557">
        <v>0</v>
      </c>
      <c r="Q74" s="229">
        <f>SUM(G74:K74)</f>
        <v>81.14</v>
      </c>
      <c r="R74" s="229">
        <f t="shared" si="31"/>
        <v>0</v>
      </c>
      <c r="S74" s="229"/>
      <c r="T74" s="226">
        <f t="shared" si="32"/>
        <v>81.14</v>
      </c>
      <c r="U74" s="553">
        <v>81.42</v>
      </c>
      <c r="V74" s="237">
        <v>81.14</v>
      </c>
      <c r="W74" s="237">
        <v>0</v>
      </c>
      <c r="X74" s="237">
        <v>0</v>
      </c>
      <c r="Y74" s="674">
        <f t="shared" si="33"/>
        <v>81.14</v>
      </c>
      <c r="Z74" s="657">
        <v>3</v>
      </c>
      <c r="AA74" s="712"/>
    </row>
    <row r="75" spans="1:27" ht="15.75" outlineLevel="1">
      <c r="A75" s="559">
        <v>85</v>
      </c>
      <c r="B75" s="663" t="s">
        <v>67</v>
      </c>
      <c r="C75" s="652" t="s">
        <v>68</v>
      </c>
      <c r="D75" s="555" t="s">
        <v>477</v>
      </c>
      <c r="E75" s="555" t="s">
        <v>27</v>
      </c>
      <c r="F75" s="558" t="s">
        <v>68</v>
      </c>
      <c r="G75" s="209">
        <v>0</v>
      </c>
      <c r="H75" s="209">
        <v>14.61</v>
      </c>
      <c r="I75" s="209">
        <v>1.99</v>
      </c>
      <c r="J75" s="209">
        <v>0</v>
      </c>
      <c r="K75" s="209">
        <v>0</v>
      </c>
      <c r="L75" s="209">
        <v>0</v>
      </c>
      <c r="M75" s="209">
        <v>0</v>
      </c>
      <c r="N75" s="209">
        <v>0</v>
      </c>
      <c r="O75" s="209">
        <v>4.0999999999999996</v>
      </c>
      <c r="P75" s="209">
        <v>0</v>
      </c>
      <c r="Q75" s="229">
        <f t="shared" si="30"/>
        <v>16.599999999999998</v>
      </c>
      <c r="R75" s="229">
        <f t="shared" si="31"/>
        <v>4.0999999999999996</v>
      </c>
      <c r="S75" s="229"/>
      <c r="T75" s="226">
        <f t="shared" si="32"/>
        <v>20.699999999999996</v>
      </c>
      <c r="U75" s="553">
        <v>20.07</v>
      </c>
      <c r="V75" s="237">
        <v>20.7</v>
      </c>
      <c r="W75" s="237">
        <v>0</v>
      </c>
      <c r="X75" s="237">
        <v>0</v>
      </c>
      <c r="Y75" s="674">
        <f t="shared" si="33"/>
        <v>20.7</v>
      </c>
      <c r="Z75" s="657">
        <v>3</v>
      </c>
      <c r="AA75" s="669"/>
    </row>
    <row r="76" spans="1:27" s="564" customFormat="1" ht="15.75">
      <c r="A76" s="766" t="s">
        <v>521</v>
      </c>
      <c r="B76" s="767"/>
      <c r="C76" s="767"/>
      <c r="D76" s="767"/>
      <c r="E76" s="767"/>
      <c r="F76" s="720" t="s">
        <v>379</v>
      </c>
      <c r="G76" s="573">
        <f t="shared" ref="G76:P76" si="34">SUM(G67:G75)</f>
        <v>133.15700000000001</v>
      </c>
      <c r="H76" s="573">
        <f t="shared" si="34"/>
        <v>74.574000000000012</v>
      </c>
      <c r="I76" s="573">
        <f t="shared" si="34"/>
        <v>68.653999999999982</v>
      </c>
      <c r="J76" s="573">
        <f t="shared" si="34"/>
        <v>102.849</v>
      </c>
      <c r="K76" s="573">
        <f t="shared" si="34"/>
        <v>0</v>
      </c>
      <c r="L76" s="573">
        <f t="shared" si="34"/>
        <v>0</v>
      </c>
      <c r="M76" s="573">
        <f t="shared" si="34"/>
        <v>1.613</v>
      </c>
      <c r="N76" s="573">
        <f t="shared" si="34"/>
        <v>21.695</v>
      </c>
      <c r="O76" s="573">
        <f t="shared" si="34"/>
        <v>15.34</v>
      </c>
      <c r="P76" s="573">
        <f t="shared" si="34"/>
        <v>18.047000000000001</v>
      </c>
      <c r="Q76" s="229">
        <f>SUM(Q67:Q75)</f>
        <v>379.23400000000004</v>
      </c>
      <c r="R76" s="229">
        <f>SUM(R67:R75)</f>
        <v>56.695</v>
      </c>
      <c r="S76" s="229">
        <f>SUM(S67:S75)</f>
        <v>9.4450000000000003</v>
      </c>
      <c r="T76" s="226">
        <f t="shared" si="32"/>
        <v>445.37400000000002</v>
      </c>
      <c r="U76" s="553">
        <f>SUM(U67:U75)</f>
        <v>444.29499999999996</v>
      </c>
      <c r="V76" s="740">
        <f>SUM(V67:V75)</f>
        <v>444.435</v>
      </c>
      <c r="W76" s="554">
        <f t="shared" ref="W76:X76" si="35">SUM(W67:W75)</f>
        <v>0.47199999999999998</v>
      </c>
      <c r="X76" s="554">
        <f t="shared" si="35"/>
        <v>0.47199999999999998</v>
      </c>
      <c r="Y76" s="199">
        <f>SUM(Y67:Y75)</f>
        <v>444.90699999999998</v>
      </c>
      <c r="Z76" s="780"/>
    </row>
    <row r="77" spans="1:27" s="564" customFormat="1" ht="16.5" thickBot="1">
      <c r="A77" s="771"/>
      <c r="B77" s="772"/>
      <c r="C77" s="772"/>
      <c r="D77" s="772"/>
      <c r="E77" s="772"/>
      <c r="F77" s="721" t="s">
        <v>380</v>
      </c>
      <c r="G77" s="57">
        <f t="shared" ref="G77:S77" si="36">+G76/$T$76</f>
        <v>0.29897793764341879</v>
      </c>
      <c r="H77" s="57">
        <f t="shared" si="36"/>
        <v>0.16744129652831105</v>
      </c>
      <c r="I77" s="57">
        <f t="shared" si="36"/>
        <v>0.15414909716328296</v>
      </c>
      <c r="J77" s="57">
        <f t="shared" si="36"/>
        <v>0.2309272656239475</v>
      </c>
      <c r="K77" s="57">
        <f t="shared" si="36"/>
        <v>0</v>
      </c>
      <c r="L77" s="57">
        <f t="shared" si="36"/>
        <v>0</v>
      </c>
      <c r="M77" s="57">
        <f t="shared" si="36"/>
        <v>3.6216752661807827E-3</v>
      </c>
      <c r="N77" s="57">
        <f t="shared" si="36"/>
        <v>4.8711869125723548E-2</v>
      </c>
      <c r="O77" s="57">
        <f t="shared" si="36"/>
        <v>3.4442962543839557E-2</v>
      </c>
      <c r="P77" s="57">
        <f t="shared" si="36"/>
        <v>4.0521000327814374E-2</v>
      </c>
      <c r="Q77" s="57">
        <f t="shared" si="36"/>
        <v>0.85149559695896038</v>
      </c>
      <c r="R77" s="57">
        <f t="shared" si="36"/>
        <v>0.12729750726355826</v>
      </c>
      <c r="S77" s="57">
        <f t="shared" si="36"/>
        <v>2.1206895777481399E-2</v>
      </c>
      <c r="T77" s="57">
        <f xml:space="preserve"> T76/U76</f>
        <v>1.0024285666055213</v>
      </c>
      <c r="U77" s="562"/>
      <c r="V77" s="741">
        <f>+V76/$Y$76</f>
        <v>0.99893910412737952</v>
      </c>
      <c r="W77" s="57">
        <f>+W76/$Y$76</f>
        <v>1.0608958726205701E-3</v>
      </c>
      <c r="X77" s="57">
        <f>+X76/$Y$76</f>
        <v>1.0608958726205701E-3</v>
      </c>
      <c r="Y77" s="709"/>
      <c r="Z77" s="781"/>
    </row>
    <row r="78" spans="1:27" ht="15.75">
      <c r="A78" s="551"/>
      <c r="B78" s="570"/>
      <c r="C78" s="550"/>
      <c r="D78" s="550"/>
      <c r="E78" s="550"/>
      <c r="F78" s="550"/>
      <c r="G78" s="549"/>
      <c r="H78" s="12"/>
      <c r="I78" s="12"/>
      <c r="J78" s="12"/>
      <c r="K78" s="12"/>
      <c r="L78" s="12"/>
      <c r="M78" s="548"/>
      <c r="N78" s="548"/>
      <c r="O78" s="548"/>
      <c r="P78" s="548"/>
      <c r="Q78" s="6"/>
      <c r="R78" s="6"/>
      <c r="S78" s="6"/>
      <c r="T78" s="196"/>
      <c r="U78" s="546"/>
      <c r="V78" s="574"/>
      <c r="W78" s="574"/>
      <c r="X78" s="574"/>
      <c r="Y78" s="546"/>
      <c r="Z78" s="565"/>
    </row>
    <row r="79" spans="1:27" ht="16.5" thickBot="1">
      <c r="A79" s="770" t="s">
        <v>69</v>
      </c>
      <c r="B79" s="770"/>
      <c r="C79" s="550"/>
      <c r="D79" s="550"/>
      <c r="E79" s="550"/>
      <c r="F79" s="550"/>
      <c r="G79" s="549"/>
      <c r="H79" s="12"/>
      <c r="I79" s="12"/>
      <c r="J79" s="12"/>
      <c r="K79" s="12"/>
      <c r="L79" s="12"/>
      <c r="M79" s="548"/>
      <c r="N79" s="548"/>
      <c r="O79" s="548"/>
      <c r="P79" s="548"/>
      <c r="Q79" s="6"/>
      <c r="R79" s="6"/>
      <c r="S79" s="6"/>
      <c r="T79" s="196"/>
      <c r="U79" s="546"/>
      <c r="V79" s="574"/>
      <c r="W79" s="574"/>
      <c r="X79" s="574"/>
      <c r="Y79" s="546"/>
    </row>
    <row r="80" spans="1:27" ht="15.75" outlineLevel="1">
      <c r="A80" s="646">
        <v>62</v>
      </c>
      <c r="B80" s="666" t="s">
        <v>70</v>
      </c>
      <c r="C80" s="653" t="s">
        <v>470</v>
      </c>
      <c r="D80" s="648" t="s">
        <v>18</v>
      </c>
      <c r="E80" s="648" t="s">
        <v>71</v>
      </c>
      <c r="F80" s="647" t="s">
        <v>72</v>
      </c>
      <c r="G80" s="649">
        <v>0</v>
      </c>
      <c r="H80" s="221">
        <v>16.695</v>
      </c>
      <c r="I80" s="221">
        <v>66.715000000000003</v>
      </c>
      <c r="J80" s="221">
        <v>16.946000000000002</v>
      </c>
      <c r="K80" s="221">
        <v>0</v>
      </c>
      <c r="L80" s="221">
        <v>0</v>
      </c>
      <c r="M80" s="650">
        <v>0</v>
      </c>
      <c r="N80" s="650">
        <v>0.55000000000000004</v>
      </c>
      <c r="O80" s="650">
        <v>0.7</v>
      </c>
      <c r="P80" s="650">
        <v>0</v>
      </c>
      <c r="Q80" s="279">
        <f t="shared" ref="Q80:Q84" si="37">SUM(G80:K80)</f>
        <v>100.35599999999999</v>
      </c>
      <c r="R80" s="279">
        <f t="shared" ref="R80:R87" si="38">SUM(L80:P80)</f>
        <v>1.25</v>
      </c>
      <c r="S80" s="279"/>
      <c r="T80" s="699">
        <f t="shared" ref="T80:T88" si="39">SUM(Q80:S80)</f>
        <v>101.60599999999999</v>
      </c>
      <c r="U80" s="672">
        <v>101.68</v>
      </c>
      <c r="V80" s="702">
        <v>101.60599999999999</v>
      </c>
      <c r="W80" s="223">
        <v>0</v>
      </c>
      <c r="X80" s="223">
        <v>0</v>
      </c>
      <c r="Y80" s="708">
        <f t="shared" ref="Y80:Y87" si="40">V80+X80</f>
        <v>101.60599999999999</v>
      </c>
      <c r="Z80" s="700">
        <v>2</v>
      </c>
      <c r="AA80" s="6"/>
    </row>
    <row r="81" spans="1:27" ht="15.75" outlineLevel="1">
      <c r="A81" s="559">
        <v>64</v>
      </c>
      <c r="B81" s="663" t="s">
        <v>73</v>
      </c>
      <c r="C81" s="652" t="s">
        <v>1325</v>
      </c>
      <c r="D81" s="555" t="s">
        <v>7</v>
      </c>
      <c r="E81" s="555" t="s">
        <v>480</v>
      </c>
      <c r="F81" s="558" t="s">
        <v>1381</v>
      </c>
      <c r="G81" s="557">
        <v>0</v>
      </c>
      <c r="H81" s="236">
        <v>1.28</v>
      </c>
      <c r="I81" s="236">
        <v>3.3</v>
      </c>
      <c r="J81" s="236">
        <v>3.3</v>
      </c>
      <c r="K81" s="236">
        <v>0</v>
      </c>
      <c r="L81" s="236">
        <v>0</v>
      </c>
      <c r="M81" s="556">
        <v>0</v>
      </c>
      <c r="N81" s="556">
        <v>11.7</v>
      </c>
      <c r="O81" s="556">
        <v>13.5</v>
      </c>
      <c r="P81" s="556">
        <v>0</v>
      </c>
      <c r="Q81" s="30">
        <f>SUM(G81:K81)</f>
        <v>7.88</v>
      </c>
      <c r="R81" s="30">
        <f t="shared" si="38"/>
        <v>25.2</v>
      </c>
      <c r="S81" s="30"/>
      <c r="T81" s="571">
        <f t="shared" si="39"/>
        <v>33.08</v>
      </c>
      <c r="U81" s="571">
        <v>33.28</v>
      </c>
      <c r="V81" s="703">
        <v>31.08</v>
      </c>
      <c r="W81" s="237">
        <v>1</v>
      </c>
      <c r="X81" s="237">
        <v>1</v>
      </c>
      <c r="Y81" s="674">
        <f t="shared" si="40"/>
        <v>32.08</v>
      </c>
      <c r="Z81" s="700">
        <v>4</v>
      </c>
      <c r="AA81" s="712"/>
    </row>
    <row r="82" spans="1:27" ht="15.75" outlineLevel="1">
      <c r="A82" s="559">
        <v>65</v>
      </c>
      <c r="B82" s="663" t="s">
        <v>76</v>
      </c>
      <c r="C82" s="652" t="s">
        <v>77</v>
      </c>
      <c r="D82" s="555" t="s">
        <v>1289</v>
      </c>
      <c r="E82" s="555" t="s">
        <v>78</v>
      </c>
      <c r="F82" s="558" t="s">
        <v>1382</v>
      </c>
      <c r="G82" s="557">
        <v>0</v>
      </c>
      <c r="H82" s="236">
        <v>0</v>
      </c>
      <c r="I82" s="236">
        <v>2.37</v>
      </c>
      <c r="J82" s="236">
        <v>0</v>
      </c>
      <c r="K82" s="236">
        <v>0</v>
      </c>
      <c r="L82" s="236">
        <v>0</v>
      </c>
      <c r="M82" s="556">
        <v>0</v>
      </c>
      <c r="N82" s="556">
        <v>0</v>
      </c>
      <c r="O82" s="556">
        <v>0</v>
      </c>
      <c r="P82" s="556">
        <v>0</v>
      </c>
      <c r="Q82" s="30">
        <f t="shared" si="37"/>
        <v>2.37</v>
      </c>
      <c r="R82" s="30">
        <f t="shared" si="38"/>
        <v>0</v>
      </c>
      <c r="S82" s="30"/>
      <c r="T82" s="571">
        <f t="shared" si="39"/>
        <v>2.37</v>
      </c>
      <c r="U82" s="571">
        <v>2.0299999999999998</v>
      </c>
      <c r="V82" s="703">
        <v>1.9510000000000001</v>
      </c>
      <c r="W82" s="237">
        <v>0.21</v>
      </c>
      <c r="X82" s="237">
        <v>0.20899999999999999</v>
      </c>
      <c r="Y82" s="674">
        <f t="shared" si="40"/>
        <v>2.16</v>
      </c>
      <c r="Z82" s="700">
        <v>2</v>
      </c>
      <c r="AA82" s="712"/>
    </row>
    <row r="83" spans="1:27" ht="15.75" outlineLevel="1">
      <c r="A83" s="559">
        <v>65</v>
      </c>
      <c r="B83" s="663" t="s">
        <v>79</v>
      </c>
      <c r="C83" s="652" t="s">
        <v>80</v>
      </c>
      <c r="D83" s="555" t="s">
        <v>7</v>
      </c>
      <c r="E83" s="555" t="s">
        <v>81</v>
      </c>
      <c r="F83" s="558" t="s">
        <v>80</v>
      </c>
      <c r="G83" s="557">
        <v>0</v>
      </c>
      <c r="H83" s="236">
        <v>54.234999999999999</v>
      </c>
      <c r="I83" s="236">
        <v>32.039000000000001</v>
      </c>
      <c r="J83" s="236">
        <v>4.38</v>
      </c>
      <c r="K83" s="236">
        <v>0</v>
      </c>
      <c r="L83" s="236">
        <v>0</v>
      </c>
      <c r="M83" s="556">
        <v>0</v>
      </c>
      <c r="N83" s="556">
        <v>0</v>
      </c>
      <c r="O83" s="556">
        <v>0</v>
      </c>
      <c r="P83" s="556">
        <v>0</v>
      </c>
      <c r="Q83" s="30">
        <f t="shared" si="37"/>
        <v>90.653999999999996</v>
      </c>
      <c r="R83" s="30">
        <f t="shared" si="38"/>
        <v>0</v>
      </c>
      <c r="S83" s="30"/>
      <c r="T83" s="571">
        <f t="shared" si="39"/>
        <v>90.653999999999996</v>
      </c>
      <c r="U83" s="571">
        <v>90.653999999999996</v>
      </c>
      <c r="V83" s="703">
        <v>90.65</v>
      </c>
      <c r="W83" s="237">
        <v>0</v>
      </c>
      <c r="X83" s="237">
        <v>0</v>
      </c>
      <c r="Y83" s="674">
        <f t="shared" si="40"/>
        <v>90.65</v>
      </c>
      <c r="Z83" s="700">
        <v>3</v>
      </c>
      <c r="AA83" s="6"/>
    </row>
    <row r="84" spans="1:27" ht="15.75" outlineLevel="1">
      <c r="A84" s="559">
        <v>65</v>
      </c>
      <c r="B84" s="663" t="s">
        <v>82</v>
      </c>
      <c r="C84" s="652" t="s">
        <v>478</v>
      </c>
      <c r="D84" s="555" t="s">
        <v>7</v>
      </c>
      <c r="E84" s="555" t="s">
        <v>479</v>
      </c>
      <c r="F84" s="558" t="s">
        <v>478</v>
      </c>
      <c r="G84" s="557">
        <v>0.157</v>
      </c>
      <c r="H84" s="236">
        <v>32.183999999999997</v>
      </c>
      <c r="I84" s="236">
        <v>15.256</v>
      </c>
      <c r="J84" s="236">
        <v>0</v>
      </c>
      <c r="K84" s="236">
        <v>0</v>
      </c>
      <c r="L84" s="236">
        <v>0</v>
      </c>
      <c r="M84" s="556">
        <v>0</v>
      </c>
      <c r="N84" s="556">
        <v>24.41</v>
      </c>
      <c r="O84" s="556">
        <v>1</v>
      </c>
      <c r="P84" s="556">
        <v>0</v>
      </c>
      <c r="Q84" s="30">
        <f t="shared" si="37"/>
        <v>47.596999999999994</v>
      </c>
      <c r="R84" s="30">
        <f t="shared" si="38"/>
        <v>25.41</v>
      </c>
      <c r="S84" s="30"/>
      <c r="T84" s="673">
        <f t="shared" si="39"/>
        <v>73.006999999999991</v>
      </c>
      <c r="U84" s="571">
        <v>73.007000000000005</v>
      </c>
      <c r="V84" s="703">
        <v>73.007000000000005</v>
      </c>
      <c r="W84" s="237">
        <v>0</v>
      </c>
      <c r="X84" s="237">
        <v>0</v>
      </c>
      <c r="Y84" s="674">
        <f t="shared" si="40"/>
        <v>73.007000000000005</v>
      </c>
      <c r="Z84" s="700">
        <v>3</v>
      </c>
      <c r="AA84" s="6"/>
    </row>
    <row r="85" spans="1:27" ht="15.75" outlineLevel="1">
      <c r="A85" s="559">
        <v>65</v>
      </c>
      <c r="B85" s="663" t="s">
        <v>83</v>
      </c>
      <c r="C85" s="652" t="s">
        <v>84</v>
      </c>
      <c r="D85" s="555" t="s">
        <v>7</v>
      </c>
      <c r="E85" s="555" t="s">
        <v>879</v>
      </c>
      <c r="F85" s="558" t="s">
        <v>1383</v>
      </c>
      <c r="G85" s="557">
        <v>0</v>
      </c>
      <c r="H85" s="236">
        <v>7.63</v>
      </c>
      <c r="I85" s="668">
        <v>120.99</v>
      </c>
      <c r="J85" s="236">
        <v>3.36</v>
      </c>
      <c r="K85" s="236">
        <v>0</v>
      </c>
      <c r="L85" s="236">
        <v>0</v>
      </c>
      <c r="M85" s="556">
        <v>0</v>
      </c>
      <c r="N85" s="556">
        <v>0</v>
      </c>
      <c r="O85" s="556">
        <v>0</v>
      </c>
      <c r="P85" s="556">
        <v>0</v>
      </c>
      <c r="Q85" s="30">
        <f>SUM(G85:K85)</f>
        <v>131.98000000000002</v>
      </c>
      <c r="R85" s="30">
        <f t="shared" si="38"/>
        <v>0</v>
      </c>
      <c r="S85" s="30"/>
      <c r="T85" s="571">
        <f t="shared" si="39"/>
        <v>131.98000000000002</v>
      </c>
      <c r="U85" s="571">
        <v>131.97999999999999</v>
      </c>
      <c r="V85" s="703">
        <v>126.38</v>
      </c>
      <c r="W85" s="237">
        <v>2.8</v>
      </c>
      <c r="X85" s="237">
        <v>2.8</v>
      </c>
      <c r="Y85" s="674">
        <f t="shared" si="40"/>
        <v>129.18</v>
      </c>
      <c r="Z85" s="700">
        <v>4</v>
      </c>
      <c r="AA85" s="712"/>
    </row>
    <row r="86" spans="1:27" ht="15.75" outlineLevel="1">
      <c r="A86" s="559">
        <v>66</v>
      </c>
      <c r="B86" s="663" t="s">
        <v>85</v>
      </c>
      <c r="C86" s="652" t="s">
        <v>86</v>
      </c>
      <c r="D86" s="555" t="s">
        <v>7</v>
      </c>
      <c r="E86" s="555" t="s">
        <v>481</v>
      </c>
      <c r="F86" s="558" t="s">
        <v>86</v>
      </c>
      <c r="G86" s="557">
        <v>0</v>
      </c>
      <c r="H86" s="236">
        <v>122.68</v>
      </c>
      <c r="I86" s="236">
        <v>5.99</v>
      </c>
      <c r="J86" s="236">
        <v>1.87</v>
      </c>
      <c r="K86" s="236">
        <v>0</v>
      </c>
      <c r="L86" s="236">
        <v>0</v>
      </c>
      <c r="M86" s="236">
        <v>0</v>
      </c>
      <c r="N86" s="236">
        <v>0</v>
      </c>
      <c r="O86" s="236">
        <v>0</v>
      </c>
      <c r="P86" s="236">
        <v>0</v>
      </c>
      <c r="Q86" s="30">
        <f>SUM(G86:K86)</f>
        <v>130.54000000000002</v>
      </c>
      <c r="R86" s="30">
        <f t="shared" si="38"/>
        <v>0</v>
      </c>
      <c r="S86" s="30"/>
      <c r="T86" s="673">
        <f t="shared" si="39"/>
        <v>130.54000000000002</v>
      </c>
      <c r="U86" s="571">
        <v>130.54</v>
      </c>
      <c r="V86" s="703">
        <v>130.53899999999999</v>
      </c>
      <c r="W86" s="237">
        <v>0</v>
      </c>
      <c r="X86" s="237">
        <v>0</v>
      </c>
      <c r="Y86" s="674">
        <f t="shared" si="40"/>
        <v>130.53899999999999</v>
      </c>
      <c r="Z86" s="700">
        <v>5</v>
      </c>
      <c r="AA86" s="6"/>
    </row>
    <row r="87" spans="1:27" ht="15.75" outlineLevel="1">
      <c r="A87" s="559">
        <v>66</v>
      </c>
      <c r="B87" s="555">
        <v>6606</v>
      </c>
      <c r="C87" s="237" t="s">
        <v>87</v>
      </c>
      <c r="D87" s="236" t="s">
        <v>7</v>
      </c>
      <c r="E87" s="236" t="s">
        <v>482</v>
      </c>
      <c r="F87" s="171" t="s">
        <v>87</v>
      </c>
      <c r="G87" s="661">
        <v>0</v>
      </c>
      <c r="H87" s="236">
        <v>27.69</v>
      </c>
      <c r="I87" s="236">
        <v>18.010000000000002</v>
      </c>
      <c r="J87" s="236">
        <v>0.78</v>
      </c>
      <c r="K87" s="236">
        <v>0.28000000000000003</v>
      </c>
      <c r="L87" s="236">
        <v>0</v>
      </c>
      <c r="M87" s="556">
        <v>0</v>
      </c>
      <c r="N87" s="556">
        <v>0</v>
      </c>
      <c r="O87" s="556">
        <v>0</v>
      </c>
      <c r="P87" s="556">
        <v>0</v>
      </c>
      <c r="Q87" s="30">
        <f>SUM(G87:K87)</f>
        <v>46.760000000000005</v>
      </c>
      <c r="R87" s="30">
        <f t="shared" si="38"/>
        <v>0</v>
      </c>
      <c r="S87" s="30"/>
      <c r="T87" s="673">
        <f t="shared" si="39"/>
        <v>46.760000000000005</v>
      </c>
      <c r="U87" s="571">
        <v>47.13</v>
      </c>
      <c r="V87" s="703">
        <v>41.558</v>
      </c>
      <c r="W87" s="237">
        <v>2.601</v>
      </c>
      <c r="X87" s="237">
        <v>2.601</v>
      </c>
      <c r="Y87" s="674">
        <f t="shared" si="40"/>
        <v>44.158999999999999</v>
      </c>
      <c r="Z87" s="700">
        <v>5</v>
      </c>
      <c r="AA87" s="712"/>
    </row>
    <row r="88" spans="1:27" s="564" customFormat="1" ht="15.75">
      <c r="A88" s="766" t="s">
        <v>377</v>
      </c>
      <c r="B88" s="767"/>
      <c r="C88" s="767"/>
      <c r="D88" s="767"/>
      <c r="E88" s="767"/>
      <c r="F88" s="720" t="s">
        <v>379</v>
      </c>
      <c r="G88" s="554">
        <f t="shared" ref="G88:S88" si="41">SUM(G80:G87)</f>
        <v>0.157</v>
      </c>
      <c r="H88" s="554">
        <f t="shared" si="41"/>
        <v>262.39400000000001</v>
      </c>
      <c r="I88" s="554">
        <f t="shared" si="41"/>
        <v>264.67</v>
      </c>
      <c r="J88" s="554">
        <f t="shared" si="41"/>
        <v>30.636000000000003</v>
      </c>
      <c r="K88" s="554">
        <f t="shared" si="41"/>
        <v>0.28000000000000003</v>
      </c>
      <c r="L88" s="554">
        <f t="shared" si="41"/>
        <v>0</v>
      </c>
      <c r="M88" s="554">
        <f t="shared" si="41"/>
        <v>0</v>
      </c>
      <c r="N88" s="554">
        <f t="shared" si="41"/>
        <v>36.659999999999997</v>
      </c>
      <c r="O88" s="554">
        <f t="shared" si="41"/>
        <v>15.2</v>
      </c>
      <c r="P88" s="554">
        <f t="shared" si="41"/>
        <v>0</v>
      </c>
      <c r="Q88" s="30">
        <f t="shared" si="41"/>
        <v>558.13700000000006</v>
      </c>
      <c r="R88" s="30">
        <f t="shared" si="41"/>
        <v>51.86</v>
      </c>
      <c r="S88" s="30">
        <f t="shared" si="41"/>
        <v>0</v>
      </c>
      <c r="T88" s="226">
        <f t="shared" si="39"/>
        <v>609.99700000000007</v>
      </c>
      <c r="U88" s="571">
        <f>SUM(U80:U87)</f>
        <v>610.30099999999993</v>
      </c>
      <c r="V88" s="704">
        <f>SUM(V80:V87)</f>
        <v>596.77099999999996</v>
      </c>
      <c r="W88" s="554">
        <f>SUM(W80:W87)</f>
        <v>6.6109999999999998</v>
      </c>
      <c r="X88" s="554">
        <f>SUM(X80:X87)</f>
        <v>6.61</v>
      </c>
      <c r="Y88" s="199">
        <f>SUM(Y80:Y87)</f>
        <v>603.38099999999997</v>
      </c>
      <c r="Z88" s="780"/>
    </row>
    <row r="89" spans="1:27" s="564" customFormat="1" ht="16.5" thickBot="1">
      <c r="A89" s="771"/>
      <c r="B89" s="772"/>
      <c r="C89" s="772"/>
      <c r="D89" s="772"/>
      <c r="E89" s="772"/>
      <c r="F89" s="721" t="s">
        <v>380</v>
      </c>
      <c r="G89" s="57">
        <f t="shared" ref="G89:S89" si="42">+G88/$T$88</f>
        <v>2.5737831497531954E-4</v>
      </c>
      <c r="H89" s="57">
        <f t="shared" si="42"/>
        <v>0.43015621388301906</v>
      </c>
      <c r="I89" s="57">
        <f t="shared" si="42"/>
        <v>0.43388737977399888</v>
      </c>
      <c r="J89" s="57">
        <f t="shared" si="42"/>
        <v>5.0223197819005666E-2</v>
      </c>
      <c r="K89" s="57">
        <f t="shared" si="42"/>
        <v>4.5901865091139792E-4</v>
      </c>
      <c r="L89" s="57">
        <f t="shared" si="42"/>
        <v>0</v>
      </c>
      <c r="M89" s="57">
        <f t="shared" si="42"/>
        <v>0</v>
      </c>
      <c r="N89" s="57">
        <f t="shared" si="42"/>
        <v>6.0098656222899442E-2</v>
      </c>
      <c r="O89" s="57">
        <f t="shared" si="42"/>
        <v>2.4918155335190168E-2</v>
      </c>
      <c r="P89" s="57">
        <f t="shared" si="42"/>
        <v>0</v>
      </c>
      <c r="Q89" s="57">
        <f t="shared" si="42"/>
        <v>0.9149831884419104</v>
      </c>
      <c r="R89" s="57">
        <f t="shared" si="42"/>
        <v>8.5016811558089614E-2</v>
      </c>
      <c r="S89" s="57">
        <f t="shared" si="42"/>
        <v>0</v>
      </c>
      <c r="T89" s="57">
        <f xml:space="preserve"> T88/U88</f>
        <v>0.99950188513536786</v>
      </c>
      <c r="U89" s="706"/>
      <c r="V89" s="705">
        <f>+V88/$Y$88</f>
        <v>0.98904506439546491</v>
      </c>
      <c r="W89" s="57">
        <f>+W88/$Y$88</f>
        <v>1.0956592932160608E-2</v>
      </c>
      <c r="X89" s="57">
        <f>+X88/$Y$88</f>
        <v>1.0954935604535112E-2</v>
      </c>
      <c r="Y89" s="709"/>
      <c r="Z89" s="781"/>
    </row>
    <row r="90" spans="1:27" ht="15.75">
      <c r="A90" s="551"/>
      <c r="B90" s="550"/>
      <c r="C90" s="6"/>
      <c r="D90" s="6"/>
      <c r="E90" s="6"/>
      <c r="F90" s="6"/>
      <c r="G90" s="549"/>
      <c r="H90" s="12"/>
      <c r="I90" s="12"/>
      <c r="J90" s="12"/>
      <c r="K90" s="12"/>
      <c r="L90" s="12"/>
      <c r="M90" s="548"/>
      <c r="N90" s="548"/>
      <c r="O90" s="548"/>
      <c r="P90" s="548"/>
      <c r="Q90" s="6"/>
      <c r="R90" s="6"/>
      <c r="S90" s="6"/>
      <c r="T90" s="196"/>
      <c r="U90" s="546"/>
      <c r="V90" s="574"/>
      <c r="W90" s="574"/>
      <c r="X90" s="574"/>
      <c r="Y90" s="546"/>
      <c r="Z90" s="565"/>
    </row>
    <row r="91" spans="1:27" ht="16.5" thickBot="1">
      <c r="A91" s="770" t="s">
        <v>88</v>
      </c>
      <c r="B91" s="770"/>
      <c r="C91" s="6"/>
      <c r="D91" s="6"/>
      <c r="E91" s="6"/>
      <c r="F91" s="6"/>
      <c r="G91" s="549"/>
      <c r="H91" s="12"/>
      <c r="I91" s="12"/>
      <c r="J91" s="12"/>
      <c r="K91" s="12"/>
      <c r="L91" s="12"/>
      <c r="M91" s="548"/>
      <c r="N91" s="548"/>
      <c r="O91" s="548"/>
      <c r="P91" s="548"/>
      <c r="Q91" s="6"/>
      <c r="R91" s="6"/>
      <c r="S91" s="6"/>
      <c r="T91" s="196"/>
      <c r="U91" s="546"/>
      <c r="V91" s="574"/>
      <c r="W91" s="574"/>
      <c r="X91" s="574"/>
      <c r="Y91" s="546"/>
    </row>
    <row r="92" spans="1:27" ht="15.75" outlineLevel="1">
      <c r="A92" s="646">
        <v>12</v>
      </c>
      <c r="B92" s="666">
        <v>1203</v>
      </c>
      <c r="C92" s="653" t="s">
        <v>1326</v>
      </c>
      <c r="D92" s="648" t="s">
        <v>7</v>
      </c>
      <c r="E92" s="648" t="s">
        <v>1327</v>
      </c>
      <c r="F92" s="647" t="s">
        <v>483</v>
      </c>
      <c r="G92" s="649">
        <v>0</v>
      </c>
      <c r="H92" s="221">
        <v>33.424999999999997</v>
      </c>
      <c r="I92" s="698">
        <v>13.387</v>
      </c>
      <c r="J92" s="221">
        <v>4.28</v>
      </c>
      <c r="K92" s="221">
        <v>1.0049999999999999</v>
      </c>
      <c r="L92" s="221">
        <v>0</v>
      </c>
      <c r="M92" s="650">
        <v>10.962999999999999</v>
      </c>
      <c r="N92" s="650">
        <v>26.995999999999999</v>
      </c>
      <c r="O92" s="650">
        <v>21.408000000000001</v>
      </c>
      <c r="P92" s="650">
        <v>0</v>
      </c>
      <c r="Q92" s="279">
        <f t="shared" ref="Q92:Q98" si="43">SUM(G92:K92)</f>
        <v>52.097000000000001</v>
      </c>
      <c r="R92" s="279">
        <f>SUM(L92:P92)</f>
        <v>59.366999999999997</v>
      </c>
      <c r="S92" s="279"/>
      <c r="T92" s="699">
        <f t="shared" ref="T92:T117" si="44">SUM(Q92:S92)</f>
        <v>111.464</v>
      </c>
      <c r="U92" s="656">
        <v>111.464</v>
      </c>
      <c r="V92" s="702">
        <v>111.464</v>
      </c>
      <c r="W92" s="223">
        <v>0</v>
      </c>
      <c r="X92" s="223">
        <v>0</v>
      </c>
      <c r="Y92" s="708">
        <f t="shared" ref="Y92:Y116" si="45">V92+X92</f>
        <v>111.464</v>
      </c>
      <c r="Z92" s="689">
        <v>1</v>
      </c>
      <c r="AA92" s="6"/>
    </row>
    <row r="93" spans="1:27" ht="15.75" outlineLevel="1">
      <c r="A93" s="559">
        <v>20</v>
      </c>
      <c r="B93" s="663" t="s">
        <v>89</v>
      </c>
      <c r="C93" s="652" t="s">
        <v>661</v>
      </c>
      <c r="D93" s="555" t="s">
        <v>7</v>
      </c>
      <c r="E93" s="555" t="s">
        <v>487</v>
      </c>
      <c r="F93" s="558" t="s">
        <v>1396</v>
      </c>
      <c r="G93" s="557">
        <v>0</v>
      </c>
      <c r="H93" s="236">
        <v>0.5</v>
      </c>
      <c r="I93" s="236">
        <v>17.57</v>
      </c>
      <c r="J93" s="236">
        <v>12.9</v>
      </c>
      <c r="K93" s="236">
        <v>0</v>
      </c>
      <c r="L93" s="236">
        <v>0</v>
      </c>
      <c r="M93" s="556">
        <v>0</v>
      </c>
      <c r="N93" s="556">
        <v>0</v>
      </c>
      <c r="O93" s="236">
        <v>25.94</v>
      </c>
      <c r="P93" s="236">
        <v>0</v>
      </c>
      <c r="Q93" s="30">
        <f t="shared" si="43"/>
        <v>30.97</v>
      </c>
      <c r="R93" s="30">
        <f t="shared" ref="R93:R116" si="46">SUM(L93:P93)</f>
        <v>25.94</v>
      </c>
      <c r="S93" s="30"/>
      <c r="T93" s="645">
        <f t="shared" si="44"/>
        <v>56.91</v>
      </c>
      <c r="U93" s="553">
        <v>56.91</v>
      </c>
      <c r="V93" s="703">
        <v>56.91</v>
      </c>
      <c r="W93" s="237">
        <v>0</v>
      </c>
      <c r="X93" s="237">
        <v>0</v>
      </c>
      <c r="Y93" s="674">
        <f t="shared" si="45"/>
        <v>56.91</v>
      </c>
      <c r="Z93" s="675">
        <v>2</v>
      </c>
      <c r="AA93" s="6"/>
    </row>
    <row r="94" spans="1:27" ht="15.75" outlineLevel="1">
      <c r="A94" s="559">
        <v>20</v>
      </c>
      <c r="B94" s="663" t="s">
        <v>90</v>
      </c>
      <c r="C94" s="652" t="s">
        <v>91</v>
      </c>
      <c r="D94" s="555" t="s">
        <v>7</v>
      </c>
      <c r="E94" s="555" t="s">
        <v>92</v>
      </c>
      <c r="F94" s="558" t="s">
        <v>488</v>
      </c>
      <c r="G94" s="557">
        <v>12.878</v>
      </c>
      <c r="H94" s="236">
        <v>3.81</v>
      </c>
      <c r="I94" s="161">
        <v>14.161</v>
      </c>
      <c r="J94" s="236">
        <v>13.67</v>
      </c>
      <c r="K94" s="236">
        <v>0</v>
      </c>
      <c r="L94" s="236">
        <v>0</v>
      </c>
      <c r="M94" s="556">
        <v>0</v>
      </c>
      <c r="N94" s="556">
        <v>0</v>
      </c>
      <c r="O94" s="556">
        <v>23.138000000000002</v>
      </c>
      <c r="P94" s="556">
        <v>0</v>
      </c>
      <c r="Q94" s="30">
        <f t="shared" si="43"/>
        <v>44.518999999999998</v>
      </c>
      <c r="R94" s="30">
        <f t="shared" si="46"/>
        <v>23.138000000000002</v>
      </c>
      <c r="S94" s="30"/>
      <c r="T94" s="645">
        <f t="shared" si="44"/>
        <v>67.656999999999996</v>
      </c>
      <c r="U94" s="553">
        <v>67.656999999999996</v>
      </c>
      <c r="V94" s="703">
        <v>67.656999999999996</v>
      </c>
      <c r="W94" s="237">
        <v>0</v>
      </c>
      <c r="X94" s="237">
        <v>0</v>
      </c>
      <c r="Y94" s="674">
        <f t="shared" si="45"/>
        <v>67.656999999999996</v>
      </c>
      <c r="Z94" s="675">
        <v>2</v>
      </c>
      <c r="AA94" s="6"/>
    </row>
    <row r="95" spans="1:27" ht="15.75" outlineLevel="1">
      <c r="A95" s="559">
        <v>24</v>
      </c>
      <c r="B95" s="663" t="s">
        <v>93</v>
      </c>
      <c r="C95" s="652" t="s">
        <v>94</v>
      </c>
      <c r="D95" s="555" t="s">
        <v>7</v>
      </c>
      <c r="E95" s="555" t="s">
        <v>264</v>
      </c>
      <c r="F95" s="558" t="s">
        <v>94</v>
      </c>
      <c r="G95" s="557">
        <v>1.2669999999999999</v>
      </c>
      <c r="H95" s="161">
        <v>9.907</v>
      </c>
      <c r="I95" s="236">
        <v>0.97699999999999998</v>
      </c>
      <c r="J95" s="236">
        <v>0</v>
      </c>
      <c r="K95" s="236">
        <v>0</v>
      </c>
      <c r="L95" s="236">
        <v>0</v>
      </c>
      <c r="M95" s="556">
        <v>0</v>
      </c>
      <c r="N95" s="556">
        <v>0</v>
      </c>
      <c r="O95" s="556">
        <v>60.405000000000001</v>
      </c>
      <c r="P95" s="556">
        <v>0.96499999999999997</v>
      </c>
      <c r="Q95" s="30">
        <f t="shared" si="43"/>
        <v>12.151</v>
      </c>
      <c r="R95" s="30">
        <f t="shared" si="46"/>
        <v>61.370000000000005</v>
      </c>
      <c r="S95" s="30"/>
      <c r="T95" s="645">
        <f t="shared" si="44"/>
        <v>73.521000000000001</v>
      </c>
      <c r="U95" s="553">
        <v>73.709999999999994</v>
      </c>
      <c r="V95" s="703">
        <v>73.521000000000001</v>
      </c>
      <c r="W95" s="237">
        <v>0</v>
      </c>
      <c r="X95" s="237">
        <v>0</v>
      </c>
      <c r="Y95" s="674">
        <f t="shared" si="45"/>
        <v>73.521000000000001</v>
      </c>
      <c r="Z95" s="675">
        <v>2</v>
      </c>
      <c r="AA95" s="6"/>
    </row>
    <row r="96" spans="1:27" ht="15.75" outlineLevel="1">
      <c r="A96" s="559">
        <v>25</v>
      </c>
      <c r="B96" s="663" t="s">
        <v>97</v>
      </c>
      <c r="C96" s="652" t="s">
        <v>616</v>
      </c>
      <c r="D96" s="555" t="s">
        <v>98</v>
      </c>
      <c r="E96" s="555" t="s">
        <v>99</v>
      </c>
      <c r="F96" s="558" t="s">
        <v>100</v>
      </c>
      <c r="G96" s="557">
        <v>0</v>
      </c>
      <c r="H96" s="236">
        <v>10.875999999999999</v>
      </c>
      <c r="I96" s="236">
        <v>21.742999999999999</v>
      </c>
      <c r="J96" s="236">
        <v>1.3680000000000001</v>
      </c>
      <c r="K96" s="236">
        <v>0</v>
      </c>
      <c r="L96" s="236">
        <v>0</v>
      </c>
      <c r="M96" s="556">
        <v>0</v>
      </c>
      <c r="N96" s="556">
        <v>0</v>
      </c>
      <c r="O96" s="556">
        <v>0</v>
      </c>
      <c r="P96" s="556">
        <v>0</v>
      </c>
      <c r="Q96" s="30">
        <f t="shared" si="43"/>
        <v>33.987000000000002</v>
      </c>
      <c r="R96" s="30">
        <f t="shared" si="46"/>
        <v>0</v>
      </c>
      <c r="S96" s="30"/>
      <c r="T96" s="645">
        <f t="shared" si="44"/>
        <v>33.987000000000002</v>
      </c>
      <c r="U96" s="553">
        <v>33.987000000000002</v>
      </c>
      <c r="V96" s="703">
        <v>33.987000000000002</v>
      </c>
      <c r="W96" s="237">
        <v>0</v>
      </c>
      <c r="X96" s="237">
        <v>0</v>
      </c>
      <c r="Y96" s="674">
        <f t="shared" si="45"/>
        <v>33.987000000000002</v>
      </c>
      <c r="Z96" s="675">
        <v>1</v>
      </c>
      <c r="AA96" s="6"/>
    </row>
    <row r="97" spans="1:27" ht="15" customHeight="1" outlineLevel="1">
      <c r="A97" s="559">
        <v>25</v>
      </c>
      <c r="B97" s="663" t="s">
        <v>95</v>
      </c>
      <c r="C97" s="652" t="s">
        <v>96</v>
      </c>
      <c r="D97" s="555" t="s">
        <v>7</v>
      </c>
      <c r="E97" s="555" t="s">
        <v>18</v>
      </c>
      <c r="F97" s="558" t="s">
        <v>96</v>
      </c>
      <c r="G97" s="557">
        <v>2.9950000000000001</v>
      </c>
      <c r="H97" s="236">
        <v>9.8580000000000005</v>
      </c>
      <c r="I97" s="236">
        <v>2</v>
      </c>
      <c r="J97" s="236">
        <v>1.0069999999999999</v>
      </c>
      <c r="K97" s="236">
        <v>0</v>
      </c>
      <c r="L97" s="236">
        <v>0</v>
      </c>
      <c r="M97" s="556">
        <v>0</v>
      </c>
      <c r="N97" s="556">
        <v>0</v>
      </c>
      <c r="O97" s="556">
        <v>0</v>
      </c>
      <c r="P97" s="556">
        <v>0</v>
      </c>
      <c r="Q97" s="30">
        <f t="shared" si="43"/>
        <v>15.860000000000001</v>
      </c>
      <c r="R97" s="30">
        <f t="shared" si="46"/>
        <v>0</v>
      </c>
      <c r="S97" s="30"/>
      <c r="T97" s="645">
        <f t="shared" si="44"/>
        <v>15.860000000000001</v>
      </c>
      <c r="U97" s="553">
        <v>15.86</v>
      </c>
      <c r="V97" s="703">
        <v>15.861000000000001</v>
      </c>
      <c r="W97" s="237">
        <v>0</v>
      </c>
      <c r="X97" s="237">
        <v>0</v>
      </c>
      <c r="Y97" s="674">
        <f t="shared" si="45"/>
        <v>15.861000000000001</v>
      </c>
      <c r="Z97" s="675">
        <v>7</v>
      </c>
      <c r="AA97" s="6"/>
    </row>
    <row r="98" spans="1:27" ht="15.75" outlineLevel="1">
      <c r="A98" s="559">
        <v>25</v>
      </c>
      <c r="B98" s="555" t="s">
        <v>101</v>
      </c>
      <c r="C98" s="652" t="s">
        <v>102</v>
      </c>
      <c r="D98" s="555" t="s">
        <v>7</v>
      </c>
      <c r="E98" s="555" t="s">
        <v>502</v>
      </c>
      <c r="F98" s="558" t="s">
        <v>734</v>
      </c>
      <c r="G98" s="557">
        <v>0</v>
      </c>
      <c r="H98" s="236">
        <v>11.981999999999999</v>
      </c>
      <c r="I98" s="236">
        <v>49.968000000000004</v>
      </c>
      <c r="J98" s="236">
        <v>59.408000000000001</v>
      </c>
      <c r="K98" s="236">
        <v>0</v>
      </c>
      <c r="L98" s="236">
        <v>0</v>
      </c>
      <c r="M98" s="556">
        <v>0</v>
      </c>
      <c r="N98" s="556">
        <v>0</v>
      </c>
      <c r="O98" s="556">
        <v>0</v>
      </c>
      <c r="P98" s="556">
        <v>0</v>
      </c>
      <c r="Q98" s="30">
        <f t="shared" si="43"/>
        <v>121.358</v>
      </c>
      <c r="R98" s="30">
        <f t="shared" si="46"/>
        <v>0</v>
      </c>
      <c r="S98" s="30"/>
      <c r="T98" s="645">
        <f t="shared" si="44"/>
        <v>121.358</v>
      </c>
      <c r="U98" s="553">
        <v>121.358</v>
      </c>
      <c r="V98" s="703">
        <v>121.358</v>
      </c>
      <c r="W98" s="237">
        <v>0</v>
      </c>
      <c r="X98" s="237">
        <v>0</v>
      </c>
      <c r="Y98" s="674">
        <f t="shared" si="45"/>
        <v>121.358</v>
      </c>
      <c r="Z98" s="675">
        <v>7</v>
      </c>
      <c r="AA98" s="6"/>
    </row>
    <row r="99" spans="1:27" ht="30" outlineLevel="1">
      <c r="A99" s="559">
        <v>25</v>
      </c>
      <c r="B99" s="555" t="s">
        <v>118</v>
      </c>
      <c r="C99" s="558" t="s">
        <v>1329</v>
      </c>
      <c r="D99" s="555" t="s">
        <v>7</v>
      </c>
      <c r="E99" s="555" t="s">
        <v>500</v>
      </c>
      <c r="F99" s="558" t="s">
        <v>499</v>
      </c>
      <c r="G99" s="557">
        <v>0</v>
      </c>
      <c r="H99" s="236">
        <v>0.26</v>
      </c>
      <c r="I99" s="236">
        <v>4.4800000000000004</v>
      </c>
      <c r="J99" s="236">
        <v>0</v>
      </c>
      <c r="K99" s="236">
        <v>0</v>
      </c>
      <c r="L99" s="236">
        <v>0</v>
      </c>
      <c r="M99" s="556">
        <v>0</v>
      </c>
      <c r="N99" s="556">
        <v>14.42</v>
      </c>
      <c r="O99" s="556">
        <v>0</v>
      </c>
      <c r="P99" s="556">
        <v>0</v>
      </c>
      <c r="Q99" s="30">
        <f t="shared" ref="Q99:Q113" si="47">SUM(G99:K99)</f>
        <v>4.74</v>
      </c>
      <c r="R99" s="30">
        <f t="shared" si="46"/>
        <v>14.42</v>
      </c>
      <c r="S99" s="30"/>
      <c r="T99" s="645">
        <f t="shared" si="44"/>
        <v>19.16</v>
      </c>
      <c r="U99" s="553">
        <v>19.149999999999999</v>
      </c>
      <c r="V99" s="703">
        <v>19.16</v>
      </c>
      <c r="W99" s="237">
        <v>0</v>
      </c>
      <c r="X99" s="237">
        <v>0</v>
      </c>
      <c r="Y99" s="674">
        <f t="shared" si="45"/>
        <v>19.16</v>
      </c>
      <c r="Z99" s="675">
        <v>6</v>
      </c>
      <c r="AA99" s="6"/>
    </row>
    <row r="100" spans="1:27" ht="15.75" outlineLevel="1">
      <c r="A100" s="559">
        <v>25</v>
      </c>
      <c r="B100" s="555" t="s">
        <v>119</v>
      </c>
      <c r="C100" s="652" t="s">
        <v>1328</v>
      </c>
      <c r="D100" s="555" t="s">
        <v>7</v>
      </c>
      <c r="E100" s="555" t="s">
        <v>501</v>
      </c>
      <c r="F100" s="558" t="s">
        <v>663</v>
      </c>
      <c r="G100" s="557">
        <v>0</v>
      </c>
      <c r="H100" s="236">
        <v>1.5</v>
      </c>
      <c r="I100" s="236">
        <v>0</v>
      </c>
      <c r="J100" s="236">
        <v>0.39</v>
      </c>
      <c r="K100" s="236">
        <v>0</v>
      </c>
      <c r="L100" s="236">
        <v>0</v>
      </c>
      <c r="M100" s="556">
        <v>0</v>
      </c>
      <c r="N100" s="556">
        <v>19.37</v>
      </c>
      <c r="O100" s="556">
        <v>7</v>
      </c>
      <c r="P100" s="556">
        <v>0</v>
      </c>
      <c r="Q100" s="30">
        <f t="shared" si="47"/>
        <v>1.8900000000000001</v>
      </c>
      <c r="R100" s="30">
        <f>SUM(L100:P100)</f>
        <v>26.37</v>
      </c>
      <c r="S100" s="30"/>
      <c r="T100" s="645">
        <f t="shared" si="44"/>
        <v>28.26</v>
      </c>
      <c r="U100" s="553">
        <v>28.26</v>
      </c>
      <c r="V100" s="703">
        <v>28.26</v>
      </c>
      <c r="W100" s="237">
        <v>0</v>
      </c>
      <c r="X100" s="237">
        <v>0</v>
      </c>
      <c r="Y100" s="674">
        <f t="shared" si="45"/>
        <v>28.26</v>
      </c>
      <c r="Z100" s="675">
        <v>6</v>
      </c>
      <c r="AA100" s="6"/>
    </row>
    <row r="101" spans="1:27" ht="30" outlineLevel="1">
      <c r="A101" s="559">
        <v>25</v>
      </c>
      <c r="B101" s="663" t="s">
        <v>121</v>
      </c>
      <c r="C101" s="558" t="s">
        <v>664</v>
      </c>
      <c r="D101" s="555" t="s">
        <v>7</v>
      </c>
      <c r="E101" s="555" t="s">
        <v>449</v>
      </c>
      <c r="F101" s="558" t="s">
        <v>664</v>
      </c>
      <c r="G101" s="557">
        <v>15</v>
      </c>
      <c r="H101" s="236">
        <v>11.79</v>
      </c>
      <c r="I101" s="236">
        <v>17.423999999999999</v>
      </c>
      <c r="J101" s="236">
        <v>0.53400000000000003</v>
      </c>
      <c r="K101" s="236">
        <v>0</v>
      </c>
      <c r="L101" s="236">
        <v>0</v>
      </c>
      <c r="M101" s="556">
        <v>0</v>
      </c>
      <c r="N101" s="556">
        <v>61.29</v>
      </c>
      <c r="O101" s="556">
        <v>13.71</v>
      </c>
      <c r="P101" s="556">
        <v>0</v>
      </c>
      <c r="Q101" s="30">
        <f t="shared" si="47"/>
        <v>44.747999999999998</v>
      </c>
      <c r="R101" s="30">
        <f t="shared" si="46"/>
        <v>75</v>
      </c>
      <c r="S101" s="30"/>
      <c r="T101" s="645">
        <f t="shared" si="44"/>
        <v>119.74799999999999</v>
      </c>
      <c r="U101" s="553">
        <v>119.748</v>
      </c>
      <c r="V101" s="703">
        <v>119.75</v>
      </c>
      <c r="W101" s="237">
        <v>0</v>
      </c>
      <c r="X101" s="237">
        <v>0</v>
      </c>
      <c r="Y101" s="674">
        <f t="shared" si="45"/>
        <v>119.75</v>
      </c>
      <c r="Z101" s="675">
        <v>6</v>
      </c>
      <c r="AA101" s="6"/>
    </row>
    <row r="102" spans="1:27" ht="15.75" outlineLevel="1">
      <c r="A102" s="559">
        <v>25</v>
      </c>
      <c r="B102" s="663" t="s">
        <v>1516</v>
      </c>
      <c r="C102" s="652" t="s">
        <v>450</v>
      </c>
      <c r="D102" s="555" t="s">
        <v>449</v>
      </c>
      <c r="E102" s="555" t="s">
        <v>485</v>
      </c>
      <c r="F102" s="558" t="s">
        <v>450</v>
      </c>
      <c r="G102" s="557">
        <v>0</v>
      </c>
      <c r="H102" s="236">
        <v>0.86</v>
      </c>
      <c r="I102" s="236">
        <v>0</v>
      </c>
      <c r="J102" s="236">
        <v>0</v>
      </c>
      <c r="K102" s="236">
        <v>0</v>
      </c>
      <c r="L102" s="236">
        <v>0</v>
      </c>
      <c r="M102" s="556">
        <v>13.353999999999999</v>
      </c>
      <c r="N102" s="556">
        <v>23.390999999999998</v>
      </c>
      <c r="O102" s="556">
        <v>11.144</v>
      </c>
      <c r="P102" s="556">
        <v>0</v>
      </c>
      <c r="Q102" s="30">
        <f t="shared" si="47"/>
        <v>0.86</v>
      </c>
      <c r="R102" s="30">
        <f>SUM(L102:P102)</f>
        <v>47.888999999999996</v>
      </c>
      <c r="S102" s="30"/>
      <c r="T102" s="645">
        <f t="shared" si="44"/>
        <v>48.748999999999995</v>
      </c>
      <c r="U102" s="553">
        <v>48.749000000000002</v>
      </c>
      <c r="V102" s="703">
        <v>48.749000000000002</v>
      </c>
      <c r="W102" s="237">
        <v>0</v>
      </c>
      <c r="X102" s="237">
        <v>0</v>
      </c>
      <c r="Y102" s="674">
        <f t="shared" si="45"/>
        <v>48.749000000000002</v>
      </c>
      <c r="Z102" s="675">
        <v>1</v>
      </c>
      <c r="AA102" s="6"/>
    </row>
    <row r="103" spans="1:27" ht="15.75" outlineLevel="1">
      <c r="A103" s="559">
        <v>26</v>
      </c>
      <c r="B103" s="555">
        <v>2601</v>
      </c>
      <c r="C103" s="652" t="s">
        <v>491</v>
      </c>
      <c r="D103" s="555" t="s">
        <v>7</v>
      </c>
      <c r="E103" s="555" t="s">
        <v>105</v>
      </c>
      <c r="F103" s="558" t="s">
        <v>491</v>
      </c>
      <c r="G103" s="557">
        <v>0</v>
      </c>
      <c r="H103" s="236">
        <v>0</v>
      </c>
      <c r="I103" s="236">
        <v>6.9859999999999998</v>
      </c>
      <c r="J103" s="236">
        <v>10.086</v>
      </c>
      <c r="K103" s="236">
        <v>0</v>
      </c>
      <c r="L103" s="236">
        <v>0</v>
      </c>
      <c r="M103" s="556">
        <v>0</v>
      </c>
      <c r="N103" s="556">
        <v>0</v>
      </c>
      <c r="O103" s="556">
        <v>0</v>
      </c>
      <c r="P103" s="556">
        <v>0</v>
      </c>
      <c r="Q103" s="30">
        <f t="shared" si="47"/>
        <v>17.071999999999999</v>
      </c>
      <c r="R103" s="30">
        <f t="shared" si="46"/>
        <v>0</v>
      </c>
      <c r="S103" s="30"/>
      <c r="T103" s="645">
        <f t="shared" si="44"/>
        <v>17.071999999999999</v>
      </c>
      <c r="U103" s="553">
        <v>16.600000000000001</v>
      </c>
      <c r="V103" s="703">
        <v>17.071999999999999</v>
      </c>
      <c r="W103" s="237">
        <v>0</v>
      </c>
      <c r="X103" s="237">
        <v>0</v>
      </c>
      <c r="Y103" s="674">
        <f t="shared" si="45"/>
        <v>17.071999999999999</v>
      </c>
      <c r="Z103" s="675">
        <v>4</v>
      </c>
      <c r="AA103" s="6"/>
    </row>
    <row r="104" spans="1:27" ht="15.75" outlineLevel="1">
      <c r="A104" s="559">
        <v>26</v>
      </c>
      <c r="B104" s="663" t="s">
        <v>106</v>
      </c>
      <c r="C104" s="652" t="s">
        <v>107</v>
      </c>
      <c r="D104" s="555" t="s">
        <v>7</v>
      </c>
      <c r="E104" s="555" t="s">
        <v>108</v>
      </c>
      <c r="F104" s="558" t="s">
        <v>107</v>
      </c>
      <c r="G104" s="557">
        <v>23.916</v>
      </c>
      <c r="H104" s="236">
        <v>19.222999999999999</v>
      </c>
      <c r="I104" s="236">
        <v>19.638999999999999</v>
      </c>
      <c r="J104" s="236">
        <v>17.669</v>
      </c>
      <c r="K104" s="236">
        <v>0</v>
      </c>
      <c r="L104" s="236">
        <v>0</v>
      </c>
      <c r="M104" s="236">
        <v>0.27</v>
      </c>
      <c r="N104" s="556">
        <v>0</v>
      </c>
      <c r="O104" s="556">
        <v>24.632999999999999</v>
      </c>
      <c r="P104" s="556">
        <v>0.95</v>
      </c>
      <c r="Q104" s="30">
        <f t="shared" si="47"/>
        <v>80.446999999999989</v>
      </c>
      <c r="R104" s="30">
        <f t="shared" si="46"/>
        <v>25.852999999999998</v>
      </c>
      <c r="S104" s="30"/>
      <c r="T104" s="645">
        <f t="shared" si="44"/>
        <v>106.29999999999998</v>
      </c>
      <c r="U104" s="553">
        <v>104.46</v>
      </c>
      <c r="V104" s="703">
        <v>106.3</v>
      </c>
      <c r="W104" s="237">
        <v>0</v>
      </c>
      <c r="X104" s="237">
        <v>0</v>
      </c>
      <c r="Y104" s="674">
        <f t="shared" si="45"/>
        <v>106.3</v>
      </c>
      <c r="Z104" s="675">
        <v>3</v>
      </c>
      <c r="AA104" s="6"/>
    </row>
    <row r="105" spans="1:27" ht="15.75" outlineLevel="1">
      <c r="A105" s="559">
        <v>26</v>
      </c>
      <c r="B105" s="555" t="s">
        <v>124</v>
      </c>
      <c r="C105" s="652" t="s">
        <v>618</v>
      </c>
      <c r="D105" s="555" t="s">
        <v>7</v>
      </c>
      <c r="E105" s="555" t="s">
        <v>125</v>
      </c>
      <c r="F105" s="558" t="s">
        <v>492</v>
      </c>
      <c r="G105" s="557">
        <v>7.1349999999999998</v>
      </c>
      <c r="H105" s="236">
        <v>17.501000000000001</v>
      </c>
      <c r="I105" s="236">
        <v>2.0819999999999999</v>
      </c>
      <c r="J105" s="236">
        <v>0.48899999999999999</v>
      </c>
      <c r="K105" s="236">
        <v>0</v>
      </c>
      <c r="L105" s="236">
        <v>3.97</v>
      </c>
      <c r="M105" s="556">
        <v>2.0630000000000002</v>
      </c>
      <c r="N105" s="556">
        <v>5.3929999999999998</v>
      </c>
      <c r="O105" s="556">
        <v>3.9340000000000002</v>
      </c>
      <c r="P105" s="556">
        <v>0</v>
      </c>
      <c r="Q105" s="30">
        <f t="shared" si="47"/>
        <v>27.207000000000004</v>
      </c>
      <c r="R105" s="30">
        <f>SUM(L105:P105)</f>
        <v>15.36</v>
      </c>
      <c r="S105" s="30"/>
      <c r="T105" s="645">
        <f t="shared" si="44"/>
        <v>42.567000000000007</v>
      </c>
      <c r="U105" s="553">
        <v>41.74</v>
      </c>
      <c r="V105" s="703">
        <v>42.567999999999998</v>
      </c>
      <c r="W105" s="237">
        <v>0</v>
      </c>
      <c r="X105" s="237">
        <v>0</v>
      </c>
      <c r="Y105" s="674">
        <f t="shared" si="45"/>
        <v>42.567999999999998</v>
      </c>
      <c r="Z105" s="675">
        <v>4</v>
      </c>
      <c r="AA105" s="6"/>
    </row>
    <row r="106" spans="1:27" ht="15.75" outlineLevel="1">
      <c r="A106" s="559">
        <v>26</v>
      </c>
      <c r="B106" s="555" t="s">
        <v>126</v>
      </c>
      <c r="C106" s="652" t="s">
        <v>627</v>
      </c>
      <c r="D106" s="555" t="s">
        <v>7</v>
      </c>
      <c r="E106" s="555" t="s">
        <v>665</v>
      </c>
      <c r="F106" s="558" t="s">
        <v>490</v>
      </c>
      <c r="G106" s="557">
        <v>0</v>
      </c>
      <c r="H106" s="236">
        <v>0</v>
      </c>
      <c r="I106" s="236">
        <v>0</v>
      </c>
      <c r="J106" s="236">
        <v>0</v>
      </c>
      <c r="K106" s="236">
        <v>0</v>
      </c>
      <c r="L106" s="236">
        <v>0</v>
      </c>
      <c r="M106" s="556">
        <v>0</v>
      </c>
      <c r="N106" s="556">
        <v>27.05</v>
      </c>
      <c r="O106" s="556">
        <v>0.95</v>
      </c>
      <c r="P106" s="556">
        <v>0</v>
      </c>
      <c r="Q106" s="30">
        <f t="shared" si="47"/>
        <v>0</v>
      </c>
      <c r="R106" s="30">
        <f t="shared" si="46"/>
        <v>28</v>
      </c>
      <c r="S106" s="30"/>
      <c r="T106" s="645">
        <f t="shared" si="44"/>
        <v>28</v>
      </c>
      <c r="U106" s="553">
        <v>28</v>
      </c>
      <c r="V106" s="703">
        <v>28</v>
      </c>
      <c r="W106" s="237">
        <v>0</v>
      </c>
      <c r="X106" s="237">
        <v>0</v>
      </c>
      <c r="Y106" s="674">
        <f t="shared" si="45"/>
        <v>28</v>
      </c>
      <c r="Z106" s="675">
        <v>5</v>
      </c>
      <c r="AA106" s="6"/>
    </row>
    <row r="107" spans="1:27" ht="15.75" outlineLevel="1">
      <c r="A107" s="559">
        <v>26</v>
      </c>
      <c r="B107" s="555" t="s">
        <v>128</v>
      </c>
      <c r="C107" s="652" t="s">
        <v>626</v>
      </c>
      <c r="D107" s="555" t="s">
        <v>7</v>
      </c>
      <c r="E107" s="555" t="s">
        <v>264</v>
      </c>
      <c r="F107" s="558" t="s">
        <v>493</v>
      </c>
      <c r="G107" s="557">
        <v>0</v>
      </c>
      <c r="H107" s="236">
        <v>0</v>
      </c>
      <c r="I107" s="236">
        <v>0</v>
      </c>
      <c r="J107" s="236">
        <v>0</v>
      </c>
      <c r="K107" s="236">
        <v>0</v>
      </c>
      <c r="L107" s="236">
        <v>0</v>
      </c>
      <c r="M107" s="556">
        <v>1</v>
      </c>
      <c r="N107" s="161">
        <v>27.850999999999999</v>
      </c>
      <c r="O107" s="236">
        <v>46.143999999999998</v>
      </c>
      <c r="P107" s="236">
        <v>0</v>
      </c>
      <c r="Q107" s="30">
        <f t="shared" si="47"/>
        <v>0</v>
      </c>
      <c r="R107" s="30">
        <f t="shared" si="46"/>
        <v>74.995000000000005</v>
      </c>
      <c r="S107" s="30"/>
      <c r="T107" s="645">
        <f t="shared" si="44"/>
        <v>74.995000000000005</v>
      </c>
      <c r="U107" s="553">
        <v>72.930000000000007</v>
      </c>
      <c r="V107" s="703">
        <v>74.995000000000005</v>
      </c>
      <c r="W107" s="237">
        <v>0</v>
      </c>
      <c r="X107" s="237">
        <v>0</v>
      </c>
      <c r="Y107" s="674">
        <f t="shared" si="45"/>
        <v>74.995000000000005</v>
      </c>
      <c r="Z107" s="675">
        <v>4</v>
      </c>
      <c r="AA107" s="6"/>
    </row>
    <row r="108" spans="1:27" ht="30" outlineLevel="1">
      <c r="A108" s="559">
        <v>26</v>
      </c>
      <c r="B108" s="555" t="s">
        <v>129</v>
      </c>
      <c r="C108" s="558" t="s">
        <v>871</v>
      </c>
      <c r="D108" s="555" t="s">
        <v>7</v>
      </c>
      <c r="E108" s="555" t="s">
        <v>14</v>
      </c>
      <c r="F108" s="558" t="s">
        <v>489</v>
      </c>
      <c r="G108" s="557">
        <v>0</v>
      </c>
      <c r="H108" s="236">
        <v>0</v>
      </c>
      <c r="I108" s="236">
        <v>0</v>
      </c>
      <c r="J108" s="236">
        <v>0</v>
      </c>
      <c r="K108" s="236">
        <v>0</v>
      </c>
      <c r="L108" s="236">
        <v>0</v>
      </c>
      <c r="M108" s="556">
        <v>0</v>
      </c>
      <c r="N108" s="236">
        <v>0</v>
      </c>
      <c r="O108" s="236">
        <v>3.915</v>
      </c>
      <c r="P108" s="236">
        <v>0</v>
      </c>
      <c r="Q108" s="30">
        <f t="shared" si="47"/>
        <v>0</v>
      </c>
      <c r="R108" s="30">
        <f t="shared" si="46"/>
        <v>3.915</v>
      </c>
      <c r="S108" s="30"/>
      <c r="T108" s="645">
        <f t="shared" si="44"/>
        <v>3.915</v>
      </c>
      <c r="U108" s="553">
        <v>4</v>
      </c>
      <c r="V108" s="703">
        <v>3.915</v>
      </c>
      <c r="W108" s="237">
        <v>0</v>
      </c>
      <c r="X108" s="237">
        <v>0</v>
      </c>
      <c r="Y108" s="674">
        <f t="shared" si="45"/>
        <v>3.915</v>
      </c>
      <c r="Z108" s="675">
        <v>3</v>
      </c>
      <c r="AA108" s="6"/>
    </row>
    <row r="109" spans="1:27" ht="30" outlineLevel="1">
      <c r="A109" s="559">
        <v>26</v>
      </c>
      <c r="B109" s="555" t="s">
        <v>129</v>
      </c>
      <c r="C109" s="558" t="s">
        <v>871</v>
      </c>
      <c r="D109" s="555" t="s">
        <v>582</v>
      </c>
      <c r="E109" s="555" t="s">
        <v>27</v>
      </c>
      <c r="F109" s="558" t="s">
        <v>666</v>
      </c>
      <c r="G109" s="557">
        <v>0</v>
      </c>
      <c r="H109" s="236">
        <v>0</v>
      </c>
      <c r="I109" s="236">
        <v>0</v>
      </c>
      <c r="J109" s="236">
        <v>0</v>
      </c>
      <c r="K109" s="236">
        <v>0</v>
      </c>
      <c r="L109" s="236">
        <v>0</v>
      </c>
      <c r="M109" s="556">
        <v>0</v>
      </c>
      <c r="N109" s="556">
        <v>0</v>
      </c>
      <c r="O109" s="556">
        <v>7.3849999999999998</v>
      </c>
      <c r="P109" s="556">
        <v>0</v>
      </c>
      <c r="Q109" s="30">
        <f t="shared" si="47"/>
        <v>0</v>
      </c>
      <c r="R109" s="30">
        <f t="shared" si="46"/>
        <v>7.3849999999999998</v>
      </c>
      <c r="S109" s="30"/>
      <c r="T109" s="645">
        <f t="shared" si="44"/>
        <v>7.3849999999999998</v>
      </c>
      <c r="U109" s="553">
        <v>7.3</v>
      </c>
      <c r="V109" s="703">
        <v>7.3849999999999998</v>
      </c>
      <c r="W109" s="237">
        <v>0</v>
      </c>
      <c r="X109" s="237">
        <v>0</v>
      </c>
      <c r="Y109" s="674">
        <f t="shared" si="45"/>
        <v>7.3849999999999998</v>
      </c>
      <c r="Z109" s="675">
        <v>3</v>
      </c>
      <c r="AA109" s="6"/>
    </row>
    <row r="110" spans="1:27" ht="15.75" outlineLevel="1">
      <c r="A110" s="559">
        <v>26</v>
      </c>
      <c r="B110" s="663" t="s">
        <v>131</v>
      </c>
      <c r="C110" s="652" t="s">
        <v>1337</v>
      </c>
      <c r="D110" s="555" t="s">
        <v>7</v>
      </c>
      <c r="E110" s="555" t="s">
        <v>132</v>
      </c>
      <c r="F110" s="558" t="s">
        <v>1337</v>
      </c>
      <c r="G110" s="557">
        <v>0</v>
      </c>
      <c r="H110" s="236">
        <v>0</v>
      </c>
      <c r="I110" s="236">
        <v>0.75</v>
      </c>
      <c r="J110" s="236">
        <v>0</v>
      </c>
      <c r="K110" s="236">
        <v>0</v>
      </c>
      <c r="L110" s="236">
        <v>0</v>
      </c>
      <c r="M110" s="556">
        <v>0</v>
      </c>
      <c r="N110" s="556">
        <v>15.452999999999999</v>
      </c>
      <c r="O110" s="556">
        <v>26.896999999999998</v>
      </c>
      <c r="P110" s="556">
        <v>0</v>
      </c>
      <c r="Q110" s="30">
        <f t="shared" si="47"/>
        <v>0.75</v>
      </c>
      <c r="R110" s="30">
        <f t="shared" si="46"/>
        <v>42.349999999999994</v>
      </c>
      <c r="S110" s="30"/>
      <c r="T110" s="645">
        <f t="shared" si="44"/>
        <v>43.099999999999994</v>
      </c>
      <c r="U110" s="553">
        <v>43.1</v>
      </c>
      <c r="V110" s="703">
        <v>43.1</v>
      </c>
      <c r="W110" s="237">
        <v>0</v>
      </c>
      <c r="X110" s="237">
        <v>0</v>
      </c>
      <c r="Y110" s="674">
        <f t="shared" si="45"/>
        <v>43.1</v>
      </c>
      <c r="Z110" s="675">
        <v>3</v>
      </c>
      <c r="AA110" s="6"/>
    </row>
    <row r="111" spans="1:27" ht="31.5" customHeight="1" outlineLevel="1">
      <c r="A111" s="559">
        <v>31</v>
      </c>
      <c r="B111" s="555">
        <v>3105</v>
      </c>
      <c r="C111" s="558" t="s">
        <v>109</v>
      </c>
      <c r="D111" s="555" t="s">
        <v>7</v>
      </c>
      <c r="E111" s="555" t="s">
        <v>110</v>
      </c>
      <c r="F111" s="558" t="s">
        <v>1390</v>
      </c>
      <c r="G111" s="557">
        <v>0</v>
      </c>
      <c r="H111" s="236">
        <v>13.25</v>
      </c>
      <c r="I111" s="236">
        <v>34.82</v>
      </c>
      <c r="J111" s="236">
        <v>0.9</v>
      </c>
      <c r="K111" s="236">
        <v>0</v>
      </c>
      <c r="L111" s="236">
        <v>0</v>
      </c>
      <c r="M111" s="556">
        <v>0</v>
      </c>
      <c r="N111" s="556">
        <v>0</v>
      </c>
      <c r="O111" s="556">
        <v>0</v>
      </c>
      <c r="P111" s="556">
        <v>0</v>
      </c>
      <c r="Q111" s="30">
        <f t="shared" si="47"/>
        <v>48.97</v>
      </c>
      <c r="R111" s="30">
        <f t="shared" si="46"/>
        <v>0</v>
      </c>
      <c r="S111" s="30"/>
      <c r="T111" s="645">
        <f t="shared" si="44"/>
        <v>48.97</v>
      </c>
      <c r="U111" s="553">
        <v>48.97</v>
      </c>
      <c r="V111" s="703">
        <v>45.53</v>
      </c>
      <c r="W111" s="237">
        <v>1.72</v>
      </c>
      <c r="X111" s="237">
        <v>1.72</v>
      </c>
      <c r="Y111" s="674">
        <f t="shared" si="45"/>
        <v>47.25</v>
      </c>
      <c r="Z111" s="675">
        <v>5</v>
      </c>
      <c r="AA111" s="712"/>
    </row>
    <row r="112" spans="1:27" ht="15.75" outlineLevel="1">
      <c r="A112" s="559">
        <v>37</v>
      </c>
      <c r="B112" s="663">
        <v>3701</v>
      </c>
      <c r="C112" s="652" t="s">
        <v>112</v>
      </c>
      <c r="D112" s="555" t="s">
        <v>113</v>
      </c>
      <c r="E112" s="555" t="s">
        <v>114</v>
      </c>
      <c r="F112" s="558" t="s">
        <v>115</v>
      </c>
      <c r="G112" s="557">
        <v>0.5</v>
      </c>
      <c r="H112" s="236">
        <v>4.37</v>
      </c>
      <c r="I112" s="236">
        <v>0</v>
      </c>
      <c r="J112" s="236">
        <v>0</v>
      </c>
      <c r="K112" s="236">
        <v>0</v>
      </c>
      <c r="L112" s="236">
        <v>0</v>
      </c>
      <c r="M112" s="556">
        <v>0</v>
      </c>
      <c r="N112" s="556">
        <v>0</v>
      </c>
      <c r="O112" s="556">
        <v>4.78</v>
      </c>
      <c r="P112" s="556">
        <v>0</v>
      </c>
      <c r="Q112" s="30">
        <f t="shared" si="47"/>
        <v>4.87</v>
      </c>
      <c r="R112" s="30">
        <f t="shared" si="46"/>
        <v>4.78</v>
      </c>
      <c r="S112" s="30"/>
      <c r="T112" s="645">
        <f t="shared" si="44"/>
        <v>9.65</v>
      </c>
      <c r="U112" s="553">
        <v>9.1880000000000006</v>
      </c>
      <c r="V112" s="703">
        <v>9.65</v>
      </c>
      <c r="W112" s="237">
        <v>0</v>
      </c>
      <c r="X112" s="237">
        <v>0</v>
      </c>
      <c r="Y112" s="674">
        <f t="shared" si="45"/>
        <v>9.65</v>
      </c>
      <c r="Z112" s="675">
        <v>3</v>
      </c>
      <c r="AA112" s="6"/>
    </row>
    <row r="113" spans="1:27" ht="15.75" outlineLevel="1">
      <c r="A113" s="559">
        <v>37</v>
      </c>
      <c r="B113" s="555">
        <v>3702</v>
      </c>
      <c r="C113" s="652" t="s">
        <v>116</v>
      </c>
      <c r="D113" s="555" t="s">
        <v>7</v>
      </c>
      <c r="E113" s="555" t="s">
        <v>125</v>
      </c>
      <c r="F113" s="558" t="s">
        <v>494</v>
      </c>
      <c r="G113" s="557">
        <v>0</v>
      </c>
      <c r="H113" s="236">
        <v>0.55800000000000005</v>
      </c>
      <c r="I113" s="236">
        <v>0</v>
      </c>
      <c r="J113" s="236">
        <v>1.01</v>
      </c>
      <c r="K113" s="236">
        <v>0</v>
      </c>
      <c r="L113" s="236">
        <v>0</v>
      </c>
      <c r="M113" s="556">
        <v>10.413</v>
      </c>
      <c r="N113" s="556">
        <v>21.588999999999999</v>
      </c>
      <c r="O113" s="556">
        <v>10.18</v>
      </c>
      <c r="P113" s="556">
        <v>0</v>
      </c>
      <c r="Q113" s="30">
        <f t="shared" si="47"/>
        <v>1.5680000000000001</v>
      </c>
      <c r="R113" s="30">
        <f t="shared" si="46"/>
        <v>42.181999999999995</v>
      </c>
      <c r="S113" s="30"/>
      <c r="T113" s="645">
        <f t="shared" si="44"/>
        <v>43.749999999999993</v>
      </c>
      <c r="U113" s="553">
        <v>44.31</v>
      </c>
      <c r="V113" s="703">
        <v>43.75</v>
      </c>
      <c r="W113" s="237">
        <v>0</v>
      </c>
      <c r="X113" s="237">
        <v>0</v>
      </c>
      <c r="Y113" s="674">
        <f t="shared" si="45"/>
        <v>43.75</v>
      </c>
      <c r="Z113" s="675">
        <v>4</v>
      </c>
      <c r="AA113" s="6"/>
    </row>
    <row r="114" spans="1:27" ht="15.75" outlineLevel="1">
      <c r="A114" s="559">
        <v>37</v>
      </c>
      <c r="B114" s="555">
        <v>3702</v>
      </c>
      <c r="C114" s="652" t="s">
        <v>116</v>
      </c>
      <c r="D114" s="236" t="s">
        <v>495</v>
      </c>
      <c r="E114" s="555" t="s">
        <v>668</v>
      </c>
      <c r="F114" s="558" t="s">
        <v>496</v>
      </c>
      <c r="G114" s="557">
        <v>0</v>
      </c>
      <c r="H114" s="236">
        <v>1.2</v>
      </c>
      <c r="I114" s="236">
        <v>16.2</v>
      </c>
      <c r="J114" s="236">
        <v>7.7</v>
      </c>
      <c r="K114" s="668">
        <v>0</v>
      </c>
      <c r="L114" s="236">
        <v>0</v>
      </c>
      <c r="M114" s="556">
        <v>0</v>
      </c>
      <c r="N114" s="556">
        <v>31</v>
      </c>
      <c r="O114" s="236">
        <v>17.7</v>
      </c>
      <c r="P114" s="236">
        <v>7.8</v>
      </c>
      <c r="Q114" s="30">
        <f t="shared" ref="Q114:Q115" si="48">SUM(G114:K114)</f>
        <v>25.099999999999998</v>
      </c>
      <c r="R114" s="30">
        <f t="shared" si="46"/>
        <v>56.5</v>
      </c>
      <c r="S114" s="30"/>
      <c r="T114" s="645">
        <f t="shared" si="44"/>
        <v>81.599999999999994</v>
      </c>
      <c r="U114" s="553">
        <v>81.599999999999994</v>
      </c>
      <c r="V114" s="703">
        <v>81.599999999999994</v>
      </c>
      <c r="W114" s="237">
        <v>0</v>
      </c>
      <c r="X114" s="237">
        <v>0</v>
      </c>
      <c r="Y114" s="674">
        <f t="shared" si="45"/>
        <v>81.599999999999994</v>
      </c>
      <c r="Z114" s="675">
        <v>5</v>
      </c>
      <c r="AA114" s="6"/>
    </row>
    <row r="115" spans="1:27" ht="15.75" outlineLevel="1">
      <c r="A115" s="559">
        <v>37</v>
      </c>
      <c r="B115" s="236" t="s">
        <v>133</v>
      </c>
      <c r="C115" s="237" t="s">
        <v>497</v>
      </c>
      <c r="D115" s="236" t="s">
        <v>7</v>
      </c>
      <c r="E115" s="236" t="s">
        <v>134</v>
      </c>
      <c r="F115" s="558" t="s">
        <v>669</v>
      </c>
      <c r="G115" s="557">
        <v>0</v>
      </c>
      <c r="H115" s="236">
        <v>0</v>
      </c>
      <c r="I115" s="236">
        <v>0.25</v>
      </c>
      <c r="J115" s="236">
        <v>0</v>
      </c>
      <c r="K115" s="236">
        <v>0</v>
      </c>
      <c r="L115" s="236">
        <v>0</v>
      </c>
      <c r="M115" s="556">
        <v>0</v>
      </c>
      <c r="N115" s="556">
        <v>7.5</v>
      </c>
      <c r="O115" s="556">
        <v>0</v>
      </c>
      <c r="P115" s="556">
        <v>0</v>
      </c>
      <c r="Q115" s="30">
        <f t="shared" si="48"/>
        <v>0.25</v>
      </c>
      <c r="R115" s="30">
        <f t="shared" si="46"/>
        <v>7.5</v>
      </c>
      <c r="S115" s="30"/>
      <c r="T115" s="645">
        <f t="shared" si="44"/>
        <v>7.75</v>
      </c>
      <c r="U115" s="553">
        <v>7.75</v>
      </c>
      <c r="V115" s="703">
        <v>7.75</v>
      </c>
      <c r="W115" s="237">
        <v>0</v>
      </c>
      <c r="X115" s="237">
        <v>0</v>
      </c>
      <c r="Y115" s="674">
        <f t="shared" si="45"/>
        <v>7.75</v>
      </c>
      <c r="Z115" s="675">
        <v>5</v>
      </c>
      <c r="AA115" s="6"/>
    </row>
    <row r="116" spans="1:27" ht="15.75" outlineLevel="1">
      <c r="A116" s="559">
        <v>37</v>
      </c>
      <c r="B116" s="236" t="s">
        <v>753</v>
      </c>
      <c r="C116" s="237" t="s">
        <v>498</v>
      </c>
      <c r="D116" s="236" t="s">
        <v>7</v>
      </c>
      <c r="E116" s="236" t="s">
        <v>169</v>
      </c>
      <c r="F116" s="558" t="s">
        <v>498</v>
      </c>
      <c r="G116" s="557">
        <v>0</v>
      </c>
      <c r="H116" s="236">
        <v>0</v>
      </c>
      <c r="I116" s="236">
        <v>1</v>
      </c>
      <c r="J116" s="236">
        <v>0</v>
      </c>
      <c r="K116" s="236">
        <v>0</v>
      </c>
      <c r="L116" s="236">
        <v>0</v>
      </c>
      <c r="M116" s="556">
        <v>0</v>
      </c>
      <c r="N116" s="556">
        <v>0</v>
      </c>
      <c r="O116" s="556">
        <v>0</v>
      </c>
      <c r="P116" s="556">
        <v>0</v>
      </c>
      <c r="Q116" s="30">
        <f>SUM(G116:P116)</f>
        <v>1</v>
      </c>
      <c r="R116" s="30">
        <f t="shared" si="46"/>
        <v>0</v>
      </c>
      <c r="S116" s="30"/>
      <c r="T116" s="645">
        <f t="shared" si="44"/>
        <v>1</v>
      </c>
      <c r="U116" s="553">
        <v>1</v>
      </c>
      <c r="V116" s="703">
        <v>1</v>
      </c>
      <c r="W116" s="237">
        <v>0</v>
      </c>
      <c r="X116" s="237">
        <v>0</v>
      </c>
      <c r="Y116" s="674">
        <f t="shared" si="45"/>
        <v>1</v>
      </c>
      <c r="Z116" s="675">
        <v>5</v>
      </c>
      <c r="AA116" s="6"/>
    </row>
    <row r="117" spans="1:27" s="564" customFormat="1" ht="15.75">
      <c r="A117" s="766" t="s">
        <v>376</v>
      </c>
      <c r="B117" s="767"/>
      <c r="C117" s="767"/>
      <c r="D117" s="767"/>
      <c r="E117" s="767"/>
      <c r="F117" s="720" t="s">
        <v>379</v>
      </c>
      <c r="G117" s="573">
        <f t="shared" ref="G117:P117" si="49">SUM(G92:G116)</f>
        <v>63.690999999999995</v>
      </c>
      <c r="H117" s="573">
        <f t="shared" si="49"/>
        <v>150.86999999999998</v>
      </c>
      <c r="I117" s="573">
        <f t="shared" si="49"/>
        <v>223.43699999999998</v>
      </c>
      <c r="J117" s="573">
        <f t="shared" si="49"/>
        <v>131.41100000000003</v>
      </c>
      <c r="K117" s="573">
        <f t="shared" si="49"/>
        <v>1.0049999999999999</v>
      </c>
      <c r="L117" s="573">
        <f t="shared" si="49"/>
        <v>3.97</v>
      </c>
      <c r="M117" s="573">
        <f t="shared" si="49"/>
        <v>38.063000000000002</v>
      </c>
      <c r="N117" s="573">
        <f t="shared" si="49"/>
        <v>281.303</v>
      </c>
      <c r="O117" s="573">
        <f t="shared" si="49"/>
        <v>309.26299999999998</v>
      </c>
      <c r="P117" s="573">
        <f t="shared" si="49"/>
        <v>9.7149999999999999</v>
      </c>
      <c r="Q117" s="30">
        <f>SUM(Q92:Q116)</f>
        <v>570.41399999999999</v>
      </c>
      <c r="R117" s="30">
        <f>SUM(R92:R116)</f>
        <v>642.31400000000008</v>
      </c>
      <c r="S117" s="30">
        <f>SUM(S92:S116)</f>
        <v>0</v>
      </c>
      <c r="T117" s="226">
        <f t="shared" si="44"/>
        <v>1212.7280000000001</v>
      </c>
      <c r="U117" s="553">
        <f>SUM(U92:U116)</f>
        <v>1207.8009999999999</v>
      </c>
      <c r="V117" s="704">
        <f>SUM(V92:V116)</f>
        <v>1209.2920000000001</v>
      </c>
      <c r="W117" s="554">
        <f t="shared" ref="W117:X117" si="50">SUM(W92:W116)</f>
        <v>1.72</v>
      </c>
      <c r="X117" s="554">
        <f t="shared" si="50"/>
        <v>1.72</v>
      </c>
      <c r="Y117" s="199">
        <f>SUM(Y92:Y116)</f>
        <v>1211.0120000000002</v>
      </c>
      <c r="Z117" s="813"/>
    </row>
    <row r="118" spans="1:27" s="564" customFormat="1" ht="16.5" thickBot="1">
      <c r="A118" s="771"/>
      <c r="B118" s="772"/>
      <c r="C118" s="772"/>
      <c r="D118" s="772"/>
      <c r="E118" s="772"/>
      <c r="F118" s="721" t="s">
        <v>380</v>
      </c>
      <c r="G118" s="57">
        <f t="shared" ref="G118:S118" si="51">+G117/$T$117</f>
        <v>5.2518784096681197E-2</v>
      </c>
      <c r="H118" s="57">
        <f t="shared" si="51"/>
        <v>0.1244054726204062</v>
      </c>
      <c r="I118" s="57">
        <f t="shared" si="51"/>
        <v>0.18424329280762047</v>
      </c>
      <c r="J118" s="57">
        <f t="shared" si="51"/>
        <v>0.10835983006906745</v>
      </c>
      <c r="K118" s="57">
        <f t="shared" si="51"/>
        <v>8.2871014770006125E-4</v>
      </c>
      <c r="L118" s="57">
        <f t="shared" si="51"/>
        <v>3.2736112302181528E-3</v>
      </c>
      <c r="M118" s="57">
        <f t="shared" si="51"/>
        <v>3.1386263036723816E-2</v>
      </c>
      <c r="N118" s="57">
        <f t="shared" si="51"/>
        <v>0.23195885639648792</v>
      </c>
      <c r="O118" s="57">
        <f t="shared" si="51"/>
        <v>0.25501431483399406</v>
      </c>
      <c r="P118" s="57">
        <f t="shared" si="51"/>
        <v>8.0108647611005918E-3</v>
      </c>
      <c r="Q118" s="57">
        <f t="shared" si="51"/>
        <v>0.47035608974147536</v>
      </c>
      <c r="R118" s="57">
        <f t="shared" si="51"/>
        <v>0.52964391025852464</v>
      </c>
      <c r="S118" s="57">
        <f t="shared" si="51"/>
        <v>0</v>
      </c>
      <c r="T118" s="57">
        <f xml:space="preserve"> T117/U117</f>
        <v>1.0040793143903675</v>
      </c>
      <c r="U118" s="706"/>
      <c r="V118" s="705">
        <f>+V117/$Y$117</f>
        <v>0.99857970028372967</v>
      </c>
      <c r="W118" s="57">
        <f>+W117/$Y$117</f>
        <v>1.4202997162703589E-3</v>
      </c>
      <c r="X118" s="57">
        <f>+X117/$Y$117</f>
        <v>1.4202997162703589E-3</v>
      </c>
      <c r="Y118" s="709"/>
      <c r="Z118" s="814"/>
    </row>
    <row r="119" spans="1:27" ht="15.75">
      <c r="A119" s="551"/>
      <c r="B119" s="6"/>
      <c r="C119" s="6"/>
      <c r="D119" s="6"/>
      <c r="E119" s="6"/>
      <c r="F119" s="550"/>
      <c r="G119" s="549"/>
      <c r="H119" s="12"/>
      <c r="I119" s="12"/>
      <c r="J119" s="12"/>
      <c r="K119" s="12"/>
      <c r="L119" s="12"/>
      <c r="M119" s="548"/>
      <c r="N119" s="548"/>
      <c r="O119" s="548"/>
      <c r="P119" s="548"/>
      <c r="Q119" s="6"/>
      <c r="R119" s="6"/>
      <c r="S119" s="6"/>
      <c r="T119" s="642"/>
      <c r="U119" s="546"/>
      <c r="V119" s="574"/>
      <c r="W119" s="574"/>
      <c r="X119" s="574"/>
      <c r="Y119" s="546"/>
      <c r="Z119" s="565"/>
    </row>
    <row r="120" spans="1:27" ht="16.5" thickBot="1">
      <c r="A120" s="770" t="s">
        <v>135</v>
      </c>
      <c r="B120" s="770"/>
      <c r="C120" s="6"/>
      <c r="D120" s="6"/>
      <c r="E120" s="6"/>
      <c r="F120" s="550"/>
      <c r="G120" s="549"/>
      <c r="H120" s="12"/>
      <c r="I120" s="12"/>
      <c r="J120" s="12"/>
      <c r="K120" s="12"/>
      <c r="L120" s="12"/>
      <c r="M120" s="548"/>
      <c r="N120" s="548"/>
      <c r="O120" s="548"/>
      <c r="P120" s="548"/>
      <c r="Q120" s="6"/>
      <c r="R120" s="6"/>
      <c r="S120" s="6"/>
      <c r="T120" s="196"/>
      <c r="U120" s="546"/>
      <c r="V120" s="574"/>
      <c r="W120" s="574"/>
      <c r="X120" s="574"/>
      <c r="Y120" s="546"/>
      <c r="Z120" s="565"/>
    </row>
    <row r="121" spans="1:27" ht="15.75" outlineLevel="1">
      <c r="A121" s="646">
        <v>43</v>
      </c>
      <c r="B121" s="648">
        <v>4313</v>
      </c>
      <c r="C121" s="653" t="s">
        <v>1338</v>
      </c>
      <c r="D121" s="648" t="s">
        <v>104</v>
      </c>
      <c r="E121" s="648" t="s">
        <v>880</v>
      </c>
      <c r="F121" s="647" t="s">
        <v>1411</v>
      </c>
      <c r="G121" s="649">
        <v>0.999</v>
      </c>
      <c r="H121" s="221">
        <v>37.823999999999998</v>
      </c>
      <c r="I121" s="221">
        <v>12.715</v>
      </c>
      <c r="J121" s="221">
        <v>0</v>
      </c>
      <c r="K121" s="221">
        <v>0</v>
      </c>
      <c r="L121" s="221">
        <v>0</v>
      </c>
      <c r="M121" s="650">
        <v>2.0019999999999998</v>
      </c>
      <c r="N121" s="650">
        <v>0</v>
      </c>
      <c r="O121" s="650">
        <v>0</v>
      </c>
      <c r="P121" s="650">
        <v>0</v>
      </c>
      <c r="Q121" s="279">
        <f t="shared" ref="Q121:Q125" si="52">SUM(G121:K121)</f>
        <v>51.537999999999997</v>
      </c>
      <c r="R121" s="279">
        <f t="shared" ref="R121:R125" si="53">SUM(L121:P121)</f>
        <v>2.0019999999999998</v>
      </c>
      <c r="S121" s="279"/>
      <c r="T121" s="676">
        <f t="shared" ref="T121:T126" si="54">SUM(Q121:S121)</f>
        <v>53.54</v>
      </c>
      <c r="U121" s="719">
        <f>+Q121+R121</f>
        <v>53.54</v>
      </c>
      <c r="V121" s="702">
        <v>52.33</v>
      </c>
      <c r="W121" s="223">
        <v>0.65800000000000003</v>
      </c>
      <c r="X121" s="223">
        <v>0.55700000000000005</v>
      </c>
      <c r="Y121" s="708">
        <f t="shared" ref="Y121:Y125" si="55">V121+X121</f>
        <v>52.887</v>
      </c>
      <c r="Z121" s="689">
        <v>3</v>
      </c>
      <c r="AA121" s="6"/>
    </row>
    <row r="122" spans="1:27" ht="15.75" outlineLevel="1">
      <c r="A122" s="559">
        <v>43</v>
      </c>
      <c r="B122" s="555" t="s">
        <v>136</v>
      </c>
      <c r="C122" s="652" t="s">
        <v>1263</v>
      </c>
      <c r="D122" s="555" t="s">
        <v>7</v>
      </c>
      <c r="E122" s="555" t="s">
        <v>137</v>
      </c>
      <c r="F122" s="652" t="s">
        <v>505</v>
      </c>
      <c r="G122" s="557">
        <v>8.9930000000000003</v>
      </c>
      <c r="H122" s="236">
        <v>22.733000000000001</v>
      </c>
      <c r="I122" s="236">
        <v>0</v>
      </c>
      <c r="J122" s="236">
        <v>0</v>
      </c>
      <c r="K122" s="236">
        <v>0</v>
      </c>
      <c r="L122" s="236">
        <v>0</v>
      </c>
      <c r="M122" s="556">
        <v>0</v>
      </c>
      <c r="N122" s="556">
        <v>0</v>
      </c>
      <c r="O122" s="556">
        <v>0</v>
      </c>
      <c r="P122" s="556">
        <v>0</v>
      </c>
      <c r="Q122" s="30">
        <f t="shared" si="52"/>
        <v>31.725999999999999</v>
      </c>
      <c r="R122" s="30">
        <f t="shared" si="53"/>
        <v>0</v>
      </c>
      <c r="S122" s="30"/>
      <c r="T122" s="664">
        <f t="shared" si="54"/>
        <v>31.725999999999999</v>
      </c>
      <c r="U122" s="553">
        <f t="shared" ref="U122:U125" si="56">+Q122+R122</f>
        <v>31.725999999999999</v>
      </c>
      <c r="V122" s="703">
        <v>31.725999999999999</v>
      </c>
      <c r="W122" s="237">
        <v>0</v>
      </c>
      <c r="X122" s="237">
        <v>0</v>
      </c>
      <c r="Y122" s="674">
        <f t="shared" si="55"/>
        <v>31.725999999999999</v>
      </c>
      <c r="Z122" s="675">
        <v>3</v>
      </c>
      <c r="AA122" s="6"/>
    </row>
    <row r="123" spans="1:27" ht="15.75" outlineLevel="1">
      <c r="A123" s="559">
        <v>45</v>
      </c>
      <c r="B123" s="555">
        <v>4515</v>
      </c>
      <c r="C123" s="652" t="s">
        <v>1480</v>
      </c>
      <c r="D123" s="555" t="s">
        <v>7</v>
      </c>
      <c r="E123" s="555" t="s">
        <v>1481</v>
      </c>
      <c r="F123" s="558" t="s">
        <v>1482</v>
      </c>
      <c r="G123" s="557"/>
      <c r="H123" s="236"/>
      <c r="I123" s="236"/>
      <c r="J123" s="236"/>
      <c r="K123" s="236"/>
      <c r="L123" s="236"/>
      <c r="M123" s="556"/>
      <c r="N123" s="556"/>
      <c r="O123" s="556"/>
      <c r="P123" s="556"/>
      <c r="Q123" s="30">
        <f t="shared" si="52"/>
        <v>0</v>
      </c>
      <c r="R123" s="30">
        <f t="shared" si="53"/>
        <v>0</v>
      </c>
      <c r="S123" s="30"/>
      <c r="T123" s="664">
        <f t="shared" si="54"/>
        <v>0</v>
      </c>
      <c r="U123" s="553">
        <v>87.71</v>
      </c>
      <c r="V123" s="703"/>
      <c r="W123" s="237"/>
      <c r="X123" s="237"/>
      <c r="Y123" s="674">
        <f t="shared" ref="Y123:Y124" si="57">V123+X123</f>
        <v>0</v>
      </c>
      <c r="Z123" s="748">
        <v>1</v>
      </c>
      <c r="AA123" s="6"/>
    </row>
    <row r="124" spans="1:27" ht="15.75" outlineLevel="1">
      <c r="A124" s="559">
        <v>45</v>
      </c>
      <c r="B124" s="555" t="s">
        <v>138</v>
      </c>
      <c r="C124" s="652" t="s">
        <v>139</v>
      </c>
      <c r="D124" s="555" t="s">
        <v>7</v>
      </c>
      <c r="E124" s="555" t="s">
        <v>506</v>
      </c>
      <c r="F124" s="558" t="s">
        <v>139</v>
      </c>
      <c r="G124" s="557">
        <v>0</v>
      </c>
      <c r="H124" s="236">
        <v>9.1</v>
      </c>
      <c r="I124" s="236">
        <v>2</v>
      </c>
      <c r="J124" s="236">
        <v>22.111000000000001</v>
      </c>
      <c r="K124" s="236">
        <v>0</v>
      </c>
      <c r="L124" s="236">
        <v>0</v>
      </c>
      <c r="M124" s="556">
        <v>1</v>
      </c>
      <c r="N124" s="556">
        <v>2</v>
      </c>
      <c r="O124" s="556">
        <v>28.2</v>
      </c>
      <c r="P124" s="556">
        <v>0</v>
      </c>
      <c r="Q124" s="30">
        <f t="shared" si="52"/>
        <v>33.210999999999999</v>
      </c>
      <c r="R124" s="30">
        <f t="shared" si="53"/>
        <v>31.2</v>
      </c>
      <c r="S124" s="30"/>
      <c r="T124" s="664">
        <f t="shared" si="54"/>
        <v>64.411000000000001</v>
      </c>
      <c r="U124" s="553">
        <f t="shared" ref="U124" si="58">+Q124+R124</f>
        <v>64.411000000000001</v>
      </c>
      <c r="V124" s="703">
        <v>64.41</v>
      </c>
      <c r="W124" s="237">
        <v>0</v>
      </c>
      <c r="X124" s="237">
        <v>0</v>
      </c>
      <c r="Y124" s="674">
        <f t="shared" si="57"/>
        <v>64.41</v>
      </c>
      <c r="Z124" s="748">
        <v>1</v>
      </c>
      <c r="AA124" s="6"/>
    </row>
    <row r="125" spans="1:27" ht="15.75" outlineLevel="1">
      <c r="A125" s="559">
        <v>78</v>
      </c>
      <c r="B125" s="555">
        <v>7806</v>
      </c>
      <c r="C125" s="652" t="s">
        <v>625</v>
      </c>
      <c r="D125" s="555" t="s">
        <v>501</v>
      </c>
      <c r="E125" s="555" t="s">
        <v>1282</v>
      </c>
      <c r="F125" s="558" t="s">
        <v>855</v>
      </c>
      <c r="G125" s="557">
        <v>17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556">
        <v>0</v>
      </c>
      <c r="N125" s="236">
        <v>0</v>
      </c>
      <c r="O125" s="556">
        <v>0</v>
      </c>
      <c r="P125" s="556">
        <v>0</v>
      </c>
      <c r="Q125" s="30">
        <f t="shared" si="52"/>
        <v>17</v>
      </c>
      <c r="R125" s="30">
        <f t="shared" si="53"/>
        <v>0</v>
      </c>
      <c r="S125" s="30"/>
      <c r="T125" s="664">
        <f t="shared" si="54"/>
        <v>17</v>
      </c>
      <c r="U125" s="553">
        <f t="shared" si="56"/>
        <v>17</v>
      </c>
      <c r="V125" s="703">
        <v>17</v>
      </c>
      <c r="W125" s="237">
        <v>0</v>
      </c>
      <c r="X125" s="237">
        <v>0</v>
      </c>
      <c r="Y125" s="674">
        <f t="shared" si="55"/>
        <v>17</v>
      </c>
      <c r="Z125" s="675">
        <v>3</v>
      </c>
      <c r="AA125" s="6"/>
    </row>
    <row r="126" spans="1:27" s="564" customFormat="1" ht="15.75">
      <c r="A126" s="766" t="s">
        <v>375</v>
      </c>
      <c r="B126" s="767"/>
      <c r="C126" s="767"/>
      <c r="D126" s="767"/>
      <c r="E126" s="767"/>
      <c r="F126" s="720" t="s">
        <v>379</v>
      </c>
      <c r="G126" s="573">
        <f t="shared" ref="G126:S126" si="59">SUM(G121:G125)</f>
        <v>26.992000000000001</v>
      </c>
      <c r="H126" s="573">
        <f t="shared" si="59"/>
        <v>69.656999999999996</v>
      </c>
      <c r="I126" s="573">
        <f t="shared" si="59"/>
        <v>14.715</v>
      </c>
      <c r="J126" s="573">
        <f t="shared" si="59"/>
        <v>22.111000000000001</v>
      </c>
      <c r="K126" s="573">
        <f t="shared" si="59"/>
        <v>0</v>
      </c>
      <c r="L126" s="573">
        <f t="shared" si="59"/>
        <v>0</v>
      </c>
      <c r="M126" s="573">
        <f t="shared" si="59"/>
        <v>3.0019999999999998</v>
      </c>
      <c r="N126" s="573">
        <f t="shared" si="59"/>
        <v>2</v>
      </c>
      <c r="O126" s="573">
        <f t="shared" si="59"/>
        <v>28.2</v>
      </c>
      <c r="P126" s="573">
        <f t="shared" si="59"/>
        <v>0</v>
      </c>
      <c r="Q126" s="30">
        <f t="shared" si="59"/>
        <v>133.47499999999999</v>
      </c>
      <c r="R126" s="30">
        <f t="shared" si="59"/>
        <v>33.201999999999998</v>
      </c>
      <c r="S126" s="30">
        <f t="shared" si="59"/>
        <v>0</v>
      </c>
      <c r="T126" s="229">
        <f t="shared" si="54"/>
        <v>166.67699999999999</v>
      </c>
      <c r="U126" s="571">
        <f>SUM(U121:U125)</f>
        <v>254.387</v>
      </c>
      <c r="V126" s="704">
        <f>SUM(V121:V125)</f>
        <v>165.46600000000001</v>
      </c>
      <c r="W126" s="554">
        <f>SUM(W121:W125)</f>
        <v>0.65800000000000003</v>
      </c>
      <c r="X126" s="554">
        <f>SUM(X121:X125)</f>
        <v>0.55700000000000005</v>
      </c>
      <c r="Y126" s="199">
        <f>SUM(Y121:Y125)</f>
        <v>166.023</v>
      </c>
      <c r="Z126" s="799"/>
    </row>
    <row r="127" spans="1:27" s="564" customFormat="1" ht="16.5" thickBot="1">
      <c r="A127" s="771"/>
      <c r="B127" s="772"/>
      <c r="C127" s="772"/>
      <c r="D127" s="772"/>
      <c r="E127" s="772"/>
      <c r="F127" s="721" t="s">
        <v>380</v>
      </c>
      <c r="G127" s="57">
        <f t="shared" ref="G127:S127" si="60">+G126/$T$126</f>
        <v>0.16194195959850491</v>
      </c>
      <c r="H127" s="57">
        <f t="shared" si="60"/>
        <v>0.41791608920246942</v>
      </c>
      <c r="I127" s="57">
        <f t="shared" si="60"/>
        <v>8.828452635936572E-2</v>
      </c>
      <c r="J127" s="57">
        <f t="shared" si="60"/>
        <v>0.13265777521793651</v>
      </c>
      <c r="K127" s="57">
        <f t="shared" si="60"/>
        <v>0</v>
      </c>
      <c r="L127" s="57">
        <f t="shared" si="60"/>
        <v>0</v>
      </c>
      <c r="M127" s="57">
        <f t="shared" si="60"/>
        <v>1.8010883325233835E-2</v>
      </c>
      <c r="N127" s="57">
        <f t="shared" si="60"/>
        <v>1.199925604612514E-2</v>
      </c>
      <c r="O127" s="57">
        <f t="shared" si="60"/>
        <v>0.16918951025036449</v>
      </c>
      <c r="P127" s="57">
        <f t="shared" si="60"/>
        <v>0</v>
      </c>
      <c r="Q127" s="57">
        <f t="shared" si="60"/>
        <v>0.80080035037827657</v>
      </c>
      <c r="R127" s="57">
        <f t="shared" si="60"/>
        <v>0.19919964962172346</v>
      </c>
      <c r="S127" s="57">
        <f t="shared" si="60"/>
        <v>0</v>
      </c>
      <c r="T127" s="57">
        <f xml:space="preserve"> T126/U126</f>
        <v>0.65521036845436276</v>
      </c>
      <c r="U127" s="706"/>
      <c r="V127" s="705">
        <f>+V126/$Y$126</f>
        <v>0.99664504315667113</v>
      </c>
      <c r="W127" s="57">
        <f>+W126/$Y$126</f>
        <v>3.9633062888876844E-3</v>
      </c>
      <c r="X127" s="57">
        <f>+X126/$Y$126</f>
        <v>3.3549568433289367E-3</v>
      </c>
      <c r="Y127" s="709"/>
      <c r="Z127" s="800"/>
    </row>
    <row r="128" spans="1:27" ht="15.75">
      <c r="A128" s="551"/>
      <c r="B128" s="550"/>
      <c r="C128" s="550"/>
      <c r="D128" s="550"/>
      <c r="E128" s="550"/>
      <c r="F128" s="550"/>
      <c r="G128" s="549"/>
      <c r="H128" s="12"/>
      <c r="I128" s="12"/>
      <c r="J128" s="12"/>
      <c r="K128" s="12"/>
      <c r="L128" s="12"/>
      <c r="M128" s="548"/>
      <c r="N128" s="548"/>
      <c r="O128" s="548"/>
      <c r="P128" s="548"/>
      <c r="Q128" s="6"/>
      <c r="R128" s="6"/>
      <c r="S128" s="6"/>
      <c r="T128" s="196"/>
      <c r="U128" s="546"/>
      <c r="V128" s="574"/>
      <c r="W128" s="574"/>
      <c r="X128" s="574"/>
      <c r="Y128" s="546"/>
      <c r="Z128" s="565"/>
    </row>
    <row r="129" spans="1:27" ht="16.5" thickBot="1">
      <c r="A129" s="770" t="s">
        <v>507</v>
      </c>
      <c r="B129" s="770"/>
      <c r="C129" s="550"/>
      <c r="D129" s="550"/>
      <c r="E129" s="550"/>
      <c r="F129" s="550"/>
      <c r="G129" s="549"/>
      <c r="H129" s="12"/>
      <c r="I129" s="12"/>
      <c r="J129" s="12"/>
      <c r="K129" s="12"/>
      <c r="L129" s="12"/>
      <c r="M129" s="548"/>
      <c r="N129" s="548"/>
      <c r="O129" s="548"/>
      <c r="P129" s="548"/>
      <c r="Q129" s="6"/>
      <c r="R129" s="6"/>
      <c r="S129" s="6"/>
      <c r="T129" s="196"/>
      <c r="U129" s="546"/>
      <c r="V129" s="574"/>
      <c r="W129" s="574"/>
      <c r="X129" s="574"/>
      <c r="Y129" s="546"/>
    </row>
    <row r="130" spans="1:27" ht="15.75" outlineLevel="1">
      <c r="A130" s="646">
        <v>13</v>
      </c>
      <c r="B130" s="666" t="s">
        <v>140</v>
      </c>
      <c r="C130" s="653" t="s">
        <v>395</v>
      </c>
      <c r="D130" s="648" t="s">
        <v>132</v>
      </c>
      <c r="E130" s="648" t="s">
        <v>158</v>
      </c>
      <c r="F130" s="653" t="s">
        <v>827</v>
      </c>
      <c r="G130" s="649">
        <v>1.855</v>
      </c>
      <c r="H130" s="221">
        <v>9.4740000000000002</v>
      </c>
      <c r="I130" s="221">
        <v>0</v>
      </c>
      <c r="J130" s="221">
        <v>0</v>
      </c>
      <c r="K130" s="221">
        <v>0</v>
      </c>
      <c r="L130" s="221">
        <v>0</v>
      </c>
      <c r="M130" s="650">
        <v>0</v>
      </c>
      <c r="N130" s="650">
        <v>0</v>
      </c>
      <c r="O130" s="650">
        <v>0</v>
      </c>
      <c r="P130" s="650">
        <v>0</v>
      </c>
      <c r="Q130" s="279">
        <f>SUM(G130:K130)</f>
        <v>11.329000000000001</v>
      </c>
      <c r="R130" s="279">
        <f t="shared" ref="R130:R134" si="61">SUM(L130:P130)</f>
        <v>0</v>
      </c>
      <c r="S130" s="279"/>
      <c r="T130" s="659">
        <f t="shared" ref="T130:T135" si="62">SUM(Q130:S130)</f>
        <v>11.329000000000001</v>
      </c>
      <c r="U130" s="672">
        <v>11.329000000000001</v>
      </c>
      <c r="V130" s="702">
        <v>11.329000000000001</v>
      </c>
      <c r="W130" s="223">
        <v>0</v>
      </c>
      <c r="X130" s="223">
        <v>0</v>
      </c>
      <c r="Y130" s="708">
        <f t="shared" ref="Y130:Y134" si="63">V130+X130</f>
        <v>11.329000000000001</v>
      </c>
      <c r="Z130" s="651">
        <v>2</v>
      </c>
      <c r="AA130" s="6"/>
    </row>
    <row r="131" spans="1:27" ht="15.75" outlineLevel="1">
      <c r="A131" s="559">
        <v>13</v>
      </c>
      <c r="B131" s="663" t="s">
        <v>140</v>
      </c>
      <c r="C131" s="652" t="s">
        <v>395</v>
      </c>
      <c r="D131" s="555" t="s">
        <v>158</v>
      </c>
      <c r="E131" s="555" t="s">
        <v>141</v>
      </c>
      <c r="F131" s="652" t="s">
        <v>828</v>
      </c>
      <c r="G131" s="557">
        <v>0</v>
      </c>
      <c r="H131" s="236">
        <v>5.5919999999999996</v>
      </c>
      <c r="I131" s="236">
        <v>32.353999999999999</v>
      </c>
      <c r="J131" s="236">
        <v>5.1440000000000001</v>
      </c>
      <c r="K131" s="236">
        <v>0</v>
      </c>
      <c r="L131" s="236">
        <v>0</v>
      </c>
      <c r="M131" s="556">
        <v>0</v>
      </c>
      <c r="N131" s="556">
        <v>0</v>
      </c>
      <c r="O131" s="556">
        <v>0</v>
      </c>
      <c r="P131" s="556">
        <v>0</v>
      </c>
      <c r="Q131" s="30">
        <f>SUM(G131:K131)</f>
        <v>43.089999999999996</v>
      </c>
      <c r="R131" s="30">
        <f t="shared" si="61"/>
        <v>0</v>
      </c>
      <c r="S131" s="30"/>
      <c r="T131" s="645">
        <f t="shared" si="62"/>
        <v>43.089999999999996</v>
      </c>
      <c r="U131" s="571">
        <v>43.34</v>
      </c>
      <c r="V131" s="703">
        <v>43.09</v>
      </c>
      <c r="W131" s="237">
        <v>0</v>
      </c>
      <c r="X131" s="237">
        <v>0</v>
      </c>
      <c r="Y131" s="674">
        <f t="shared" si="63"/>
        <v>43.09</v>
      </c>
      <c r="Z131" s="700">
        <v>1</v>
      </c>
      <c r="AA131" s="6"/>
    </row>
    <row r="132" spans="1:27" ht="15.75" outlineLevel="1">
      <c r="A132" s="559">
        <v>50</v>
      </c>
      <c r="B132" s="663" t="s">
        <v>142</v>
      </c>
      <c r="C132" s="652" t="s">
        <v>143</v>
      </c>
      <c r="D132" s="555" t="s">
        <v>144</v>
      </c>
      <c r="E132" s="555" t="s">
        <v>145</v>
      </c>
      <c r="F132" s="652" t="s">
        <v>672</v>
      </c>
      <c r="G132" s="557">
        <v>0</v>
      </c>
      <c r="H132" s="236">
        <v>0</v>
      </c>
      <c r="I132" s="236">
        <v>0</v>
      </c>
      <c r="J132" s="236">
        <v>0</v>
      </c>
      <c r="K132" s="236">
        <v>0</v>
      </c>
      <c r="L132" s="236"/>
      <c r="M132" s="236">
        <v>0</v>
      </c>
      <c r="N132" s="236">
        <v>0</v>
      </c>
      <c r="O132" s="236">
        <v>37.726999999999997</v>
      </c>
      <c r="P132" s="236">
        <v>31.207000000000001</v>
      </c>
      <c r="Q132" s="30">
        <f>SUM(G132:K132)</f>
        <v>0</v>
      </c>
      <c r="R132" s="30">
        <f t="shared" si="61"/>
        <v>68.933999999999997</v>
      </c>
      <c r="S132" s="30"/>
      <c r="T132" s="645">
        <f t="shared" si="62"/>
        <v>68.933999999999997</v>
      </c>
      <c r="U132" s="571">
        <v>68.933999999999997</v>
      </c>
      <c r="V132" s="703">
        <v>68.933999999999997</v>
      </c>
      <c r="W132" s="237">
        <v>0</v>
      </c>
      <c r="X132" s="237">
        <v>0</v>
      </c>
      <c r="Y132" s="674">
        <f t="shared" si="63"/>
        <v>68.933999999999997</v>
      </c>
      <c r="Z132" s="700">
        <v>2</v>
      </c>
      <c r="AA132" s="6"/>
    </row>
    <row r="133" spans="1:27" ht="15.75" outlineLevel="1">
      <c r="A133" s="559">
        <v>50</v>
      </c>
      <c r="B133" s="663" t="s">
        <v>146</v>
      </c>
      <c r="C133" s="652" t="s">
        <v>297</v>
      </c>
      <c r="D133" s="555" t="s">
        <v>7</v>
      </c>
      <c r="E133" s="555" t="s">
        <v>110</v>
      </c>
      <c r="F133" s="652" t="s">
        <v>147</v>
      </c>
      <c r="G133" s="557">
        <v>28.664999999999999</v>
      </c>
      <c r="H133" s="236">
        <v>12.903</v>
      </c>
      <c r="I133" s="236">
        <v>0</v>
      </c>
      <c r="J133" s="236">
        <v>0</v>
      </c>
      <c r="K133" s="236">
        <v>0</v>
      </c>
      <c r="L133" s="236">
        <v>0</v>
      </c>
      <c r="M133" s="556">
        <v>1.1080000000000001</v>
      </c>
      <c r="N133" s="652">
        <v>5.194</v>
      </c>
      <c r="O133" s="556">
        <v>0</v>
      </c>
      <c r="P133" s="556">
        <v>0</v>
      </c>
      <c r="Q133" s="30">
        <f>SUM(G133:K133)</f>
        <v>41.567999999999998</v>
      </c>
      <c r="R133" s="30">
        <f t="shared" si="61"/>
        <v>6.3019999999999996</v>
      </c>
      <c r="S133" s="30"/>
      <c r="T133" s="645">
        <f t="shared" si="62"/>
        <v>47.87</v>
      </c>
      <c r="U133" s="571">
        <v>48.71</v>
      </c>
      <c r="V133" s="703">
        <v>47.703000000000003</v>
      </c>
      <c r="W133" s="237">
        <v>0</v>
      </c>
      <c r="X133" s="237">
        <v>0</v>
      </c>
      <c r="Y133" s="674">
        <f t="shared" si="63"/>
        <v>47.703000000000003</v>
      </c>
      <c r="Z133" s="700">
        <v>2</v>
      </c>
      <c r="AA133" s="6"/>
    </row>
    <row r="134" spans="1:27" ht="15.75" outlineLevel="1">
      <c r="A134" s="559">
        <v>60</v>
      </c>
      <c r="B134" s="663" t="s">
        <v>148</v>
      </c>
      <c r="C134" s="652" t="s">
        <v>149</v>
      </c>
      <c r="D134" s="555" t="s">
        <v>7</v>
      </c>
      <c r="E134" s="555" t="s">
        <v>150</v>
      </c>
      <c r="F134" s="652" t="s">
        <v>149</v>
      </c>
      <c r="G134" s="557">
        <v>3.0830000000000002</v>
      </c>
      <c r="H134" s="236">
        <v>42.834000000000003</v>
      </c>
      <c r="I134" s="236">
        <v>11.52</v>
      </c>
      <c r="J134" s="236">
        <v>0</v>
      </c>
      <c r="K134" s="236">
        <v>0</v>
      </c>
      <c r="L134" s="236">
        <v>0</v>
      </c>
      <c r="M134" s="556">
        <v>5.3010000000000002</v>
      </c>
      <c r="N134" s="556">
        <v>44.308</v>
      </c>
      <c r="O134" s="556">
        <v>0</v>
      </c>
      <c r="P134" s="556">
        <v>0</v>
      </c>
      <c r="Q134" s="30">
        <f>SUM(G134:K134)</f>
        <v>57.436999999999998</v>
      </c>
      <c r="R134" s="30">
        <f t="shared" si="61"/>
        <v>49.609000000000002</v>
      </c>
      <c r="S134" s="30"/>
      <c r="T134" s="645">
        <f t="shared" si="62"/>
        <v>107.04599999999999</v>
      </c>
      <c r="U134" s="571">
        <v>106.61</v>
      </c>
      <c r="V134" s="703">
        <v>107.04600000000001</v>
      </c>
      <c r="W134" s="237">
        <v>0</v>
      </c>
      <c r="X134" s="237">
        <v>0</v>
      </c>
      <c r="Y134" s="674">
        <f t="shared" si="63"/>
        <v>107.04600000000001</v>
      </c>
      <c r="Z134" s="700">
        <v>1</v>
      </c>
      <c r="AA134" s="6"/>
    </row>
    <row r="135" spans="1:27" s="564" customFormat="1" ht="15.75">
      <c r="A135" s="766" t="s">
        <v>520</v>
      </c>
      <c r="B135" s="767"/>
      <c r="C135" s="767"/>
      <c r="D135" s="767"/>
      <c r="E135" s="767"/>
      <c r="F135" s="720" t="s">
        <v>379</v>
      </c>
      <c r="G135" s="573">
        <f t="shared" ref="G135:P135" si="64">SUM(G130:G134)</f>
        <v>33.603000000000002</v>
      </c>
      <c r="H135" s="573">
        <f t="shared" si="64"/>
        <v>70.802999999999997</v>
      </c>
      <c r="I135" s="573">
        <f t="shared" si="64"/>
        <v>43.873999999999995</v>
      </c>
      <c r="J135" s="573">
        <f t="shared" si="64"/>
        <v>5.1440000000000001</v>
      </c>
      <c r="K135" s="573">
        <f t="shared" si="64"/>
        <v>0</v>
      </c>
      <c r="L135" s="573">
        <f t="shared" si="64"/>
        <v>0</v>
      </c>
      <c r="M135" s="573">
        <f t="shared" si="64"/>
        <v>6.4090000000000007</v>
      </c>
      <c r="N135" s="573">
        <f t="shared" si="64"/>
        <v>49.502000000000002</v>
      </c>
      <c r="O135" s="573">
        <f t="shared" si="64"/>
        <v>37.726999999999997</v>
      </c>
      <c r="P135" s="573">
        <f t="shared" si="64"/>
        <v>31.207000000000001</v>
      </c>
      <c r="Q135" s="30">
        <f>SUM(Q130:Q134)</f>
        <v>153.42399999999998</v>
      </c>
      <c r="R135" s="30">
        <f>SUM(R130:R134)</f>
        <v>124.845</v>
      </c>
      <c r="S135" s="30">
        <f>SUM(S130:S134)</f>
        <v>0</v>
      </c>
      <c r="T135" s="226">
        <f t="shared" si="62"/>
        <v>278.26900000000001</v>
      </c>
      <c r="U135" s="571">
        <f>SUM(U130:U134)</f>
        <v>278.923</v>
      </c>
      <c r="V135" s="704">
        <f>SUM(V130:V134)</f>
        <v>278.10200000000003</v>
      </c>
      <c r="W135" s="554">
        <f t="shared" ref="W135:X135" si="65">SUM(W130:W134)</f>
        <v>0</v>
      </c>
      <c r="X135" s="554">
        <f t="shared" si="65"/>
        <v>0</v>
      </c>
      <c r="Y135" s="199">
        <f>SUM(Y130:Y134)</f>
        <v>278.10200000000003</v>
      </c>
      <c r="Z135" s="780"/>
    </row>
    <row r="136" spans="1:27" s="564" customFormat="1" ht="16.5" thickBot="1">
      <c r="A136" s="771"/>
      <c r="B136" s="772"/>
      <c r="C136" s="772"/>
      <c r="D136" s="772"/>
      <c r="E136" s="772"/>
      <c r="F136" s="721" t="s">
        <v>380</v>
      </c>
      <c r="G136" s="57">
        <f t="shared" ref="G136:S136" si="66">+G135/$T$135</f>
        <v>0.12075725287401759</v>
      </c>
      <c r="H136" s="57">
        <f t="shared" si="66"/>
        <v>0.25444084680650736</v>
      </c>
      <c r="I136" s="57">
        <f t="shared" si="66"/>
        <v>0.15766758065037786</v>
      </c>
      <c r="J136" s="57">
        <f t="shared" si="66"/>
        <v>1.8485709870664717E-2</v>
      </c>
      <c r="K136" s="57">
        <f t="shared" si="66"/>
        <v>0</v>
      </c>
      <c r="L136" s="57">
        <f t="shared" si="66"/>
        <v>0</v>
      </c>
      <c r="M136" s="57">
        <f t="shared" si="66"/>
        <v>2.303167079336901E-2</v>
      </c>
      <c r="N136" s="57">
        <f t="shared" si="66"/>
        <v>0.17789261470016424</v>
      </c>
      <c r="O136" s="57">
        <f t="shared" si="66"/>
        <v>0.13557744484653336</v>
      </c>
      <c r="P136" s="57">
        <f t="shared" si="66"/>
        <v>0.11214687945836582</v>
      </c>
      <c r="Q136" s="57">
        <f t="shared" si="66"/>
        <v>0.55135139020156743</v>
      </c>
      <c r="R136" s="57">
        <f t="shared" si="66"/>
        <v>0.44864860979843246</v>
      </c>
      <c r="S136" s="57">
        <f t="shared" si="66"/>
        <v>0</v>
      </c>
      <c r="T136" s="57">
        <f xml:space="preserve"> T135/U135</f>
        <v>0.99765526686576589</v>
      </c>
      <c r="U136" s="706"/>
      <c r="V136" s="705">
        <f>+V135/$Y$135</f>
        <v>1</v>
      </c>
      <c r="W136" s="57">
        <f>+W135/$Y$135</f>
        <v>0</v>
      </c>
      <c r="X136" s="57">
        <f>+X135/$Y$135</f>
        <v>0</v>
      </c>
      <c r="Y136" s="709"/>
      <c r="Z136" s="781"/>
    </row>
    <row r="137" spans="1:27" ht="15.75">
      <c r="A137" s="551"/>
      <c r="B137" s="570"/>
      <c r="C137" s="550"/>
      <c r="D137" s="550"/>
      <c r="E137" s="550"/>
      <c r="F137" s="550"/>
      <c r="G137" s="549"/>
      <c r="H137" s="12"/>
      <c r="I137" s="12"/>
      <c r="J137" s="12"/>
      <c r="K137" s="12"/>
      <c r="L137" s="12"/>
      <c r="M137" s="548"/>
      <c r="N137" s="548"/>
      <c r="O137" s="548"/>
      <c r="P137" s="548"/>
      <c r="Q137" s="6"/>
      <c r="R137" s="6"/>
      <c r="S137" s="6"/>
      <c r="T137" s="196"/>
      <c r="U137" s="546"/>
      <c r="V137" s="574"/>
      <c r="W137" s="574"/>
      <c r="X137" s="574"/>
      <c r="Y137" s="546"/>
      <c r="Z137" s="565"/>
    </row>
    <row r="138" spans="1:27" ht="16.5" thickBot="1">
      <c r="A138" s="770" t="s">
        <v>509</v>
      </c>
      <c r="B138" s="770"/>
      <c r="C138" s="550"/>
      <c r="D138" s="550"/>
      <c r="E138" s="550"/>
      <c r="F138" s="550"/>
      <c r="G138" s="549"/>
      <c r="H138" s="12"/>
      <c r="I138" s="12"/>
      <c r="J138" s="12"/>
      <c r="K138" s="12"/>
      <c r="L138" s="12"/>
      <c r="M138" s="548"/>
      <c r="N138" s="548"/>
      <c r="O138" s="548"/>
      <c r="P138" s="548"/>
      <c r="Q138" s="6"/>
      <c r="R138" s="6"/>
      <c r="S138" s="6"/>
      <c r="T138" s="196"/>
      <c r="U138" s="546"/>
      <c r="V138" s="574"/>
      <c r="W138" s="574"/>
      <c r="X138" s="574"/>
      <c r="Y138" s="546"/>
    </row>
    <row r="139" spans="1:27" ht="15.75" outlineLevel="1">
      <c r="A139" s="646">
        <v>21</v>
      </c>
      <c r="B139" s="666" t="s">
        <v>151</v>
      </c>
      <c r="C139" s="653" t="s">
        <v>152</v>
      </c>
      <c r="D139" s="648" t="s">
        <v>513</v>
      </c>
      <c r="E139" s="648" t="s">
        <v>1290</v>
      </c>
      <c r="F139" s="647" t="s">
        <v>1149</v>
      </c>
      <c r="G139" s="649">
        <v>0</v>
      </c>
      <c r="H139" s="221">
        <v>1.8049999999999999</v>
      </c>
      <c r="I139" s="221">
        <v>0.77200000000000002</v>
      </c>
      <c r="J139" s="221">
        <v>1.17</v>
      </c>
      <c r="K139" s="221">
        <v>0</v>
      </c>
      <c r="L139" s="221">
        <v>0</v>
      </c>
      <c r="M139" s="650">
        <v>0</v>
      </c>
      <c r="N139" s="650">
        <v>0</v>
      </c>
      <c r="O139" s="650">
        <v>0</v>
      </c>
      <c r="P139" s="650">
        <v>0</v>
      </c>
      <c r="Q139" s="279">
        <f>SUM(G139:K139)</f>
        <v>3.7469999999999999</v>
      </c>
      <c r="R139" s="279">
        <f t="shared" ref="R139:R149" si="67">SUM(L139:P139)</f>
        <v>0</v>
      </c>
      <c r="S139" s="279"/>
      <c r="T139" s="659">
        <f t="shared" ref="T139:T150" si="68">SUM(Q139:S139)</f>
        <v>3.7469999999999999</v>
      </c>
      <c r="U139" s="672">
        <v>3.7469999999999999</v>
      </c>
      <c r="V139" s="702">
        <v>3.7469999999999999</v>
      </c>
      <c r="W139" s="223">
        <v>0</v>
      </c>
      <c r="X139" s="223">
        <v>0</v>
      </c>
      <c r="Y139" s="708">
        <f t="shared" ref="Y139:Y149" si="69">V139+X139</f>
        <v>3.7469999999999999</v>
      </c>
      <c r="Z139" s="651">
        <v>2</v>
      </c>
      <c r="AA139" s="712"/>
    </row>
    <row r="140" spans="1:27" ht="15.75" outlineLevel="1">
      <c r="A140" s="559">
        <v>21</v>
      </c>
      <c r="B140" s="663" t="s">
        <v>151</v>
      </c>
      <c r="C140" s="652" t="s">
        <v>152</v>
      </c>
      <c r="D140" s="555" t="s">
        <v>1291</v>
      </c>
      <c r="E140" s="555" t="s">
        <v>770</v>
      </c>
      <c r="F140" s="558" t="s">
        <v>1150</v>
      </c>
      <c r="G140" s="557">
        <v>0</v>
      </c>
      <c r="H140" s="236">
        <v>0</v>
      </c>
      <c r="I140" s="236">
        <v>1.367</v>
      </c>
      <c r="J140" s="236">
        <v>0.753</v>
      </c>
      <c r="K140" s="236">
        <v>0</v>
      </c>
      <c r="L140" s="236">
        <v>0</v>
      </c>
      <c r="M140" s="556">
        <v>0</v>
      </c>
      <c r="N140" s="556">
        <v>0</v>
      </c>
      <c r="O140" s="556">
        <v>0</v>
      </c>
      <c r="P140" s="556">
        <v>0</v>
      </c>
      <c r="Q140" s="30">
        <f>SUM(G140:P140)</f>
        <v>2.12</v>
      </c>
      <c r="R140" s="30">
        <f>SUM(L140:P140)</f>
        <v>0</v>
      </c>
      <c r="S140" s="30"/>
      <c r="T140" s="645">
        <f t="shared" si="68"/>
        <v>2.12</v>
      </c>
      <c r="U140" s="571">
        <v>2.12</v>
      </c>
      <c r="V140" s="703">
        <v>2.12</v>
      </c>
      <c r="W140" s="237">
        <v>0</v>
      </c>
      <c r="X140" s="237">
        <v>0</v>
      </c>
      <c r="Y140" s="674">
        <f t="shared" si="69"/>
        <v>2.12</v>
      </c>
      <c r="Z140" s="700">
        <v>2</v>
      </c>
      <c r="AA140" s="6"/>
    </row>
    <row r="141" spans="1:27" ht="15.75" outlineLevel="1">
      <c r="A141" s="559">
        <v>25</v>
      </c>
      <c r="B141" s="663" t="s">
        <v>154</v>
      </c>
      <c r="C141" s="652" t="s">
        <v>155</v>
      </c>
      <c r="D141" s="555" t="s">
        <v>7</v>
      </c>
      <c r="E141" s="555" t="s">
        <v>1292</v>
      </c>
      <c r="F141" s="558" t="s">
        <v>1314</v>
      </c>
      <c r="G141" s="557">
        <v>0</v>
      </c>
      <c r="H141" s="236">
        <v>3.0209999999999999</v>
      </c>
      <c r="I141" s="236">
        <v>0.35</v>
      </c>
      <c r="J141" s="236">
        <v>0</v>
      </c>
      <c r="K141" s="236">
        <v>0</v>
      </c>
      <c r="L141" s="236">
        <v>0</v>
      </c>
      <c r="M141" s="556">
        <v>0</v>
      </c>
      <c r="N141" s="556">
        <v>0</v>
      </c>
      <c r="O141" s="556">
        <v>0</v>
      </c>
      <c r="P141" s="556">
        <v>0</v>
      </c>
      <c r="Q141" s="30">
        <f>SUM(G141:K141)</f>
        <v>3.371</v>
      </c>
      <c r="R141" s="30">
        <f t="shared" si="67"/>
        <v>0</v>
      </c>
      <c r="S141" s="30"/>
      <c r="T141" s="645">
        <f t="shared" si="68"/>
        <v>3.371</v>
      </c>
      <c r="U141" s="571">
        <v>3.35</v>
      </c>
      <c r="V141" s="703">
        <v>3.371</v>
      </c>
      <c r="W141" s="237">
        <v>0</v>
      </c>
      <c r="X141" s="237">
        <v>0</v>
      </c>
      <c r="Y141" s="674">
        <f t="shared" si="69"/>
        <v>3.371</v>
      </c>
      <c r="Z141" s="700">
        <v>3</v>
      </c>
      <c r="AA141" s="6"/>
    </row>
    <row r="142" spans="1:27" ht="15.75" outlineLevel="1">
      <c r="A142" s="559">
        <v>25</v>
      </c>
      <c r="B142" s="663" t="s">
        <v>154</v>
      </c>
      <c r="C142" s="652" t="s">
        <v>155</v>
      </c>
      <c r="D142" s="555" t="s">
        <v>1514</v>
      </c>
      <c r="E142" s="555" t="s">
        <v>1365</v>
      </c>
      <c r="F142" s="558" t="s">
        <v>1315</v>
      </c>
      <c r="G142" s="557">
        <v>1.0069999999999999</v>
      </c>
      <c r="H142" s="236">
        <v>2.996</v>
      </c>
      <c r="I142" s="236">
        <v>0</v>
      </c>
      <c r="J142" s="236">
        <v>0.89400000000000002</v>
      </c>
      <c r="K142" s="236">
        <v>0</v>
      </c>
      <c r="L142" s="236">
        <v>0</v>
      </c>
      <c r="M142" s="556">
        <v>0</v>
      </c>
      <c r="N142" s="556">
        <v>0</v>
      </c>
      <c r="O142" s="556">
        <v>0</v>
      </c>
      <c r="P142" s="556">
        <v>0</v>
      </c>
      <c r="Q142" s="30">
        <f>SUM(G142:K142)</f>
        <v>4.8970000000000002</v>
      </c>
      <c r="R142" s="30">
        <f>SUM(L142:P142)</f>
        <v>0</v>
      </c>
      <c r="S142" s="30"/>
      <c r="T142" s="645">
        <f t="shared" si="68"/>
        <v>4.8970000000000002</v>
      </c>
      <c r="U142" s="571">
        <v>4.8899999999999997</v>
      </c>
      <c r="V142" s="703">
        <v>4.8970000000000002</v>
      </c>
      <c r="W142" s="237">
        <v>0</v>
      </c>
      <c r="X142" s="237">
        <v>0</v>
      </c>
      <c r="Y142" s="674">
        <f t="shared" si="69"/>
        <v>4.8970000000000002</v>
      </c>
      <c r="Z142" s="700">
        <v>3</v>
      </c>
      <c r="AA142" s="6"/>
    </row>
    <row r="143" spans="1:27" ht="15.75" outlineLevel="1">
      <c r="A143" s="559">
        <v>25</v>
      </c>
      <c r="B143" s="663" t="s">
        <v>156</v>
      </c>
      <c r="C143" s="652" t="s">
        <v>615</v>
      </c>
      <c r="D143" s="555" t="s">
        <v>7</v>
      </c>
      <c r="E143" s="555" t="s">
        <v>510</v>
      </c>
      <c r="F143" s="558" t="s">
        <v>735</v>
      </c>
      <c r="G143" s="557">
        <v>14.109</v>
      </c>
      <c r="H143" s="236">
        <v>29.074999999999999</v>
      </c>
      <c r="I143" s="236">
        <v>7.9770000000000003</v>
      </c>
      <c r="J143" s="236">
        <v>1.036</v>
      </c>
      <c r="K143" s="236">
        <v>0</v>
      </c>
      <c r="L143" s="236">
        <v>0</v>
      </c>
      <c r="M143" s="556">
        <v>0</v>
      </c>
      <c r="N143" s="556">
        <v>0</v>
      </c>
      <c r="O143" s="556">
        <v>0</v>
      </c>
      <c r="P143" s="556">
        <v>0</v>
      </c>
      <c r="Q143" s="30">
        <f>SUM(G143:K143)</f>
        <v>52.197000000000003</v>
      </c>
      <c r="R143" s="30">
        <f t="shared" si="67"/>
        <v>0</v>
      </c>
      <c r="S143" s="30"/>
      <c r="T143" s="645">
        <f t="shared" si="68"/>
        <v>52.197000000000003</v>
      </c>
      <c r="U143" s="571">
        <v>51.85</v>
      </c>
      <c r="V143" s="703">
        <v>52.197000000000003</v>
      </c>
      <c r="W143" s="237">
        <v>0</v>
      </c>
      <c r="X143" s="237">
        <v>0</v>
      </c>
      <c r="Y143" s="674">
        <f t="shared" si="69"/>
        <v>52.197000000000003</v>
      </c>
      <c r="Z143" s="700">
        <v>3</v>
      </c>
      <c r="AA143" s="6"/>
    </row>
    <row r="144" spans="1:27" ht="15.75" outlineLevel="1">
      <c r="A144" s="559">
        <v>74</v>
      </c>
      <c r="B144" s="663" t="s">
        <v>159</v>
      </c>
      <c r="C144" s="652" t="s">
        <v>641</v>
      </c>
      <c r="D144" s="555" t="s">
        <v>7</v>
      </c>
      <c r="E144" s="555" t="s">
        <v>1515</v>
      </c>
      <c r="F144" s="558" t="s">
        <v>514</v>
      </c>
      <c r="G144" s="557">
        <v>17.715</v>
      </c>
      <c r="H144" s="236">
        <v>8.7799999999999994</v>
      </c>
      <c r="I144" s="236">
        <v>9.5250000000000004</v>
      </c>
      <c r="J144" s="236">
        <v>10.018000000000001</v>
      </c>
      <c r="K144" s="236">
        <v>0</v>
      </c>
      <c r="L144" s="236">
        <v>0</v>
      </c>
      <c r="M144" s="556">
        <v>0</v>
      </c>
      <c r="N144" s="556">
        <v>0</v>
      </c>
      <c r="O144" s="556">
        <v>3.65</v>
      </c>
      <c r="P144" s="556">
        <v>0</v>
      </c>
      <c r="Q144" s="30">
        <f>SUM(G144:K144)</f>
        <v>46.037999999999997</v>
      </c>
      <c r="R144" s="30">
        <f t="shared" si="67"/>
        <v>3.65</v>
      </c>
      <c r="S144" s="30"/>
      <c r="T144" s="645">
        <f t="shared" si="68"/>
        <v>49.687999999999995</v>
      </c>
      <c r="U144" s="571">
        <v>49.19</v>
      </c>
      <c r="V144" s="703">
        <v>49.688000000000002</v>
      </c>
      <c r="W144" s="237">
        <v>0</v>
      </c>
      <c r="X144" s="237">
        <v>0</v>
      </c>
      <c r="Y144" s="674">
        <f t="shared" si="69"/>
        <v>49.688000000000002</v>
      </c>
      <c r="Z144" s="700">
        <v>1</v>
      </c>
      <c r="AA144" s="6"/>
    </row>
    <row r="145" spans="1:27" ht="15.75" outlineLevel="1">
      <c r="A145" s="559">
        <v>74</v>
      </c>
      <c r="B145" s="663" t="s">
        <v>157</v>
      </c>
      <c r="C145" s="652" t="s">
        <v>511</v>
      </c>
      <c r="D145" s="555" t="s">
        <v>7</v>
      </c>
      <c r="E145" s="555" t="s">
        <v>158</v>
      </c>
      <c r="F145" s="558" t="s">
        <v>512</v>
      </c>
      <c r="G145" s="557">
        <v>0</v>
      </c>
      <c r="H145" s="236">
        <v>2.4119999999999999</v>
      </c>
      <c r="I145" s="236">
        <v>1.147</v>
      </c>
      <c r="J145" s="236">
        <v>0</v>
      </c>
      <c r="K145" s="236">
        <v>0</v>
      </c>
      <c r="L145" s="236">
        <v>0</v>
      </c>
      <c r="M145" s="556">
        <v>0.74399999999999999</v>
      </c>
      <c r="N145" s="556">
        <v>5.9870000000000001</v>
      </c>
      <c r="O145" s="556">
        <v>31.608000000000001</v>
      </c>
      <c r="P145" s="556">
        <v>13.031000000000001</v>
      </c>
      <c r="Q145" s="30">
        <f>SUM(G145:K145)</f>
        <v>3.5590000000000002</v>
      </c>
      <c r="R145" s="30">
        <f t="shared" si="67"/>
        <v>51.37</v>
      </c>
      <c r="S145" s="30"/>
      <c r="T145" s="645">
        <f t="shared" si="68"/>
        <v>54.928999999999995</v>
      </c>
      <c r="U145" s="571">
        <v>54.929000000000002</v>
      </c>
      <c r="V145" s="703">
        <v>54.929000000000002</v>
      </c>
      <c r="W145" s="237">
        <v>0</v>
      </c>
      <c r="X145" s="237">
        <v>0</v>
      </c>
      <c r="Y145" s="674">
        <f t="shared" si="69"/>
        <v>54.929000000000002</v>
      </c>
      <c r="Z145" s="700">
        <v>2</v>
      </c>
      <c r="AA145" s="6"/>
    </row>
    <row r="146" spans="1:27" ht="15.75" outlineLevel="1">
      <c r="A146" s="559">
        <v>78</v>
      </c>
      <c r="B146" s="663" t="s">
        <v>160</v>
      </c>
      <c r="C146" s="652" t="s">
        <v>161</v>
      </c>
      <c r="D146" s="555" t="s">
        <v>7</v>
      </c>
      <c r="E146" s="555" t="s">
        <v>510</v>
      </c>
      <c r="F146" s="558" t="s">
        <v>161</v>
      </c>
      <c r="G146" s="557">
        <v>0</v>
      </c>
      <c r="H146" s="236">
        <v>1.9950000000000001</v>
      </c>
      <c r="I146" s="236">
        <v>4.899</v>
      </c>
      <c r="J146" s="236">
        <v>14.372</v>
      </c>
      <c r="K146" s="236">
        <v>29.869</v>
      </c>
      <c r="L146" s="236">
        <v>0</v>
      </c>
      <c r="M146" s="556">
        <v>0</v>
      </c>
      <c r="N146" s="556">
        <v>0</v>
      </c>
      <c r="O146" s="556">
        <v>0</v>
      </c>
      <c r="P146" s="556">
        <v>0</v>
      </c>
      <c r="Q146" s="30">
        <f>SUM(G146:P146)</f>
        <v>51.134999999999998</v>
      </c>
      <c r="R146" s="30">
        <f t="shared" si="67"/>
        <v>0</v>
      </c>
      <c r="S146" s="30"/>
      <c r="T146" s="645">
        <f t="shared" si="68"/>
        <v>51.134999999999998</v>
      </c>
      <c r="U146" s="571">
        <v>51.134999999999998</v>
      </c>
      <c r="V146" s="703">
        <v>51.134999999999998</v>
      </c>
      <c r="W146" s="237">
        <v>0</v>
      </c>
      <c r="X146" s="237">
        <v>0</v>
      </c>
      <c r="Y146" s="674">
        <f t="shared" si="69"/>
        <v>51.134999999999998</v>
      </c>
      <c r="Z146" s="700">
        <v>1</v>
      </c>
      <c r="AA146" s="6"/>
    </row>
    <row r="147" spans="1:27" ht="15.75" outlineLevel="1">
      <c r="A147" s="559">
        <v>90</v>
      </c>
      <c r="B147" s="663" t="s">
        <v>162</v>
      </c>
      <c r="C147" s="652" t="s">
        <v>673</v>
      </c>
      <c r="D147" s="555" t="s">
        <v>7</v>
      </c>
      <c r="E147" s="555" t="s">
        <v>153</v>
      </c>
      <c r="F147" s="558" t="s">
        <v>736</v>
      </c>
      <c r="G147" s="557">
        <v>0</v>
      </c>
      <c r="H147" s="236">
        <v>3.0449999999999999</v>
      </c>
      <c r="I147" s="236">
        <v>5.633</v>
      </c>
      <c r="J147" s="236">
        <v>32.685000000000002</v>
      </c>
      <c r="K147" s="236">
        <v>5.6360000000000001</v>
      </c>
      <c r="L147" s="236">
        <v>0</v>
      </c>
      <c r="M147" s="556">
        <v>0.23499999999999999</v>
      </c>
      <c r="N147" s="556">
        <v>0</v>
      </c>
      <c r="O147" s="556">
        <v>0.97199999999999998</v>
      </c>
      <c r="P147" s="556">
        <v>0</v>
      </c>
      <c r="Q147" s="30">
        <f>SUM(G147:K147)</f>
        <v>46.999000000000002</v>
      </c>
      <c r="R147" s="30">
        <f t="shared" si="67"/>
        <v>1.2069999999999999</v>
      </c>
      <c r="S147" s="30"/>
      <c r="T147" s="645">
        <f t="shared" si="68"/>
        <v>48.206000000000003</v>
      </c>
      <c r="U147" s="571">
        <v>48.206000000000003</v>
      </c>
      <c r="V147" s="703">
        <v>48.206000000000003</v>
      </c>
      <c r="W147" s="237">
        <v>0</v>
      </c>
      <c r="X147" s="237">
        <v>0</v>
      </c>
      <c r="Y147" s="674">
        <f t="shared" si="69"/>
        <v>48.206000000000003</v>
      </c>
      <c r="Z147" s="700">
        <v>2</v>
      </c>
      <c r="AA147" s="6"/>
    </row>
    <row r="148" spans="1:27" ht="15.75" outlineLevel="1">
      <c r="A148" s="559">
        <v>90</v>
      </c>
      <c r="B148" s="663" t="s">
        <v>163</v>
      </c>
      <c r="C148" s="652" t="s">
        <v>164</v>
      </c>
      <c r="D148" s="555" t="s">
        <v>7</v>
      </c>
      <c r="E148" s="555" t="s">
        <v>895</v>
      </c>
      <c r="F148" s="558" t="s">
        <v>1150</v>
      </c>
      <c r="G148" s="557">
        <v>0</v>
      </c>
      <c r="H148" s="236">
        <v>1.0149999999999999</v>
      </c>
      <c r="I148" s="236">
        <v>0</v>
      </c>
      <c r="J148" s="236">
        <v>4.7519999999999998</v>
      </c>
      <c r="K148" s="236">
        <v>0</v>
      </c>
      <c r="L148" s="236">
        <v>0</v>
      </c>
      <c r="M148" s="556">
        <v>0</v>
      </c>
      <c r="N148" s="556">
        <v>0</v>
      </c>
      <c r="O148" s="556">
        <v>0</v>
      </c>
      <c r="P148" s="556">
        <v>0</v>
      </c>
      <c r="Q148" s="30">
        <f>SUM(G148:K148)</f>
        <v>5.7669999999999995</v>
      </c>
      <c r="R148" s="30">
        <f>SUM(L148:P148)</f>
        <v>0</v>
      </c>
      <c r="S148" s="30"/>
      <c r="T148" s="645">
        <f t="shared" si="68"/>
        <v>5.7669999999999995</v>
      </c>
      <c r="U148" s="571">
        <v>5.7670000000000003</v>
      </c>
      <c r="V148" s="703">
        <v>5.7670000000000003</v>
      </c>
      <c r="W148" s="237">
        <v>0</v>
      </c>
      <c r="X148" s="237">
        <v>0</v>
      </c>
      <c r="Y148" s="674">
        <f t="shared" si="69"/>
        <v>5.7670000000000003</v>
      </c>
      <c r="Z148" s="700">
        <v>1</v>
      </c>
      <c r="AA148" s="6"/>
    </row>
    <row r="149" spans="1:27" ht="15.75" outlineLevel="1">
      <c r="A149" s="559">
        <v>90</v>
      </c>
      <c r="B149" s="663" t="s">
        <v>163</v>
      </c>
      <c r="C149" s="652" t="s">
        <v>164</v>
      </c>
      <c r="D149" s="555" t="s">
        <v>1293</v>
      </c>
      <c r="E149" s="555" t="s">
        <v>120</v>
      </c>
      <c r="F149" s="558" t="s">
        <v>1316</v>
      </c>
      <c r="G149" s="557">
        <v>1.984</v>
      </c>
      <c r="H149" s="236">
        <v>4.6680000000000001</v>
      </c>
      <c r="I149" s="236">
        <v>0</v>
      </c>
      <c r="J149" s="236">
        <v>0</v>
      </c>
      <c r="K149" s="236">
        <v>0</v>
      </c>
      <c r="L149" s="236">
        <v>0</v>
      </c>
      <c r="M149" s="556">
        <v>0</v>
      </c>
      <c r="N149" s="556">
        <v>0</v>
      </c>
      <c r="O149" s="556">
        <v>0</v>
      </c>
      <c r="P149" s="556">
        <v>0</v>
      </c>
      <c r="Q149" s="30">
        <f>SUM(G149:K149)</f>
        <v>6.6520000000000001</v>
      </c>
      <c r="R149" s="30">
        <f t="shared" si="67"/>
        <v>0</v>
      </c>
      <c r="S149" s="30"/>
      <c r="T149" s="645">
        <f t="shared" si="68"/>
        <v>6.6520000000000001</v>
      </c>
      <c r="U149" s="571">
        <v>6.35</v>
      </c>
      <c r="V149" s="703">
        <v>6.6509999999999998</v>
      </c>
      <c r="W149" s="237">
        <v>0</v>
      </c>
      <c r="X149" s="237">
        <v>0</v>
      </c>
      <c r="Y149" s="674">
        <f t="shared" si="69"/>
        <v>6.6509999999999998</v>
      </c>
      <c r="Z149" s="700">
        <v>1</v>
      </c>
      <c r="AA149" s="6"/>
    </row>
    <row r="150" spans="1:27" s="564" customFormat="1" ht="15.75">
      <c r="A150" s="766" t="s">
        <v>519</v>
      </c>
      <c r="B150" s="767"/>
      <c r="C150" s="767"/>
      <c r="D150" s="767"/>
      <c r="E150" s="767"/>
      <c r="F150" s="720" t="s">
        <v>379</v>
      </c>
      <c r="G150" s="573">
        <f t="shared" ref="G150:P150" si="70">SUM(G139:G149)</f>
        <v>34.815000000000005</v>
      </c>
      <c r="H150" s="573">
        <f t="shared" si="70"/>
        <v>58.811999999999998</v>
      </c>
      <c r="I150" s="573">
        <f t="shared" si="70"/>
        <v>31.669999999999998</v>
      </c>
      <c r="J150" s="573">
        <f t="shared" si="70"/>
        <v>65.680000000000007</v>
      </c>
      <c r="K150" s="573">
        <f t="shared" si="70"/>
        <v>35.505000000000003</v>
      </c>
      <c r="L150" s="573">
        <f t="shared" si="70"/>
        <v>0</v>
      </c>
      <c r="M150" s="573">
        <f t="shared" si="70"/>
        <v>0.97899999999999998</v>
      </c>
      <c r="N150" s="573">
        <f t="shared" si="70"/>
        <v>5.9870000000000001</v>
      </c>
      <c r="O150" s="573">
        <f t="shared" si="70"/>
        <v>36.230000000000004</v>
      </c>
      <c r="P150" s="573">
        <f t="shared" si="70"/>
        <v>13.031000000000001</v>
      </c>
      <c r="Q150" s="30">
        <f>SUM(Q139:Q149)</f>
        <v>226.48199999999997</v>
      </c>
      <c r="R150" s="30">
        <f>SUM(R139:R149)</f>
        <v>56.226999999999997</v>
      </c>
      <c r="S150" s="30">
        <f>SUM(S139:S149)</f>
        <v>0</v>
      </c>
      <c r="T150" s="226">
        <f t="shared" si="68"/>
        <v>282.70899999999995</v>
      </c>
      <c r="U150" s="571">
        <f>SUM(U139:U149)</f>
        <v>281.53399999999999</v>
      </c>
      <c r="V150" s="704">
        <f>SUM(V139:V149)</f>
        <v>282.70800000000003</v>
      </c>
      <c r="W150" s="554">
        <f t="shared" ref="W150:X150" si="71">SUM(W139:W149)</f>
        <v>0</v>
      </c>
      <c r="X150" s="554">
        <f t="shared" si="71"/>
        <v>0</v>
      </c>
      <c r="Y150" s="199">
        <f>SUM(Y139:Y149)</f>
        <v>282.70800000000003</v>
      </c>
      <c r="Z150" s="780"/>
    </row>
    <row r="151" spans="1:27" s="564" customFormat="1" ht="16.5" thickBot="1">
      <c r="A151" s="771"/>
      <c r="B151" s="772"/>
      <c r="C151" s="772"/>
      <c r="D151" s="772"/>
      <c r="E151" s="772"/>
      <c r="F151" s="721" t="s">
        <v>380</v>
      </c>
      <c r="G151" s="57">
        <f t="shared" ref="G151:S151" si="72">+G150/$T$150</f>
        <v>0.12314783045463715</v>
      </c>
      <c r="H151" s="57">
        <f t="shared" si="72"/>
        <v>0.20803016529364118</v>
      </c>
      <c r="I151" s="57">
        <f t="shared" si="72"/>
        <v>0.11202331726262696</v>
      </c>
      <c r="J151" s="57">
        <f t="shared" si="72"/>
        <v>0.2323236968048418</v>
      </c>
      <c r="K151" s="57">
        <f t="shared" si="72"/>
        <v>0.12558850266528482</v>
      </c>
      <c r="L151" s="57">
        <f t="shared" si="72"/>
        <v>0</v>
      </c>
      <c r="M151" s="57">
        <f t="shared" si="72"/>
        <v>3.462924774237821E-3</v>
      </c>
      <c r="N151" s="57">
        <f t="shared" si="72"/>
        <v>2.1177252934996768E-2</v>
      </c>
      <c r="O151" s="57">
        <f t="shared" si="72"/>
        <v>0.12815297708951612</v>
      </c>
      <c r="P151" s="57">
        <f t="shared" si="72"/>
        <v>4.6093332720217622E-2</v>
      </c>
      <c r="Q151" s="57">
        <f t="shared" si="72"/>
        <v>0.8011135124810318</v>
      </c>
      <c r="R151" s="57">
        <f t="shared" si="72"/>
        <v>0.19888648751896829</v>
      </c>
      <c r="S151" s="57">
        <f t="shared" si="72"/>
        <v>0</v>
      </c>
      <c r="T151" s="57">
        <f xml:space="preserve"> T150/U150</f>
        <v>1.0041735634061959</v>
      </c>
      <c r="U151" s="706"/>
      <c r="V151" s="705">
        <f>+V150/$Y$150</f>
        <v>1</v>
      </c>
      <c r="W151" s="57">
        <f>+W150/$Y$150</f>
        <v>0</v>
      </c>
      <c r="X151" s="57">
        <f>+X150/$Y$150</f>
        <v>0</v>
      </c>
      <c r="Y151" s="709"/>
      <c r="Z151" s="781"/>
    </row>
    <row r="152" spans="1:27" ht="15.75">
      <c r="A152" s="51"/>
      <c r="B152" s="6"/>
      <c r="C152" s="6"/>
      <c r="D152" s="575"/>
      <c r="E152" s="575"/>
      <c r="F152" s="575"/>
      <c r="G152" s="548"/>
      <c r="H152" s="12"/>
      <c r="I152" s="12"/>
      <c r="J152" s="12"/>
      <c r="K152" s="12"/>
      <c r="L152" s="12"/>
      <c r="M152" s="37"/>
      <c r="N152" s="37"/>
      <c r="O152" s="37"/>
      <c r="P152" s="38"/>
      <c r="Q152" s="6"/>
      <c r="R152" s="6"/>
      <c r="S152" s="6"/>
      <c r="T152" s="196"/>
      <c r="U152" s="574"/>
      <c r="V152" s="574"/>
      <c r="W152" s="574"/>
      <c r="X152" s="574"/>
      <c r="Y152" s="574"/>
      <c r="Z152" s="565"/>
    </row>
    <row r="153" spans="1:27" ht="16.5" thickBot="1">
      <c r="A153" s="770" t="s">
        <v>165</v>
      </c>
      <c r="B153" s="770"/>
      <c r="C153" s="770"/>
      <c r="D153" s="575"/>
      <c r="E153" s="575"/>
      <c r="F153" s="643"/>
      <c r="G153" s="548"/>
      <c r="H153" s="12"/>
      <c r="I153" s="12"/>
      <c r="J153" s="12"/>
      <c r="K153" s="12"/>
      <c r="L153" s="12"/>
      <c r="M153" s="37"/>
      <c r="N153" s="37"/>
      <c r="O153" s="37"/>
      <c r="P153" s="38"/>
      <c r="Q153" s="6"/>
      <c r="R153" s="6"/>
      <c r="S153" s="6"/>
      <c r="T153" s="196"/>
      <c r="U153" s="574"/>
      <c r="V153" s="574"/>
      <c r="W153" s="574"/>
      <c r="X153" s="574"/>
      <c r="Y153" s="574"/>
    </row>
    <row r="154" spans="1:27" ht="15.75" outlineLevel="1">
      <c r="A154" s="646">
        <v>40</v>
      </c>
      <c r="B154" s="648" t="s">
        <v>166</v>
      </c>
      <c r="C154" s="742" t="s">
        <v>387</v>
      </c>
      <c r="D154" s="648" t="s">
        <v>7</v>
      </c>
      <c r="E154" s="648" t="s">
        <v>524</v>
      </c>
      <c r="F154" s="653" t="s">
        <v>387</v>
      </c>
      <c r="G154" s="649">
        <v>0</v>
      </c>
      <c r="H154" s="221">
        <v>2.9620000000000002</v>
      </c>
      <c r="I154" s="221">
        <v>2.9449999999999998</v>
      </c>
      <c r="J154" s="221">
        <v>5.0430000000000001</v>
      </c>
      <c r="K154" s="221">
        <v>0</v>
      </c>
      <c r="L154" s="221">
        <v>0</v>
      </c>
      <c r="M154" s="650">
        <v>0</v>
      </c>
      <c r="N154" s="650">
        <v>0</v>
      </c>
      <c r="O154" s="650">
        <v>0</v>
      </c>
      <c r="P154" s="650">
        <v>0</v>
      </c>
      <c r="Q154" s="279">
        <f t="shared" ref="Q154:Q164" si="73">SUM(G154:K154)</f>
        <v>10.95</v>
      </c>
      <c r="R154" s="279">
        <f t="shared" ref="R154:R174" si="74">SUM(L154:P154)</f>
        <v>0</v>
      </c>
      <c r="S154" s="279"/>
      <c r="T154" s="659">
        <f>SUM(Q154:S154)</f>
        <v>10.95</v>
      </c>
      <c r="U154" s="672">
        <v>10.95</v>
      </c>
      <c r="V154" s="702">
        <v>10.95</v>
      </c>
      <c r="W154" s="223">
        <v>0</v>
      </c>
      <c r="X154" s="223">
        <v>0</v>
      </c>
      <c r="Y154" s="708">
        <f t="shared" ref="Y154:Y174" si="75">V154+X154</f>
        <v>10.95</v>
      </c>
      <c r="Z154" s="689">
        <v>1</v>
      </c>
      <c r="AA154" s="6"/>
    </row>
    <row r="155" spans="1:27" ht="15.75" outlineLevel="1">
      <c r="A155" s="559">
        <v>40</v>
      </c>
      <c r="B155" s="555" t="s">
        <v>167</v>
      </c>
      <c r="C155" s="743" t="s">
        <v>1356</v>
      </c>
      <c r="D155" s="555" t="s">
        <v>7</v>
      </c>
      <c r="E155" s="555" t="s">
        <v>674</v>
      </c>
      <c r="F155" s="558" t="s">
        <v>1356</v>
      </c>
      <c r="G155" s="557">
        <v>0</v>
      </c>
      <c r="H155" s="236">
        <v>0.75</v>
      </c>
      <c r="I155" s="236">
        <v>0</v>
      </c>
      <c r="J155" s="236">
        <v>0</v>
      </c>
      <c r="K155" s="236">
        <v>0</v>
      </c>
      <c r="L155" s="236">
        <v>0</v>
      </c>
      <c r="M155" s="556">
        <v>0</v>
      </c>
      <c r="N155" s="556">
        <v>0</v>
      </c>
      <c r="O155" s="556">
        <v>0</v>
      </c>
      <c r="P155" s="556">
        <v>0</v>
      </c>
      <c r="Q155" s="30">
        <f t="shared" si="73"/>
        <v>0.75</v>
      </c>
      <c r="R155" s="30">
        <f t="shared" si="74"/>
        <v>0</v>
      </c>
      <c r="S155" s="30"/>
      <c r="T155" s="645">
        <f>SUM(Q155:S155)</f>
        <v>0.75</v>
      </c>
      <c r="U155" s="571">
        <v>0.75</v>
      </c>
      <c r="V155" s="703">
        <v>0.75</v>
      </c>
      <c r="W155" s="237">
        <v>0</v>
      </c>
      <c r="X155" s="237">
        <v>0</v>
      </c>
      <c r="Y155" s="674">
        <f t="shared" si="75"/>
        <v>0.75</v>
      </c>
      <c r="Z155" s="723">
        <v>1</v>
      </c>
      <c r="AA155" s="6"/>
    </row>
    <row r="156" spans="1:27" ht="15.75" outlineLevel="1">
      <c r="A156" s="559">
        <v>40</v>
      </c>
      <c r="B156" s="555" t="s">
        <v>170</v>
      </c>
      <c r="C156" s="743" t="s">
        <v>1357</v>
      </c>
      <c r="D156" s="555" t="s">
        <v>171</v>
      </c>
      <c r="E156" s="555" t="s">
        <v>525</v>
      </c>
      <c r="F156" s="558" t="s">
        <v>1412</v>
      </c>
      <c r="G156" s="557">
        <v>0</v>
      </c>
      <c r="H156" s="236">
        <v>0</v>
      </c>
      <c r="I156" s="236">
        <v>3.49</v>
      </c>
      <c r="J156" s="236">
        <v>8.6300000000000008</v>
      </c>
      <c r="K156" s="236">
        <v>0</v>
      </c>
      <c r="L156" s="236">
        <v>0</v>
      </c>
      <c r="M156" s="556">
        <v>0</v>
      </c>
      <c r="N156" s="556">
        <v>0</v>
      </c>
      <c r="O156" s="556">
        <v>0</v>
      </c>
      <c r="P156" s="556">
        <v>0</v>
      </c>
      <c r="Q156" s="30">
        <f t="shared" si="73"/>
        <v>12.120000000000001</v>
      </c>
      <c r="R156" s="30">
        <f t="shared" si="74"/>
        <v>0</v>
      </c>
      <c r="S156" s="30"/>
      <c r="T156" s="645">
        <f>SUM(Q156:S156)</f>
        <v>12.120000000000001</v>
      </c>
      <c r="U156" s="571">
        <v>11.5</v>
      </c>
      <c r="V156" s="703">
        <v>10.88</v>
      </c>
      <c r="W156" s="237">
        <v>0.62</v>
      </c>
      <c r="X156" s="237">
        <v>0.62</v>
      </c>
      <c r="Y156" s="674">
        <f t="shared" si="75"/>
        <v>11.5</v>
      </c>
      <c r="Z156" s="723">
        <v>1</v>
      </c>
      <c r="AA156" s="712"/>
    </row>
    <row r="157" spans="1:27" ht="15.75" outlineLevel="1">
      <c r="A157" s="559" t="s">
        <v>801</v>
      </c>
      <c r="B157" s="555" t="s">
        <v>1451</v>
      </c>
      <c r="C157" s="743" t="s">
        <v>1452</v>
      </c>
      <c r="D157" s="555"/>
      <c r="E157" s="555"/>
      <c r="F157" s="558" t="s">
        <v>1521</v>
      </c>
      <c r="G157" s="557"/>
      <c r="H157" s="236"/>
      <c r="I157" s="236"/>
      <c r="J157" s="236"/>
      <c r="K157" s="236"/>
      <c r="L157" s="236"/>
      <c r="M157" s="556"/>
      <c r="N157" s="556"/>
      <c r="O157" s="556"/>
      <c r="P157" s="556"/>
      <c r="Q157" s="30">
        <f t="shared" si="73"/>
        <v>0</v>
      </c>
      <c r="R157" s="30">
        <f t="shared" si="74"/>
        <v>0</v>
      </c>
      <c r="S157" s="30"/>
      <c r="T157" s="645">
        <f>SUM(Q157:S157)</f>
        <v>0</v>
      </c>
      <c r="U157" s="571">
        <v>13.525</v>
      </c>
      <c r="V157" s="703">
        <v>13.525</v>
      </c>
      <c r="W157" s="237">
        <v>0</v>
      </c>
      <c r="X157" s="237">
        <v>0</v>
      </c>
      <c r="Y157" s="674">
        <f t="shared" si="75"/>
        <v>13.525</v>
      </c>
      <c r="Z157" s="723"/>
      <c r="AA157" s="712"/>
    </row>
    <row r="158" spans="1:27" ht="16.5" customHeight="1" outlineLevel="1">
      <c r="A158" s="559" t="s">
        <v>795</v>
      </c>
      <c r="B158" s="555" t="s">
        <v>172</v>
      </c>
      <c r="C158" s="743" t="s">
        <v>388</v>
      </c>
      <c r="D158" s="555" t="s">
        <v>446</v>
      </c>
      <c r="E158" s="555" t="s">
        <v>447</v>
      </c>
      <c r="F158" s="558" t="s">
        <v>445</v>
      </c>
      <c r="G158" s="236">
        <v>0</v>
      </c>
      <c r="H158" s="236">
        <v>1.3</v>
      </c>
      <c r="I158" s="236">
        <v>1</v>
      </c>
      <c r="J158" s="236">
        <v>2.1</v>
      </c>
      <c r="K158" s="236">
        <v>0</v>
      </c>
      <c r="L158" s="236">
        <v>0</v>
      </c>
      <c r="M158" s="556">
        <v>0</v>
      </c>
      <c r="N158" s="556">
        <v>0</v>
      </c>
      <c r="O158" s="556">
        <v>0</v>
      </c>
      <c r="P158" s="556">
        <v>0</v>
      </c>
      <c r="Q158" s="30">
        <f t="shared" si="73"/>
        <v>4.4000000000000004</v>
      </c>
      <c r="R158" s="30">
        <f t="shared" si="74"/>
        <v>0</v>
      </c>
      <c r="S158" s="30"/>
      <c r="T158" s="645">
        <f t="shared" ref="T158:T175" si="76">SUM(Q158:S158)</f>
        <v>4.4000000000000004</v>
      </c>
      <c r="U158" s="571">
        <v>4.4000000000000004</v>
      </c>
      <c r="V158" s="703">
        <v>4.4000000000000004</v>
      </c>
      <c r="W158" s="237">
        <v>0</v>
      </c>
      <c r="X158" s="237">
        <v>0</v>
      </c>
      <c r="Y158" s="674">
        <f t="shared" si="75"/>
        <v>4.4000000000000004</v>
      </c>
      <c r="Z158" s="723">
        <v>1</v>
      </c>
      <c r="AA158" s="6"/>
    </row>
    <row r="159" spans="1:27" ht="15.75" outlineLevel="1">
      <c r="A159" s="559" t="s">
        <v>795</v>
      </c>
      <c r="B159" s="555" t="s">
        <v>172</v>
      </c>
      <c r="C159" s="743" t="s">
        <v>388</v>
      </c>
      <c r="D159" s="555" t="s">
        <v>444</v>
      </c>
      <c r="E159" s="555" t="s">
        <v>173</v>
      </c>
      <c r="F159" s="558" t="s">
        <v>1413</v>
      </c>
      <c r="G159" s="557">
        <v>0</v>
      </c>
      <c r="H159" s="236">
        <v>0</v>
      </c>
      <c r="I159" s="236">
        <v>2.62</v>
      </c>
      <c r="J159" s="236">
        <v>1.1299999999999999</v>
      </c>
      <c r="K159" s="236">
        <v>0</v>
      </c>
      <c r="L159" s="236">
        <v>0</v>
      </c>
      <c r="M159" s="556">
        <v>0</v>
      </c>
      <c r="N159" s="556">
        <v>0</v>
      </c>
      <c r="O159" s="556">
        <v>0</v>
      </c>
      <c r="P159" s="556">
        <v>0</v>
      </c>
      <c r="Q159" s="30">
        <f t="shared" si="73"/>
        <v>3.75</v>
      </c>
      <c r="R159" s="30">
        <f t="shared" si="74"/>
        <v>0</v>
      </c>
      <c r="S159" s="30"/>
      <c r="T159" s="645">
        <f t="shared" si="76"/>
        <v>3.75</v>
      </c>
      <c r="U159" s="571">
        <v>3</v>
      </c>
      <c r="V159" s="703">
        <v>2.25</v>
      </c>
      <c r="W159" s="237">
        <v>0.75</v>
      </c>
      <c r="X159" s="237">
        <v>0.75</v>
      </c>
      <c r="Y159" s="674">
        <f t="shared" si="75"/>
        <v>3</v>
      </c>
      <c r="Z159" s="723">
        <v>1</v>
      </c>
      <c r="AA159" s="712"/>
    </row>
    <row r="160" spans="1:27" ht="15.75" outlineLevel="1">
      <c r="A160" s="559" t="s">
        <v>795</v>
      </c>
      <c r="B160" s="555" t="s">
        <v>172</v>
      </c>
      <c r="C160" s="743" t="s">
        <v>388</v>
      </c>
      <c r="D160" s="555" t="s">
        <v>173</v>
      </c>
      <c r="E160" s="555" t="s">
        <v>1457</v>
      </c>
      <c r="F160" s="558" t="s">
        <v>1471</v>
      </c>
      <c r="G160" s="557">
        <v>0</v>
      </c>
      <c r="H160" s="236">
        <v>6.6</v>
      </c>
      <c r="I160" s="236">
        <v>28.03</v>
      </c>
      <c r="J160" s="236">
        <v>12.06</v>
      </c>
      <c r="K160" s="236">
        <v>0</v>
      </c>
      <c r="L160" s="236">
        <v>0</v>
      </c>
      <c r="M160" s="556">
        <v>0</v>
      </c>
      <c r="N160" s="556">
        <v>0</v>
      </c>
      <c r="O160" s="556">
        <v>0</v>
      </c>
      <c r="P160" s="556">
        <v>0</v>
      </c>
      <c r="Q160" s="30">
        <f t="shared" si="73"/>
        <v>46.690000000000005</v>
      </c>
      <c r="R160" s="30">
        <f t="shared" si="74"/>
        <v>0</v>
      </c>
      <c r="S160" s="30"/>
      <c r="T160" s="645">
        <f t="shared" si="76"/>
        <v>46.690000000000005</v>
      </c>
      <c r="U160" s="571">
        <v>39.841999999999999</v>
      </c>
      <c r="V160" s="703">
        <v>32.994</v>
      </c>
      <c r="W160" s="237">
        <v>6.8479999999999999</v>
      </c>
      <c r="X160" s="237">
        <v>6.8479999999999999</v>
      </c>
      <c r="Y160" s="674">
        <f t="shared" si="75"/>
        <v>39.841999999999999</v>
      </c>
      <c r="Z160" s="723"/>
      <c r="AA160" s="712"/>
    </row>
    <row r="161" spans="1:27" ht="15.75" outlineLevel="1">
      <c r="A161" s="559" t="s">
        <v>795</v>
      </c>
      <c r="B161" s="555" t="s">
        <v>1453</v>
      </c>
      <c r="C161" s="743" t="s">
        <v>1454</v>
      </c>
      <c r="D161" s="555" t="s">
        <v>697</v>
      </c>
      <c r="E161" s="555" t="s">
        <v>1464</v>
      </c>
      <c r="F161" s="558" t="s">
        <v>1472</v>
      </c>
      <c r="G161" s="557">
        <v>0</v>
      </c>
      <c r="H161" s="236">
        <v>0.437</v>
      </c>
      <c r="I161" s="236">
        <v>1.139</v>
      </c>
      <c r="J161" s="236">
        <v>0</v>
      </c>
      <c r="K161" s="236">
        <v>0</v>
      </c>
      <c r="L161" s="236">
        <v>0</v>
      </c>
      <c r="M161" s="556">
        <v>0</v>
      </c>
      <c r="N161" s="556">
        <v>0</v>
      </c>
      <c r="O161" s="556">
        <v>0</v>
      </c>
      <c r="P161" s="556">
        <v>0</v>
      </c>
      <c r="Q161" s="30">
        <f t="shared" si="73"/>
        <v>1.5760000000000001</v>
      </c>
      <c r="R161" s="30">
        <f t="shared" si="74"/>
        <v>0</v>
      </c>
      <c r="S161" s="30"/>
      <c r="T161" s="645">
        <f t="shared" si="76"/>
        <v>1.5760000000000001</v>
      </c>
      <c r="U161" s="571">
        <v>1.5760000000000001</v>
      </c>
      <c r="V161" s="703">
        <v>1.5760000000000001</v>
      </c>
      <c r="W161" s="237">
        <v>0</v>
      </c>
      <c r="X161" s="237">
        <v>0</v>
      </c>
      <c r="Y161" s="674">
        <f t="shared" si="75"/>
        <v>1.5760000000000001</v>
      </c>
      <c r="Z161" s="723"/>
      <c r="AA161" s="712"/>
    </row>
    <row r="162" spans="1:27" ht="15.75" outlineLevel="1">
      <c r="A162" s="559" t="s">
        <v>795</v>
      </c>
      <c r="B162" s="555" t="s">
        <v>1455</v>
      </c>
      <c r="C162" s="743" t="s">
        <v>1456</v>
      </c>
      <c r="D162" s="555" t="s">
        <v>1465</v>
      </c>
      <c r="E162" s="555" t="s">
        <v>134</v>
      </c>
      <c r="F162" s="558" t="s">
        <v>1456</v>
      </c>
      <c r="G162" s="557">
        <v>0</v>
      </c>
      <c r="H162" s="236">
        <v>0</v>
      </c>
      <c r="I162" s="236">
        <v>3.7519999999999998</v>
      </c>
      <c r="J162" s="236">
        <v>2.6619999999999999</v>
      </c>
      <c r="K162" s="236">
        <v>0</v>
      </c>
      <c r="L162" s="236">
        <v>0</v>
      </c>
      <c r="M162" s="556">
        <v>0</v>
      </c>
      <c r="N162" s="556">
        <v>0</v>
      </c>
      <c r="O162" s="556">
        <v>0</v>
      </c>
      <c r="P162" s="556">
        <v>0</v>
      </c>
      <c r="Q162" s="30">
        <f t="shared" si="73"/>
        <v>6.4139999999999997</v>
      </c>
      <c r="R162" s="30">
        <f t="shared" si="74"/>
        <v>0</v>
      </c>
      <c r="S162" s="30"/>
      <c r="T162" s="645">
        <f t="shared" si="76"/>
        <v>6.4139999999999997</v>
      </c>
      <c r="U162" s="571">
        <v>6.4139999999999997</v>
      </c>
      <c r="V162" s="703">
        <v>6.4139999999999997</v>
      </c>
      <c r="W162" s="237">
        <v>0</v>
      </c>
      <c r="X162" s="237">
        <v>0</v>
      </c>
      <c r="Y162" s="674">
        <f t="shared" si="75"/>
        <v>6.4139999999999997</v>
      </c>
      <c r="Z162" s="723"/>
      <c r="AA162" s="712"/>
    </row>
    <row r="163" spans="1:27" ht="15.75" outlineLevel="1">
      <c r="A163" s="559">
        <v>50</v>
      </c>
      <c r="B163" s="555">
        <v>5008</v>
      </c>
      <c r="C163" s="743" t="s">
        <v>389</v>
      </c>
      <c r="D163" s="555" t="s">
        <v>895</v>
      </c>
      <c r="E163" s="555" t="s">
        <v>34</v>
      </c>
      <c r="F163" s="558" t="s">
        <v>896</v>
      </c>
      <c r="G163" s="557">
        <v>0</v>
      </c>
      <c r="H163" s="236">
        <v>38.649000000000001</v>
      </c>
      <c r="I163" s="236">
        <v>18.225000000000001</v>
      </c>
      <c r="J163" s="236">
        <v>2.0430000000000001</v>
      </c>
      <c r="K163" s="236">
        <v>0</v>
      </c>
      <c r="L163" s="236">
        <v>0</v>
      </c>
      <c r="M163" s="556">
        <v>0</v>
      </c>
      <c r="N163" s="556">
        <v>0</v>
      </c>
      <c r="O163" s="556">
        <v>0</v>
      </c>
      <c r="P163" s="556">
        <v>0</v>
      </c>
      <c r="Q163" s="30">
        <f t="shared" si="73"/>
        <v>58.917000000000002</v>
      </c>
      <c r="R163" s="30">
        <f t="shared" si="74"/>
        <v>0</v>
      </c>
      <c r="S163" s="30"/>
      <c r="T163" s="645">
        <f t="shared" si="76"/>
        <v>58.917000000000002</v>
      </c>
      <c r="U163" s="571">
        <v>58.16</v>
      </c>
      <c r="V163" s="703">
        <v>58.917000000000002</v>
      </c>
      <c r="W163" s="237">
        <v>0</v>
      </c>
      <c r="X163" s="237">
        <v>0</v>
      </c>
      <c r="Y163" s="674">
        <f t="shared" si="75"/>
        <v>58.917000000000002</v>
      </c>
      <c r="Z163" s="723">
        <v>2</v>
      </c>
      <c r="AA163" s="6"/>
    </row>
    <row r="164" spans="1:27" ht="15.75" outlineLevel="1">
      <c r="A164" s="559" t="s">
        <v>803</v>
      </c>
      <c r="B164" s="555">
        <v>5009</v>
      </c>
      <c r="C164" s="744" t="s">
        <v>1339</v>
      </c>
      <c r="D164" s="236" t="s">
        <v>914</v>
      </c>
      <c r="E164" s="236" t="s">
        <v>915</v>
      </c>
      <c r="F164" s="171" t="s">
        <v>916</v>
      </c>
      <c r="G164" s="236">
        <v>0</v>
      </c>
      <c r="H164" s="236">
        <v>0.5</v>
      </c>
      <c r="I164" s="236">
        <v>0</v>
      </c>
      <c r="J164" s="236">
        <v>0</v>
      </c>
      <c r="K164" s="236">
        <v>0</v>
      </c>
      <c r="L164" s="236">
        <v>0</v>
      </c>
      <c r="M164" s="236">
        <v>0</v>
      </c>
      <c r="N164" s="236">
        <v>0</v>
      </c>
      <c r="O164" s="236">
        <v>0</v>
      </c>
      <c r="P164" s="236">
        <v>0</v>
      </c>
      <c r="Q164" s="30">
        <f t="shared" si="73"/>
        <v>0.5</v>
      </c>
      <c r="R164" s="30">
        <f t="shared" si="74"/>
        <v>0</v>
      </c>
      <c r="S164" s="30"/>
      <c r="T164" s="645">
        <f t="shared" si="76"/>
        <v>0.5</v>
      </c>
      <c r="U164" s="571">
        <v>0.5</v>
      </c>
      <c r="V164" s="703">
        <v>0.5</v>
      </c>
      <c r="W164" s="237">
        <v>0</v>
      </c>
      <c r="X164" s="237">
        <v>0</v>
      </c>
      <c r="Y164" s="674">
        <f t="shared" si="75"/>
        <v>0.5</v>
      </c>
      <c r="Z164" s="675"/>
      <c r="AA164" s="6"/>
    </row>
    <row r="165" spans="1:27" ht="15.75" outlineLevel="1">
      <c r="A165" s="559">
        <v>50</v>
      </c>
      <c r="B165" s="555" t="s">
        <v>791</v>
      </c>
      <c r="C165" s="743" t="s">
        <v>1340</v>
      </c>
      <c r="D165" s="555" t="s">
        <v>526</v>
      </c>
      <c r="E165" s="555" t="s">
        <v>527</v>
      </c>
      <c r="F165" s="558" t="s">
        <v>738</v>
      </c>
      <c r="G165" s="557">
        <v>0</v>
      </c>
      <c r="H165" s="236">
        <v>0</v>
      </c>
      <c r="I165" s="236">
        <v>2.16</v>
      </c>
      <c r="J165" s="236">
        <v>2.94</v>
      </c>
      <c r="K165" s="236">
        <v>0</v>
      </c>
      <c r="L165" s="236">
        <v>0</v>
      </c>
      <c r="M165" s="556">
        <v>0</v>
      </c>
      <c r="N165" s="556">
        <v>0</v>
      </c>
      <c r="O165" s="556">
        <v>0</v>
      </c>
      <c r="P165" s="556">
        <v>0</v>
      </c>
      <c r="Q165" s="30">
        <f>SUM(G165:P165)</f>
        <v>5.0999999999999996</v>
      </c>
      <c r="R165" s="30">
        <f t="shared" si="74"/>
        <v>0</v>
      </c>
      <c r="S165" s="30"/>
      <c r="T165" s="645">
        <f t="shared" si="76"/>
        <v>5.0999999999999996</v>
      </c>
      <c r="U165" s="571">
        <v>5.03</v>
      </c>
      <c r="V165" s="703">
        <v>5.0999999999999996</v>
      </c>
      <c r="W165" s="237">
        <v>0</v>
      </c>
      <c r="X165" s="237">
        <v>0</v>
      </c>
      <c r="Y165" s="674">
        <f t="shared" si="75"/>
        <v>5.0999999999999996</v>
      </c>
      <c r="Z165" s="723">
        <v>2</v>
      </c>
      <c r="AA165" s="6"/>
    </row>
    <row r="166" spans="1:27" ht="30" outlineLevel="1">
      <c r="A166" s="559">
        <v>50</v>
      </c>
      <c r="B166" s="555" t="s">
        <v>1458</v>
      </c>
      <c r="C166" s="743" t="s">
        <v>677</v>
      </c>
      <c r="D166" s="555" t="s">
        <v>7</v>
      </c>
      <c r="E166" s="555" t="s">
        <v>534</v>
      </c>
      <c r="F166" s="558" t="s">
        <v>739</v>
      </c>
      <c r="G166" s="557">
        <v>0</v>
      </c>
      <c r="H166" s="236">
        <v>0</v>
      </c>
      <c r="I166" s="236">
        <v>0</v>
      </c>
      <c r="J166" s="236">
        <v>0</v>
      </c>
      <c r="K166" s="236">
        <v>0</v>
      </c>
      <c r="L166" s="236">
        <v>0</v>
      </c>
      <c r="M166" s="556">
        <v>0</v>
      </c>
      <c r="N166" s="556">
        <v>1</v>
      </c>
      <c r="O166" s="556">
        <v>1.2</v>
      </c>
      <c r="P166" s="556">
        <v>0</v>
      </c>
      <c r="Q166" s="30">
        <f>SUM(G166:K166)</f>
        <v>0</v>
      </c>
      <c r="R166" s="30">
        <f t="shared" si="74"/>
        <v>2.2000000000000002</v>
      </c>
      <c r="S166" s="30"/>
      <c r="T166" s="645">
        <f t="shared" si="76"/>
        <v>2.2000000000000002</v>
      </c>
      <c r="U166" s="571">
        <v>2.2000000000000002</v>
      </c>
      <c r="V166" s="703">
        <v>2.2000000000000002</v>
      </c>
      <c r="W166" s="237">
        <v>0</v>
      </c>
      <c r="X166" s="237">
        <v>0</v>
      </c>
      <c r="Y166" s="674">
        <f t="shared" si="75"/>
        <v>2.2000000000000002</v>
      </c>
      <c r="Z166" s="723">
        <v>2</v>
      </c>
      <c r="AA166" s="6"/>
    </row>
    <row r="167" spans="1:27" ht="15.75" outlineLevel="1">
      <c r="A167" s="559">
        <v>50</v>
      </c>
      <c r="B167" s="555" t="s">
        <v>1458</v>
      </c>
      <c r="C167" s="743" t="s">
        <v>677</v>
      </c>
      <c r="D167" s="555" t="s">
        <v>7</v>
      </c>
      <c r="E167" s="555" t="s">
        <v>533</v>
      </c>
      <c r="F167" s="558" t="s">
        <v>740</v>
      </c>
      <c r="G167" s="557">
        <v>0</v>
      </c>
      <c r="H167" s="236">
        <v>0</v>
      </c>
      <c r="I167" s="236">
        <v>0</v>
      </c>
      <c r="J167" s="236">
        <v>0</v>
      </c>
      <c r="K167" s="236">
        <v>0</v>
      </c>
      <c r="L167" s="236">
        <v>1</v>
      </c>
      <c r="M167" s="556">
        <v>1</v>
      </c>
      <c r="N167" s="556">
        <v>0</v>
      </c>
      <c r="O167" s="556">
        <v>0</v>
      </c>
      <c r="P167" s="556">
        <v>0</v>
      </c>
      <c r="Q167" s="30">
        <f>SUM(G167:K167)</f>
        <v>0</v>
      </c>
      <c r="R167" s="30">
        <f t="shared" si="74"/>
        <v>2</v>
      </c>
      <c r="S167" s="30"/>
      <c r="T167" s="645">
        <f t="shared" si="76"/>
        <v>2</v>
      </c>
      <c r="U167" s="571">
        <v>2.2999999999999998</v>
      </c>
      <c r="V167" s="703">
        <v>2</v>
      </c>
      <c r="W167" s="237">
        <v>0</v>
      </c>
      <c r="X167" s="237">
        <v>0</v>
      </c>
      <c r="Y167" s="674">
        <f t="shared" si="75"/>
        <v>2</v>
      </c>
      <c r="Z167" s="723">
        <v>2</v>
      </c>
      <c r="AA167" s="6"/>
    </row>
    <row r="168" spans="1:27" ht="30" outlineLevel="1">
      <c r="A168" s="559">
        <v>50</v>
      </c>
      <c r="B168" s="555" t="s">
        <v>174</v>
      </c>
      <c r="C168" s="745" t="s">
        <v>1330</v>
      </c>
      <c r="D168" s="555" t="s">
        <v>7</v>
      </c>
      <c r="E168" s="555" t="s">
        <v>853</v>
      </c>
      <c r="F168" s="558" t="s">
        <v>904</v>
      </c>
      <c r="G168" s="557">
        <v>0</v>
      </c>
      <c r="H168" s="236">
        <v>5</v>
      </c>
      <c r="I168" s="236">
        <v>9</v>
      </c>
      <c r="J168" s="236">
        <v>0</v>
      </c>
      <c r="K168" s="236">
        <v>0</v>
      </c>
      <c r="L168" s="236">
        <v>0</v>
      </c>
      <c r="M168" s="236">
        <v>0</v>
      </c>
      <c r="N168" s="236">
        <v>0</v>
      </c>
      <c r="O168" s="236">
        <v>0</v>
      </c>
      <c r="P168" s="236">
        <v>0</v>
      </c>
      <c r="Q168" s="30">
        <f>SUM(G168:K168)</f>
        <v>14</v>
      </c>
      <c r="R168" s="30">
        <f t="shared" si="74"/>
        <v>0</v>
      </c>
      <c r="S168" s="30"/>
      <c r="T168" s="645">
        <f t="shared" si="76"/>
        <v>14</v>
      </c>
      <c r="U168" s="571">
        <v>14</v>
      </c>
      <c r="V168" s="703">
        <v>14</v>
      </c>
      <c r="W168" s="237">
        <v>0</v>
      </c>
      <c r="X168" s="237">
        <v>0</v>
      </c>
      <c r="Y168" s="674">
        <f t="shared" si="75"/>
        <v>14</v>
      </c>
      <c r="Z168" s="723">
        <v>2</v>
      </c>
      <c r="AA168" s="6"/>
    </row>
    <row r="169" spans="1:27" ht="30" outlineLevel="1">
      <c r="A169" s="559">
        <v>50</v>
      </c>
      <c r="B169" s="555" t="s">
        <v>174</v>
      </c>
      <c r="C169" s="745" t="s">
        <v>1330</v>
      </c>
      <c r="D169" s="555" t="s">
        <v>271</v>
      </c>
      <c r="E169" s="555" t="s">
        <v>528</v>
      </c>
      <c r="F169" s="558" t="s">
        <v>741</v>
      </c>
      <c r="G169" s="236">
        <v>0</v>
      </c>
      <c r="H169" s="236">
        <v>0</v>
      </c>
      <c r="I169" s="236">
        <v>0</v>
      </c>
      <c r="J169" s="236">
        <v>0</v>
      </c>
      <c r="K169" s="236">
        <v>0</v>
      </c>
      <c r="L169" s="236">
        <v>0</v>
      </c>
      <c r="M169" s="236">
        <v>0</v>
      </c>
      <c r="N169" s="236">
        <v>17.058</v>
      </c>
      <c r="O169" s="556">
        <v>0</v>
      </c>
      <c r="P169" s="556">
        <v>0</v>
      </c>
      <c r="Q169" s="30">
        <f>SUM(G169:K169)</f>
        <v>0</v>
      </c>
      <c r="R169" s="30">
        <f t="shared" si="74"/>
        <v>17.058</v>
      </c>
      <c r="S169" s="30"/>
      <c r="T169" s="645">
        <f t="shared" si="76"/>
        <v>17.058</v>
      </c>
      <c r="U169" s="571">
        <v>17.058</v>
      </c>
      <c r="V169" s="703">
        <v>17.058</v>
      </c>
      <c r="W169" s="237">
        <v>0</v>
      </c>
      <c r="X169" s="237">
        <v>0</v>
      </c>
      <c r="Y169" s="674">
        <f t="shared" si="75"/>
        <v>17.058</v>
      </c>
      <c r="Z169" s="723">
        <v>2</v>
      </c>
      <c r="AA169" s="6"/>
    </row>
    <row r="170" spans="1:27" ht="30" outlineLevel="1">
      <c r="A170" s="559">
        <v>50</v>
      </c>
      <c r="B170" s="555" t="s">
        <v>175</v>
      </c>
      <c r="C170" s="745" t="s">
        <v>390</v>
      </c>
      <c r="D170" s="555" t="s">
        <v>883</v>
      </c>
      <c r="E170" s="555" t="s">
        <v>427</v>
      </c>
      <c r="F170" s="558" t="s">
        <v>884</v>
      </c>
      <c r="G170" s="557">
        <v>0</v>
      </c>
      <c r="H170" s="236">
        <v>1.4630000000000001</v>
      </c>
      <c r="I170" s="236">
        <v>2.5369999999999999</v>
      </c>
      <c r="J170" s="236">
        <v>0</v>
      </c>
      <c r="K170" s="236">
        <v>0</v>
      </c>
      <c r="L170" s="236">
        <v>0</v>
      </c>
      <c r="M170" s="556">
        <v>0</v>
      </c>
      <c r="N170" s="556">
        <v>0</v>
      </c>
      <c r="O170" s="556">
        <v>0</v>
      </c>
      <c r="P170" s="556">
        <v>0</v>
      </c>
      <c r="Q170" s="30">
        <f>SUM(G170:P170)</f>
        <v>4</v>
      </c>
      <c r="R170" s="30">
        <f t="shared" si="74"/>
        <v>0</v>
      </c>
      <c r="S170" s="30"/>
      <c r="T170" s="645">
        <f t="shared" si="76"/>
        <v>4</v>
      </c>
      <c r="U170" s="571">
        <v>4</v>
      </c>
      <c r="V170" s="703">
        <v>4</v>
      </c>
      <c r="W170" s="237">
        <v>0</v>
      </c>
      <c r="X170" s="237">
        <v>0</v>
      </c>
      <c r="Y170" s="674">
        <f t="shared" si="75"/>
        <v>4</v>
      </c>
      <c r="Z170" s="723">
        <v>1</v>
      </c>
      <c r="AA170" s="6"/>
    </row>
    <row r="171" spans="1:27" ht="15.75" outlineLevel="1">
      <c r="A171" s="559" t="s">
        <v>987</v>
      </c>
      <c r="B171" s="555">
        <v>5501</v>
      </c>
      <c r="C171" s="743" t="s">
        <v>1510</v>
      </c>
      <c r="D171" s="555" t="s">
        <v>1511</v>
      </c>
      <c r="E171" s="555" t="s">
        <v>1512</v>
      </c>
      <c r="F171" s="558" t="s">
        <v>1513</v>
      </c>
      <c r="G171" s="557">
        <v>0</v>
      </c>
      <c r="H171" s="236">
        <v>5.4009999999999998</v>
      </c>
      <c r="I171" s="236">
        <v>0</v>
      </c>
      <c r="J171" s="236">
        <v>0</v>
      </c>
      <c r="K171" s="236">
        <v>0</v>
      </c>
      <c r="L171" s="236">
        <v>0</v>
      </c>
      <c r="M171" s="556">
        <v>0</v>
      </c>
      <c r="N171" s="556">
        <v>0</v>
      </c>
      <c r="O171" s="556">
        <v>0</v>
      </c>
      <c r="P171" s="556">
        <v>0</v>
      </c>
      <c r="Q171" s="30">
        <f>SUM(G171:K171)</f>
        <v>5.4009999999999998</v>
      </c>
      <c r="R171" s="30">
        <f t="shared" ref="R171" si="77">SUM(L171:P171)</f>
        <v>0</v>
      </c>
      <c r="S171" s="30"/>
      <c r="T171" s="645">
        <f t="shared" ref="T171" si="78">SUM(Q171:S171)</f>
        <v>5.4009999999999998</v>
      </c>
      <c r="U171" s="571">
        <v>5.4009999999999998</v>
      </c>
      <c r="V171" s="703">
        <v>5.4009999999999998</v>
      </c>
      <c r="W171" s="237">
        <v>0</v>
      </c>
      <c r="X171" s="237">
        <v>0</v>
      </c>
      <c r="Y171" s="674">
        <f t="shared" ref="Y171" si="79">V171+X171</f>
        <v>5.4009999999999998</v>
      </c>
      <c r="Z171" s="754">
        <v>2</v>
      </c>
      <c r="AA171" s="6"/>
    </row>
    <row r="172" spans="1:27" ht="15.75" outlineLevel="1">
      <c r="A172" s="559">
        <v>56</v>
      </c>
      <c r="B172" s="555">
        <v>5604</v>
      </c>
      <c r="C172" s="743" t="s">
        <v>679</v>
      </c>
      <c r="D172" s="555" t="s">
        <v>7</v>
      </c>
      <c r="E172" s="555" t="s">
        <v>529</v>
      </c>
      <c r="F172" s="558" t="s">
        <v>856</v>
      </c>
      <c r="G172" s="557">
        <v>0</v>
      </c>
      <c r="H172" s="236">
        <v>3.1549999999999998</v>
      </c>
      <c r="I172" s="236">
        <v>13.17</v>
      </c>
      <c r="J172" s="236">
        <v>0.32600000000000001</v>
      </c>
      <c r="K172" s="236">
        <v>0</v>
      </c>
      <c r="L172" s="236">
        <v>0</v>
      </c>
      <c r="M172" s="556">
        <v>0</v>
      </c>
      <c r="N172" s="556">
        <v>3.0019999999999998</v>
      </c>
      <c r="O172" s="556">
        <v>0</v>
      </c>
      <c r="P172" s="556">
        <v>0</v>
      </c>
      <c r="Q172" s="30">
        <f>SUM(G172:K172)</f>
        <v>16.651</v>
      </c>
      <c r="R172" s="30">
        <f t="shared" si="74"/>
        <v>3.0019999999999998</v>
      </c>
      <c r="S172" s="30"/>
      <c r="T172" s="645">
        <f t="shared" si="76"/>
        <v>19.652999999999999</v>
      </c>
      <c r="U172" s="571">
        <v>19.5</v>
      </c>
      <c r="V172" s="703">
        <v>19.652999999999999</v>
      </c>
      <c r="W172" s="237">
        <v>0</v>
      </c>
      <c r="X172" s="237">
        <v>0</v>
      </c>
      <c r="Y172" s="674">
        <f t="shared" si="75"/>
        <v>19.652999999999999</v>
      </c>
      <c r="Z172" s="723">
        <v>2</v>
      </c>
      <c r="AA172" s="6"/>
    </row>
    <row r="173" spans="1:27" ht="15.75" outlineLevel="1">
      <c r="A173" s="559">
        <v>56</v>
      </c>
      <c r="B173" s="555">
        <v>5604</v>
      </c>
      <c r="C173" s="743" t="s">
        <v>679</v>
      </c>
      <c r="D173" s="555" t="s">
        <v>530</v>
      </c>
      <c r="E173" s="555" t="s">
        <v>531</v>
      </c>
      <c r="F173" s="558" t="s">
        <v>856</v>
      </c>
      <c r="G173" s="557">
        <v>0</v>
      </c>
      <c r="H173" s="236">
        <v>0</v>
      </c>
      <c r="I173" s="236">
        <v>2.843</v>
      </c>
      <c r="J173" s="236">
        <v>0</v>
      </c>
      <c r="K173" s="236">
        <v>0</v>
      </c>
      <c r="L173" s="236">
        <v>0</v>
      </c>
      <c r="M173" s="556">
        <v>0</v>
      </c>
      <c r="N173" s="556">
        <v>0</v>
      </c>
      <c r="O173" s="556">
        <v>0</v>
      </c>
      <c r="P173" s="556">
        <v>0</v>
      </c>
      <c r="Q173" s="30">
        <f>SUM(G173:K173)</f>
        <v>2.843</v>
      </c>
      <c r="R173" s="30">
        <f>SUM(L173:P173)</f>
        <v>0</v>
      </c>
      <c r="S173" s="30"/>
      <c r="T173" s="645">
        <f t="shared" si="76"/>
        <v>2.843</v>
      </c>
      <c r="U173" s="571">
        <v>3.01</v>
      </c>
      <c r="V173" s="703">
        <v>2.843</v>
      </c>
      <c r="W173" s="237">
        <v>0</v>
      </c>
      <c r="X173" s="237">
        <v>0</v>
      </c>
      <c r="Y173" s="674">
        <f t="shared" si="75"/>
        <v>2.843</v>
      </c>
      <c r="Z173" s="723">
        <v>2</v>
      </c>
      <c r="AA173" s="6"/>
    </row>
    <row r="174" spans="1:27" ht="15.75" outlineLevel="1">
      <c r="A174" s="559">
        <v>56</v>
      </c>
      <c r="B174" s="555">
        <v>5607</v>
      </c>
      <c r="C174" s="743" t="s">
        <v>759</v>
      </c>
      <c r="D174" s="555" t="s">
        <v>7</v>
      </c>
      <c r="E174" s="555" t="s">
        <v>900</v>
      </c>
      <c r="F174" s="652" t="s">
        <v>901</v>
      </c>
      <c r="G174" s="236">
        <v>0</v>
      </c>
      <c r="H174" s="236">
        <v>0</v>
      </c>
      <c r="I174" s="236">
        <v>0.5</v>
      </c>
      <c r="J174" s="236">
        <v>1.4490000000000001</v>
      </c>
      <c r="K174" s="236">
        <v>0</v>
      </c>
      <c r="L174" s="236">
        <v>0</v>
      </c>
      <c r="M174" s="556">
        <v>0</v>
      </c>
      <c r="N174" s="556">
        <v>0</v>
      </c>
      <c r="O174" s="556">
        <v>4.7510000000000003</v>
      </c>
      <c r="P174" s="556">
        <v>0</v>
      </c>
      <c r="Q174" s="30">
        <f>SUM(G174:K174)</f>
        <v>1.9490000000000001</v>
      </c>
      <c r="R174" s="30">
        <f t="shared" si="74"/>
        <v>4.7510000000000003</v>
      </c>
      <c r="S174" s="30"/>
      <c r="T174" s="645">
        <f t="shared" si="76"/>
        <v>6.7</v>
      </c>
      <c r="U174" s="571">
        <v>6.7</v>
      </c>
      <c r="V174" s="703">
        <v>6.7</v>
      </c>
      <c r="W174" s="237">
        <v>0</v>
      </c>
      <c r="X174" s="237">
        <v>0</v>
      </c>
      <c r="Y174" s="674">
        <f t="shared" si="75"/>
        <v>6.7</v>
      </c>
      <c r="Z174" s="723">
        <v>1</v>
      </c>
      <c r="AA174" s="6"/>
    </row>
    <row r="175" spans="1:27" ht="15.75">
      <c r="A175" s="766" t="s">
        <v>374</v>
      </c>
      <c r="B175" s="767"/>
      <c r="C175" s="767"/>
      <c r="D175" s="767"/>
      <c r="E175" s="767"/>
      <c r="F175" s="720" t="s">
        <v>379</v>
      </c>
      <c r="G175" s="573">
        <f t="shared" ref="G175:P175" si="80">SUM(G154:G174)</f>
        <v>0</v>
      </c>
      <c r="H175" s="573">
        <f t="shared" si="80"/>
        <v>66.216999999999999</v>
      </c>
      <c r="I175" s="573">
        <f t="shared" si="80"/>
        <v>91.411000000000016</v>
      </c>
      <c r="J175" s="573">
        <f t="shared" si="80"/>
        <v>38.382999999999996</v>
      </c>
      <c r="K175" s="573">
        <f t="shared" si="80"/>
        <v>0</v>
      </c>
      <c r="L175" s="573">
        <f t="shared" si="80"/>
        <v>1</v>
      </c>
      <c r="M175" s="573">
        <f t="shared" si="80"/>
        <v>1</v>
      </c>
      <c r="N175" s="573">
        <f t="shared" si="80"/>
        <v>21.06</v>
      </c>
      <c r="O175" s="573">
        <f t="shared" si="80"/>
        <v>5.9510000000000005</v>
      </c>
      <c r="P175" s="573">
        <f t="shared" si="80"/>
        <v>0</v>
      </c>
      <c r="Q175" s="30">
        <f>SUM(Q154:Q174)</f>
        <v>196.01100000000002</v>
      </c>
      <c r="R175" s="30">
        <f>SUM(R154:R174)</f>
        <v>29.010999999999999</v>
      </c>
      <c r="S175" s="30">
        <f>SUM(S154:S174)</f>
        <v>0</v>
      </c>
      <c r="T175" s="226">
        <f t="shared" si="76"/>
        <v>225.02200000000002</v>
      </c>
      <c r="U175" s="571">
        <f>SUM(U154:U174)</f>
        <v>229.81599999999997</v>
      </c>
      <c r="V175" s="704">
        <f>SUM(V154:V174)</f>
        <v>222.11099999999996</v>
      </c>
      <c r="W175" s="554">
        <f>SUM(W154:W174)</f>
        <v>8.218</v>
      </c>
      <c r="X175" s="554">
        <f>SUM(X154:X174)</f>
        <v>8.218</v>
      </c>
      <c r="Y175" s="199">
        <f>SUM(Y154:Y174)</f>
        <v>230.32899999999995</v>
      </c>
      <c r="Z175" s="799"/>
    </row>
    <row r="176" spans="1:27" s="564" customFormat="1" ht="16.5" thickBot="1">
      <c r="A176" s="771"/>
      <c r="B176" s="772"/>
      <c r="C176" s="772"/>
      <c r="D176" s="772"/>
      <c r="E176" s="772"/>
      <c r="F176" s="721" t="s">
        <v>380</v>
      </c>
      <c r="G176" s="57">
        <f t="shared" ref="G176:S176" si="81">+G175/$T$175</f>
        <v>0</v>
      </c>
      <c r="H176" s="57">
        <f t="shared" si="81"/>
        <v>0.29426900480841872</v>
      </c>
      <c r="I176" s="57">
        <f t="shared" si="81"/>
        <v>0.40623139070846409</v>
      </c>
      <c r="J176" s="57">
        <f t="shared" si="81"/>
        <v>0.1705744327221338</v>
      </c>
      <c r="K176" s="57">
        <f t="shared" si="81"/>
        <v>0</v>
      </c>
      <c r="L176" s="57">
        <f t="shared" si="81"/>
        <v>4.4440099190301389E-3</v>
      </c>
      <c r="M176" s="57">
        <f t="shared" si="81"/>
        <v>4.4440099190301389E-3</v>
      </c>
      <c r="N176" s="57">
        <f t="shared" si="81"/>
        <v>9.3590848894774717E-2</v>
      </c>
      <c r="O176" s="57">
        <f t="shared" si="81"/>
        <v>2.644630302814836E-2</v>
      </c>
      <c r="P176" s="57">
        <f t="shared" si="81"/>
        <v>0</v>
      </c>
      <c r="Q176" s="57">
        <f t="shared" si="81"/>
        <v>0.87107482823901661</v>
      </c>
      <c r="R176" s="57">
        <f t="shared" si="81"/>
        <v>0.12892517176098336</v>
      </c>
      <c r="S176" s="57">
        <f t="shared" si="81"/>
        <v>0</v>
      </c>
      <c r="T176" s="57">
        <f xml:space="preserve"> T175/U175</f>
        <v>0.97913983360601542</v>
      </c>
      <c r="U176" s="706"/>
      <c r="V176" s="705">
        <f>+V175/$Y$175</f>
        <v>0.96432060226892835</v>
      </c>
      <c r="W176" s="57">
        <f>+W175/$Y$175</f>
        <v>3.5679397731071649E-2</v>
      </c>
      <c r="X176" s="57">
        <f>+X175/$Y$175</f>
        <v>3.5679397731071649E-2</v>
      </c>
      <c r="Y176" s="709"/>
      <c r="Z176" s="800"/>
    </row>
    <row r="177" spans="1:28" ht="15.75">
      <c r="A177" s="551"/>
      <c r="B177" s="550"/>
      <c r="C177" s="550"/>
      <c r="D177" s="550"/>
      <c r="E177" s="550"/>
      <c r="F177" s="550"/>
      <c r="G177" s="549"/>
      <c r="H177" s="12"/>
      <c r="I177" s="12"/>
      <c r="J177" s="12"/>
      <c r="K177" s="12"/>
      <c r="L177" s="12"/>
      <c r="M177" s="548"/>
      <c r="N177" s="548"/>
      <c r="O177" s="548"/>
      <c r="P177" s="548"/>
      <c r="Q177" s="6"/>
      <c r="R177" s="6"/>
      <c r="S177" s="6"/>
      <c r="T177" s="196"/>
      <c r="U177" s="546"/>
      <c r="V177" s="574"/>
      <c r="W177" s="574"/>
      <c r="X177" s="574"/>
      <c r="Y177" s="546"/>
      <c r="Z177" s="565"/>
    </row>
    <row r="178" spans="1:28" ht="16.5" thickBot="1">
      <c r="A178" s="770" t="s">
        <v>176</v>
      </c>
      <c r="B178" s="770"/>
      <c r="C178" s="550"/>
      <c r="D178" s="550"/>
      <c r="E178" s="550"/>
      <c r="F178" s="550"/>
      <c r="G178" s="549"/>
      <c r="H178" s="12"/>
      <c r="I178" s="12"/>
      <c r="J178" s="12"/>
      <c r="K178" s="12"/>
      <c r="L178" s="12"/>
      <c r="M178" s="548"/>
      <c r="N178" s="548"/>
      <c r="O178" s="548"/>
      <c r="P178" s="548"/>
      <c r="Q178" s="6"/>
      <c r="R178" s="6"/>
      <c r="S178" s="6"/>
      <c r="T178" s="196"/>
      <c r="U178" s="546"/>
      <c r="V178" s="574"/>
      <c r="W178" s="574"/>
      <c r="X178" s="574"/>
      <c r="Y178" s="546"/>
    </row>
    <row r="179" spans="1:28" ht="15.75" outlineLevel="1">
      <c r="A179" s="646">
        <v>49</v>
      </c>
      <c r="B179" s="648" t="s">
        <v>177</v>
      </c>
      <c r="C179" s="653" t="s">
        <v>392</v>
      </c>
      <c r="D179" s="648" t="s">
        <v>7</v>
      </c>
      <c r="E179" s="648" t="s">
        <v>41</v>
      </c>
      <c r="F179" s="647" t="s">
        <v>1522</v>
      </c>
      <c r="G179" s="649"/>
      <c r="H179" s="221"/>
      <c r="I179" s="221"/>
      <c r="J179" s="221"/>
      <c r="K179" s="221"/>
      <c r="L179" s="221"/>
      <c r="M179" s="650"/>
      <c r="N179" s="650"/>
      <c r="O179" s="650"/>
      <c r="P179" s="650"/>
      <c r="Q179" s="279">
        <f>+SUM(G179:K179)</f>
        <v>0</v>
      </c>
      <c r="R179" s="279">
        <f>+SUM(L179:P179)</f>
        <v>0</v>
      </c>
      <c r="S179" s="279"/>
      <c r="T179" s="169">
        <f>+SUM(Q179:S179)</f>
        <v>0</v>
      </c>
      <c r="U179" s="672">
        <v>2.5499999999999998</v>
      </c>
      <c r="V179" s="702">
        <v>1.21</v>
      </c>
      <c r="W179" s="223">
        <v>1.32</v>
      </c>
      <c r="X179" s="223">
        <v>1.32</v>
      </c>
      <c r="Y179" s="708">
        <f t="shared" ref="Y179:Y181" si="82">V179+X179</f>
        <v>2.5300000000000002</v>
      </c>
      <c r="Z179" s="651">
        <v>1</v>
      </c>
      <c r="AA179" s="712"/>
      <c r="AB179" s="714"/>
    </row>
    <row r="180" spans="1:28" s="564" customFormat="1" ht="15.75" outlineLevel="1">
      <c r="A180" s="559">
        <v>88</v>
      </c>
      <c r="B180" s="555">
        <v>8801</v>
      </c>
      <c r="C180" s="652" t="s">
        <v>178</v>
      </c>
      <c r="D180" s="555" t="s">
        <v>1308</v>
      </c>
      <c r="E180" s="555" t="s">
        <v>516</v>
      </c>
      <c r="F180" s="558" t="s">
        <v>1523</v>
      </c>
      <c r="G180" s="557"/>
      <c r="H180" s="236"/>
      <c r="I180" s="236"/>
      <c r="J180" s="236"/>
      <c r="K180" s="236"/>
      <c r="L180" s="236"/>
      <c r="M180" s="236"/>
      <c r="N180" s="236"/>
      <c r="O180" s="236"/>
      <c r="P180" s="236"/>
      <c r="Q180" s="30">
        <f>+SUM(G180:K180)</f>
        <v>0</v>
      </c>
      <c r="R180" s="30">
        <f>+SUM(L180:P180)</f>
        <v>0</v>
      </c>
      <c r="S180" s="30"/>
      <c r="T180" s="645">
        <f>+SUM(Q180:S180)</f>
        <v>0</v>
      </c>
      <c r="U180" s="571">
        <v>13.91</v>
      </c>
      <c r="V180" s="703">
        <v>13.69</v>
      </c>
      <c r="W180" s="237">
        <v>0</v>
      </c>
      <c r="X180" s="237">
        <v>0</v>
      </c>
      <c r="Y180" s="674">
        <f t="shared" si="82"/>
        <v>13.69</v>
      </c>
      <c r="Z180" s="700">
        <v>1</v>
      </c>
      <c r="AA180" s="541"/>
    </row>
    <row r="181" spans="1:28" ht="15.75" outlineLevel="1">
      <c r="A181" s="559">
        <v>88</v>
      </c>
      <c r="B181" s="555" t="s">
        <v>179</v>
      </c>
      <c r="C181" s="652" t="s">
        <v>180</v>
      </c>
      <c r="D181" s="555" t="s">
        <v>7</v>
      </c>
      <c r="E181" s="555" t="s">
        <v>41</v>
      </c>
      <c r="F181" s="558" t="s">
        <v>1524</v>
      </c>
      <c r="G181" s="557"/>
      <c r="H181" s="236"/>
      <c r="I181" s="236"/>
      <c r="J181" s="236"/>
      <c r="K181" s="236"/>
      <c r="L181" s="236"/>
      <c r="M181" s="556"/>
      <c r="N181" s="556"/>
      <c r="O181" s="556"/>
      <c r="P181" s="556"/>
      <c r="Q181" s="30">
        <f>+SUM(G181:K181)</f>
        <v>0</v>
      </c>
      <c r="R181" s="30">
        <f>+SUM(L181:P181)</f>
        <v>0</v>
      </c>
      <c r="S181" s="30"/>
      <c r="T181" s="645">
        <f>+SUM(Q181:S181)</f>
        <v>0</v>
      </c>
      <c r="U181" s="571">
        <v>2.76</v>
      </c>
      <c r="V181" s="703">
        <v>3.16</v>
      </c>
      <c r="W181" s="237">
        <v>0</v>
      </c>
      <c r="X181" s="237">
        <v>0</v>
      </c>
      <c r="Y181" s="674">
        <f t="shared" si="82"/>
        <v>3.16</v>
      </c>
      <c r="Z181" s="700">
        <v>1</v>
      </c>
      <c r="AA181" s="541"/>
    </row>
    <row r="182" spans="1:28" ht="15.75">
      <c r="A182" s="766" t="s">
        <v>373</v>
      </c>
      <c r="B182" s="767"/>
      <c r="C182" s="767"/>
      <c r="D182" s="767"/>
      <c r="E182" s="767"/>
      <c r="F182" s="720" t="s">
        <v>379</v>
      </c>
      <c r="G182" s="573">
        <f t="shared" ref="G182:P182" si="83">SUM(G179:G181)</f>
        <v>0</v>
      </c>
      <c r="H182" s="573">
        <f t="shared" si="83"/>
        <v>0</v>
      </c>
      <c r="I182" s="573">
        <f t="shared" si="83"/>
        <v>0</v>
      </c>
      <c r="J182" s="573">
        <f t="shared" si="83"/>
        <v>0</v>
      </c>
      <c r="K182" s="573">
        <f t="shared" si="83"/>
        <v>0</v>
      </c>
      <c r="L182" s="573">
        <f t="shared" si="83"/>
        <v>0</v>
      </c>
      <c r="M182" s="573">
        <f t="shared" si="83"/>
        <v>0</v>
      </c>
      <c r="N182" s="573">
        <f t="shared" si="83"/>
        <v>0</v>
      </c>
      <c r="O182" s="573">
        <f t="shared" si="83"/>
        <v>0</v>
      </c>
      <c r="P182" s="573">
        <f t="shared" si="83"/>
        <v>0</v>
      </c>
      <c r="Q182" s="30">
        <f>SUM(Q179:Q181)</f>
        <v>0</v>
      </c>
      <c r="R182" s="30">
        <f>SUM(R179:R181)</f>
        <v>0</v>
      </c>
      <c r="S182" s="30">
        <f>SUM(S179:S181)</f>
        <v>0</v>
      </c>
      <c r="T182" s="226">
        <f>SUM(Q182:S182)</f>
        <v>0</v>
      </c>
      <c r="U182" s="571">
        <f>SUM(U179:U181)</f>
        <v>19.22</v>
      </c>
      <c r="V182" s="704">
        <f>SUM(V179:V181)</f>
        <v>18.059999999999999</v>
      </c>
      <c r="W182" s="554">
        <f t="shared" ref="W182:X182" si="84">SUM(W179:W181)</f>
        <v>1.32</v>
      </c>
      <c r="X182" s="554">
        <f t="shared" si="84"/>
        <v>1.32</v>
      </c>
      <c r="Y182" s="199">
        <f>SUM(Y179:Y181)</f>
        <v>19.38</v>
      </c>
      <c r="Z182" s="780"/>
    </row>
    <row r="183" spans="1:28" ht="16.5" thickBot="1">
      <c r="A183" s="771"/>
      <c r="B183" s="772"/>
      <c r="C183" s="772"/>
      <c r="D183" s="772"/>
      <c r="E183" s="772"/>
      <c r="F183" s="721" t="s">
        <v>380</v>
      </c>
      <c r="G183" s="57" t="e">
        <f t="shared" ref="G183:S183" si="85">+G182/$T$182</f>
        <v>#DIV/0!</v>
      </c>
      <c r="H183" s="57" t="e">
        <f t="shared" si="85"/>
        <v>#DIV/0!</v>
      </c>
      <c r="I183" s="57" t="e">
        <f t="shared" si="85"/>
        <v>#DIV/0!</v>
      </c>
      <c r="J183" s="57" t="e">
        <f t="shared" si="85"/>
        <v>#DIV/0!</v>
      </c>
      <c r="K183" s="57" t="e">
        <f t="shared" si="85"/>
        <v>#DIV/0!</v>
      </c>
      <c r="L183" s="57" t="e">
        <f t="shared" si="85"/>
        <v>#DIV/0!</v>
      </c>
      <c r="M183" s="57" t="e">
        <f t="shared" si="85"/>
        <v>#DIV/0!</v>
      </c>
      <c r="N183" s="57" t="e">
        <f t="shared" si="85"/>
        <v>#DIV/0!</v>
      </c>
      <c r="O183" s="57" t="e">
        <f t="shared" si="85"/>
        <v>#DIV/0!</v>
      </c>
      <c r="P183" s="57" t="e">
        <f t="shared" si="85"/>
        <v>#DIV/0!</v>
      </c>
      <c r="Q183" s="57" t="e">
        <f t="shared" si="85"/>
        <v>#DIV/0!</v>
      </c>
      <c r="R183" s="57" t="e">
        <f t="shared" si="85"/>
        <v>#DIV/0!</v>
      </c>
      <c r="S183" s="57" t="e">
        <f t="shared" si="85"/>
        <v>#DIV/0!</v>
      </c>
      <c r="T183" s="57">
        <f xml:space="preserve"> T182/U182</f>
        <v>0</v>
      </c>
      <c r="U183" s="706"/>
      <c r="V183" s="705">
        <f>+V182/$Y$182</f>
        <v>0.93188854489164086</v>
      </c>
      <c r="W183" s="57">
        <f>+W182/$Y$182</f>
        <v>6.8111455108359142E-2</v>
      </c>
      <c r="X183" s="57">
        <f>+X182/$Y$182</f>
        <v>6.8111455108359142E-2</v>
      </c>
      <c r="Y183" s="709"/>
      <c r="Z183" s="781"/>
    </row>
    <row r="184" spans="1:28" ht="15.75">
      <c r="A184" s="551"/>
      <c r="B184" s="550"/>
      <c r="C184" s="550"/>
      <c r="D184" s="550"/>
      <c r="E184" s="550"/>
      <c r="F184" s="550"/>
      <c r="G184" s="549"/>
      <c r="H184" s="12"/>
      <c r="I184" s="12"/>
      <c r="J184" s="12"/>
      <c r="K184" s="12"/>
      <c r="L184" s="12"/>
      <c r="M184" s="548"/>
      <c r="N184" s="548"/>
      <c r="O184" s="548"/>
      <c r="P184" s="548"/>
      <c r="Q184" s="6"/>
      <c r="R184" s="6"/>
      <c r="S184" s="6"/>
      <c r="T184" s="196"/>
      <c r="U184" s="546"/>
      <c r="V184" s="574"/>
      <c r="W184" s="574"/>
      <c r="X184" s="574"/>
      <c r="Y184" s="546"/>
    </row>
    <row r="185" spans="1:28" ht="16.5" thickBot="1">
      <c r="A185" s="770" t="s">
        <v>181</v>
      </c>
      <c r="B185" s="770"/>
      <c r="C185" s="550"/>
      <c r="D185" s="550"/>
      <c r="E185" s="550"/>
      <c r="F185" s="550"/>
      <c r="G185" s="549"/>
      <c r="H185" s="12"/>
      <c r="I185" s="12"/>
      <c r="J185" s="12"/>
      <c r="K185" s="12"/>
      <c r="L185" s="12"/>
      <c r="M185" s="548"/>
      <c r="N185" s="548"/>
      <c r="O185" s="548"/>
      <c r="P185" s="548"/>
      <c r="Q185" s="6"/>
      <c r="R185" s="6"/>
      <c r="S185" s="6"/>
      <c r="T185" s="196"/>
      <c r="U185" s="546"/>
      <c r="V185" s="574"/>
      <c r="W185" s="574"/>
      <c r="X185" s="574"/>
      <c r="Y185" s="546"/>
    </row>
    <row r="186" spans="1:28" ht="15.75" outlineLevel="1">
      <c r="A186" s="646">
        <v>20</v>
      </c>
      <c r="B186" s="666" t="s">
        <v>90</v>
      </c>
      <c r="C186" s="653" t="s">
        <v>91</v>
      </c>
      <c r="D186" s="648" t="s">
        <v>92</v>
      </c>
      <c r="E186" s="648" t="s">
        <v>1294</v>
      </c>
      <c r="F186" s="647" t="s">
        <v>1318</v>
      </c>
      <c r="G186" s="649">
        <v>15.528</v>
      </c>
      <c r="H186" s="221">
        <v>11.548999999999999</v>
      </c>
      <c r="I186" s="221">
        <v>8.3179999999999996</v>
      </c>
      <c r="J186" s="221">
        <v>1.9</v>
      </c>
      <c r="K186" s="221">
        <v>0</v>
      </c>
      <c r="L186" s="221">
        <v>0</v>
      </c>
      <c r="M186" s="650">
        <v>0</v>
      </c>
      <c r="N186" s="650">
        <v>17.369</v>
      </c>
      <c r="O186" s="650">
        <v>3.12</v>
      </c>
      <c r="P186" s="650">
        <v>0</v>
      </c>
      <c r="Q186" s="279">
        <f>SUM(G186:K186)</f>
        <v>37.294999999999995</v>
      </c>
      <c r="R186" s="279">
        <f t="shared" ref="R186:R202" si="86">SUM(L186:P186)</f>
        <v>20.489000000000001</v>
      </c>
      <c r="S186" s="279"/>
      <c r="T186" s="659">
        <f t="shared" ref="T186:T203" si="87">SUM(Q186:S186)</f>
        <v>57.783999999999992</v>
      </c>
      <c r="U186" s="672">
        <v>57.41</v>
      </c>
      <c r="V186" s="702">
        <v>57.78</v>
      </c>
      <c r="W186" s="223">
        <v>0</v>
      </c>
      <c r="X186" s="223">
        <v>0</v>
      </c>
      <c r="Y186" s="708">
        <f t="shared" ref="Y186:Y202" si="88">V186+X186</f>
        <v>57.78</v>
      </c>
      <c r="Z186" s="651">
        <v>1</v>
      </c>
      <c r="AA186" s="6"/>
    </row>
    <row r="187" spans="1:28" ht="15.75" outlineLevel="1">
      <c r="A187" s="559">
        <v>20</v>
      </c>
      <c r="B187" s="663" t="s">
        <v>42</v>
      </c>
      <c r="C187" s="652" t="s">
        <v>43</v>
      </c>
      <c r="D187" s="555" t="s">
        <v>7</v>
      </c>
      <c r="E187" s="555" t="s">
        <v>30</v>
      </c>
      <c r="F187" s="558" t="s">
        <v>182</v>
      </c>
      <c r="G187" s="557">
        <v>0</v>
      </c>
      <c r="H187" s="236">
        <v>2.0070000000000001</v>
      </c>
      <c r="I187" s="236">
        <v>1.0469999999999999</v>
      </c>
      <c r="J187" s="236">
        <v>6.0049999999999999</v>
      </c>
      <c r="K187" s="236">
        <v>1.0309999999999999</v>
      </c>
      <c r="L187" s="236">
        <v>0</v>
      </c>
      <c r="M187" s="556">
        <v>0</v>
      </c>
      <c r="N187" s="556">
        <v>26.448</v>
      </c>
      <c r="O187" s="556">
        <v>1</v>
      </c>
      <c r="P187" s="556">
        <v>0</v>
      </c>
      <c r="Q187" s="30">
        <f>SUM(G187:K187)</f>
        <v>10.090000000000002</v>
      </c>
      <c r="R187" s="30">
        <f t="shared" si="86"/>
        <v>27.448</v>
      </c>
      <c r="S187" s="30"/>
      <c r="T187" s="645">
        <f t="shared" si="87"/>
        <v>37.538000000000004</v>
      </c>
      <c r="U187" s="571">
        <v>37.549999999999997</v>
      </c>
      <c r="V187" s="703">
        <v>37.537999999999997</v>
      </c>
      <c r="W187" s="237">
        <v>0</v>
      </c>
      <c r="X187" s="237">
        <v>0</v>
      </c>
      <c r="Y187" s="674">
        <f t="shared" si="88"/>
        <v>37.537999999999997</v>
      </c>
      <c r="Z187" s="700">
        <v>2</v>
      </c>
      <c r="AA187" s="6"/>
    </row>
    <row r="188" spans="1:28" ht="30" outlineLevel="1">
      <c r="A188" s="559">
        <v>20</v>
      </c>
      <c r="B188" s="663" t="s">
        <v>46</v>
      </c>
      <c r="C188" s="558" t="s">
        <v>47</v>
      </c>
      <c r="D188" s="555" t="s">
        <v>7</v>
      </c>
      <c r="E188" s="555" t="s">
        <v>48</v>
      </c>
      <c r="F188" s="558" t="s">
        <v>183</v>
      </c>
      <c r="G188" s="557">
        <v>16.904</v>
      </c>
      <c r="H188" s="236">
        <v>3.008</v>
      </c>
      <c r="I188" s="236">
        <v>2.8159999999999998</v>
      </c>
      <c r="J188" s="236">
        <v>19.055</v>
      </c>
      <c r="K188" s="236">
        <v>0</v>
      </c>
      <c r="L188" s="236">
        <v>0</v>
      </c>
      <c r="M188" s="556">
        <v>0</v>
      </c>
      <c r="N188" s="556">
        <v>0</v>
      </c>
      <c r="O188" s="556">
        <v>0</v>
      </c>
      <c r="P188" s="556">
        <v>0</v>
      </c>
      <c r="Q188" s="30">
        <f>SUM(G188:K188)</f>
        <v>41.783000000000001</v>
      </c>
      <c r="R188" s="30">
        <f t="shared" si="86"/>
        <v>0</v>
      </c>
      <c r="S188" s="30"/>
      <c r="T188" s="645">
        <f t="shared" si="87"/>
        <v>41.783000000000001</v>
      </c>
      <c r="U188" s="571">
        <v>41.8</v>
      </c>
      <c r="V188" s="703">
        <v>41.783000000000001</v>
      </c>
      <c r="W188" s="237">
        <v>0</v>
      </c>
      <c r="X188" s="237">
        <v>0</v>
      </c>
      <c r="Y188" s="674">
        <f t="shared" si="88"/>
        <v>41.783000000000001</v>
      </c>
      <c r="Z188" s="700">
        <v>2</v>
      </c>
      <c r="AA188" s="6"/>
    </row>
    <row r="189" spans="1:28" ht="15.75" outlineLevel="1">
      <c r="A189" s="559">
        <v>24</v>
      </c>
      <c r="B189" s="663" t="s">
        <v>184</v>
      </c>
      <c r="C189" s="652" t="s">
        <v>185</v>
      </c>
      <c r="D189" s="555" t="s">
        <v>7</v>
      </c>
      <c r="E189" s="555" t="s">
        <v>186</v>
      </c>
      <c r="F189" s="558" t="s">
        <v>1391</v>
      </c>
      <c r="G189" s="557">
        <v>6.774</v>
      </c>
      <c r="H189" s="236">
        <v>24.68</v>
      </c>
      <c r="I189" s="236">
        <v>21.33</v>
      </c>
      <c r="J189" s="236">
        <v>5.64</v>
      </c>
      <c r="K189" s="236">
        <v>0</v>
      </c>
      <c r="L189" s="236">
        <v>0</v>
      </c>
      <c r="M189" s="556">
        <v>0</v>
      </c>
      <c r="N189" s="556">
        <v>20.922999999999998</v>
      </c>
      <c r="O189" s="556">
        <v>22.035</v>
      </c>
      <c r="P189" s="556">
        <v>0</v>
      </c>
      <c r="Q189" s="30">
        <f t="shared" ref="Q189" si="89">SUM(G189:K189)</f>
        <v>58.423999999999999</v>
      </c>
      <c r="R189" s="30">
        <f t="shared" si="86"/>
        <v>42.957999999999998</v>
      </c>
      <c r="S189" s="30"/>
      <c r="T189" s="645">
        <f t="shared" si="87"/>
        <v>101.38200000000001</v>
      </c>
      <c r="U189" s="571">
        <v>101.85</v>
      </c>
      <c r="V189" s="703">
        <v>100.748</v>
      </c>
      <c r="W189" s="237">
        <v>0.33</v>
      </c>
      <c r="X189" s="237">
        <v>0.33</v>
      </c>
      <c r="Y189" s="674">
        <f t="shared" si="88"/>
        <v>101.078</v>
      </c>
      <c r="Z189" s="700">
        <v>3</v>
      </c>
      <c r="AA189" s="712"/>
    </row>
    <row r="190" spans="1:28" ht="15.75" outlineLevel="1">
      <c r="A190" s="559">
        <v>24</v>
      </c>
      <c r="B190" s="555" t="s">
        <v>187</v>
      </c>
      <c r="C190" s="652" t="s">
        <v>188</v>
      </c>
      <c r="D190" s="555" t="s">
        <v>7</v>
      </c>
      <c r="E190" s="555" t="s">
        <v>189</v>
      </c>
      <c r="F190" s="558" t="s">
        <v>188</v>
      </c>
      <c r="G190" s="557">
        <v>0</v>
      </c>
      <c r="H190" s="236">
        <v>4.78</v>
      </c>
      <c r="I190" s="236">
        <v>6.86</v>
      </c>
      <c r="J190" s="236">
        <v>0</v>
      </c>
      <c r="K190" s="236">
        <v>0</v>
      </c>
      <c r="L190" s="236">
        <v>0</v>
      </c>
      <c r="M190" s="556">
        <v>0</v>
      </c>
      <c r="N190" s="556">
        <v>0</v>
      </c>
      <c r="O190" s="556">
        <v>0</v>
      </c>
      <c r="P190" s="556">
        <v>0</v>
      </c>
      <c r="Q190" s="30">
        <f>SUM(G190:K190)</f>
        <v>11.64</v>
      </c>
      <c r="R190" s="30">
        <f t="shared" si="86"/>
        <v>0</v>
      </c>
      <c r="S190" s="30"/>
      <c r="T190" s="645">
        <f t="shared" si="87"/>
        <v>11.64</v>
      </c>
      <c r="U190" s="571">
        <v>11.719999999999999</v>
      </c>
      <c r="V190" s="703">
        <v>11.64</v>
      </c>
      <c r="W190" s="237">
        <v>0</v>
      </c>
      <c r="X190" s="237">
        <v>0</v>
      </c>
      <c r="Y190" s="674">
        <f t="shared" si="88"/>
        <v>11.64</v>
      </c>
      <c r="Z190" s="700">
        <v>3</v>
      </c>
      <c r="AA190" s="6"/>
    </row>
    <row r="191" spans="1:28" ht="15.75" outlineLevel="1">
      <c r="A191" s="559">
        <v>24</v>
      </c>
      <c r="B191" s="556" t="s">
        <v>190</v>
      </c>
      <c r="C191" s="652" t="s">
        <v>628</v>
      </c>
      <c r="D191" s="555" t="s">
        <v>7</v>
      </c>
      <c r="E191" s="555" t="s">
        <v>191</v>
      </c>
      <c r="F191" s="652" t="s">
        <v>536</v>
      </c>
      <c r="G191" s="557">
        <v>0</v>
      </c>
      <c r="H191" s="236">
        <v>0</v>
      </c>
      <c r="I191" s="236">
        <v>0</v>
      </c>
      <c r="J191" s="236">
        <v>0</v>
      </c>
      <c r="K191" s="236">
        <v>0</v>
      </c>
      <c r="L191" s="236">
        <v>0</v>
      </c>
      <c r="M191" s="556">
        <v>0</v>
      </c>
      <c r="N191" s="556">
        <v>5.1449999999999996</v>
      </c>
      <c r="O191" s="556">
        <v>0</v>
      </c>
      <c r="P191" s="556">
        <v>0</v>
      </c>
      <c r="Q191" s="30">
        <f>SUM(G191:K191)</f>
        <v>0</v>
      </c>
      <c r="R191" s="30">
        <f t="shared" si="86"/>
        <v>5.1449999999999996</v>
      </c>
      <c r="S191" s="30"/>
      <c r="T191" s="645">
        <f t="shared" si="87"/>
        <v>5.1449999999999996</v>
      </c>
      <c r="U191" s="571">
        <v>5.19</v>
      </c>
      <c r="V191" s="703">
        <v>5.15</v>
      </c>
      <c r="W191" s="237">
        <v>0</v>
      </c>
      <c r="X191" s="237">
        <v>0</v>
      </c>
      <c r="Y191" s="674">
        <f t="shared" si="88"/>
        <v>5.15</v>
      </c>
      <c r="Z191" s="700">
        <v>3</v>
      </c>
      <c r="AA191" s="6"/>
    </row>
    <row r="192" spans="1:28" ht="15.75" outlineLevel="1">
      <c r="A192" s="559">
        <v>24</v>
      </c>
      <c r="B192" s="556" t="s">
        <v>192</v>
      </c>
      <c r="C192" s="652" t="s">
        <v>193</v>
      </c>
      <c r="D192" s="555" t="s">
        <v>7</v>
      </c>
      <c r="E192" s="555" t="s">
        <v>194</v>
      </c>
      <c r="F192" s="652" t="s">
        <v>193</v>
      </c>
      <c r="G192" s="557">
        <v>0</v>
      </c>
      <c r="H192" s="236">
        <v>3.09</v>
      </c>
      <c r="I192" s="236">
        <v>0</v>
      </c>
      <c r="J192" s="236">
        <v>0</v>
      </c>
      <c r="K192" s="236">
        <v>0</v>
      </c>
      <c r="L192" s="236">
        <v>0</v>
      </c>
      <c r="M192" s="556">
        <v>0</v>
      </c>
      <c r="N192" s="556">
        <v>0</v>
      </c>
      <c r="O192" s="556">
        <v>0</v>
      </c>
      <c r="P192" s="556">
        <v>0</v>
      </c>
      <c r="Q192" s="30">
        <f>SUM(G192:K192)</f>
        <v>3.09</v>
      </c>
      <c r="R192" s="30">
        <f t="shared" si="86"/>
        <v>0</v>
      </c>
      <c r="S192" s="30"/>
      <c r="T192" s="645">
        <f t="shared" si="87"/>
        <v>3.09</v>
      </c>
      <c r="U192" s="571">
        <v>3.07</v>
      </c>
      <c r="V192" s="703">
        <v>3.09</v>
      </c>
      <c r="W192" s="237">
        <v>0</v>
      </c>
      <c r="X192" s="237">
        <v>0</v>
      </c>
      <c r="Y192" s="674">
        <f t="shared" si="88"/>
        <v>3.09</v>
      </c>
      <c r="Z192" s="700">
        <v>3</v>
      </c>
      <c r="AA192" s="6"/>
    </row>
    <row r="193" spans="1:27" ht="15.75" outlineLevel="1">
      <c r="A193" s="559">
        <v>30</v>
      </c>
      <c r="B193" s="663" t="s">
        <v>195</v>
      </c>
      <c r="C193" s="652" t="s">
        <v>196</v>
      </c>
      <c r="D193" s="555" t="s">
        <v>7</v>
      </c>
      <c r="E193" s="555" t="s">
        <v>197</v>
      </c>
      <c r="F193" s="652" t="s">
        <v>196</v>
      </c>
      <c r="G193" s="557">
        <v>0</v>
      </c>
      <c r="H193" s="236">
        <v>4</v>
      </c>
      <c r="I193" s="236">
        <v>5.5</v>
      </c>
      <c r="J193" s="236">
        <v>1</v>
      </c>
      <c r="K193" s="236">
        <v>0</v>
      </c>
      <c r="L193" s="236">
        <v>0</v>
      </c>
      <c r="M193" s="556">
        <v>0</v>
      </c>
      <c r="N193" s="556">
        <v>10.981</v>
      </c>
      <c r="O193" s="556">
        <v>32.514000000000003</v>
      </c>
      <c r="P193" s="556">
        <v>0</v>
      </c>
      <c r="Q193" s="30">
        <f t="shared" ref="Q193:Q200" si="90">SUM(G193:K193)</f>
        <v>10.5</v>
      </c>
      <c r="R193" s="30">
        <f t="shared" si="86"/>
        <v>43.495000000000005</v>
      </c>
      <c r="S193" s="30"/>
      <c r="T193" s="645">
        <f t="shared" si="87"/>
        <v>53.995000000000005</v>
      </c>
      <c r="U193" s="571">
        <v>53.994999999999997</v>
      </c>
      <c r="V193" s="703">
        <v>53.99</v>
      </c>
      <c r="W193" s="237">
        <v>0</v>
      </c>
      <c r="X193" s="237">
        <v>0</v>
      </c>
      <c r="Y193" s="674">
        <f t="shared" si="88"/>
        <v>53.99</v>
      </c>
      <c r="Z193" s="700">
        <v>4</v>
      </c>
      <c r="AA193" s="6"/>
    </row>
    <row r="194" spans="1:27" ht="15.75" outlineLevel="1">
      <c r="A194" s="559" t="s">
        <v>814</v>
      </c>
      <c r="B194" s="663" t="s">
        <v>51</v>
      </c>
      <c r="C194" s="652" t="s">
        <v>52</v>
      </c>
      <c r="D194" s="555" t="s">
        <v>7</v>
      </c>
      <c r="E194" s="555" t="s">
        <v>53</v>
      </c>
      <c r="F194" s="652" t="s">
        <v>198</v>
      </c>
      <c r="G194" s="557">
        <v>0</v>
      </c>
      <c r="H194" s="236">
        <v>0</v>
      </c>
      <c r="I194" s="556">
        <v>0.45</v>
      </c>
      <c r="J194" s="556">
        <v>1.32</v>
      </c>
      <c r="K194" s="236">
        <v>0</v>
      </c>
      <c r="L194" s="236">
        <v>0</v>
      </c>
      <c r="M194" s="556">
        <v>0</v>
      </c>
      <c r="N194" s="556">
        <v>18.184000000000001</v>
      </c>
      <c r="O194" s="556">
        <v>38.274000000000001</v>
      </c>
      <c r="P194" s="556">
        <v>0</v>
      </c>
      <c r="Q194" s="30">
        <f>SUM(G194:K194)</f>
        <v>1.77</v>
      </c>
      <c r="R194" s="30">
        <f t="shared" si="86"/>
        <v>56.457999999999998</v>
      </c>
      <c r="S194" s="30"/>
      <c r="T194" s="645">
        <f t="shared" si="87"/>
        <v>58.228000000000002</v>
      </c>
      <c r="U194" s="571">
        <v>58.228000000000002</v>
      </c>
      <c r="V194" s="703">
        <v>58.228000000000002</v>
      </c>
      <c r="W194" s="237">
        <v>0</v>
      </c>
      <c r="X194" s="237">
        <v>0</v>
      </c>
      <c r="Y194" s="674">
        <f t="shared" si="88"/>
        <v>58.228000000000002</v>
      </c>
      <c r="Z194" s="700">
        <v>4</v>
      </c>
      <c r="AA194" s="6"/>
    </row>
    <row r="195" spans="1:27" ht="15.75" outlineLevel="1">
      <c r="A195" s="559">
        <v>37</v>
      </c>
      <c r="B195" s="663" t="s">
        <v>111</v>
      </c>
      <c r="C195" s="652" t="s">
        <v>112</v>
      </c>
      <c r="D195" s="555" t="s">
        <v>682</v>
      </c>
      <c r="E195" s="555" t="s">
        <v>113</v>
      </c>
      <c r="F195" s="652" t="s">
        <v>537</v>
      </c>
      <c r="G195" s="557">
        <v>0</v>
      </c>
      <c r="H195" s="236">
        <v>15.89</v>
      </c>
      <c r="I195" s="236">
        <v>3.9460000000000002</v>
      </c>
      <c r="J195" s="236">
        <v>1.0109999999999999</v>
      </c>
      <c r="K195" s="236">
        <v>0</v>
      </c>
      <c r="L195" s="236">
        <v>0</v>
      </c>
      <c r="M195" s="556">
        <v>0</v>
      </c>
      <c r="N195" s="556">
        <v>0</v>
      </c>
      <c r="O195" s="556">
        <v>0.48</v>
      </c>
      <c r="P195" s="556">
        <v>0</v>
      </c>
      <c r="Q195" s="30">
        <f>SUM(G195:K195)</f>
        <v>20.847000000000001</v>
      </c>
      <c r="R195" s="30">
        <f t="shared" si="86"/>
        <v>0.48</v>
      </c>
      <c r="S195" s="30"/>
      <c r="T195" s="645">
        <f t="shared" si="87"/>
        <v>21.327000000000002</v>
      </c>
      <c r="U195" s="571">
        <v>21.46</v>
      </c>
      <c r="V195" s="703">
        <v>21.327000000000002</v>
      </c>
      <c r="W195" s="237">
        <v>0</v>
      </c>
      <c r="X195" s="237">
        <v>0</v>
      </c>
      <c r="Y195" s="674">
        <f t="shared" si="88"/>
        <v>21.327000000000002</v>
      </c>
      <c r="Z195" s="700">
        <v>3</v>
      </c>
      <c r="AA195" s="6"/>
    </row>
    <row r="196" spans="1:27" ht="15.75" outlineLevel="1">
      <c r="A196" s="559">
        <v>43</v>
      </c>
      <c r="B196" s="555">
        <v>4301</v>
      </c>
      <c r="C196" s="652" t="s">
        <v>1341</v>
      </c>
      <c r="D196" s="555" t="s">
        <v>7</v>
      </c>
      <c r="E196" s="555" t="s">
        <v>199</v>
      </c>
      <c r="F196" s="652" t="s">
        <v>1414</v>
      </c>
      <c r="G196" s="557">
        <v>0</v>
      </c>
      <c r="H196" s="236">
        <v>13.585000000000001</v>
      </c>
      <c r="I196" s="236">
        <v>13.3</v>
      </c>
      <c r="J196" s="236">
        <v>1.155</v>
      </c>
      <c r="K196" s="236">
        <v>0</v>
      </c>
      <c r="L196" s="236">
        <v>0</v>
      </c>
      <c r="M196" s="556">
        <v>5.27</v>
      </c>
      <c r="N196" s="556">
        <v>16.010000000000002</v>
      </c>
      <c r="O196" s="556">
        <v>2.0299999999999998</v>
      </c>
      <c r="P196" s="556">
        <v>0</v>
      </c>
      <c r="Q196" s="30">
        <f>SUM(G196:K196)</f>
        <v>28.040000000000003</v>
      </c>
      <c r="R196" s="30">
        <f t="shared" si="86"/>
        <v>23.310000000000002</v>
      </c>
      <c r="S196" s="30"/>
      <c r="T196" s="645">
        <f t="shared" si="87"/>
        <v>51.350000000000009</v>
      </c>
      <c r="U196" s="571">
        <v>51.46</v>
      </c>
      <c r="V196" s="703">
        <v>51.23</v>
      </c>
      <c r="W196" s="237">
        <v>0.06</v>
      </c>
      <c r="X196" s="237">
        <v>0.06</v>
      </c>
      <c r="Y196" s="674">
        <f t="shared" si="88"/>
        <v>51.29</v>
      </c>
      <c r="Z196" s="700">
        <v>3</v>
      </c>
      <c r="AA196" s="712"/>
    </row>
    <row r="197" spans="1:27" ht="15.75" outlineLevel="1">
      <c r="A197" s="559">
        <v>45</v>
      </c>
      <c r="B197" s="555" t="s">
        <v>200</v>
      </c>
      <c r="C197" s="652" t="s">
        <v>201</v>
      </c>
      <c r="D197" s="555" t="s">
        <v>1313</v>
      </c>
      <c r="E197" s="555" t="s">
        <v>1283</v>
      </c>
      <c r="F197" s="652" t="s">
        <v>1415</v>
      </c>
      <c r="G197" s="557">
        <v>0</v>
      </c>
      <c r="H197" s="236">
        <v>0</v>
      </c>
      <c r="I197" s="236">
        <v>0</v>
      </c>
      <c r="J197" s="556">
        <v>4.798</v>
      </c>
      <c r="K197" s="746">
        <v>0</v>
      </c>
      <c r="L197" s="236">
        <v>0</v>
      </c>
      <c r="M197" s="556">
        <v>0</v>
      </c>
      <c r="N197" s="556">
        <v>0</v>
      </c>
      <c r="O197" s="755">
        <v>0</v>
      </c>
      <c r="P197" s="556">
        <v>0</v>
      </c>
      <c r="Q197" s="30">
        <f t="shared" si="90"/>
        <v>4.798</v>
      </c>
      <c r="R197" s="30">
        <f t="shared" si="86"/>
        <v>0</v>
      </c>
      <c r="S197" s="30"/>
      <c r="T197" s="645">
        <f t="shared" si="87"/>
        <v>4.798</v>
      </c>
      <c r="U197" s="571">
        <v>2.7</v>
      </c>
      <c r="V197" s="703">
        <v>0.61</v>
      </c>
      <c r="W197" s="237">
        <v>2.7040000000000002</v>
      </c>
      <c r="X197" s="237">
        <v>2.7040000000000002</v>
      </c>
      <c r="Y197" s="674">
        <f t="shared" si="88"/>
        <v>3.3140000000000001</v>
      </c>
      <c r="Z197" s="700">
        <v>1</v>
      </c>
      <c r="AA197" s="712"/>
    </row>
    <row r="198" spans="1:27" ht="15.75" outlineLevel="1">
      <c r="A198" s="559">
        <v>45</v>
      </c>
      <c r="B198" s="555" t="s">
        <v>202</v>
      </c>
      <c r="C198" s="652" t="s">
        <v>203</v>
      </c>
      <c r="D198" s="555" t="s">
        <v>7</v>
      </c>
      <c r="E198" s="555" t="s">
        <v>1295</v>
      </c>
      <c r="F198" s="652" t="s">
        <v>1319</v>
      </c>
      <c r="G198" s="557">
        <v>0</v>
      </c>
      <c r="H198" s="236">
        <v>0</v>
      </c>
      <c r="I198" s="236">
        <v>1.1970000000000001</v>
      </c>
      <c r="J198" s="236">
        <v>1</v>
      </c>
      <c r="K198" s="236">
        <v>0</v>
      </c>
      <c r="L198" s="236">
        <v>0</v>
      </c>
      <c r="M198" s="556">
        <v>0</v>
      </c>
      <c r="N198" s="556">
        <v>0</v>
      </c>
      <c r="O198" s="755">
        <v>0</v>
      </c>
      <c r="P198" s="556">
        <v>0</v>
      </c>
      <c r="Q198" s="30">
        <f>SUM(G198:K198)</f>
        <v>2.1970000000000001</v>
      </c>
      <c r="R198" s="30">
        <f t="shared" si="86"/>
        <v>0</v>
      </c>
      <c r="S198" s="30"/>
      <c r="T198" s="645">
        <f t="shared" si="87"/>
        <v>2.1970000000000001</v>
      </c>
      <c r="U198" s="571">
        <v>2.1970000000000001</v>
      </c>
      <c r="V198" s="703">
        <v>2.1970000000000001</v>
      </c>
      <c r="W198" s="237">
        <v>0</v>
      </c>
      <c r="X198" s="237">
        <v>0</v>
      </c>
      <c r="Y198" s="674">
        <f t="shared" si="88"/>
        <v>2.1970000000000001</v>
      </c>
      <c r="Z198" s="700">
        <v>1</v>
      </c>
      <c r="AA198" s="6"/>
    </row>
    <row r="199" spans="1:27" ht="15.75" outlineLevel="1">
      <c r="A199" s="559">
        <v>45</v>
      </c>
      <c r="B199" s="663" t="s">
        <v>202</v>
      </c>
      <c r="C199" s="652" t="s">
        <v>203</v>
      </c>
      <c r="D199" s="555" t="s">
        <v>1284</v>
      </c>
      <c r="E199" s="555" t="s">
        <v>204</v>
      </c>
      <c r="F199" s="558" t="s">
        <v>1392</v>
      </c>
      <c r="G199" s="236">
        <v>0</v>
      </c>
      <c r="H199" s="236">
        <v>0.47399999999999998</v>
      </c>
      <c r="I199" s="236">
        <v>1.7629999999999999</v>
      </c>
      <c r="J199" s="236">
        <v>0</v>
      </c>
      <c r="K199" s="236">
        <v>0</v>
      </c>
      <c r="L199" s="236">
        <v>0</v>
      </c>
      <c r="M199" s="556">
        <v>0</v>
      </c>
      <c r="N199" s="556">
        <v>0</v>
      </c>
      <c r="O199" s="556">
        <v>0</v>
      </c>
      <c r="P199" s="556">
        <v>0</v>
      </c>
      <c r="Q199" s="30">
        <f>SUM(G199:K199)</f>
        <v>2.2370000000000001</v>
      </c>
      <c r="R199" s="30">
        <f t="shared" si="86"/>
        <v>0</v>
      </c>
      <c r="S199" s="30"/>
      <c r="T199" s="645">
        <f t="shared" si="87"/>
        <v>2.2370000000000001</v>
      </c>
      <c r="U199" s="571">
        <v>1.54</v>
      </c>
      <c r="V199" s="703">
        <v>0.47</v>
      </c>
      <c r="W199" s="237">
        <v>1.07</v>
      </c>
      <c r="X199" s="237">
        <v>1.07</v>
      </c>
      <c r="Y199" s="674">
        <f t="shared" si="88"/>
        <v>1.54</v>
      </c>
      <c r="Z199" s="700">
        <v>2</v>
      </c>
      <c r="AA199" s="713"/>
    </row>
    <row r="200" spans="1:27" ht="15.75" outlineLevel="1">
      <c r="A200" s="559">
        <v>45</v>
      </c>
      <c r="B200" s="663" t="s">
        <v>205</v>
      </c>
      <c r="C200" s="652" t="s">
        <v>535</v>
      </c>
      <c r="D200" s="555" t="s">
        <v>7</v>
      </c>
      <c r="E200" s="555" t="s">
        <v>1367</v>
      </c>
      <c r="F200" s="558" t="s">
        <v>1392</v>
      </c>
      <c r="G200" s="557">
        <v>0</v>
      </c>
      <c r="H200" s="236">
        <v>0</v>
      </c>
      <c r="I200" s="746">
        <v>1.3120000000000001</v>
      </c>
      <c r="J200" s="236">
        <v>0.77900000000000003</v>
      </c>
      <c r="K200" s="236">
        <v>0</v>
      </c>
      <c r="L200" s="236">
        <v>0</v>
      </c>
      <c r="M200" s="236">
        <v>0</v>
      </c>
      <c r="N200" s="236">
        <v>0</v>
      </c>
      <c r="O200" s="236">
        <v>0</v>
      </c>
      <c r="P200" s="236">
        <v>0</v>
      </c>
      <c r="Q200" s="30">
        <f t="shared" si="90"/>
        <v>2.0910000000000002</v>
      </c>
      <c r="R200" s="30">
        <f t="shared" si="86"/>
        <v>0</v>
      </c>
      <c r="S200" s="30"/>
      <c r="T200" s="645">
        <f t="shared" si="87"/>
        <v>2.0910000000000002</v>
      </c>
      <c r="U200" s="571">
        <v>1.9910000000000001</v>
      </c>
      <c r="V200" s="703">
        <v>1.85</v>
      </c>
      <c r="W200" s="237">
        <v>0.14099999999999999</v>
      </c>
      <c r="X200" s="237">
        <v>0.14099999999999999</v>
      </c>
      <c r="Y200" s="674">
        <f t="shared" si="88"/>
        <v>1.9910000000000001</v>
      </c>
      <c r="Z200" s="700">
        <v>2</v>
      </c>
      <c r="AA200" s="713"/>
    </row>
    <row r="201" spans="1:27" ht="15.75" outlineLevel="1">
      <c r="A201" s="559">
        <v>45</v>
      </c>
      <c r="B201" s="678">
        <v>4506</v>
      </c>
      <c r="C201" s="652" t="s">
        <v>760</v>
      </c>
      <c r="D201" s="555" t="s">
        <v>680</v>
      </c>
      <c r="E201" s="555" t="s">
        <v>681</v>
      </c>
      <c r="F201" s="652" t="s">
        <v>857</v>
      </c>
      <c r="G201" s="557">
        <v>0</v>
      </c>
      <c r="H201" s="236">
        <v>1</v>
      </c>
      <c r="I201" s="236">
        <v>0.9</v>
      </c>
      <c r="J201" s="236">
        <v>1.4</v>
      </c>
      <c r="K201" s="236">
        <v>0</v>
      </c>
      <c r="L201" s="236">
        <v>0</v>
      </c>
      <c r="M201" s="556">
        <v>0</v>
      </c>
      <c r="N201" s="556">
        <v>0</v>
      </c>
      <c r="O201" s="556">
        <v>0</v>
      </c>
      <c r="P201" s="556">
        <v>0</v>
      </c>
      <c r="Q201" s="30">
        <f>SUM(G201:K201)</f>
        <v>3.3</v>
      </c>
      <c r="R201" s="30">
        <f t="shared" si="86"/>
        <v>0</v>
      </c>
      <c r="S201" s="30"/>
      <c r="T201" s="645">
        <f t="shared" si="87"/>
        <v>3.3</v>
      </c>
      <c r="U201" s="571">
        <v>3.3</v>
      </c>
      <c r="V201" s="703">
        <v>3.3</v>
      </c>
      <c r="W201" s="237">
        <v>0</v>
      </c>
      <c r="X201" s="237">
        <v>0</v>
      </c>
      <c r="Y201" s="674">
        <f t="shared" si="88"/>
        <v>3.3</v>
      </c>
      <c r="Z201" s="700">
        <v>4</v>
      </c>
      <c r="AA201" s="6"/>
    </row>
    <row r="202" spans="1:27" ht="15.75" outlineLevel="1">
      <c r="A202" s="559">
        <v>45</v>
      </c>
      <c r="B202" s="555" t="s">
        <v>206</v>
      </c>
      <c r="C202" s="652" t="s">
        <v>684</v>
      </c>
      <c r="D202" s="555" t="s">
        <v>723</v>
      </c>
      <c r="E202" s="555" t="s">
        <v>685</v>
      </c>
      <c r="F202" s="652" t="s">
        <v>761</v>
      </c>
      <c r="G202" s="557">
        <v>0</v>
      </c>
      <c r="H202" s="236">
        <v>0</v>
      </c>
      <c r="I202" s="236">
        <v>7.65</v>
      </c>
      <c r="J202" s="236">
        <v>14.15</v>
      </c>
      <c r="K202" s="236">
        <v>0</v>
      </c>
      <c r="L202" s="236">
        <v>0</v>
      </c>
      <c r="M202" s="556">
        <v>0</v>
      </c>
      <c r="N202" s="556">
        <v>0</v>
      </c>
      <c r="O202" s="556">
        <v>0</v>
      </c>
      <c r="P202" s="556">
        <v>0</v>
      </c>
      <c r="Q202" s="30">
        <f>SUM(G202:K202)</f>
        <v>21.8</v>
      </c>
      <c r="R202" s="30">
        <f t="shared" si="86"/>
        <v>0</v>
      </c>
      <c r="S202" s="30"/>
      <c r="T202" s="645">
        <f t="shared" si="87"/>
        <v>21.8</v>
      </c>
      <c r="U202" s="571">
        <v>21.8</v>
      </c>
      <c r="V202" s="703">
        <v>21.8</v>
      </c>
      <c r="W202" s="237">
        <v>0</v>
      </c>
      <c r="X202" s="237">
        <v>0</v>
      </c>
      <c r="Y202" s="674">
        <f t="shared" si="88"/>
        <v>21.8</v>
      </c>
      <c r="Z202" s="700">
        <v>4</v>
      </c>
      <c r="AA202" s="6"/>
    </row>
    <row r="203" spans="1:27" ht="15.75">
      <c r="A203" s="766" t="s">
        <v>372</v>
      </c>
      <c r="B203" s="767"/>
      <c r="C203" s="767"/>
      <c r="D203" s="767"/>
      <c r="E203" s="767"/>
      <c r="F203" s="720" t="s">
        <v>379</v>
      </c>
      <c r="G203" s="554">
        <f t="shared" ref="G203:P203" si="91">SUM(G186:G202)</f>
        <v>39.206000000000003</v>
      </c>
      <c r="H203" s="554">
        <f t="shared" si="91"/>
        <v>84.063000000000002</v>
      </c>
      <c r="I203" s="554">
        <f t="shared" si="91"/>
        <v>76.38900000000001</v>
      </c>
      <c r="J203" s="554">
        <f t="shared" si="91"/>
        <v>59.213000000000008</v>
      </c>
      <c r="K203" s="554">
        <f t="shared" si="91"/>
        <v>1.0309999999999999</v>
      </c>
      <c r="L203" s="554">
        <f t="shared" si="91"/>
        <v>0</v>
      </c>
      <c r="M203" s="554">
        <f t="shared" si="91"/>
        <v>5.27</v>
      </c>
      <c r="N203" s="554">
        <f t="shared" si="91"/>
        <v>115.05999999999999</v>
      </c>
      <c r="O203" s="554">
        <f t="shared" si="91"/>
        <v>99.453000000000017</v>
      </c>
      <c r="P203" s="554">
        <f t="shared" si="91"/>
        <v>0</v>
      </c>
      <c r="Q203" s="30">
        <f>SUM(Q186:Q202)</f>
        <v>259.90200000000004</v>
      </c>
      <c r="R203" s="30">
        <f>SUM(R186:R202)</f>
        <v>219.78299999999999</v>
      </c>
      <c r="S203" s="30">
        <f>SUM(S186:S202)</f>
        <v>0</v>
      </c>
      <c r="T203" s="226">
        <f t="shared" si="87"/>
        <v>479.68500000000006</v>
      </c>
      <c r="U203" s="571">
        <f>SUM(U186:U202)</f>
        <v>477.26099999999997</v>
      </c>
      <c r="V203" s="704">
        <f>SUM(V186:V202)</f>
        <v>472.73100000000011</v>
      </c>
      <c r="W203" s="554">
        <f t="shared" ref="W203:X203" si="92">SUM(W186:W202)</f>
        <v>4.3050000000000006</v>
      </c>
      <c r="X203" s="554">
        <f t="shared" si="92"/>
        <v>4.3050000000000006</v>
      </c>
      <c r="Y203" s="199">
        <f>SUM(Y186:Y202)</f>
        <v>477.03600000000012</v>
      </c>
      <c r="Z203" s="780"/>
    </row>
    <row r="204" spans="1:27" ht="16.5" thickBot="1">
      <c r="A204" s="771"/>
      <c r="B204" s="772"/>
      <c r="C204" s="772"/>
      <c r="D204" s="772"/>
      <c r="E204" s="772"/>
      <c r="F204" s="721" t="s">
        <v>380</v>
      </c>
      <c r="G204" s="57">
        <f t="shared" ref="G204:S204" si="93">+G203/$T$203</f>
        <v>8.1732803819173E-2</v>
      </c>
      <c r="H204" s="57">
        <f t="shared" si="93"/>
        <v>0.17524625535507676</v>
      </c>
      <c r="I204" s="57">
        <f t="shared" si="93"/>
        <v>0.15924825666843867</v>
      </c>
      <c r="J204" s="57">
        <f t="shared" si="93"/>
        <v>0.12344142510188978</v>
      </c>
      <c r="K204" s="57">
        <f t="shared" si="93"/>
        <v>2.1493271626171337E-3</v>
      </c>
      <c r="L204" s="57">
        <f t="shared" si="93"/>
        <v>0</v>
      </c>
      <c r="M204" s="57">
        <f t="shared" si="93"/>
        <v>1.0986376476229191E-2</v>
      </c>
      <c r="N204" s="57">
        <f t="shared" si="93"/>
        <v>0.23986574522863957</v>
      </c>
      <c r="O204" s="57">
        <f t="shared" si="93"/>
        <v>0.20732981018793584</v>
      </c>
      <c r="P204" s="57">
        <f t="shared" si="93"/>
        <v>0</v>
      </c>
      <c r="Q204" s="57">
        <f t="shared" si="93"/>
        <v>0.54181806810719535</v>
      </c>
      <c r="R204" s="57">
        <f t="shared" si="93"/>
        <v>0.45818193189280459</v>
      </c>
      <c r="S204" s="57">
        <f t="shared" si="93"/>
        <v>0</v>
      </c>
      <c r="T204" s="57">
        <f xml:space="preserve"> T203/U203</f>
        <v>1.0050789819406993</v>
      </c>
      <c r="U204" s="706"/>
      <c r="V204" s="705">
        <f>+V203/$Y$203</f>
        <v>0.99097552385983445</v>
      </c>
      <c r="W204" s="57">
        <f>+W203/$Y$203</f>
        <v>9.0244761401655216E-3</v>
      </c>
      <c r="X204" s="57">
        <f>+X203/$Y$203</f>
        <v>9.0244761401655216E-3</v>
      </c>
      <c r="Y204" s="709"/>
      <c r="Z204" s="781"/>
    </row>
    <row r="205" spans="1:27" ht="15.75">
      <c r="A205" s="551"/>
      <c r="B205" s="570"/>
      <c r="C205" s="550"/>
      <c r="D205" s="644"/>
      <c r="E205" s="550"/>
      <c r="F205" s="550"/>
      <c r="G205" s="549"/>
      <c r="H205" s="12"/>
      <c r="I205" s="12"/>
      <c r="J205" s="12"/>
      <c r="K205" s="12"/>
      <c r="L205" s="12"/>
      <c r="M205" s="548"/>
      <c r="N205" s="548"/>
      <c r="O205" s="548"/>
      <c r="P205" s="548"/>
      <c r="Q205" s="6"/>
      <c r="R205" s="6"/>
      <c r="S205" s="6"/>
      <c r="T205" s="196"/>
      <c r="U205" s="546"/>
      <c r="V205" s="574"/>
      <c r="W205" s="574"/>
      <c r="X205" s="574"/>
      <c r="Y205" s="546"/>
    </row>
    <row r="206" spans="1:27" ht="16.5" thickBot="1">
      <c r="A206" s="770" t="s">
        <v>207</v>
      </c>
      <c r="B206" s="770"/>
      <c r="C206" s="770"/>
      <c r="D206" s="550"/>
      <c r="E206" s="550"/>
      <c r="F206" s="550"/>
      <c r="G206" s="549"/>
      <c r="H206" s="12"/>
      <c r="I206" s="12"/>
      <c r="J206" s="12"/>
      <c r="K206" s="12"/>
      <c r="L206" s="12"/>
      <c r="M206" s="548"/>
      <c r="N206" s="548"/>
      <c r="O206" s="548"/>
      <c r="P206" s="548"/>
      <c r="Q206" s="6"/>
      <c r="R206" s="6"/>
      <c r="S206" s="6"/>
      <c r="T206" s="196"/>
      <c r="U206" s="546"/>
      <c r="V206" s="574"/>
      <c r="W206" s="574"/>
      <c r="X206" s="574"/>
      <c r="Y206" s="546"/>
    </row>
    <row r="207" spans="1:27" ht="15.75" outlineLevel="1">
      <c r="A207" s="646">
        <v>27</v>
      </c>
      <c r="B207" s="666" t="s">
        <v>208</v>
      </c>
      <c r="C207" s="653" t="s">
        <v>209</v>
      </c>
      <c r="D207" s="648" t="s">
        <v>7</v>
      </c>
      <c r="E207" s="648" t="s">
        <v>98</v>
      </c>
      <c r="F207" s="647" t="s">
        <v>1359</v>
      </c>
      <c r="G207" s="649">
        <v>1</v>
      </c>
      <c r="H207" s="221">
        <v>0</v>
      </c>
      <c r="I207" s="221">
        <v>0</v>
      </c>
      <c r="J207" s="221">
        <v>9.2609999999999992</v>
      </c>
      <c r="K207" s="221">
        <v>8.2880000000000003</v>
      </c>
      <c r="L207" s="221">
        <v>0</v>
      </c>
      <c r="M207" s="221">
        <v>0</v>
      </c>
      <c r="N207" s="221">
        <v>6.0019999999999998</v>
      </c>
      <c r="O207" s="221">
        <v>64.072000000000003</v>
      </c>
      <c r="P207" s="221">
        <v>14.064</v>
      </c>
      <c r="Q207" s="279">
        <f>SUM(G207:K207)</f>
        <v>18.548999999999999</v>
      </c>
      <c r="R207" s="279">
        <f t="shared" ref="R207:R211" si="94">SUM(L207:P207)</f>
        <v>84.138000000000005</v>
      </c>
      <c r="S207" s="279"/>
      <c r="T207" s="659">
        <f t="shared" ref="T207:T212" si="95">SUM(Q207:S207)</f>
        <v>102.68700000000001</v>
      </c>
      <c r="U207" s="672">
        <v>102.91</v>
      </c>
      <c r="V207" s="702">
        <v>102.68</v>
      </c>
      <c r="W207" s="223">
        <v>0</v>
      </c>
      <c r="X207" s="223">
        <v>0</v>
      </c>
      <c r="Y207" s="708">
        <f t="shared" ref="Y207:Y211" si="96">V207+X207</f>
        <v>102.68</v>
      </c>
      <c r="Z207" s="651">
        <v>1</v>
      </c>
      <c r="AA207" s="677"/>
    </row>
    <row r="208" spans="1:27" ht="15.75" outlineLevel="1">
      <c r="A208" s="559">
        <v>43</v>
      </c>
      <c r="B208" s="663" t="s">
        <v>211</v>
      </c>
      <c r="C208" s="652" t="s">
        <v>1338</v>
      </c>
      <c r="D208" s="555" t="s">
        <v>7</v>
      </c>
      <c r="E208" s="555" t="s">
        <v>104</v>
      </c>
      <c r="F208" s="558" t="s">
        <v>1358</v>
      </c>
      <c r="G208" s="557">
        <v>0</v>
      </c>
      <c r="H208" s="236">
        <v>0</v>
      </c>
      <c r="I208" s="236">
        <v>18.111999999999998</v>
      </c>
      <c r="J208" s="236">
        <v>2.9529999999999998</v>
      </c>
      <c r="K208" s="236">
        <v>0</v>
      </c>
      <c r="L208" s="236">
        <v>0</v>
      </c>
      <c r="M208" s="236">
        <v>0</v>
      </c>
      <c r="N208" s="236">
        <v>0</v>
      </c>
      <c r="O208" s="236">
        <v>0</v>
      </c>
      <c r="P208" s="236">
        <v>0</v>
      </c>
      <c r="Q208" s="30">
        <f>SUM(G208:K208)</f>
        <v>21.064999999999998</v>
      </c>
      <c r="R208" s="30">
        <f t="shared" si="94"/>
        <v>0</v>
      </c>
      <c r="S208" s="30"/>
      <c r="T208" s="645">
        <f t="shared" si="95"/>
        <v>21.064999999999998</v>
      </c>
      <c r="U208" s="571">
        <v>20.57</v>
      </c>
      <c r="V208" s="703">
        <v>21.06</v>
      </c>
      <c r="W208" s="237">
        <v>0</v>
      </c>
      <c r="X208" s="237">
        <v>0</v>
      </c>
      <c r="Y208" s="674">
        <f t="shared" si="96"/>
        <v>21.06</v>
      </c>
      <c r="Z208" s="700">
        <v>1</v>
      </c>
      <c r="AA208" s="677"/>
    </row>
    <row r="209" spans="1:27" ht="15.75" outlineLevel="1">
      <c r="A209" s="559">
        <v>45</v>
      </c>
      <c r="B209" s="663">
        <v>4518</v>
      </c>
      <c r="C209" s="652" t="s">
        <v>837</v>
      </c>
      <c r="D209" s="555" t="s">
        <v>642</v>
      </c>
      <c r="E209" s="555" t="s">
        <v>643</v>
      </c>
      <c r="F209" s="558" t="s">
        <v>858</v>
      </c>
      <c r="G209" s="557">
        <v>0</v>
      </c>
      <c r="H209" s="236">
        <v>7.71</v>
      </c>
      <c r="I209" s="236">
        <v>0.998</v>
      </c>
      <c r="J209" s="236">
        <v>0</v>
      </c>
      <c r="K209" s="236">
        <v>2.3180000000000001</v>
      </c>
      <c r="L209" s="236">
        <v>0</v>
      </c>
      <c r="M209" s="236">
        <v>0</v>
      </c>
      <c r="N209" s="236">
        <v>0</v>
      </c>
      <c r="O209" s="236">
        <v>0</v>
      </c>
      <c r="P209" s="236">
        <v>0</v>
      </c>
      <c r="Q209" s="30">
        <f>SUM(G209:K209)</f>
        <v>11.026</v>
      </c>
      <c r="R209" s="30">
        <f t="shared" si="94"/>
        <v>0</v>
      </c>
      <c r="S209" s="30"/>
      <c r="T209" s="645">
        <f t="shared" si="95"/>
        <v>11.026</v>
      </c>
      <c r="U209" s="571">
        <v>11.08</v>
      </c>
      <c r="V209" s="703">
        <v>11.03</v>
      </c>
      <c r="W209" s="237">
        <v>0</v>
      </c>
      <c r="X209" s="237">
        <v>0</v>
      </c>
      <c r="Y209" s="674">
        <f t="shared" si="96"/>
        <v>11.03</v>
      </c>
      <c r="Z209" s="700">
        <v>1</v>
      </c>
      <c r="AA209" s="677"/>
    </row>
    <row r="210" spans="1:27" ht="31.5" customHeight="1" outlineLevel="1">
      <c r="A210" s="559">
        <v>45</v>
      </c>
      <c r="B210" s="663">
        <v>4518</v>
      </c>
      <c r="C210" s="652" t="s">
        <v>837</v>
      </c>
      <c r="D210" s="555" t="s">
        <v>20</v>
      </c>
      <c r="E210" s="555" t="s">
        <v>212</v>
      </c>
      <c r="F210" s="558" t="s">
        <v>859</v>
      </c>
      <c r="G210" s="557">
        <v>0</v>
      </c>
      <c r="H210" s="236">
        <v>2.2890000000000001</v>
      </c>
      <c r="I210" s="236">
        <v>0</v>
      </c>
      <c r="J210" s="236">
        <v>0</v>
      </c>
      <c r="K210" s="236">
        <v>0</v>
      </c>
      <c r="L210" s="236">
        <v>0</v>
      </c>
      <c r="M210" s="236">
        <v>0</v>
      </c>
      <c r="N210" s="236">
        <v>0</v>
      </c>
      <c r="O210" s="236">
        <v>0</v>
      </c>
      <c r="P210" s="236">
        <v>0</v>
      </c>
      <c r="Q210" s="30">
        <f>SUM(G210:K210)</f>
        <v>2.2890000000000001</v>
      </c>
      <c r="R210" s="30">
        <f t="shared" si="94"/>
        <v>0</v>
      </c>
      <c r="S210" s="30"/>
      <c r="T210" s="645">
        <f t="shared" si="95"/>
        <v>2.2890000000000001</v>
      </c>
      <c r="U210" s="571">
        <v>2.2890000000000001</v>
      </c>
      <c r="V210" s="703">
        <v>2.29</v>
      </c>
      <c r="W210" s="237">
        <v>0</v>
      </c>
      <c r="X210" s="237">
        <v>0</v>
      </c>
      <c r="Y210" s="674">
        <f t="shared" si="96"/>
        <v>2.29</v>
      </c>
      <c r="Z210" s="700">
        <v>1</v>
      </c>
      <c r="AA210" s="677"/>
    </row>
    <row r="211" spans="1:27" ht="30" outlineLevel="1">
      <c r="A211" s="559">
        <v>90</v>
      </c>
      <c r="B211" s="678" t="s">
        <v>686</v>
      </c>
      <c r="C211" s="558" t="s">
        <v>838</v>
      </c>
      <c r="D211" s="663" t="s">
        <v>7</v>
      </c>
      <c r="E211" s="663" t="s">
        <v>1466</v>
      </c>
      <c r="F211" s="558" t="s">
        <v>1317</v>
      </c>
      <c r="G211" s="557">
        <v>2.0129999999999999</v>
      </c>
      <c r="H211" s="236">
        <v>5.0739999999999998</v>
      </c>
      <c r="I211" s="236">
        <v>0.34200000000000003</v>
      </c>
      <c r="J211" s="236">
        <v>0</v>
      </c>
      <c r="K211" s="557">
        <v>0</v>
      </c>
      <c r="L211" s="557">
        <v>0</v>
      </c>
      <c r="M211" s="556">
        <v>0</v>
      </c>
      <c r="N211" s="556">
        <v>0</v>
      </c>
      <c r="O211" s="556">
        <v>0</v>
      </c>
      <c r="P211" s="556">
        <v>0</v>
      </c>
      <c r="Q211" s="30">
        <f>SUM(G211:K211)</f>
        <v>7.4289999999999994</v>
      </c>
      <c r="R211" s="30">
        <f t="shared" si="94"/>
        <v>0</v>
      </c>
      <c r="S211" s="30"/>
      <c r="T211" s="645">
        <f t="shared" si="95"/>
        <v>7.4289999999999994</v>
      </c>
      <c r="U211" s="571">
        <v>7.4290000000000003</v>
      </c>
      <c r="V211" s="703">
        <v>7.43</v>
      </c>
      <c r="W211" s="237">
        <v>0</v>
      </c>
      <c r="X211" s="237">
        <v>0</v>
      </c>
      <c r="Y211" s="674">
        <f t="shared" si="96"/>
        <v>7.43</v>
      </c>
      <c r="Z211" s="700">
        <v>1</v>
      </c>
      <c r="AA211" s="6"/>
    </row>
    <row r="212" spans="1:27" ht="15.75">
      <c r="A212" s="766" t="s">
        <v>371</v>
      </c>
      <c r="B212" s="767"/>
      <c r="C212" s="767"/>
      <c r="D212" s="767"/>
      <c r="E212" s="767"/>
      <c r="F212" s="720" t="s">
        <v>379</v>
      </c>
      <c r="G212" s="554">
        <f t="shared" ref="G212:P212" si="97">SUM(G207:G211)</f>
        <v>3.0129999999999999</v>
      </c>
      <c r="H212" s="554">
        <f t="shared" si="97"/>
        <v>15.073</v>
      </c>
      <c r="I212" s="554">
        <f t="shared" si="97"/>
        <v>19.451999999999998</v>
      </c>
      <c r="J212" s="554">
        <f t="shared" si="97"/>
        <v>12.213999999999999</v>
      </c>
      <c r="K212" s="554">
        <f t="shared" si="97"/>
        <v>10.606</v>
      </c>
      <c r="L212" s="554">
        <f t="shared" si="97"/>
        <v>0</v>
      </c>
      <c r="M212" s="554">
        <f t="shared" si="97"/>
        <v>0</v>
      </c>
      <c r="N212" s="554">
        <f t="shared" si="97"/>
        <v>6.0019999999999998</v>
      </c>
      <c r="O212" s="554">
        <f t="shared" si="97"/>
        <v>64.072000000000003</v>
      </c>
      <c r="P212" s="554">
        <f t="shared" si="97"/>
        <v>14.064</v>
      </c>
      <c r="Q212" s="30">
        <f>SUM(Q207:Q211)</f>
        <v>60.358000000000004</v>
      </c>
      <c r="R212" s="30">
        <f>SUM(R207:R211)</f>
        <v>84.138000000000005</v>
      </c>
      <c r="S212" s="30">
        <f>SUM(S207:S211)</f>
        <v>0</v>
      </c>
      <c r="T212" s="226">
        <f t="shared" si="95"/>
        <v>144.49600000000001</v>
      </c>
      <c r="U212" s="571">
        <f>SUM(U207:U211)</f>
        <v>144.27799999999999</v>
      </c>
      <c r="V212" s="704">
        <f>SUM(V207:V211)</f>
        <v>144.49</v>
      </c>
      <c r="W212" s="554">
        <f t="shared" ref="W212:X212" si="98">SUM(W207:W211)</f>
        <v>0</v>
      </c>
      <c r="X212" s="554">
        <f t="shared" si="98"/>
        <v>0</v>
      </c>
      <c r="Y212" s="199">
        <f>SUM(Y207:Y211)</f>
        <v>144.49</v>
      </c>
      <c r="Z212" s="780"/>
    </row>
    <row r="213" spans="1:27" ht="16.5" thickBot="1">
      <c r="A213" s="771"/>
      <c r="B213" s="772"/>
      <c r="C213" s="772"/>
      <c r="D213" s="772"/>
      <c r="E213" s="772"/>
      <c r="F213" s="721" t="s">
        <v>380</v>
      </c>
      <c r="G213" s="57">
        <f t="shared" ref="G213:S213" si="99">+G212/$T$212</f>
        <v>2.0851788284796807E-2</v>
      </c>
      <c r="H213" s="57">
        <f t="shared" si="99"/>
        <v>0.10431430627837449</v>
      </c>
      <c r="I213" s="57">
        <f t="shared" si="99"/>
        <v>0.13461964345033769</v>
      </c>
      <c r="J213" s="57">
        <f t="shared" si="99"/>
        <v>8.4528291440593498E-2</v>
      </c>
      <c r="K213" s="57">
        <f t="shared" si="99"/>
        <v>7.3399955708116485E-2</v>
      </c>
      <c r="L213" s="57">
        <f t="shared" si="99"/>
        <v>0</v>
      </c>
      <c r="M213" s="57">
        <f t="shared" si="99"/>
        <v>0</v>
      </c>
      <c r="N213" s="57">
        <f t="shared" si="99"/>
        <v>4.1537482006422322E-2</v>
      </c>
      <c r="O213" s="57">
        <f t="shared" si="99"/>
        <v>0.44341711881297752</v>
      </c>
      <c r="P213" s="57">
        <f t="shared" si="99"/>
        <v>9.7331414018381121E-2</v>
      </c>
      <c r="Q213" s="57">
        <f t="shared" si="99"/>
        <v>0.41771398516221903</v>
      </c>
      <c r="R213" s="57">
        <f t="shared" si="99"/>
        <v>0.58228601483778097</v>
      </c>
      <c r="S213" s="57">
        <f t="shared" si="99"/>
        <v>0</v>
      </c>
      <c r="T213" s="57">
        <f>T212/U212</f>
        <v>1.0015109718737438</v>
      </c>
      <c r="U213" s="706"/>
      <c r="V213" s="705">
        <f>+V212/$Y$212</f>
        <v>1</v>
      </c>
      <c r="W213" s="57">
        <f>+W212/$Y$212</f>
        <v>0</v>
      </c>
      <c r="X213" s="57">
        <f>+X212/$Y$212</f>
        <v>0</v>
      </c>
      <c r="Y213" s="709"/>
      <c r="Z213" s="781"/>
    </row>
    <row r="214" spans="1:27" ht="15.75">
      <c r="A214" s="551"/>
      <c r="B214" s="570"/>
      <c r="C214" s="550"/>
      <c r="D214" s="570"/>
      <c r="E214" s="570"/>
      <c r="F214" s="550"/>
      <c r="G214" s="549"/>
      <c r="H214" s="12"/>
      <c r="I214" s="12"/>
      <c r="J214" s="12"/>
      <c r="K214" s="12"/>
      <c r="L214" s="12"/>
      <c r="M214" s="548"/>
      <c r="N214" s="548"/>
      <c r="O214" s="548"/>
      <c r="P214" s="548"/>
      <c r="Q214" s="6"/>
      <c r="R214" s="6"/>
      <c r="S214" s="6"/>
      <c r="T214" s="196"/>
      <c r="U214" s="546"/>
      <c r="V214" s="574"/>
      <c r="W214" s="574"/>
      <c r="X214" s="574"/>
      <c r="Y214" s="546"/>
    </row>
    <row r="215" spans="1:27" ht="16.5" thickBot="1">
      <c r="A215" s="770" t="s">
        <v>213</v>
      </c>
      <c r="B215" s="770"/>
      <c r="C215" s="770"/>
      <c r="D215" s="550"/>
      <c r="E215" s="550"/>
      <c r="F215" s="550"/>
      <c r="G215" s="549"/>
      <c r="H215" s="12"/>
      <c r="I215" s="12"/>
      <c r="J215" s="12"/>
      <c r="K215" s="12"/>
      <c r="L215" s="12"/>
      <c r="M215" s="548"/>
      <c r="N215" s="548"/>
      <c r="O215" s="548"/>
      <c r="P215" s="548"/>
      <c r="Q215" s="6"/>
      <c r="R215" s="6"/>
      <c r="S215" s="6"/>
      <c r="T215" s="196"/>
      <c r="U215" s="546"/>
      <c r="V215" s="574"/>
      <c r="W215" s="574"/>
      <c r="X215" s="574"/>
      <c r="Y215" s="546"/>
    </row>
    <row r="216" spans="1:27" ht="30" outlineLevel="1">
      <c r="A216" s="646">
        <v>40</v>
      </c>
      <c r="B216" s="666" t="s">
        <v>748</v>
      </c>
      <c r="C216" s="647" t="s">
        <v>1336</v>
      </c>
      <c r="D216" s="648" t="s">
        <v>7</v>
      </c>
      <c r="E216" s="648" t="s">
        <v>1281</v>
      </c>
      <c r="F216" s="647" t="s">
        <v>743</v>
      </c>
      <c r="G216" s="649">
        <v>3.0009999999999999</v>
      </c>
      <c r="H216" s="221">
        <v>22.562999999999999</v>
      </c>
      <c r="I216" s="221">
        <v>5.0919999999999996</v>
      </c>
      <c r="J216" s="221">
        <v>0.99399999999999999</v>
      </c>
      <c r="K216" s="221">
        <v>2.048</v>
      </c>
      <c r="L216" s="221">
        <v>0</v>
      </c>
      <c r="M216" s="650">
        <v>0</v>
      </c>
      <c r="N216" s="650">
        <v>10.000999999999999</v>
      </c>
      <c r="O216" s="650">
        <v>50.441000000000003</v>
      </c>
      <c r="P216" s="650">
        <v>1.9990000000000001</v>
      </c>
      <c r="Q216" s="670">
        <f t="shared" ref="Q216:Q222" si="100">SUM(G216:K216)</f>
        <v>33.698</v>
      </c>
      <c r="R216" s="671">
        <f>SUM(L216:P216)</f>
        <v>62.441000000000003</v>
      </c>
      <c r="S216" s="671"/>
      <c r="T216" s="699">
        <f>SUM(Q216:S216)</f>
        <v>96.13900000000001</v>
      </c>
      <c r="U216" s="672">
        <v>96.138999999999996</v>
      </c>
      <c r="V216" s="702">
        <v>96.138999999999996</v>
      </c>
      <c r="W216" s="223">
        <v>0</v>
      </c>
      <c r="X216" s="223">
        <v>0</v>
      </c>
      <c r="Y216" s="708">
        <f>V216+X216</f>
        <v>96.138999999999996</v>
      </c>
      <c r="Z216" s="651">
        <v>6</v>
      </c>
      <c r="AA216" s="575"/>
    </row>
    <row r="217" spans="1:27" s="680" customFormat="1" ht="15.75" outlineLevel="1">
      <c r="A217" s="559">
        <v>40</v>
      </c>
      <c r="B217" s="679" t="s">
        <v>214</v>
      </c>
      <c r="C217" s="652" t="s">
        <v>1183</v>
      </c>
      <c r="D217" s="555" t="s">
        <v>7</v>
      </c>
      <c r="E217" s="555" t="s">
        <v>724</v>
      </c>
      <c r="F217" s="558" t="s">
        <v>754</v>
      </c>
      <c r="G217" s="557">
        <v>0.2</v>
      </c>
      <c r="H217" s="236">
        <v>0</v>
      </c>
      <c r="I217" s="236">
        <v>0</v>
      </c>
      <c r="J217" s="236">
        <v>0</v>
      </c>
      <c r="K217" s="236">
        <v>0</v>
      </c>
      <c r="L217" s="236">
        <v>39.979999999999997</v>
      </c>
      <c r="M217" s="556">
        <v>0.73</v>
      </c>
      <c r="N217" s="556">
        <v>0</v>
      </c>
      <c r="O217" s="556">
        <v>0</v>
      </c>
      <c r="P217" s="556">
        <v>0</v>
      </c>
      <c r="Q217" s="554">
        <f t="shared" si="100"/>
        <v>0.2</v>
      </c>
      <c r="R217" s="572">
        <f t="shared" ref="R217:R232" si="101">SUM(L217:P217)</f>
        <v>40.709999999999994</v>
      </c>
      <c r="S217" s="572"/>
      <c r="T217" s="673">
        <f t="shared" ref="T217:T222" si="102">SUM(Q217:S217)</f>
        <v>40.909999999999997</v>
      </c>
      <c r="U217" s="571">
        <v>39.79</v>
      </c>
      <c r="V217" s="703">
        <v>40.909999999999997</v>
      </c>
      <c r="W217" s="237">
        <v>0</v>
      </c>
      <c r="X217" s="237">
        <v>0</v>
      </c>
      <c r="Y217" s="674">
        <f t="shared" ref="Y217:Y232" si="103">V217+X217</f>
        <v>40.909999999999997</v>
      </c>
      <c r="Z217" s="700" t="s">
        <v>1373</v>
      </c>
      <c r="AA217" s="575"/>
    </row>
    <row r="218" spans="1:27" s="680" customFormat="1" ht="31.5" customHeight="1" outlineLevel="1">
      <c r="A218" s="559">
        <v>40</v>
      </c>
      <c r="B218" s="679" t="s">
        <v>439</v>
      </c>
      <c r="C218" s="558" t="s">
        <v>772</v>
      </c>
      <c r="D218" s="555" t="s">
        <v>7</v>
      </c>
      <c r="E218" s="555" t="s">
        <v>428</v>
      </c>
      <c r="F218" s="558" t="s">
        <v>772</v>
      </c>
      <c r="G218" s="557">
        <v>0</v>
      </c>
      <c r="H218" s="236">
        <v>0</v>
      </c>
      <c r="I218" s="236">
        <v>0</v>
      </c>
      <c r="J218" s="236">
        <v>0</v>
      </c>
      <c r="K218" s="236">
        <v>0</v>
      </c>
      <c r="L218" s="236">
        <v>8</v>
      </c>
      <c r="M218" s="556">
        <v>0</v>
      </c>
      <c r="N218" s="556">
        <v>0</v>
      </c>
      <c r="O218" s="556">
        <v>0</v>
      </c>
      <c r="P218" s="556">
        <v>0</v>
      </c>
      <c r="Q218" s="554">
        <f t="shared" si="100"/>
        <v>0</v>
      </c>
      <c r="R218" s="572">
        <f t="shared" si="101"/>
        <v>8</v>
      </c>
      <c r="S218" s="572"/>
      <c r="T218" s="673">
        <f t="shared" si="102"/>
        <v>8</v>
      </c>
      <c r="U218" s="571">
        <v>7.07</v>
      </c>
      <c r="V218" s="703">
        <v>8</v>
      </c>
      <c r="W218" s="237">
        <v>0</v>
      </c>
      <c r="X218" s="237">
        <v>0</v>
      </c>
      <c r="Y218" s="674">
        <f t="shared" si="103"/>
        <v>8</v>
      </c>
      <c r="Z218" s="700" t="s">
        <v>1373</v>
      </c>
      <c r="AA218" s="575"/>
    </row>
    <row r="219" spans="1:27" ht="15.75" outlineLevel="1">
      <c r="A219" s="559">
        <v>40</v>
      </c>
      <c r="B219" s="663" t="s">
        <v>785</v>
      </c>
      <c r="C219" s="652" t="s">
        <v>786</v>
      </c>
      <c r="D219" s="555" t="s">
        <v>787</v>
      </c>
      <c r="E219" s="555" t="s">
        <v>788</v>
      </c>
      <c r="F219" s="652" t="s">
        <v>786</v>
      </c>
      <c r="G219" s="557">
        <v>0</v>
      </c>
      <c r="H219" s="236">
        <v>0.98599999999999999</v>
      </c>
      <c r="I219" s="236">
        <v>6.8630000000000004</v>
      </c>
      <c r="J219" s="236">
        <v>6.5949999999999998</v>
      </c>
      <c r="K219" s="236">
        <v>0</v>
      </c>
      <c r="L219" s="236">
        <v>0</v>
      </c>
      <c r="M219" s="556">
        <v>0</v>
      </c>
      <c r="N219" s="556">
        <v>0</v>
      </c>
      <c r="O219" s="556">
        <v>0</v>
      </c>
      <c r="P219" s="556">
        <v>0</v>
      </c>
      <c r="Q219" s="554">
        <f t="shared" si="100"/>
        <v>14.443999999999999</v>
      </c>
      <c r="R219" s="572">
        <f t="shared" si="101"/>
        <v>0</v>
      </c>
      <c r="S219" s="572"/>
      <c r="T219" s="673">
        <f t="shared" si="102"/>
        <v>14.443999999999999</v>
      </c>
      <c r="U219" s="571">
        <v>14.444000000000001</v>
      </c>
      <c r="V219" s="703">
        <v>14.4444</v>
      </c>
      <c r="W219" s="237">
        <v>0</v>
      </c>
      <c r="X219" s="237">
        <v>0</v>
      </c>
      <c r="Y219" s="674">
        <f t="shared" si="103"/>
        <v>14.4444</v>
      </c>
      <c r="Z219" s="681" t="s">
        <v>1373</v>
      </c>
      <c r="AA219" s="541"/>
    </row>
    <row r="220" spans="1:27" ht="30" outlineLevel="1">
      <c r="A220" s="559">
        <v>65</v>
      </c>
      <c r="B220" s="663" t="s">
        <v>216</v>
      </c>
      <c r="C220" s="558" t="s">
        <v>217</v>
      </c>
      <c r="D220" s="555" t="s">
        <v>7</v>
      </c>
      <c r="E220" s="555" t="s">
        <v>429</v>
      </c>
      <c r="F220" s="652" t="s">
        <v>217</v>
      </c>
      <c r="G220" s="557">
        <v>42.23</v>
      </c>
      <c r="H220" s="236">
        <v>57.18</v>
      </c>
      <c r="I220" s="236">
        <v>1.91</v>
      </c>
      <c r="J220" s="236">
        <v>0</v>
      </c>
      <c r="K220" s="236">
        <v>0</v>
      </c>
      <c r="L220" s="236">
        <v>0</v>
      </c>
      <c r="M220" s="556">
        <v>0</v>
      </c>
      <c r="N220" s="556">
        <v>0</v>
      </c>
      <c r="O220" s="556">
        <v>0</v>
      </c>
      <c r="P220" s="556">
        <v>0</v>
      </c>
      <c r="Q220" s="554">
        <f t="shared" si="100"/>
        <v>101.32</v>
      </c>
      <c r="R220" s="572">
        <f t="shared" si="101"/>
        <v>0</v>
      </c>
      <c r="S220" s="572"/>
      <c r="T220" s="673">
        <f t="shared" si="102"/>
        <v>101.32</v>
      </c>
      <c r="U220" s="571">
        <v>101.87</v>
      </c>
      <c r="V220" s="703">
        <v>101.32</v>
      </c>
      <c r="W220" s="237">
        <v>0</v>
      </c>
      <c r="X220" s="237">
        <v>0</v>
      </c>
      <c r="Y220" s="674">
        <f t="shared" si="103"/>
        <v>101.32</v>
      </c>
      <c r="Z220" s="700">
        <v>4</v>
      </c>
      <c r="AA220" s="575"/>
    </row>
    <row r="221" spans="1:27" ht="15" customHeight="1" outlineLevel="1">
      <c r="A221" s="682">
        <v>65</v>
      </c>
      <c r="B221" s="678">
        <v>6508</v>
      </c>
      <c r="C221" s="652" t="s">
        <v>219</v>
      </c>
      <c r="D221" s="555" t="s">
        <v>7</v>
      </c>
      <c r="E221" s="555" t="s">
        <v>1371</v>
      </c>
      <c r="F221" s="652" t="s">
        <v>1416</v>
      </c>
      <c r="G221" s="557">
        <v>0</v>
      </c>
      <c r="H221" s="236">
        <v>1.536</v>
      </c>
      <c r="I221" s="236">
        <v>94.75</v>
      </c>
      <c r="J221" s="236">
        <v>9.1999999999999993</v>
      </c>
      <c r="K221" s="236">
        <v>0</v>
      </c>
      <c r="L221" s="236">
        <v>0</v>
      </c>
      <c r="M221" s="556">
        <v>0</v>
      </c>
      <c r="N221" s="556">
        <v>0</v>
      </c>
      <c r="O221" s="556">
        <v>0</v>
      </c>
      <c r="P221" s="556">
        <v>0</v>
      </c>
      <c r="Q221" s="554">
        <f t="shared" si="100"/>
        <v>105.486</v>
      </c>
      <c r="R221" s="572">
        <f t="shared" si="101"/>
        <v>0</v>
      </c>
      <c r="S221" s="572"/>
      <c r="T221" s="673">
        <f t="shared" si="102"/>
        <v>105.486</v>
      </c>
      <c r="U221" s="571">
        <v>102.5</v>
      </c>
      <c r="V221" s="703">
        <v>102.414</v>
      </c>
      <c r="W221" s="237">
        <v>1.536</v>
      </c>
      <c r="X221" s="237">
        <v>1.536</v>
      </c>
      <c r="Y221" s="674">
        <f t="shared" si="103"/>
        <v>103.95</v>
      </c>
      <c r="Z221" s="700" t="s">
        <v>1373</v>
      </c>
      <c r="AA221" s="712"/>
    </row>
    <row r="222" spans="1:27" ht="15.75" outlineLevel="1">
      <c r="A222" s="559">
        <v>65</v>
      </c>
      <c r="B222" s="663" t="s">
        <v>220</v>
      </c>
      <c r="C222" s="652" t="s">
        <v>221</v>
      </c>
      <c r="D222" s="555" t="s">
        <v>430</v>
      </c>
      <c r="E222" s="555" t="s">
        <v>431</v>
      </c>
      <c r="F222" s="558" t="s">
        <v>873</v>
      </c>
      <c r="G222" s="557">
        <v>0</v>
      </c>
      <c r="H222" s="236">
        <v>0.56399999999999995</v>
      </c>
      <c r="I222" s="236">
        <v>0.64800000000000002</v>
      </c>
      <c r="J222" s="236">
        <v>0</v>
      </c>
      <c r="K222" s="236">
        <v>0</v>
      </c>
      <c r="L222" s="236">
        <v>0</v>
      </c>
      <c r="M222" s="556">
        <v>0</v>
      </c>
      <c r="N222" s="556">
        <v>0</v>
      </c>
      <c r="O222" s="556">
        <v>0</v>
      </c>
      <c r="P222" s="556">
        <v>0</v>
      </c>
      <c r="Q222" s="554">
        <f t="shared" si="100"/>
        <v>1.212</v>
      </c>
      <c r="R222" s="572">
        <f t="shared" si="101"/>
        <v>0</v>
      </c>
      <c r="S222" s="572"/>
      <c r="T222" s="673">
        <f t="shared" si="102"/>
        <v>1.212</v>
      </c>
      <c r="U222" s="571">
        <v>1.212</v>
      </c>
      <c r="V222" s="703">
        <v>1.212</v>
      </c>
      <c r="W222" s="237">
        <v>0</v>
      </c>
      <c r="X222" s="237">
        <v>0</v>
      </c>
      <c r="Y222" s="674">
        <f t="shared" si="103"/>
        <v>1.212</v>
      </c>
      <c r="Z222" s="700" t="s">
        <v>1373</v>
      </c>
      <c r="AA222" s="541"/>
    </row>
    <row r="223" spans="1:27" ht="15" customHeight="1" outlineLevel="1">
      <c r="A223" s="559">
        <v>65</v>
      </c>
      <c r="B223" s="663" t="s">
        <v>225</v>
      </c>
      <c r="C223" s="652" t="s">
        <v>540</v>
      </c>
      <c r="D223" s="555" t="s">
        <v>7</v>
      </c>
      <c r="E223" s="555" t="s">
        <v>541</v>
      </c>
      <c r="F223" s="652" t="s">
        <v>540</v>
      </c>
      <c r="G223" s="557">
        <v>19.667999999999999</v>
      </c>
      <c r="H223" s="236">
        <v>18.940999999999999</v>
      </c>
      <c r="I223" s="236">
        <v>16.474</v>
      </c>
      <c r="J223" s="236">
        <v>3.948</v>
      </c>
      <c r="K223" s="236">
        <v>0</v>
      </c>
      <c r="L223" s="236">
        <v>0</v>
      </c>
      <c r="M223" s="556">
        <v>2.25</v>
      </c>
      <c r="N223" s="556">
        <v>30.07</v>
      </c>
      <c r="O223" s="556">
        <v>18.47</v>
      </c>
      <c r="P223" s="556">
        <v>0</v>
      </c>
      <c r="Q223" s="554">
        <f t="shared" ref="Q223:Q230" si="104">SUM(G223:K223)</f>
        <v>59.030999999999999</v>
      </c>
      <c r="R223" s="572">
        <f t="shared" si="101"/>
        <v>50.79</v>
      </c>
      <c r="S223" s="572"/>
      <c r="T223" s="673">
        <f t="shared" ref="T223:T233" si="105">SUM(Q223:S223)</f>
        <v>109.821</v>
      </c>
      <c r="U223" s="571">
        <v>109.23</v>
      </c>
      <c r="V223" s="703">
        <v>109.821</v>
      </c>
      <c r="W223" s="237">
        <v>0</v>
      </c>
      <c r="X223" s="237">
        <v>0</v>
      </c>
      <c r="Y223" s="674">
        <f t="shared" si="103"/>
        <v>109.821</v>
      </c>
      <c r="Z223" s="700" t="s">
        <v>1373</v>
      </c>
      <c r="AA223" s="575"/>
    </row>
    <row r="224" spans="1:27" ht="15.75" outlineLevel="1">
      <c r="A224" s="559">
        <v>65</v>
      </c>
      <c r="B224" s="663" t="s">
        <v>436</v>
      </c>
      <c r="C224" s="652" t="s">
        <v>437</v>
      </c>
      <c r="D224" s="555" t="s">
        <v>7</v>
      </c>
      <c r="E224" s="555" t="s">
        <v>1285</v>
      </c>
      <c r="F224" s="652" t="s">
        <v>437</v>
      </c>
      <c r="G224" s="557">
        <v>0</v>
      </c>
      <c r="H224" s="236">
        <v>0</v>
      </c>
      <c r="I224" s="236">
        <v>2.8940000000000001</v>
      </c>
      <c r="J224" s="236">
        <v>1.006</v>
      </c>
      <c r="K224" s="236">
        <v>0</v>
      </c>
      <c r="L224" s="236">
        <v>0</v>
      </c>
      <c r="M224" s="556">
        <v>0</v>
      </c>
      <c r="N224" s="556">
        <v>0</v>
      </c>
      <c r="O224" s="556">
        <v>0</v>
      </c>
      <c r="P224" s="556">
        <v>0</v>
      </c>
      <c r="Q224" s="554">
        <f t="shared" si="104"/>
        <v>3.9000000000000004</v>
      </c>
      <c r="R224" s="572">
        <f t="shared" si="101"/>
        <v>0</v>
      </c>
      <c r="S224" s="572"/>
      <c r="T224" s="673">
        <f t="shared" si="105"/>
        <v>3.9000000000000004</v>
      </c>
      <c r="U224" s="571">
        <v>3.9</v>
      </c>
      <c r="V224" s="703">
        <v>3.9</v>
      </c>
      <c r="W224" s="237">
        <v>0</v>
      </c>
      <c r="X224" s="237">
        <v>0</v>
      </c>
      <c r="Y224" s="674">
        <f t="shared" si="103"/>
        <v>3.9</v>
      </c>
      <c r="Z224" s="700" t="s">
        <v>1373</v>
      </c>
      <c r="AA224" s="541"/>
    </row>
    <row r="225" spans="1:27" ht="30" outlineLevel="1">
      <c r="A225" s="559">
        <v>65</v>
      </c>
      <c r="B225" s="663" t="s">
        <v>435</v>
      </c>
      <c r="C225" s="558" t="s">
        <v>689</v>
      </c>
      <c r="D225" s="555" t="s">
        <v>7</v>
      </c>
      <c r="E225" s="555" t="s">
        <v>1286</v>
      </c>
      <c r="F225" s="652" t="s">
        <v>689</v>
      </c>
      <c r="G225" s="557">
        <v>0</v>
      </c>
      <c r="H225" s="236">
        <v>0</v>
      </c>
      <c r="I225" s="236">
        <v>2.84</v>
      </c>
      <c r="J225" s="236">
        <v>0</v>
      </c>
      <c r="K225" s="236">
        <v>0</v>
      </c>
      <c r="L225" s="236">
        <v>0</v>
      </c>
      <c r="M225" s="556">
        <v>0</v>
      </c>
      <c r="N225" s="556">
        <v>0</v>
      </c>
      <c r="O225" s="556">
        <v>0</v>
      </c>
      <c r="P225" s="556">
        <v>0</v>
      </c>
      <c r="Q225" s="554">
        <f t="shared" si="104"/>
        <v>2.84</v>
      </c>
      <c r="R225" s="572">
        <f t="shared" si="101"/>
        <v>0</v>
      </c>
      <c r="S225" s="572"/>
      <c r="T225" s="673">
        <f t="shared" si="105"/>
        <v>2.84</v>
      </c>
      <c r="U225" s="571">
        <v>2.84</v>
      </c>
      <c r="V225" s="703">
        <v>2.84</v>
      </c>
      <c r="W225" s="237">
        <v>0</v>
      </c>
      <c r="X225" s="237">
        <v>0</v>
      </c>
      <c r="Y225" s="674">
        <f t="shared" si="103"/>
        <v>2.84</v>
      </c>
      <c r="Z225" s="700" t="s">
        <v>1373</v>
      </c>
      <c r="AA225" s="541"/>
    </row>
    <row r="226" spans="1:27" ht="15.75" outlineLevel="1">
      <c r="A226" s="559">
        <v>65</v>
      </c>
      <c r="B226" s="663" t="s">
        <v>438</v>
      </c>
      <c r="C226" s="652" t="s">
        <v>227</v>
      </c>
      <c r="D226" s="555" t="s">
        <v>7</v>
      </c>
      <c r="E226" s="555" t="s">
        <v>232</v>
      </c>
      <c r="F226" s="652" t="s">
        <v>227</v>
      </c>
      <c r="G226" s="557">
        <v>1</v>
      </c>
      <c r="H226" s="236">
        <v>0.3</v>
      </c>
      <c r="I226" s="236">
        <v>0</v>
      </c>
      <c r="J226" s="236">
        <v>0</v>
      </c>
      <c r="K226" s="236">
        <v>0</v>
      </c>
      <c r="L226" s="236">
        <v>0</v>
      </c>
      <c r="M226" s="556">
        <v>0</v>
      </c>
      <c r="N226" s="556">
        <v>0</v>
      </c>
      <c r="O226" s="556">
        <v>0</v>
      </c>
      <c r="P226" s="556">
        <v>0</v>
      </c>
      <c r="Q226" s="554">
        <f>SUM(G226:K226)</f>
        <v>1.3</v>
      </c>
      <c r="R226" s="572">
        <f t="shared" si="101"/>
        <v>0</v>
      </c>
      <c r="S226" s="572"/>
      <c r="T226" s="673">
        <f t="shared" si="105"/>
        <v>1.3</v>
      </c>
      <c r="U226" s="571">
        <v>1.3</v>
      </c>
      <c r="V226" s="703">
        <v>1.3</v>
      </c>
      <c r="W226" s="237">
        <v>0</v>
      </c>
      <c r="X226" s="237">
        <v>0</v>
      </c>
      <c r="Y226" s="674">
        <f t="shared" si="103"/>
        <v>1.3</v>
      </c>
      <c r="Z226" s="700" t="s">
        <v>1373</v>
      </c>
      <c r="AA226" s="575"/>
    </row>
    <row r="227" spans="1:27" ht="15.75" outlineLevel="1">
      <c r="A227" s="559">
        <v>65</v>
      </c>
      <c r="B227" s="663" t="s">
        <v>226</v>
      </c>
      <c r="C227" s="652" t="s">
        <v>432</v>
      </c>
      <c r="D227" s="555" t="s">
        <v>7</v>
      </c>
      <c r="E227" s="555" t="s">
        <v>853</v>
      </c>
      <c r="F227" s="652" t="s">
        <v>432</v>
      </c>
      <c r="G227" s="557">
        <v>0</v>
      </c>
      <c r="H227" s="236">
        <v>0</v>
      </c>
      <c r="I227" s="236">
        <v>1.2</v>
      </c>
      <c r="J227" s="236">
        <v>0</v>
      </c>
      <c r="K227" s="236">
        <v>0</v>
      </c>
      <c r="L227" s="236">
        <v>0</v>
      </c>
      <c r="M227" s="556">
        <v>1.9</v>
      </c>
      <c r="N227" s="556">
        <v>9.8000000000000007</v>
      </c>
      <c r="O227" s="236">
        <v>1.1000000000000001</v>
      </c>
      <c r="P227" s="556">
        <v>0</v>
      </c>
      <c r="Q227" s="554">
        <f>SUM(G227:K227)</f>
        <v>1.2</v>
      </c>
      <c r="R227" s="572">
        <f t="shared" si="101"/>
        <v>12.8</v>
      </c>
      <c r="S227" s="572"/>
      <c r="T227" s="673">
        <f t="shared" si="105"/>
        <v>14</v>
      </c>
      <c r="U227" s="571">
        <v>14</v>
      </c>
      <c r="V227" s="703">
        <v>14</v>
      </c>
      <c r="W227" s="237">
        <v>0</v>
      </c>
      <c r="X227" s="237">
        <v>0</v>
      </c>
      <c r="Y227" s="674">
        <f t="shared" si="103"/>
        <v>14</v>
      </c>
      <c r="Z227" s="700" t="s">
        <v>1373</v>
      </c>
      <c r="AA227" s="575"/>
    </row>
    <row r="228" spans="1:27" ht="15.75" outlineLevel="1">
      <c r="A228" s="559">
        <v>65</v>
      </c>
      <c r="B228" s="663" t="s">
        <v>228</v>
      </c>
      <c r="C228" s="652" t="s">
        <v>543</v>
      </c>
      <c r="D228" s="555" t="s">
        <v>7</v>
      </c>
      <c r="E228" s="555" t="s">
        <v>1374</v>
      </c>
      <c r="F228" s="652" t="s">
        <v>543</v>
      </c>
      <c r="G228" s="557">
        <v>1.8</v>
      </c>
      <c r="H228" s="236">
        <v>0</v>
      </c>
      <c r="I228" s="236">
        <v>0</v>
      </c>
      <c r="J228" s="236">
        <v>0</v>
      </c>
      <c r="K228" s="236">
        <v>0</v>
      </c>
      <c r="L228" s="236">
        <v>0</v>
      </c>
      <c r="M228" s="556">
        <v>0</v>
      </c>
      <c r="N228" s="556">
        <v>0</v>
      </c>
      <c r="O228" s="236">
        <v>0</v>
      </c>
      <c r="P228" s="556">
        <v>0</v>
      </c>
      <c r="Q228" s="554">
        <f t="shared" si="104"/>
        <v>1.8</v>
      </c>
      <c r="R228" s="572">
        <f t="shared" si="101"/>
        <v>0</v>
      </c>
      <c r="S228" s="572"/>
      <c r="T228" s="673">
        <f t="shared" si="105"/>
        <v>1.8</v>
      </c>
      <c r="U228" s="571">
        <v>1.8</v>
      </c>
      <c r="V228" s="703">
        <v>1.8</v>
      </c>
      <c r="W228" s="237">
        <v>0</v>
      </c>
      <c r="X228" s="237">
        <v>0</v>
      </c>
      <c r="Y228" s="674">
        <f t="shared" si="103"/>
        <v>1.8</v>
      </c>
      <c r="Z228" s="700" t="s">
        <v>1373</v>
      </c>
      <c r="AA228" s="575"/>
    </row>
    <row r="229" spans="1:27" ht="15.75" outlineLevel="1">
      <c r="A229" s="559">
        <v>65</v>
      </c>
      <c r="B229" s="555" t="s">
        <v>229</v>
      </c>
      <c r="C229" s="652" t="s">
        <v>433</v>
      </c>
      <c r="D229" s="555" t="s">
        <v>7</v>
      </c>
      <c r="E229" s="555" t="s">
        <v>194</v>
      </c>
      <c r="F229" s="652" t="s">
        <v>433</v>
      </c>
      <c r="G229" s="557">
        <v>0</v>
      </c>
      <c r="H229" s="236">
        <v>0</v>
      </c>
      <c r="I229" s="236">
        <v>0.7</v>
      </c>
      <c r="J229" s="236">
        <v>0</v>
      </c>
      <c r="K229" s="236">
        <v>0</v>
      </c>
      <c r="L229" s="236">
        <v>0</v>
      </c>
      <c r="M229" s="556">
        <v>0</v>
      </c>
      <c r="N229" s="556">
        <v>2.4</v>
      </c>
      <c r="O229" s="556">
        <v>0</v>
      </c>
      <c r="P229" s="556">
        <v>0</v>
      </c>
      <c r="Q229" s="554">
        <f t="shared" si="104"/>
        <v>0.7</v>
      </c>
      <c r="R229" s="572">
        <f t="shared" si="101"/>
        <v>2.4</v>
      </c>
      <c r="S229" s="572"/>
      <c r="T229" s="673">
        <f t="shared" si="105"/>
        <v>3.0999999999999996</v>
      </c>
      <c r="U229" s="571">
        <v>3.0999999999999996</v>
      </c>
      <c r="V229" s="703">
        <v>3.1</v>
      </c>
      <c r="W229" s="237">
        <v>0</v>
      </c>
      <c r="X229" s="237">
        <v>0</v>
      </c>
      <c r="Y229" s="674">
        <f t="shared" si="103"/>
        <v>3.1</v>
      </c>
      <c r="Z229" s="700" t="s">
        <v>1373</v>
      </c>
      <c r="AA229" s="575"/>
    </row>
    <row r="230" spans="1:27" ht="15.75" outlineLevel="1">
      <c r="A230" s="559">
        <v>65</v>
      </c>
      <c r="B230" s="555" t="s">
        <v>230</v>
      </c>
      <c r="C230" s="652" t="s">
        <v>434</v>
      </c>
      <c r="D230" s="555" t="s">
        <v>7</v>
      </c>
      <c r="E230" s="555" t="s">
        <v>1285</v>
      </c>
      <c r="F230" s="652" t="s">
        <v>434</v>
      </c>
      <c r="G230" s="557">
        <v>0</v>
      </c>
      <c r="H230" s="236">
        <v>0</v>
      </c>
      <c r="I230" s="236">
        <v>0</v>
      </c>
      <c r="J230" s="236">
        <v>0</v>
      </c>
      <c r="K230" s="236">
        <v>0</v>
      </c>
      <c r="L230" s="236">
        <v>0</v>
      </c>
      <c r="M230" s="556">
        <v>0</v>
      </c>
      <c r="N230" s="556">
        <v>1.91</v>
      </c>
      <c r="O230" s="556">
        <v>1.99</v>
      </c>
      <c r="P230" s="556">
        <v>0</v>
      </c>
      <c r="Q230" s="554">
        <f t="shared" si="104"/>
        <v>0</v>
      </c>
      <c r="R230" s="572">
        <f t="shared" si="101"/>
        <v>3.9</v>
      </c>
      <c r="S230" s="572"/>
      <c r="T230" s="673">
        <f t="shared" si="105"/>
        <v>3.9</v>
      </c>
      <c r="U230" s="571">
        <v>3.9</v>
      </c>
      <c r="V230" s="703">
        <v>3.9</v>
      </c>
      <c r="W230" s="237">
        <v>0</v>
      </c>
      <c r="X230" s="237">
        <v>0</v>
      </c>
      <c r="Y230" s="674">
        <f t="shared" si="103"/>
        <v>3.9</v>
      </c>
      <c r="Z230" s="700" t="s">
        <v>1373</v>
      </c>
      <c r="AA230" s="575"/>
    </row>
    <row r="231" spans="1:27" ht="15.75" outlineLevel="1">
      <c r="A231" s="559">
        <v>65</v>
      </c>
      <c r="B231" s="663" t="s">
        <v>231</v>
      </c>
      <c r="C231" s="652" t="s">
        <v>539</v>
      </c>
      <c r="D231" s="555" t="s">
        <v>7</v>
      </c>
      <c r="E231" s="555" t="s">
        <v>14</v>
      </c>
      <c r="F231" s="652" t="s">
        <v>539</v>
      </c>
      <c r="G231" s="557">
        <v>0</v>
      </c>
      <c r="H231" s="236">
        <v>1.75</v>
      </c>
      <c r="I231" s="236">
        <v>2.0449999999999999</v>
      </c>
      <c r="J231" s="236">
        <v>0</v>
      </c>
      <c r="K231" s="236">
        <v>0</v>
      </c>
      <c r="L231" s="236">
        <v>0</v>
      </c>
      <c r="M231" s="556">
        <v>0</v>
      </c>
      <c r="N231" s="556">
        <v>0</v>
      </c>
      <c r="O231" s="556">
        <v>0</v>
      </c>
      <c r="P231" s="556">
        <v>0</v>
      </c>
      <c r="Q231" s="554">
        <f>SUM(G231:K231)</f>
        <v>3.7949999999999999</v>
      </c>
      <c r="R231" s="572">
        <f t="shared" si="101"/>
        <v>0</v>
      </c>
      <c r="S231" s="572"/>
      <c r="T231" s="673">
        <f t="shared" si="105"/>
        <v>3.7949999999999999</v>
      </c>
      <c r="U231" s="571">
        <v>3.7949999999999999</v>
      </c>
      <c r="V231" s="703">
        <v>3.7949999999999999</v>
      </c>
      <c r="W231" s="237">
        <v>0</v>
      </c>
      <c r="X231" s="237">
        <v>0</v>
      </c>
      <c r="Y231" s="674">
        <f t="shared" si="103"/>
        <v>3.7949999999999999</v>
      </c>
      <c r="Z231" s="700" t="s">
        <v>1373</v>
      </c>
      <c r="AA231" s="541"/>
    </row>
    <row r="232" spans="1:27" ht="15.75" outlineLevel="1">
      <c r="A232" s="559">
        <v>75</v>
      </c>
      <c r="B232" s="663" t="s">
        <v>233</v>
      </c>
      <c r="C232" s="652" t="s">
        <v>234</v>
      </c>
      <c r="D232" s="555" t="s">
        <v>7</v>
      </c>
      <c r="E232" s="555" t="s">
        <v>440</v>
      </c>
      <c r="F232" s="652" t="s">
        <v>1417</v>
      </c>
      <c r="G232" s="557">
        <v>1.03</v>
      </c>
      <c r="H232" s="236">
        <v>6.43</v>
      </c>
      <c r="I232" s="236">
        <v>5.53</v>
      </c>
      <c r="J232" s="236">
        <v>0</v>
      </c>
      <c r="K232" s="236">
        <v>0</v>
      </c>
      <c r="L232" s="236">
        <v>0</v>
      </c>
      <c r="M232" s="556">
        <v>15.42</v>
      </c>
      <c r="N232" s="556">
        <v>29.16</v>
      </c>
      <c r="O232" s="556">
        <v>15.89</v>
      </c>
      <c r="P232" s="556">
        <v>0</v>
      </c>
      <c r="Q232" s="554">
        <f>SUM(G232:K232)</f>
        <v>12.99</v>
      </c>
      <c r="R232" s="572">
        <f t="shared" si="101"/>
        <v>60.47</v>
      </c>
      <c r="S232" s="572"/>
      <c r="T232" s="673">
        <f t="shared" si="105"/>
        <v>73.459999999999994</v>
      </c>
      <c r="U232" s="571">
        <v>71.89</v>
      </c>
      <c r="V232" s="703">
        <v>73.459999999999994</v>
      </c>
      <c r="W232" s="237">
        <v>0.98</v>
      </c>
      <c r="X232" s="237">
        <v>0.98</v>
      </c>
      <c r="Y232" s="674">
        <f t="shared" si="103"/>
        <v>74.44</v>
      </c>
      <c r="Z232" s="700">
        <v>4</v>
      </c>
      <c r="AA232" s="712"/>
    </row>
    <row r="233" spans="1:27" ht="15.75">
      <c r="A233" s="766" t="s">
        <v>370</v>
      </c>
      <c r="B233" s="767"/>
      <c r="C233" s="767"/>
      <c r="D233" s="767"/>
      <c r="E233" s="767"/>
      <c r="F233" s="720" t="s">
        <v>379</v>
      </c>
      <c r="G233" s="554">
        <f t="shared" ref="G233:R233" si="106">SUM(G216:G232)</f>
        <v>68.928999999999988</v>
      </c>
      <c r="H233" s="554">
        <f t="shared" si="106"/>
        <v>110.25</v>
      </c>
      <c r="I233" s="554">
        <f t="shared" si="106"/>
        <v>140.94599999999997</v>
      </c>
      <c r="J233" s="554">
        <f t="shared" si="106"/>
        <v>21.742999999999999</v>
      </c>
      <c r="K233" s="554">
        <f t="shared" si="106"/>
        <v>2.048</v>
      </c>
      <c r="L233" s="554">
        <f t="shared" si="106"/>
        <v>47.98</v>
      </c>
      <c r="M233" s="554">
        <f t="shared" si="106"/>
        <v>20.3</v>
      </c>
      <c r="N233" s="554">
        <f t="shared" si="106"/>
        <v>83.340999999999994</v>
      </c>
      <c r="O233" s="554">
        <f t="shared" si="106"/>
        <v>87.890999999999991</v>
      </c>
      <c r="P233" s="554">
        <f t="shared" si="106"/>
        <v>1.9990000000000001</v>
      </c>
      <c r="Q233" s="554">
        <f t="shared" si="106"/>
        <v>343.91599999999994</v>
      </c>
      <c r="R233" s="554">
        <f t="shared" si="106"/>
        <v>241.51100000000002</v>
      </c>
      <c r="S233" s="572">
        <f>SUM(S217:S232)</f>
        <v>0</v>
      </c>
      <c r="T233" s="571">
        <f t="shared" si="105"/>
        <v>585.42699999999991</v>
      </c>
      <c r="U233" s="571">
        <f>SUM(U216:U232)</f>
        <v>578.78</v>
      </c>
      <c r="V233" s="704">
        <f>SUM(V216:V232)</f>
        <v>582.35540000000003</v>
      </c>
      <c r="W233" s="554">
        <f>SUM(W216:W232)</f>
        <v>2.516</v>
      </c>
      <c r="X233" s="554">
        <f>SUM(X216:X232)</f>
        <v>2.516</v>
      </c>
      <c r="Y233" s="553">
        <f>SUM(Y216:Y232)</f>
        <v>584.87139999999999</v>
      </c>
      <c r="Z233" s="780"/>
    </row>
    <row r="234" spans="1:27" ht="16.5" thickBot="1">
      <c r="A234" s="771"/>
      <c r="B234" s="772"/>
      <c r="C234" s="772"/>
      <c r="D234" s="772"/>
      <c r="E234" s="772"/>
      <c r="F234" s="721" t="s">
        <v>380</v>
      </c>
      <c r="G234" s="57">
        <f t="shared" ref="G234:S234" si="107">+G233/$T$233</f>
        <v>0.1177414092619575</v>
      </c>
      <c r="H234" s="57">
        <f t="shared" si="107"/>
        <v>0.18832407798068762</v>
      </c>
      <c r="I234" s="57">
        <f t="shared" si="107"/>
        <v>0.24075760086227657</v>
      </c>
      <c r="J234" s="57">
        <f t="shared" si="107"/>
        <v>3.7140412041125538E-2</v>
      </c>
      <c r="K234" s="57">
        <f t="shared" si="107"/>
        <v>3.498301239949644E-3</v>
      </c>
      <c r="L234" s="57">
        <f t="shared" si="107"/>
        <v>8.1957272213273397E-2</v>
      </c>
      <c r="M234" s="57">
        <f t="shared" si="107"/>
        <v>3.4675544517078993E-2</v>
      </c>
      <c r="N234" s="57">
        <f t="shared" si="107"/>
        <v>0.14235933771418127</v>
      </c>
      <c r="O234" s="57">
        <f t="shared" si="107"/>
        <v>0.15013144251973345</v>
      </c>
      <c r="P234" s="57">
        <f t="shared" si="107"/>
        <v>3.4146016497360052E-3</v>
      </c>
      <c r="Q234" s="57">
        <f t="shared" si="107"/>
        <v>0.58746180138599691</v>
      </c>
      <c r="R234" s="57">
        <f t="shared" si="107"/>
        <v>0.4125381986140032</v>
      </c>
      <c r="S234" s="57">
        <f t="shared" si="107"/>
        <v>0</v>
      </c>
      <c r="T234" s="57">
        <f xml:space="preserve"> T233/U233</f>
        <v>1.0114845018832717</v>
      </c>
      <c r="U234" s="706"/>
      <c r="V234" s="705">
        <f>+V233/$Y$233</f>
        <v>0.99569819963841633</v>
      </c>
      <c r="W234" s="57">
        <f>+W233/$Y$233</f>
        <v>4.3018003615837601E-3</v>
      </c>
      <c r="X234" s="57">
        <f>+X233/$Y$233</f>
        <v>4.3018003615837601E-3</v>
      </c>
      <c r="Y234" s="709"/>
      <c r="Z234" s="781"/>
    </row>
    <row r="235" spans="1:27" ht="15.75">
      <c r="A235" s="551"/>
      <c r="B235" s="570"/>
      <c r="C235" s="550"/>
      <c r="D235" s="550"/>
      <c r="E235" s="550"/>
      <c r="F235" s="550"/>
      <c r="G235" s="549"/>
      <c r="H235" s="12"/>
      <c r="I235" s="12"/>
      <c r="J235" s="12"/>
      <c r="K235" s="12"/>
      <c r="L235" s="12"/>
      <c r="M235" s="548"/>
      <c r="N235" s="548"/>
      <c r="O235" s="548"/>
      <c r="P235" s="548"/>
      <c r="Q235" s="6"/>
      <c r="R235" s="6"/>
      <c r="S235" s="6"/>
      <c r="T235" s="196"/>
      <c r="U235" s="546"/>
      <c r="V235" s="574"/>
      <c r="W235" s="574"/>
      <c r="X235" s="574"/>
      <c r="Y235" s="546"/>
    </row>
    <row r="236" spans="1:27" ht="16.5" thickBot="1">
      <c r="A236" s="770" t="s">
        <v>235</v>
      </c>
      <c r="B236" s="770"/>
      <c r="C236" s="550"/>
      <c r="D236" s="550"/>
      <c r="E236" s="550"/>
      <c r="F236" s="550"/>
      <c r="G236" s="549"/>
      <c r="H236" s="12"/>
      <c r="I236" s="12"/>
      <c r="J236" s="12"/>
      <c r="K236" s="12"/>
      <c r="L236" s="12"/>
      <c r="M236" s="548"/>
      <c r="N236" s="548"/>
      <c r="O236" s="548"/>
      <c r="P236" s="548"/>
      <c r="Q236" s="6"/>
      <c r="R236" s="6"/>
      <c r="S236" s="6"/>
      <c r="T236" s="196"/>
      <c r="U236" s="546"/>
      <c r="V236" s="574"/>
      <c r="W236" s="574"/>
      <c r="X236" s="574"/>
      <c r="Y236" s="546"/>
    </row>
    <row r="237" spans="1:27" ht="15.75" outlineLevel="1">
      <c r="A237" s="646" t="s">
        <v>797</v>
      </c>
      <c r="B237" s="666" t="s">
        <v>236</v>
      </c>
      <c r="C237" s="653" t="s">
        <v>633</v>
      </c>
      <c r="D237" s="648" t="s">
        <v>7</v>
      </c>
      <c r="E237" s="648" t="s">
        <v>237</v>
      </c>
      <c r="F237" s="647" t="s">
        <v>547</v>
      </c>
      <c r="G237" s="649">
        <v>0</v>
      </c>
      <c r="H237" s="221">
        <v>0</v>
      </c>
      <c r="I237" s="221">
        <v>0</v>
      </c>
      <c r="J237" s="221">
        <v>0</v>
      </c>
      <c r="K237" s="221">
        <v>0</v>
      </c>
      <c r="L237" s="221">
        <v>0</v>
      </c>
      <c r="M237" s="650">
        <v>2.9020000000000001</v>
      </c>
      <c r="N237" s="650">
        <v>3.9409999999999998</v>
      </c>
      <c r="O237" s="650">
        <v>3.1669999999999998</v>
      </c>
      <c r="P237" s="650">
        <v>0</v>
      </c>
      <c r="Q237" s="279">
        <f>SUM(G237:K237)</f>
        <v>0</v>
      </c>
      <c r="R237" s="279">
        <f t="shared" ref="R237:R254" si="108">SUM(L237:P237)</f>
        <v>10.01</v>
      </c>
      <c r="S237" s="279"/>
      <c r="T237" s="659">
        <f t="shared" ref="T237:T249" si="109">SUM(Q237:S237)</f>
        <v>10.01</v>
      </c>
      <c r="U237" s="672">
        <v>10.01</v>
      </c>
      <c r="V237" s="702">
        <v>10.01</v>
      </c>
      <c r="W237" s="223">
        <v>0</v>
      </c>
      <c r="X237" s="223">
        <v>0</v>
      </c>
      <c r="Y237" s="708">
        <f t="shared" ref="Y237:Y254" si="110">V237+X237</f>
        <v>10.01</v>
      </c>
      <c r="Z237" s="651">
        <v>1</v>
      </c>
      <c r="AA237" s="6"/>
    </row>
    <row r="238" spans="1:27" ht="15.75" outlineLevel="1">
      <c r="A238" s="559" t="s">
        <v>798</v>
      </c>
      <c r="B238" s="663" t="s">
        <v>238</v>
      </c>
      <c r="C238" s="652" t="s">
        <v>239</v>
      </c>
      <c r="D238" s="555" t="s">
        <v>7</v>
      </c>
      <c r="E238" s="555" t="s">
        <v>774</v>
      </c>
      <c r="F238" s="652" t="s">
        <v>239</v>
      </c>
      <c r="G238" s="557">
        <v>3.98</v>
      </c>
      <c r="H238" s="236">
        <v>15.163</v>
      </c>
      <c r="I238" s="236">
        <v>3.657</v>
      </c>
      <c r="J238" s="236">
        <v>1</v>
      </c>
      <c r="K238" s="236">
        <v>0</v>
      </c>
      <c r="L238" s="236">
        <v>0</v>
      </c>
      <c r="M238" s="236">
        <v>0</v>
      </c>
      <c r="N238" s="236">
        <v>0</v>
      </c>
      <c r="O238" s="236">
        <v>0</v>
      </c>
      <c r="P238" s="236">
        <v>0</v>
      </c>
      <c r="Q238" s="30">
        <f>SUM(G238:P238)</f>
        <v>23.8</v>
      </c>
      <c r="R238" s="30">
        <f t="shared" si="108"/>
        <v>0</v>
      </c>
      <c r="S238" s="30"/>
      <c r="T238" s="645">
        <f t="shared" si="109"/>
        <v>23.8</v>
      </c>
      <c r="U238" s="571">
        <v>23.8</v>
      </c>
      <c r="V238" s="703">
        <v>23.8</v>
      </c>
      <c r="W238" s="237">
        <v>0</v>
      </c>
      <c r="X238" s="237">
        <v>0</v>
      </c>
      <c r="Y238" s="674">
        <f t="shared" si="110"/>
        <v>23.8</v>
      </c>
      <c r="Z238" s="700">
        <v>2</v>
      </c>
      <c r="AA238" s="6"/>
    </row>
    <row r="239" spans="1:27" ht="15.75" outlineLevel="1">
      <c r="A239" s="559">
        <v>10</v>
      </c>
      <c r="B239" s="555">
        <v>1001</v>
      </c>
      <c r="C239" s="652" t="s">
        <v>240</v>
      </c>
      <c r="D239" s="555" t="s">
        <v>7</v>
      </c>
      <c r="E239" s="555" t="s">
        <v>1287</v>
      </c>
      <c r="F239" s="652" t="s">
        <v>240</v>
      </c>
      <c r="G239" s="557">
        <v>93.947999999999993</v>
      </c>
      <c r="H239" s="236">
        <v>7.0910000000000002</v>
      </c>
      <c r="I239" s="236">
        <v>10.573</v>
      </c>
      <c r="J239" s="236">
        <v>6.7450000000000001</v>
      </c>
      <c r="K239" s="236">
        <v>0</v>
      </c>
      <c r="L239" s="236">
        <v>0</v>
      </c>
      <c r="M239" s="556">
        <v>0</v>
      </c>
      <c r="N239" s="556">
        <v>0</v>
      </c>
      <c r="O239" s="556">
        <v>0</v>
      </c>
      <c r="P239" s="556">
        <v>0</v>
      </c>
      <c r="Q239" s="30">
        <f>SUM(G239:K239)</f>
        <v>118.357</v>
      </c>
      <c r="R239" s="30">
        <f t="shared" si="108"/>
        <v>0</v>
      </c>
      <c r="S239" s="30"/>
      <c r="T239" s="645">
        <f t="shared" si="109"/>
        <v>118.357</v>
      </c>
      <c r="U239" s="571">
        <v>118.357</v>
      </c>
      <c r="V239" s="703">
        <v>118.358</v>
      </c>
      <c r="W239" s="237">
        <v>0</v>
      </c>
      <c r="X239" s="237">
        <v>0</v>
      </c>
      <c r="Y239" s="674">
        <f t="shared" si="110"/>
        <v>118.358</v>
      </c>
      <c r="Z239" s="700">
        <v>1</v>
      </c>
      <c r="AA239" s="6"/>
    </row>
    <row r="240" spans="1:27" ht="15.75" outlineLevel="1">
      <c r="A240" s="559">
        <v>10</v>
      </c>
      <c r="B240" s="555">
        <v>1002</v>
      </c>
      <c r="C240" s="652" t="s">
        <v>637</v>
      </c>
      <c r="D240" s="555" t="s">
        <v>7</v>
      </c>
      <c r="E240" s="555" t="s">
        <v>769</v>
      </c>
      <c r="F240" s="652" t="s">
        <v>1508</v>
      </c>
      <c r="G240" s="557">
        <v>0</v>
      </c>
      <c r="H240" s="236">
        <v>41.84</v>
      </c>
      <c r="I240" s="236">
        <v>16.847000000000001</v>
      </c>
      <c r="J240" s="236">
        <v>35.683999999999997</v>
      </c>
      <c r="K240" s="236">
        <v>0</v>
      </c>
      <c r="L240" s="236">
        <v>0</v>
      </c>
      <c r="M240" s="556">
        <v>0</v>
      </c>
      <c r="N240" s="556">
        <v>0</v>
      </c>
      <c r="O240" s="556">
        <v>0</v>
      </c>
      <c r="P240" s="556">
        <v>0</v>
      </c>
      <c r="Q240" s="30">
        <f>SUM(G240:K240)</f>
        <v>94.371000000000009</v>
      </c>
      <c r="R240" s="30">
        <f t="shared" si="108"/>
        <v>0</v>
      </c>
      <c r="S240" s="30"/>
      <c r="T240" s="645">
        <f t="shared" si="109"/>
        <v>94.371000000000009</v>
      </c>
      <c r="U240" s="571">
        <v>94.370999999999995</v>
      </c>
      <c r="V240" s="703">
        <v>94.370999999999995</v>
      </c>
      <c r="W240" s="237">
        <v>0</v>
      </c>
      <c r="X240" s="237">
        <v>0</v>
      </c>
      <c r="Y240" s="674">
        <f t="shared" si="110"/>
        <v>94.370999999999995</v>
      </c>
      <c r="Z240" s="700">
        <v>2</v>
      </c>
      <c r="AA240" s="712"/>
    </row>
    <row r="241" spans="1:27" ht="15.75" outlineLevel="1">
      <c r="A241" s="559">
        <v>10</v>
      </c>
      <c r="B241" s="555">
        <v>1002</v>
      </c>
      <c r="C241" s="652" t="s">
        <v>637</v>
      </c>
      <c r="D241" s="555" t="s">
        <v>769</v>
      </c>
      <c r="E241" s="555" t="s">
        <v>242</v>
      </c>
      <c r="F241" s="652" t="s">
        <v>1360</v>
      </c>
      <c r="G241" s="557">
        <v>28.228000000000002</v>
      </c>
      <c r="H241" s="236">
        <v>3.2789999999999999</v>
      </c>
      <c r="I241" s="236">
        <v>0.98499999999999999</v>
      </c>
      <c r="J241" s="236">
        <v>0</v>
      </c>
      <c r="K241" s="236">
        <v>0</v>
      </c>
      <c r="L241" s="236">
        <v>0</v>
      </c>
      <c r="M241" s="556">
        <v>0</v>
      </c>
      <c r="N241" s="556">
        <v>0</v>
      </c>
      <c r="O241" s="556">
        <v>0</v>
      </c>
      <c r="P241" s="556">
        <v>0</v>
      </c>
      <c r="Q241" s="30">
        <f>SUM(G241:K241)</f>
        <v>32.492000000000004</v>
      </c>
      <c r="R241" s="30">
        <f t="shared" si="108"/>
        <v>0</v>
      </c>
      <c r="S241" s="30"/>
      <c r="T241" s="645">
        <f t="shared" si="109"/>
        <v>32.492000000000004</v>
      </c>
      <c r="U241" s="571">
        <v>32.491999999999997</v>
      </c>
      <c r="V241" s="703">
        <v>32.491999999999997</v>
      </c>
      <c r="W241" s="237">
        <v>0</v>
      </c>
      <c r="X241" s="237">
        <v>0</v>
      </c>
      <c r="Y241" s="674">
        <f t="shared" si="110"/>
        <v>32.491999999999997</v>
      </c>
      <c r="Z241" s="700">
        <v>3</v>
      </c>
      <c r="AA241" s="6"/>
    </row>
    <row r="242" spans="1:27" ht="15.75" outlineLevel="1">
      <c r="A242" s="559">
        <v>10</v>
      </c>
      <c r="B242" s="555">
        <v>1003</v>
      </c>
      <c r="C242" s="652" t="s">
        <v>1115</v>
      </c>
      <c r="D242" s="555" t="s">
        <v>191</v>
      </c>
      <c r="E242" s="555" t="s">
        <v>243</v>
      </c>
      <c r="F242" s="652" t="s">
        <v>244</v>
      </c>
      <c r="G242" s="557">
        <v>0</v>
      </c>
      <c r="H242" s="236">
        <v>24.344999999999999</v>
      </c>
      <c r="I242" s="236">
        <v>2.9279999999999999</v>
      </c>
      <c r="J242" s="236">
        <v>0.93</v>
      </c>
      <c r="K242" s="236">
        <v>0</v>
      </c>
      <c r="L242" s="236">
        <v>0</v>
      </c>
      <c r="M242" s="556">
        <v>0</v>
      </c>
      <c r="N242" s="556">
        <v>0</v>
      </c>
      <c r="O242" s="556">
        <v>0</v>
      </c>
      <c r="P242" s="556">
        <v>0</v>
      </c>
      <c r="Q242" s="30">
        <f>SUM(G242:K242)</f>
        <v>28.202999999999999</v>
      </c>
      <c r="R242" s="30">
        <f t="shared" si="108"/>
        <v>0</v>
      </c>
      <c r="S242" s="30"/>
      <c r="T242" s="645">
        <f t="shared" si="109"/>
        <v>28.202999999999999</v>
      </c>
      <c r="U242" s="571">
        <v>28.202999999999999</v>
      </c>
      <c r="V242" s="703">
        <v>28.2</v>
      </c>
      <c r="W242" s="237">
        <v>0</v>
      </c>
      <c r="X242" s="237">
        <v>0</v>
      </c>
      <c r="Y242" s="674">
        <f t="shared" si="110"/>
        <v>28.2</v>
      </c>
      <c r="Z242" s="700">
        <v>5</v>
      </c>
      <c r="AA242" s="6"/>
    </row>
    <row r="243" spans="1:27" ht="15.75" outlineLevel="1">
      <c r="A243" s="559">
        <v>17</v>
      </c>
      <c r="B243" s="555">
        <v>1701</v>
      </c>
      <c r="C243" s="652" t="s">
        <v>693</v>
      </c>
      <c r="D243" s="555" t="s">
        <v>246</v>
      </c>
      <c r="E243" s="555" t="s">
        <v>247</v>
      </c>
      <c r="F243" s="652" t="s">
        <v>245</v>
      </c>
      <c r="G243" s="557">
        <v>0</v>
      </c>
      <c r="H243" s="236">
        <v>4.5229999999999997</v>
      </c>
      <c r="I243" s="236">
        <v>2.7770000000000001</v>
      </c>
      <c r="J243" s="236">
        <v>4</v>
      </c>
      <c r="K243" s="236">
        <v>0</v>
      </c>
      <c r="L243" s="236">
        <v>0</v>
      </c>
      <c r="M243" s="556">
        <v>0</v>
      </c>
      <c r="N243" s="556">
        <v>0</v>
      </c>
      <c r="O243" s="556">
        <v>0</v>
      </c>
      <c r="P243" s="556">
        <v>0</v>
      </c>
      <c r="Q243" s="30">
        <f>SUM(G243:P243)</f>
        <v>11.3</v>
      </c>
      <c r="R243" s="30">
        <f t="shared" si="108"/>
        <v>0</v>
      </c>
      <c r="S243" s="30"/>
      <c r="T243" s="645">
        <f t="shared" si="109"/>
        <v>11.3</v>
      </c>
      <c r="U243" s="571">
        <v>11.3</v>
      </c>
      <c r="V243" s="703">
        <v>11.3</v>
      </c>
      <c r="W243" s="237">
        <v>0</v>
      </c>
      <c r="X243" s="237">
        <v>0</v>
      </c>
      <c r="Y243" s="674">
        <f t="shared" si="110"/>
        <v>11.3</v>
      </c>
      <c r="Z243" s="700">
        <v>2</v>
      </c>
      <c r="AA243" s="712"/>
    </row>
    <row r="244" spans="1:27" ht="15.75" outlineLevel="1">
      <c r="A244" s="559">
        <v>17</v>
      </c>
      <c r="B244" s="555">
        <v>1702</v>
      </c>
      <c r="C244" s="652" t="s">
        <v>694</v>
      </c>
      <c r="D244" s="555" t="s">
        <v>7</v>
      </c>
      <c r="E244" s="555" t="s">
        <v>10</v>
      </c>
      <c r="F244" s="558" t="s">
        <v>248</v>
      </c>
      <c r="G244" s="557">
        <v>10.807</v>
      </c>
      <c r="H244" s="236">
        <v>19.623999999999999</v>
      </c>
      <c r="I244" s="236">
        <v>7.9710000000000001</v>
      </c>
      <c r="J244" s="236">
        <v>4.9690000000000003</v>
      </c>
      <c r="K244" s="236">
        <v>0</v>
      </c>
      <c r="L244" s="236">
        <v>0</v>
      </c>
      <c r="M244" s="556">
        <v>0</v>
      </c>
      <c r="N244" s="556">
        <v>0</v>
      </c>
      <c r="O244" s="556">
        <v>0</v>
      </c>
      <c r="P244" s="556">
        <v>0</v>
      </c>
      <c r="Q244" s="30">
        <f t="shared" ref="Q244:Q249" si="111">SUM(G244:K244)</f>
        <v>43.371000000000002</v>
      </c>
      <c r="R244" s="30">
        <f t="shared" si="108"/>
        <v>0</v>
      </c>
      <c r="S244" s="30"/>
      <c r="T244" s="645">
        <f t="shared" si="109"/>
        <v>43.371000000000002</v>
      </c>
      <c r="U244" s="571">
        <v>43.371000000000002</v>
      </c>
      <c r="V244" s="703">
        <v>43.369</v>
      </c>
      <c r="W244" s="237">
        <v>0</v>
      </c>
      <c r="X244" s="237">
        <v>0</v>
      </c>
      <c r="Y244" s="674">
        <f t="shared" si="110"/>
        <v>43.369</v>
      </c>
      <c r="Z244" s="700">
        <v>3</v>
      </c>
      <c r="AA244" s="6"/>
    </row>
    <row r="245" spans="1:27" ht="30" outlineLevel="1">
      <c r="A245" s="559">
        <v>25</v>
      </c>
      <c r="B245" s="555">
        <v>2501</v>
      </c>
      <c r="C245" s="558" t="s">
        <v>691</v>
      </c>
      <c r="D245" s="555" t="s">
        <v>7</v>
      </c>
      <c r="E245" s="555" t="s">
        <v>1305</v>
      </c>
      <c r="F245" s="558" t="s">
        <v>1154</v>
      </c>
      <c r="G245" s="557">
        <v>0</v>
      </c>
      <c r="H245" s="236">
        <v>0.15</v>
      </c>
      <c r="I245" s="236">
        <v>0</v>
      </c>
      <c r="J245" s="236">
        <v>0</v>
      </c>
      <c r="K245" s="236">
        <v>0</v>
      </c>
      <c r="L245" s="236">
        <v>0</v>
      </c>
      <c r="M245" s="556">
        <v>0</v>
      </c>
      <c r="N245" s="556">
        <v>0</v>
      </c>
      <c r="O245" s="556">
        <v>0</v>
      </c>
      <c r="P245" s="556">
        <v>0</v>
      </c>
      <c r="Q245" s="30">
        <f>SUM(G245:K245)</f>
        <v>0.15</v>
      </c>
      <c r="R245" s="30">
        <f t="shared" si="108"/>
        <v>0</v>
      </c>
      <c r="S245" s="30"/>
      <c r="T245" s="645">
        <f t="shared" si="109"/>
        <v>0.15</v>
      </c>
      <c r="U245" s="571">
        <v>0.04</v>
      </c>
      <c r="V245" s="703">
        <v>0.15</v>
      </c>
      <c r="W245" s="237">
        <v>0</v>
      </c>
      <c r="X245" s="237">
        <v>0</v>
      </c>
      <c r="Y245" s="674">
        <f t="shared" si="110"/>
        <v>0.15</v>
      </c>
      <c r="Z245" s="700">
        <v>2</v>
      </c>
      <c r="AA245" s="6"/>
    </row>
    <row r="246" spans="1:27" s="564" customFormat="1" ht="15.75" outlineLevel="1">
      <c r="A246" s="559">
        <v>25</v>
      </c>
      <c r="B246" s="555" t="s">
        <v>250</v>
      </c>
      <c r="C246" s="652" t="s">
        <v>695</v>
      </c>
      <c r="D246" s="555" t="s">
        <v>7</v>
      </c>
      <c r="E246" s="555" t="s">
        <v>550</v>
      </c>
      <c r="F246" s="558" t="s">
        <v>251</v>
      </c>
      <c r="G246" s="557">
        <v>0</v>
      </c>
      <c r="H246" s="236">
        <v>5.5</v>
      </c>
      <c r="I246" s="236">
        <v>0.37</v>
      </c>
      <c r="J246" s="236">
        <v>0</v>
      </c>
      <c r="K246" s="236">
        <v>0</v>
      </c>
      <c r="L246" s="236">
        <v>0</v>
      </c>
      <c r="M246" s="556">
        <v>0</v>
      </c>
      <c r="N246" s="556">
        <v>0</v>
      </c>
      <c r="O246" s="556">
        <v>0</v>
      </c>
      <c r="P246" s="556">
        <v>0</v>
      </c>
      <c r="Q246" s="30">
        <f>SUM(G246:K246)</f>
        <v>5.87</v>
      </c>
      <c r="R246" s="30">
        <f t="shared" si="108"/>
        <v>0</v>
      </c>
      <c r="S246" s="30"/>
      <c r="T246" s="645">
        <f t="shared" si="109"/>
        <v>5.87</v>
      </c>
      <c r="U246" s="571">
        <v>5.87</v>
      </c>
      <c r="V246" s="703">
        <v>5.87</v>
      </c>
      <c r="W246" s="237">
        <v>0</v>
      </c>
      <c r="X246" s="237">
        <v>0</v>
      </c>
      <c r="Y246" s="674">
        <f t="shared" si="110"/>
        <v>5.87</v>
      </c>
      <c r="Z246" s="700">
        <v>2</v>
      </c>
      <c r="AA246" s="6"/>
    </row>
    <row r="247" spans="1:27" ht="15.75" outlineLevel="1">
      <c r="A247" s="559">
        <v>25</v>
      </c>
      <c r="B247" s="555" t="s">
        <v>249</v>
      </c>
      <c r="C247" s="652" t="s">
        <v>696</v>
      </c>
      <c r="D247" s="555" t="s">
        <v>7</v>
      </c>
      <c r="E247" s="555" t="s">
        <v>1366</v>
      </c>
      <c r="F247" s="558" t="s">
        <v>696</v>
      </c>
      <c r="G247" s="557">
        <v>0</v>
      </c>
      <c r="H247" s="236">
        <v>0</v>
      </c>
      <c r="I247" s="236">
        <v>0</v>
      </c>
      <c r="J247" s="236">
        <v>3.5859999999999999</v>
      </c>
      <c r="K247" s="236">
        <v>0</v>
      </c>
      <c r="L247" s="236">
        <v>0</v>
      </c>
      <c r="M247" s="556">
        <v>0</v>
      </c>
      <c r="N247" s="556">
        <v>0</v>
      </c>
      <c r="O247" s="556">
        <v>0</v>
      </c>
      <c r="P247" s="556">
        <v>0</v>
      </c>
      <c r="Q247" s="30">
        <f>SUM(G247:K247)</f>
        <v>3.5859999999999999</v>
      </c>
      <c r="R247" s="30">
        <f t="shared" si="108"/>
        <v>0</v>
      </c>
      <c r="S247" s="30"/>
      <c r="T247" s="645">
        <f t="shared" si="109"/>
        <v>3.5859999999999999</v>
      </c>
      <c r="U247" s="571">
        <v>3.5859999999999999</v>
      </c>
      <c r="V247" s="703">
        <v>3.59</v>
      </c>
      <c r="W247" s="237">
        <v>0</v>
      </c>
      <c r="X247" s="237">
        <v>0</v>
      </c>
      <c r="Y247" s="674">
        <f t="shared" si="110"/>
        <v>3.59</v>
      </c>
      <c r="Z247" s="700">
        <v>5</v>
      </c>
      <c r="AA247" s="6"/>
    </row>
    <row r="248" spans="1:27" ht="15.75" outlineLevel="1">
      <c r="A248" s="559" t="s">
        <v>806</v>
      </c>
      <c r="B248" s="555" t="s">
        <v>926</v>
      </c>
      <c r="C248" s="652" t="s">
        <v>927</v>
      </c>
      <c r="D248" s="555" t="s">
        <v>1306</v>
      </c>
      <c r="E248" s="555" t="s">
        <v>928</v>
      </c>
      <c r="F248" s="558" t="s">
        <v>1418</v>
      </c>
      <c r="G248" s="557">
        <v>20.844999999999999</v>
      </c>
      <c r="H248" s="236">
        <v>6.83</v>
      </c>
      <c r="I248" s="236">
        <v>0</v>
      </c>
      <c r="J248" s="236">
        <v>0</v>
      </c>
      <c r="K248" s="236">
        <v>0</v>
      </c>
      <c r="L248" s="236">
        <v>0</v>
      </c>
      <c r="M248" s="556">
        <v>0</v>
      </c>
      <c r="N248" s="556">
        <v>0</v>
      </c>
      <c r="O248" s="556">
        <v>0</v>
      </c>
      <c r="P248" s="556">
        <v>0</v>
      </c>
      <c r="Q248" s="30">
        <f t="shared" si="111"/>
        <v>27.674999999999997</v>
      </c>
      <c r="R248" s="30">
        <f t="shared" si="108"/>
        <v>0</v>
      </c>
      <c r="S248" s="30"/>
      <c r="T248" s="645">
        <f t="shared" si="109"/>
        <v>27.674999999999997</v>
      </c>
      <c r="U248" s="571">
        <v>21.26</v>
      </c>
      <c r="V248" s="703">
        <v>22.44</v>
      </c>
      <c r="W248" s="237">
        <v>2.62</v>
      </c>
      <c r="X248" s="237">
        <v>2.62</v>
      </c>
      <c r="Y248" s="674">
        <f t="shared" si="110"/>
        <v>25.060000000000002</v>
      </c>
      <c r="Z248" s="700">
        <v>6</v>
      </c>
      <c r="AA248" s="712"/>
    </row>
    <row r="249" spans="1:27" ht="15.75" outlineLevel="1">
      <c r="A249" s="559" t="s">
        <v>806</v>
      </c>
      <c r="B249" s="555" t="s">
        <v>1288</v>
      </c>
      <c r="C249" s="652" t="s">
        <v>1309</v>
      </c>
      <c r="D249" s="555" t="s">
        <v>7</v>
      </c>
      <c r="E249" s="555" t="s">
        <v>1310</v>
      </c>
      <c r="F249" s="558" t="s">
        <v>1419</v>
      </c>
      <c r="G249" s="557">
        <v>0</v>
      </c>
      <c r="H249" s="236">
        <v>0</v>
      </c>
      <c r="I249" s="236">
        <v>0</v>
      </c>
      <c r="J249" s="236">
        <v>0.8</v>
      </c>
      <c r="K249" s="236">
        <v>0</v>
      </c>
      <c r="L249" s="236">
        <v>0</v>
      </c>
      <c r="M249" s="556">
        <v>0</v>
      </c>
      <c r="N249" s="556">
        <v>0</v>
      </c>
      <c r="O249" s="556">
        <v>0</v>
      </c>
      <c r="P249" s="556">
        <v>0</v>
      </c>
      <c r="Q249" s="30">
        <f t="shared" si="111"/>
        <v>0.8</v>
      </c>
      <c r="R249" s="30">
        <f t="shared" si="108"/>
        <v>0</v>
      </c>
      <c r="S249" s="30"/>
      <c r="T249" s="645">
        <f t="shared" si="109"/>
        <v>0.8</v>
      </c>
      <c r="U249" s="571">
        <v>0.7</v>
      </c>
      <c r="V249" s="703">
        <v>0.8</v>
      </c>
      <c r="W249" s="237">
        <v>0</v>
      </c>
      <c r="X249" s="237">
        <v>0</v>
      </c>
      <c r="Y249" s="674">
        <f t="shared" si="110"/>
        <v>0.8</v>
      </c>
      <c r="Z249" s="700">
        <v>6</v>
      </c>
      <c r="AA249" s="6"/>
    </row>
    <row r="250" spans="1:27" ht="15.75" outlineLevel="1">
      <c r="A250" s="559">
        <v>25</v>
      </c>
      <c r="B250" s="555" t="s">
        <v>97</v>
      </c>
      <c r="C250" s="652" t="s">
        <v>616</v>
      </c>
      <c r="D250" s="555" t="s">
        <v>23</v>
      </c>
      <c r="E250" s="555" t="s">
        <v>98</v>
      </c>
      <c r="F250" s="558" t="s">
        <v>549</v>
      </c>
      <c r="G250" s="557">
        <v>28.178000000000001</v>
      </c>
      <c r="H250" s="236">
        <v>28.858000000000001</v>
      </c>
      <c r="I250" s="236">
        <v>27.315000000000001</v>
      </c>
      <c r="J250" s="236">
        <v>3.0760000000000001</v>
      </c>
      <c r="K250" s="236">
        <v>0.61499999999999999</v>
      </c>
      <c r="L250" s="236">
        <v>0</v>
      </c>
      <c r="M250" s="556">
        <v>0</v>
      </c>
      <c r="N250" s="556">
        <v>0</v>
      </c>
      <c r="O250" s="556">
        <v>2.08</v>
      </c>
      <c r="P250" s="556">
        <v>9.58</v>
      </c>
      <c r="Q250" s="30">
        <f>SUM(G250:K250)</f>
        <v>88.041999999999987</v>
      </c>
      <c r="R250" s="30">
        <f t="shared" si="108"/>
        <v>11.66</v>
      </c>
      <c r="S250" s="30"/>
      <c r="T250" s="645">
        <f t="shared" ref="T250:T255" si="112">SUM(Q250:S250)</f>
        <v>99.701999999999984</v>
      </c>
      <c r="U250" s="571">
        <v>99.97</v>
      </c>
      <c r="V250" s="703">
        <v>99.701999999999998</v>
      </c>
      <c r="W250" s="237">
        <v>0</v>
      </c>
      <c r="X250" s="237">
        <v>0</v>
      </c>
      <c r="Y250" s="674">
        <f t="shared" si="110"/>
        <v>99.701999999999998</v>
      </c>
      <c r="Z250" s="700">
        <v>5</v>
      </c>
      <c r="AA250" s="6"/>
    </row>
    <row r="251" spans="1:27" ht="15.75" outlineLevel="1">
      <c r="A251" s="559">
        <v>25</v>
      </c>
      <c r="B251" s="555" t="s">
        <v>254</v>
      </c>
      <c r="C251" s="652" t="s">
        <v>1342</v>
      </c>
      <c r="D251" s="555" t="s">
        <v>7</v>
      </c>
      <c r="E251" s="555" t="s">
        <v>144</v>
      </c>
      <c r="F251" s="558" t="s">
        <v>817</v>
      </c>
      <c r="G251" s="557">
        <v>17.895</v>
      </c>
      <c r="H251" s="236">
        <v>36.758000000000003</v>
      </c>
      <c r="I251" s="236">
        <v>1.3</v>
      </c>
      <c r="J251" s="236">
        <v>0</v>
      </c>
      <c r="K251" s="236">
        <v>0</v>
      </c>
      <c r="L251" s="236">
        <v>0.81</v>
      </c>
      <c r="M251" s="556">
        <v>1.323</v>
      </c>
      <c r="N251" s="556">
        <v>0.78500000000000003</v>
      </c>
      <c r="O251" s="556">
        <v>1.704</v>
      </c>
      <c r="P251" s="556">
        <v>0</v>
      </c>
      <c r="Q251" s="30">
        <f>SUM(G251:K251)</f>
        <v>55.953000000000003</v>
      </c>
      <c r="R251" s="30">
        <f t="shared" si="108"/>
        <v>4.6219999999999999</v>
      </c>
      <c r="S251" s="30"/>
      <c r="T251" s="645">
        <f t="shared" si="112"/>
        <v>60.575000000000003</v>
      </c>
      <c r="U251" s="571">
        <v>60.4</v>
      </c>
      <c r="V251" s="703">
        <v>60.575000000000003</v>
      </c>
      <c r="W251" s="237">
        <v>0</v>
      </c>
      <c r="X251" s="237">
        <v>0</v>
      </c>
      <c r="Y251" s="674">
        <f t="shared" si="110"/>
        <v>60.575000000000003</v>
      </c>
      <c r="Z251" s="700">
        <v>3</v>
      </c>
      <c r="AA251" s="541"/>
    </row>
    <row r="252" spans="1:27" ht="15.75" outlineLevel="1">
      <c r="A252" s="559">
        <v>25</v>
      </c>
      <c r="B252" s="555" t="s">
        <v>254</v>
      </c>
      <c r="C252" s="652" t="s">
        <v>1342</v>
      </c>
      <c r="D252" s="555" t="s">
        <v>144</v>
      </c>
      <c r="E252" s="555" t="s">
        <v>255</v>
      </c>
      <c r="F252" s="558" t="s">
        <v>818</v>
      </c>
      <c r="G252" s="557">
        <v>3.2509999999999999</v>
      </c>
      <c r="H252" s="236">
        <v>27.803000000000001</v>
      </c>
      <c r="I252" s="236">
        <v>0</v>
      </c>
      <c r="J252" s="236">
        <v>0</v>
      </c>
      <c r="K252" s="236">
        <v>0</v>
      </c>
      <c r="L252" s="236">
        <v>0</v>
      </c>
      <c r="M252" s="556">
        <v>0</v>
      </c>
      <c r="N252" s="556">
        <v>0</v>
      </c>
      <c r="O252" s="556">
        <v>0</v>
      </c>
      <c r="P252" s="556">
        <v>0</v>
      </c>
      <c r="Q252" s="30">
        <f>SUM(G252:K252)</f>
        <v>31.054000000000002</v>
      </c>
      <c r="R252" s="30">
        <f t="shared" si="108"/>
        <v>0</v>
      </c>
      <c r="S252" s="30"/>
      <c r="T252" s="645">
        <f t="shared" si="112"/>
        <v>31.054000000000002</v>
      </c>
      <c r="U252" s="571">
        <v>31.053999999999998</v>
      </c>
      <c r="V252" s="703">
        <v>31.053999999999998</v>
      </c>
      <c r="W252" s="237">
        <v>0</v>
      </c>
      <c r="X252" s="237">
        <v>0</v>
      </c>
      <c r="Y252" s="674">
        <f t="shared" si="110"/>
        <v>31.053999999999998</v>
      </c>
      <c r="Z252" s="700">
        <v>4</v>
      </c>
      <c r="AA252" s="6"/>
    </row>
    <row r="253" spans="1:27" ht="15.75" outlineLevel="1">
      <c r="A253" s="559">
        <v>25</v>
      </c>
      <c r="B253" s="555">
        <v>2502</v>
      </c>
      <c r="C253" s="652" t="s">
        <v>699</v>
      </c>
      <c r="D253" s="555" t="s">
        <v>191</v>
      </c>
      <c r="E253" s="555" t="s">
        <v>548</v>
      </c>
      <c r="F253" s="652" t="s">
        <v>1420</v>
      </c>
      <c r="G253" s="557">
        <v>35.881</v>
      </c>
      <c r="H253" s="236">
        <v>55.140999999999998</v>
      </c>
      <c r="I253" s="236">
        <v>19.901</v>
      </c>
      <c r="J253" s="236">
        <v>11.567</v>
      </c>
      <c r="K253" s="236">
        <v>0</v>
      </c>
      <c r="L253" s="236">
        <v>0</v>
      </c>
      <c r="M253" s="556">
        <v>0</v>
      </c>
      <c r="N253" s="556">
        <v>0</v>
      </c>
      <c r="O253" s="556">
        <v>0</v>
      </c>
      <c r="P253" s="556">
        <v>0</v>
      </c>
      <c r="Q253" s="30">
        <f>SUM(G253:K253)</f>
        <v>122.48999999999998</v>
      </c>
      <c r="R253" s="30">
        <f t="shared" ref="R253" si="113">SUM(L253:P253)</f>
        <v>0</v>
      </c>
      <c r="S253" s="30"/>
      <c r="T253" s="645">
        <f t="shared" si="112"/>
        <v>122.48999999999998</v>
      </c>
      <c r="U253" s="571">
        <v>122.49</v>
      </c>
      <c r="V253" s="703">
        <v>118.48</v>
      </c>
      <c r="W253" s="237">
        <v>2.0049999999999999</v>
      </c>
      <c r="X253" s="237">
        <v>2.0049999999999999</v>
      </c>
      <c r="Y253" s="674">
        <f t="shared" ref="Y253" si="114">V253+X253</f>
        <v>120.485</v>
      </c>
      <c r="Z253" s="718">
        <v>6</v>
      </c>
      <c r="AA253" s="712"/>
    </row>
    <row r="254" spans="1:27" ht="15.75" outlineLevel="1">
      <c r="A254" s="559">
        <v>25</v>
      </c>
      <c r="B254" s="555"/>
      <c r="C254" s="652" t="s">
        <v>1400</v>
      </c>
      <c r="D254" s="555" t="s">
        <v>7</v>
      </c>
      <c r="E254" s="555" t="s">
        <v>925</v>
      </c>
      <c r="F254" s="652" t="s">
        <v>924</v>
      </c>
      <c r="G254" s="557">
        <v>0</v>
      </c>
      <c r="H254" s="236">
        <v>0</v>
      </c>
      <c r="I254" s="236">
        <v>4.75</v>
      </c>
      <c r="J254" s="236">
        <v>0.25</v>
      </c>
      <c r="K254" s="236">
        <v>0</v>
      </c>
      <c r="L254" s="236">
        <v>0</v>
      </c>
      <c r="M254" s="556">
        <v>0</v>
      </c>
      <c r="N254" s="556">
        <v>0</v>
      </c>
      <c r="O254" s="556">
        <v>0.88900000000000001</v>
      </c>
      <c r="P254" s="556">
        <v>0</v>
      </c>
      <c r="Q254" s="30">
        <f>SUM(G254:K254)</f>
        <v>5</v>
      </c>
      <c r="R254" s="30">
        <f t="shared" si="108"/>
        <v>0.88900000000000001</v>
      </c>
      <c r="S254" s="30"/>
      <c r="T254" s="645">
        <f t="shared" si="112"/>
        <v>5.8890000000000002</v>
      </c>
      <c r="U254" s="571">
        <v>6</v>
      </c>
      <c r="V254" s="703">
        <v>5.8890000000000002</v>
      </c>
      <c r="W254" s="237">
        <v>0</v>
      </c>
      <c r="X254" s="237">
        <v>0</v>
      </c>
      <c r="Y254" s="674">
        <f t="shared" si="110"/>
        <v>5.8890000000000002</v>
      </c>
      <c r="Z254" s="700">
        <v>6</v>
      </c>
      <c r="AA254" s="712"/>
    </row>
    <row r="255" spans="1:27" ht="15.75">
      <c r="A255" s="766" t="s">
        <v>369</v>
      </c>
      <c r="B255" s="767"/>
      <c r="C255" s="767"/>
      <c r="D255" s="767"/>
      <c r="E255" s="767"/>
      <c r="F255" s="720" t="s">
        <v>379</v>
      </c>
      <c r="G255" s="554">
        <f t="shared" ref="G255:P255" si="115">SUM(G237:G254)</f>
        <v>243.01300000000001</v>
      </c>
      <c r="H255" s="554">
        <f t="shared" si="115"/>
        <v>276.90500000000003</v>
      </c>
      <c r="I255" s="554">
        <f t="shared" si="115"/>
        <v>99.373999999999995</v>
      </c>
      <c r="J255" s="554">
        <f t="shared" si="115"/>
        <v>72.606999999999999</v>
      </c>
      <c r="K255" s="554">
        <f t="shared" si="115"/>
        <v>0.61499999999999999</v>
      </c>
      <c r="L255" s="554">
        <f t="shared" si="115"/>
        <v>0.81</v>
      </c>
      <c r="M255" s="554">
        <f t="shared" si="115"/>
        <v>4.2249999999999996</v>
      </c>
      <c r="N255" s="554">
        <f t="shared" si="115"/>
        <v>4.726</v>
      </c>
      <c r="O255" s="554">
        <f t="shared" si="115"/>
        <v>7.84</v>
      </c>
      <c r="P255" s="554">
        <f t="shared" si="115"/>
        <v>9.58</v>
      </c>
      <c r="Q255" s="30">
        <f>SUM(Q237:Q254)</f>
        <v>692.51400000000001</v>
      </c>
      <c r="R255" s="30">
        <f>SUM(R237:R254)</f>
        <v>27.181000000000001</v>
      </c>
      <c r="S255" s="30">
        <f>SUM(S237:S254)</f>
        <v>0</v>
      </c>
      <c r="T255" s="226">
        <f t="shared" si="112"/>
        <v>719.69500000000005</v>
      </c>
      <c r="U255" s="571">
        <f>SUM(U237:U254)</f>
        <v>713.274</v>
      </c>
      <c r="V255" s="704">
        <f>SUM(V237:V254)</f>
        <v>710.44999999999993</v>
      </c>
      <c r="W255" s="554">
        <f>SUM(W237:W254)</f>
        <v>4.625</v>
      </c>
      <c r="X255" s="554">
        <f>SUM(X237:X254)</f>
        <v>4.625</v>
      </c>
      <c r="Y255" s="553">
        <f>SUM(Y237:Y254)</f>
        <v>715.07499999999993</v>
      </c>
      <c r="Z255" s="780"/>
    </row>
    <row r="256" spans="1:27" ht="16.5" thickBot="1">
      <c r="A256" s="771"/>
      <c r="B256" s="772"/>
      <c r="C256" s="772"/>
      <c r="D256" s="772"/>
      <c r="E256" s="772"/>
      <c r="F256" s="721" t="s">
        <v>380</v>
      </c>
      <c r="G256" s="57">
        <f t="shared" ref="G256:S256" si="116">+G255/$T$255</f>
        <v>0.33766109254614801</v>
      </c>
      <c r="H256" s="57">
        <f t="shared" si="116"/>
        <v>0.38475326353524758</v>
      </c>
      <c r="I256" s="57">
        <f t="shared" si="116"/>
        <v>0.13807793579224531</v>
      </c>
      <c r="J256" s="57">
        <f t="shared" si="116"/>
        <v>0.10088579189795677</v>
      </c>
      <c r="K256" s="57">
        <f t="shared" si="116"/>
        <v>8.5452865449947536E-4</v>
      </c>
      <c r="L256" s="57">
        <f t="shared" si="116"/>
        <v>1.1254767644627238E-3</v>
      </c>
      <c r="M256" s="57">
        <f t="shared" si="116"/>
        <v>5.8705423825370457E-3</v>
      </c>
      <c r="N256" s="57">
        <f t="shared" si="116"/>
        <v>6.5666706035195461E-3</v>
      </c>
      <c r="O256" s="57">
        <f t="shared" si="116"/>
        <v>1.0893503498009573E-2</v>
      </c>
      <c r="P256" s="57">
        <f t="shared" si="116"/>
        <v>1.3311194325373941E-2</v>
      </c>
      <c r="Q256" s="57">
        <f t="shared" si="116"/>
        <v>0.96223261242609714</v>
      </c>
      <c r="R256" s="57">
        <f t="shared" si="116"/>
        <v>3.7767387573902834E-2</v>
      </c>
      <c r="S256" s="57">
        <f t="shared" si="116"/>
        <v>0</v>
      </c>
      <c r="T256" s="57">
        <f xml:space="preserve"> T255/U255</f>
        <v>1.0090021506461753</v>
      </c>
      <c r="U256" s="706"/>
      <c r="V256" s="705">
        <f>+V255/$Y$255</f>
        <v>0.99353214697758974</v>
      </c>
      <c r="W256" s="57">
        <f>+W255/$Y$255</f>
        <v>6.4678530224102377E-3</v>
      </c>
      <c r="X256" s="57">
        <f>+X255/$Y$255</f>
        <v>6.4678530224102377E-3</v>
      </c>
      <c r="Y256" s="709"/>
      <c r="Z256" s="781"/>
    </row>
    <row r="257" spans="1:27" ht="15.75">
      <c r="A257" s="551"/>
      <c r="B257" s="550"/>
      <c r="C257" s="550"/>
      <c r="D257" s="550"/>
      <c r="E257" s="550"/>
      <c r="F257" s="550"/>
      <c r="G257" s="549"/>
      <c r="H257" s="12"/>
      <c r="I257" s="12"/>
      <c r="J257" s="12"/>
      <c r="K257" s="12"/>
      <c r="L257" s="12"/>
      <c r="M257" s="548"/>
      <c r="N257" s="548"/>
      <c r="O257" s="548"/>
      <c r="P257" s="548"/>
      <c r="Q257" s="6"/>
      <c r="R257" s="6"/>
      <c r="S257" s="6"/>
      <c r="T257" s="196"/>
      <c r="U257" s="546"/>
      <c r="V257" s="574"/>
      <c r="W257" s="574"/>
      <c r="X257" s="574"/>
      <c r="Y257" s="546"/>
    </row>
    <row r="258" spans="1:27" ht="16.5" thickBot="1">
      <c r="A258" s="770" t="s">
        <v>256</v>
      </c>
      <c r="B258" s="770"/>
      <c r="C258" s="770"/>
      <c r="D258" s="550"/>
      <c r="E258" s="550"/>
      <c r="F258" s="550"/>
      <c r="G258" s="549"/>
      <c r="H258" s="12"/>
      <c r="I258" s="12"/>
      <c r="J258" s="12"/>
      <c r="K258" s="12"/>
      <c r="L258" s="12"/>
      <c r="M258" s="548"/>
      <c r="N258" s="548"/>
      <c r="O258" s="548"/>
      <c r="P258" s="548"/>
      <c r="Q258" s="6"/>
      <c r="R258" s="6"/>
      <c r="S258" s="6"/>
      <c r="T258" s="196"/>
      <c r="U258" s="546"/>
      <c r="V258" s="574"/>
      <c r="W258" s="574"/>
      <c r="X258" s="574"/>
      <c r="Y258" s="546"/>
    </row>
    <row r="259" spans="1:27" s="564" customFormat="1" ht="15.75" outlineLevel="1">
      <c r="A259" s="646">
        <v>55</v>
      </c>
      <c r="B259" s="648">
        <v>5505</v>
      </c>
      <c r="C259" s="653" t="s">
        <v>560</v>
      </c>
      <c r="D259" s="648" t="s">
        <v>7</v>
      </c>
      <c r="E259" s="648" t="s">
        <v>701</v>
      </c>
      <c r="F259" s="647" t="s">
        <v>1421</v>
      </c>
      <c r="G259" s="649">
        <v>0</v>
      </c>
      <c r="H259" s="221">
        <v>22.47</v>
      </c>
      <c r="I259" s="221">
        <v>40.664999999999999</v>
      </c>
      <c r="J259" s="221">
        <v>5.9409999999999998</v>
      </c>
      <c r="K259" s="221">
        <v>0</v>
      </c>
      <c r="L259" s="221">
        <v>0</v>
      </c>
      <c r="M259" s="650">
        <v>0</v>
      </c>
      <c r="N259" s="650">
        <v>0</v>
      </c>
      <c r="O259" s="650">
        <v>0</v>
      </c>
      <c r="P259" s="650">
        <v>0</v>
      </c>
      <c r="Q259" s="279">
        <f>SUM(G259:K259)</f>
        <v>69.075999999999993</v>
      </c>
      <c r="R259" s="279">
        <f t="shared" ref="R259:R268" si="117">SUM(L259:P259)</f>
        <v>0</v>
      </c>
      <c r="S259" s="279"/>
      <c r="T259" s="659">
        <f t="shared" ref="T259:T269" si="118">SUM(Q259:S259)</f>
        <v>69.075999999999993</v>
      </c>
      <c r="U259" s="672">
        <v>69.31</v>
      </c>
      <c r="V259" s="702">
        <v>69.075999999999993</v>
      </c>
      <c r="W259" s="223">
        <v>0.54500000000000004</v>
      </c>
      <c r="X259" s="223">
        <v>0.53300000000000003</v>
      </c>
      <c r="Y259" s="708">
        <f t="shared" ref="Y259:Y268" si="119">V259+X259</f>
        <v>69.608999999999995</v>
      </c>
      <c r="Z259" s="651">
        <v>3</v>
      </c>
      <c r="AA259" s="712"/>
    </row>
    <row r="260" spans="1:27" s="564" customFormat="1" ht="30" outlineLevel="1">
      <c r="A260" s="559">
        <v>55</v>
      </c>
      <c r="B260" s="555">
        <v>5507</v>
      </c>
      <c r="C260" s="652" t="s">
        <v>702</v>
      </c>
      <c r="D260" s="555" t="s">
        <v>555</v>
      </c>
      <c r="E260" s="555" t="s">
        <v>260</v>
      </c>
      <c r="F260" s="558" t="s">
        <v>644</v>
      </c>
      <c r="G260" s="557">
        <v>1.0009999999999999</v>
      </c>
      <c r="H260" s="236">
        <v>4.7759999999999998</v>
      </c>
      <c r="I260" s="236">
        <v>7.0170000000000003</v>
      </c>
      <c r="J260" s="236">
        <v>37.966999999999999</v>
      </c>
      <c r="K260" s="236">
        <v>0</v>
      </c>
      <c r="L260" s="236">
        <v>0</v>
      </c>
      <c r="M260" s="556">
        <v>0</v>
      </c>
      <c r="N260" s="556">
        <v>0</v>
      </c>
      <c r="O260" s="556">
        <v>0</v>
      </c>
      <c r="P260" s="556">
        <v>0</v>
      </c>
      <c r="Q260" s="30">
        <f>SUM(G260:K260)</f>
        <v>50.760999999999996</v>
      </c>
      <c r="R260" s="30">
        <f t="shared" si="117"/>
        <v>0</v>
      </c>
      <c r="S260" s="30"/>
      <c r="T260" s="645">
        <f t="shared" si="118"/>
        <v>50.760999999999996</v>
      </c>
      <c r="U260" s="571">
        <v>50.761000000000003</v>
      </c>
      <c r="V260" s="703">
        <v>50.76</v>
      </c>
      <c r="W260" s="237">
        <v>0</v>
      </c>
      <c r="X260" s="237">
        <v>0</v>
      </c>
      <c r="Y260" s="674">
        <f t="shared" si="119"/>
        <v>50.76</v>
      </c>
      <c r="Z260" s="700">
        <v>2</v>
      </c>
      <c r="AA260" s="6"/>
    </row>
    <row r="261" spans="1:27" ht="15.75" outlineLevel="1">
      <c r="A261" s="559">
        <v>55</v>
      </c>
      <c r="B261" s="555" t="s">
        <v>257</v>
      </c>
      <c r="C261" s="652" t="s">
        <v>703</v>
      </c>
      <c r="D261" s="555" t="s">
        <v>27</v>
      </c>
      <c r="E261" s="555" t="s">
        <v>243</v>
      </c>
      <c r="F261" s="558" t="s">
        <v>552</v>
      </c>
      <c r="G261" s="557">
        <v>0</v>
      </c>
      <c r="H261" s="236">
        <v>4.08</v>
      </c>
      <c r="I261" s="236">
        <v>3.972</v>
      </c>
      <c r="J261" s="236">
        <v>0</v>
      </c>
      <c r="K261" s="236">
        <v>0</v>
      </c>
      <c r="L261" s="236">
        <v>0</v>
      </c>
      <c r="M261" s="556">
        <v>0</v>
      </c>
      <c r="N261" s="556">
        <v>0</v>
      </c>
      <c r="O261" s="556">
        <v>0</v>
      </c>
      <c r="P261" s="556">
        <v>0</v>
      </c>
      <c r="Q261" s="30">
        <f>SUM(G261:K261)</f>
        <v>8.0519999999999996</v>
      </c>
      <c r="R261" s="30">
        <f t="shared" si="117"/>
        <v>0</v>
      </c>
      <c r="S261" s="30"/>
      <c r="T261" s="645">
        <f t="shared" si="118"/>
        <v>8.0519999999999996</v>
      </c>
      <c r="U261" s="571">
        <v>8.0519999999999996</v>
      </c>
      <c r="V261" s="703">
        <v>8.0519999999999996</v>
      </c>
      <c r="W261" s="237">
        <v>0</v>
      </c>
      <c r="X261" s="237">
        <v>0</v>
      </c>
      <c r="Y261" s="674">
        <f t="shared" si="119"/>
        <v>8.0519999999999996</v>
      </c>
      <c r="Z261" s="700">
        <v>1</v>
      </c>
      <c r="AA261" s="6"/>
    </row>
    <row r="262" spans="1:27" ht="30" outlineLevel="1">
      <c r="A262" s="559">
        <v>55</v>
      </c>
      <c r="B262" s="555" t="s">
        <v>258</v>
      </c>
      <c r="C262" s="558" t="s">
        <v>704</v>
      </c>
      <c r="D262" s="555" t="s">
        <v>7</v>
      </c>
      <c r="E262" s="555" t="s">
        <v>556</v>
      </c>
      <c r="F262" s="558" t="s">
        <v>704</v>
      </c>
      <c r="G262" s="557">
        <v>0</v>
      </c>
      <c r="H262" s="236">
        <v>1.9650000000000001</v>
      </c>
      <c r="I262" s="236">
        <v>0</v>
      </c>
      <c r="J262" s="236">
        <v>25.265999999999998</v>
      </c>
      <c r="K262" s="236">
        <v>0.97099999999999997</v>
      </c>
      <c r="L262" s="236">
        <v>0</v>
      </c>
      <c r="M262" s="556">
        <v>0</v>
      </c>
      <c r="N262" s="556">
        <v>0</v>
      </c>
      <c r="O262" s="556">
        <v>0</v>
      </c>
      <c r="P262" s="556">
        <v>0.66300000000000003</v>
      </c>
      <c r="Q262" s="30">
        <f>SUM(G262:K262)</f>
        <v>28.201999999999998</v>
      </c>
      <c r="R262" s="30">
        <f t="shared" si="117"/>
        <v>0.66300000000000003</v>
      </c>
      <c r="S262" s="30"/>
      <c r="T262" s="645">
        <f t="shared" si="118"/>
        <v>28.864999999999998</v>
      </c>
      <c r="U262" s="571">
        <v>28.864999999999998</v>
      </c>
      <c r="V262" s="703">
        <v>28.87</v>
      </c>
      <c r="W262" s="237">
        <v>0</v>
      </c>
      <c r="X262" s="237">
        <v>0</v>
      </c>
      <c r="Y262" s="674">
        <f t="shared" si="119"/>
        <v>28.87</v>
      </c>
      <c r="Z262" s="700">
        <v>2</v>
      </c>
      <c r="AA262" s="6"/>
    </row>
    <row r="263" spans="1:27" ht="15.75" outlineLevel="1">
      <c r="A263" s="559">
        <v>55</v>
      </c>
      <c r="B263" s="555" t="s">
        <v>259</v>
      </c>
      <c r="C263" s="652" t="s">
        <v>1331</v>
      </c>
      <c r="D263" s="555" t="s">
        <v>7</v>
      </c>
      <c r="E263" s="555" t="s">
        <v>559</v>
      </c>
      <c r="F263" s="558" t="s">
        <v>1426</v>
      </c>
      <c r="G263" s="557">
        <v>0</v>
      </c>
      <c r="H263" s="236">
        <v>3.0379999999999998</v>
      </c>
      <c r="I263" s="236">
        <v>26.15</v>
      </c>
      <c r="J263" s="236">
        <v>7.17</v>
      </c>
      <c r="K263" s="236">
        <v>0</v>
      </c>
      <c r="L263" s="236">
        <v>0</v>
      </c>
      <c r="M263" s="556">
        <v>0</v>
      </c>
      <c r="N263" s="556">
        <v>0</v>
      </c>
      <c r="O263" s="556">
        <v>0</v>
      </c>
      <c r="P263" s="556">
        <v>0</v>
      </c>
      <c r="Q263" s="30">
        <f>SUM(G263:P263)</f>
        <v>36.357999999999997</v>
      </c>
      <c r="R263" s="30">
        <f t="shared" si="117"/>
        <v>0</v>
      </c>
      <c r="S263" s="30"/>
      <c r="T263" s="645">
        <f t="shared" si="118"/>
        <v>36.357999999999997</v>
      </c>
      <c r="U263" s="571">
        <v>18.18</v>
      </c>
      <c r="V263" s="703">
        <v>0</v>
      </c>
      <c r="W263" s="237">
        <v>18.148</v>
      </c>
      <c r="X263" s="237">
        <v>18.202000000000002</v>
      </c>
      <c r="Y263" s="674">
        <f t="shared" si="119"/>
        <v>18.202000000000002</v>
      </c>
      <c r="Z263" s="700">
        <v>2</v>
      </c>
      <c r="AA263" s="712"/>
    </row>
    <row r="264" spans="1:27" ht="15.75" outlineLevel="1">
      <c r="A264" s="559">
        <v>66</v>
      </c>
      <c r="B264" s="555">
        <v>6604</v>
      </c>
      <c r="C264" s="652" t="s">
        <v>705</v>
      </c>
      <c r="D264" s="555" t="s">
        <v>7</v>
      </c>
      <c r="E264" s="555" t="s">
        <v>261</v>
      </c>
      <c r="F264" s="558" t="s">
        <v>705</v>
      </c>
      <c r="G264" s="557">
        <v>13.763</v>
      </c>
      <c r="H264" s="236">
        <v>12.612</v>
      </c>
      <c r="I264" s="236">
        <v>10.372999999999999</v>
      </c>
      <c r="J264" s="236">
        <v>3.012</v>
      </c>
      <c r="K264" s="236">
        <v>0</v>
      </c>
      <c r="L264" s="236">
        <v>0</v>
      </c>
      <c r="M264" s="556">
        <v>7.1120000000000001</v>
      </c>
      <c r="N264" s="556">
        <v>75.427999999999997</v>
      </c>
      <c r="O264" s="556">
        <v>27.940999999999999</v>
      </c>
      <c r="P264" s="556">
        <v>0</v>
      </c>
      <c r="Q264" s="30">
        <f>SUM(G264:K264)</f>
        <v>39.76</v>
      </c>
      <c r="R264" s="30">
        <f t="shared" si="117"/>
        <v>110.48099999999999</v>
      </c>
      <c r="S264" s="30"/>
      <c r="T264" s="645">
        <f t="shared" si="118"/>
        <v>150.24099999999999</v>
      </c>
      <c r="U264" s="571">
        <v>150.4</v>
      </c>
      <c r="V264" s="703">
        <v>150.24100000000001</v>
      </c>
      <c r="W264" s="237">
        <v>0</v>
      </c>
      <c r="X264" s="237">
        <v>0</v>
      </c>
      <c r="Y264" s="674">
        <f t="shared" si="119"/>
        <v>150.24100000000001</v>
      </c>
      <c r="Z264" s="700">
        <v>4</v>
      </c>
      <c r="AA264" s="6"/>
    </row>
    <row r="265" spans="1:27" ht="15.75" outlineLevel="1">
      <c r="A265" s="559">
        <v>70</v>
      </c>
      <c r="B265" s="555">
        <v>7008</v>
      </c>
      <c r="C265" s="652" t="s">
        <v>356</v>
      </c>
      <c r="D265" s="555" t="s">
        <v>122</v>
      </c>
      <c r="E265" s="555" t="s">
        <v>117</v>
      </c>
      <c r="F265" s="558" t="s">
        <v>262</v>
      </c>
      <c r="G265" s="557">
        <v>0</v>
      </c>
      <c r="H265" s="236">
        <v>13.481</v>
      </c>
      <c r="I265" s="236">
        <v>30.762</v>
      </c>
      <c r="J265" s="236">
        <v>8.8030000000000008</v>
      </c>
      <c r="K265" s="236">
        <v>0</v>
      </c>
      <c r="L265" s="236">
        <v>0</v>
      </c>
      <c r="M265" s="556">
        <v>0</v>
      </c>
      <c r="N265" s="556">
        <v>0</v>
      </c>
      <c r="O265" s="556">
        <v>0</v>
      </c>
      <c r="P265" s="556">
        <v>5.3390000000000004</v>
      </c>
      <c r="Q265" s="30">
        <f>SUM(G265:K265)</f>
        <v>53.046000000000006</v>
      </c>
      <c r="R265" s="30">
        <f t="shared" si="117"/>
        <v>5.3390000000000004</v>
      </c>
      <c r="S265" s="30"/>
      <c r="T265" s="645">
        <f t="shared" si="118"/>
        <v>58.385000000000005</v>
      </c>
      <c r="U265" s="571">
        <v>58.384999999999998</v>
      </c>
      <c r="V265" s="703">
        <v>58.384999999999998</v>
      </c>
      <c r="W265" s="237">
        <v>0</v>
      </c>
      <c r="X265" s="237">
        <v>0</v>
      </c>
      <c r="Y265" s="674">
        <f t="shared" si="119"/>
        <v>58.384999999999998</v>
      </c>
      <c r="Z265" s="700">
        <v>1</v>
      </c>
      <c r="AA265" s="6"/>
    </row>
    <row r="266" spans="1:27" ht="15.75" outlineLevel="1">
      <c r="A266" s="559" t="s">
        <v>809</v>
      </c>
      <c r="B266" s="555">
        <v>7009</v>
      </c>
      <c r="C266" s="652" t="s">
        <v>1237</v>
      </c>
      <c r="D266" s="555" t="s">
        <v>7</v>
      </c>
      <c r="E266" s="555" t="s">
        <v>553</v>
      </c>
      <c r="F266" s="558" t="s">
        <v>554</v>
      </c>
      <c r="G266" s="557">
        <v>7.032</v>
      </c>
      <c r="H266" s="236">
        <v>40.188000000000002</v>
      </c>
      <c r="I266" s="236">
        <v>6.9130000000000003</v>
      </c>
      <c r="J266" s="236">
        <v>3.601</v>
      </c>
      <c r="K266" s="236">
        <v>0</v>
      </c>
      <c r="L266" s="236">
        <v>0</v>
      </c>
      <c r="M266" s="556">
        <v>0</v>
      </c>
      <c r="N266" s="556">
        <v>0</v>
      </c>
      <c r="O266" s="556">
        <v>0</v>
      </c>
      <c r="P266" s="556">
        <v>0</v>
      </c>
      <c r="Q266" s="30">
        <f>SUM(G266:K266)</f>
        <v>57.733999999999995</v>
      </c>
      <c r="R266" s="30">
        <f t="shared" si="117"/>
        <v>0</v>
      </c>
      <c r="S266" s="30"/>
      <c r="T266" s="645">
        <f t="shared" si="118"/>
        <v>57.733999999999995</v>
      </c>
      <c r="U266" s="571">
        <v>57.734000000000002</v>
      </c>
      <c r="V266" s="703">
        <v>57.734000000000002</v>
      </c>
      <c r="W266" s="237">
        <v>0</v>
      </c>
      <c r="X266" s="237">
        <v>0</v>
      </c>
      <c r="Y266" s="674">
        <f t="shared" si="119"/>
        <v>57.734000000000002</v>
      </c>
      <c r="Z266" s="700">
        <v>1</v>
      </c>
      <c r="AA266" s="6"/>
    </row>
    <row r="267" spans="1:27" ht="30" outlineLevel="1">
      <c r="A267" s="559">
        <v>70</v>
      </c>
      <c r="B267" s="555" t="s">
        <v>263</v>
      </c>
      <c r="C267" s="558" t="s">
        <v>1343</v>
      </c>
      <c r="D267" s="555" t="s">
        <v>49</v>
      </c>
      <c r="E267" s="555" t="s">
        <v>264</v>
      </c>
      <c r="F267" s="558" t="s">
        <v>851</v>
      </c>
      <c r="G267" s="557">
        <v>0</v>
      </c>
      <c r="H267" s="236">
        <v>4.8860000000000001</v>
      </c>
      <c r="I267" s="236">
        <v>0</v>
      </c>
      <c r="J267" s="236">
        <v>0</v>
      </c>
      <c r="K267" s="236">
        <v>0</v>
      </c>
      <c r="L267" s="236">
        <v>0</v>
      </c>
      <c r="M267" s="556">
        <v>0</v>
      </c>
      <c r="N267" s="556">
        <v>0</v>
      </c>
      <c r="O267" s="556">
        <v>0</v>
      </c>
      <c r="P267" s="556">
        <v>0</v>
      </c>
      <c r="Q267" s="30">
        <f>SUM(G267:K267)</f>
        <v>4.8860000000000001</v>
      </c>
      <c r="R267" s="30">
        <f t="shared" si="117"/>
        <v>0</v>
      </c>
      <c r="S267" s="30"/>
      <c r="T267" s="645">
        <f t="shared" si="118"/>
        <v>4.8860000000000001</v>
      </c>
      <c r="U267" s="571">
        <v>4.8860000000000001</v>
      </c>
      <c r="V267" s="703">
        <v>4.8860000000000001</v>
      </c>
      <c r="W267" s="237">
        <v>0</v>
      </c>
      <c r="X267" s="237">
        <v>0</v>
      </c>
      <c r="Y267" s="674">
        <f t="shared" si="119"/>
        <v>4.8860000000000001</v>
      </c>
      <c r="Z267" s="700">
        <v>1</v>
      </c>
      <c r="AA267" s="6"/>
    </row>
    <row r="268" spans="1:27" s="564" customFormat="1" ht="15.75" outlineLevel="1">
      <c r="A268" s="559" t="s">
        <v>809</v>
      </c>
      <c r="B268" s="555" t="s">
        <v>921</v>
      </c>
      <c r="C268" s="652" t="s">
        <v>922</v>
      </c>
      <c r="D268" s="555" t="s">
        <v>7</v>
      </c>
      <c r="E268" s="555" t="s">
        <v>191</v>
      </c>
      <c r="F268" s="558" t="s">
        <v>922</v>
      </c>
      <c r="G268" s="557">
        <v>0</v>
      </c>
      <c r="H268" s="236">
        <v>1.0009999999999999</v>
      </c>
      <c r="I268" s="236">
        <v>2.3540000000000001</v>
      </c>
      <c r="J268" s="236">
        <v>1.996</v>
      </c>
      <c r="K268" s="236">
        <v>0</v>
      </c>
      <c r="L268" s="236">
        <v>0</v>
      </c>
      <c r="M268" s="556">
        <v>0</v>
      </c>
      <c r="N268" s="556">
        <v>0</v>
      </c>
      <c r="O268" s="556">
        <v>0</v>
      </c>
      <c r="P268" s="556">
        <v>0</v>
      </c>
      <c r="Q268" s="30">
        <f>SUM(G268:K268)</f>
        <v>5.351</v>
      </c>
      <c r="R268" s="30">
        <f t="shared" si="117"/>
        <v>0</v>
      </c>
      <c r="S268" s="30"/>
      <c r="T268" s="645">
        <f t="shared" si="118"/>
        <v>5.351</v>
      </c>
      <c r="U268" s="571">
        <v>5.351</v>
      </c>
      <c r="V268" s="703">
        <v>5.351</v>
      </c>
      <c r="W268" s="237">
        <v>0</v>
      </c>
      <c r="X268" s="237">
        <v>0</v>
      </c>
      <c r="Y268" s="674">
        <f t="shared" si="119"/>
        <v>5.351</v>
      </c>
      <c r="Z268" s="700">
        <v>1</v>
      </c>
      <c r="AA268" s="6"/>
    </row>
    <row r="269" spans="1:27" ht="15.75">
      <c r="A269" s="766" t="s">
        <v>368</v>
      </c>
      <c r="B269" s="767"/>
      <c r="C269" s="767"/>
      <c r="D269" s="767"/>
      <c r="E269" s="767"/>
      <c r="F269" s="720" t="s">
        <v>379</v>
      </c>
      <c r="G269" s="554">
        <f t="shared" ref="G269:P269" si="120">SUM(G259:G268)</f>
        <v>21.795999999999999</v>
      </c>
      <c r="H269" s="554">
        <f t="shared" si="120"/>
        <v>108.49700000000001</v>
      </c>
      <c r="I269" s="554">
        <f t="shared" si="120"/>
        <v>128.20600000000002</v>
      </c>
      <c r="J269" s="554">
        <f t="shared" si="120"/>
        <v>93.756</v>
      </c>
      <c r="K269" s="554">
        <f t="shared" si="120"/>
        <v>0.97099999999999997</v>
      </c>
      <c r="L269" s="554">
        <f t="shared" si="120"/>
        <v>0</v>
      </c>
      <c r="M269" s="554">
        <f t="shared" si="120"/>
        <v>7.1120000000000001</v>
      </c>
      <c r="N269" s="554">
        <f t="shared" si="120"/>
        <v>75.427999999999997</v>
      </c>
      <c r="O269" s="554">
        <f t="shared" si="120"/>
        <v>27.940999999999999</v>
      </c>
      <c r="P269" s="554">
        <f t="shared" si="120"/>
        <v>6.0020000000000007</v>
      </c>
      <c r="Q269" s="30">
        <f>SUM(Q259:Q268)</f>
        <v>353.226</v>
      </c>
      <c r="R269" s="30">
        <f>SUM(R259:R268)</f>
        <v>116.48299999999999</v>
      </c>
      <c r="S269" s="30">
        <f>SUM(S259:S267)</f>
        <v>0</v>
      </c>
      <c r="T269" s="226">
        <f t="shared" si="118"/>
        <v>469.709</v>
      </c>
      <c r="U269" s="571">
        <f>SUM(U259:U268)</f>
        <v>451.92399999999998</v>
      </c>
      <c r="V269" s="704">
        <f>SUM(V259:V268)</f>
        <v>433.35500000000002</v>
      </c>
      <c r="W269" s="554">
        <f>SUM(W259:W268)</f>
        <v>18.693000000000001</v>
      </c>
      <c r="X269" s="554">
        <f>SUM(X259:X268)</f>
        <v>18.735000000000003</v>
      </c>
      <c r="Y269" s="553">
        <f>SUM(Y259:Y268)</f>
        <v>452.09000000000003</v>
      </c>
      <c r="Z269" s="780"/>
    </row>
    <row r="270" spans="1:27" ht="16.5" thickBot="1">
      <c r="A270" s="771"/>
      <c r="B270" s="772"/>
      <c r="C270" s="772"/>
      <c r="D270" s="772"/>
      <c r="E270" s="772"/>
      <c r="F270" s="721" t="s">
        <v>380</v>
      </c>
      <c r="G270" s="57">
        <f t="shared" ref="G270:S270" si="121">+G269/$T$269</f>
        <v>4.6403198576139691E-2</v>
      </c>
      <c r="H270" s="57">
        <f t="shared" si="121"/>
        <v>0.23098769663770549</v>
      </c>
      <c r="I270" s="57">
        <f t="shared" si="121"/>
        <v>0.27294771869391476</v>
      </c>
      <c r="J270" s="57">
        <f t="shared" si="121"/>
        <v>0.19960443593799565</v>
      </c>
      <c r="K270" s="57">
        <f t="shared" si="121"/>
        <v>2.0672373746298241E-3</v>
      </c>
      <c r="L270" s="57">
        <f t="shared" si="121"/>
        <v>0</v>
      </c>
      <c r="M270" s="57">
        <f t="shared" si="121"/>
        <v>1.5141289606969421E-2</v>
      </c>
      <c r="N270" s="57">
        <f t="shared" si="121"/>
        <v>0.16058453212520943</v>
      </c>
      <c r="O270" s="57">
        <f t="shared" si="121"/>
        <v>5.9485766719394345E-2</v>
      </c>
      <c r="P270" s="57">
        <f t="shared" si="121"/>
        <v>1.2778124328041405E-2</v>
      </c>
      <c r="Q270" s="57">
        <f t="shared" si="121"/>
        <v>0.75201028722038543</v>
      </c>
      <c r="R270" s="57">
        <f t="shared" si="121"/>
        <v>0.2479897127796146</v>
      </c>
      <c r="S270" s="57">
        <f t="shared" si="121"/>
        <v>0</v>
      </c>
      <c r="T270" s="57">
        <f xml:space="preserve"> T269/U269</f>
        <v>1.0393539621706305</v>
      </c>
      <c r="U270" s="706"/>
      <c r="V270" s="705">
        <f>+V269/$Y$269</f>
        <v>0.95855913645513058</v>
      </c>
      <c r="W270" s="57">
        <f>+W269/$Y$269</f>
        <v>4.134796168904422E-2</v>
      </c>
      <c r="X270" s="57">
        <f>+X269/$Y$269</f>
        <v>4.1440863544869387E-2</v>
      </c>
      <c r="Y270" s="709"/>
      <c r="Z270" s="781"/>
    </row>
    <row r="271" spans="1:27" ht="15.75">
      <c r="A271" s="51"/>
      <c r="B271" s="6"/>
      <c r="C271" s="6"/>
      <c r="D271" s="6"/>
      <c r="E271" s="6"/>
      <c r="F271" s="6"/>
      <c r="G271" s="549"/>
      <c r="H271" s="12"/>
      <c r="I271" s="12"/>
      <c r="J271" s="12"/>
      <c r="K271" s="12"/>
      <c r="L271" s="12"/>
      <c r="M271" s="548"/>
      <c r="N271" s="548"/>
      <c r="O271" s="548"/>
      <c r="P271" s="548"/>
      <c r="Q271" s="6"/>
      <c r="R271" s="6"/>
      <c r="S271" s="6"/>
      <c r="T271" s="196"/>
      <c r="U271" s="546"/>
      <c r="V271" s="574"/>
      <c r="W271" s="574"/>
      <c r="X271" s="574"/>
      <c r="Y271" s="546"/>
    </row>
    <row r="272" spans="1:27" ht="16.5" thickBot="1">
      <c r="A272" s="770" t="s">
        <v>266</v>
      </c>
      <c r="B272" s="770"/>
      <c r="C272" s="6"/>
      <c r="D272" s="6"/>
      <c r="E272" s="6"/>
      <c r="F272" s="6"/>
      <c r="G272" s="549"/>
      <c r="H272" s="12"/>
      <c r="I272" s="12"/>
      <c r="J272" s="12"/>
      <c r="K272" s="12"/>
      <c r="L272" s="12"/>
      <c r="M272" s="548"/>
      <c r="N272" s="548"/>
      <c r="O272" s="548"/>
      <c r="P272" s="548"/>
      <c r="Q272" s="6"/>
      <c r="R272" s="6"/>
      <c r="S272" s="6"/>
      <c r="T272" s="196"/>
      <c r="U272" s="546"/>
      <c r="V272" s="574"/>
      <c r="W272" s="574"/>
      <c r="X272" s="574"/>
      <c r="Y272" s="546"/>
    </row>
    <row r="273" spans="1:28" ht="15.75" outlineLevel="1">
      <c r="A273" s="646">
        <v>10</v>
      </c>
      <c r="B273" s="648">
        <v>1003</v>
      </c>
      <c r="C273" s="653" t="s">
        <v>764</v>
      </c>
      <c r="D273" s="648" t="s">
        <v>243</v>
      </c>
      <c r="E273" s="648" t="s">
        <v>268</v>
      </c>
      <c r="F273" s="653" t="s">
        <v>267</v>
      </c>
      <c r="G273" s="649">
        <v>0</v>
      </c>
      <c r="H273" s="221">
        <v>30.678999999999998</v>
      </c>
      <c r="I273" s="221">
        <v>7.7409999999999997</v>
      </c>
      <c r="J273" s="221">
        <v>2.79</v>
      </c>
      <c r="K273" s="221">
        <v>0</v>
      </c>
      <c r="L273" s="221">
        <v>0</v>
      </c>
      <c r="M273" s="650">
        <v>16.332999999999998</v>
      </c>
      <c r="N273" s="650">
        <v>25.538</v>
      </c>
      <c r="O273" s="650">
        <v>22.239000000000001</v>
      </c>
      <c r="P273" s="650">
        <v>0</v>
      </c>
      <c r="Q273" s="279">
        <f>SUM(G273:K273)</f>
        <v>41.21</v>
      </c>
      <c r="R273" s="279">
        <f t="shared" ref="R273:R277" si="122">SUM(L273:P273)</f>
        <v>64.11</v>
      </c>
      <c r="S273" s="279"/>
      <c r="T273" s="659">
        <f t="shared" ref="T273:T279" si="123">SUM(Q273:S273)</f>
        <v>105.32</v>
      </c>
      <c r="U273" s="672">
        <v>105.32</v>
      </c>
      <c r="V273" s="702">
        <v>105.32</v>
      </c>
      <c r="W273" s="223">
        <v>0</v>
      </c>
      <c r="X273" s="223">
        <v>0</v>
      </c>
      <c r="Y273" s="708">
        <f t="shared" ref="Y273:Y275" si="124">V273+X273</f>
        <v>105.32</v>
      </c>
      <c r="Z273" s="651">
        <v>3</v>
      </c>
      <c r="AA273" s="712"/>
    </row>
    <row r="274" spans="1:28" ht="30" outlineLevel="1">
      <c r="A274" s="559">
        <v>45</v>
      </c>
      <c r="B274" s="555">
        <v>4501</v>
      </c>
      <c r="C274" s="558" t="s">
        <v>631</v>
      </c>
      <c r="D274" s="555" t="s">
        <v>7</v>
      </c>
      <c r="E274" s="555" t="s">
        <v>215</v>
      </c>
      <c r="F274" s="558" t="s">
        <v>1389</v>
      </c>
      <c r="G274" s="557">
        <v>90.138000000000005</v>
      </c>
      <c r="H274" s="236">
        <v>3.363</v>
      </c>
      <c r="I274" s="236">
        <v>1.0920000000000001</v>
      </c>
      <c r="J274" s="236">
        <v>0</v>
      </c>
      <c r="K274" s="236">
        <v>0</v>
      </c>
      <c r="L274" s="236">
        <v>0</v>
      </c>
      <c r="M274" s="556">
        <v>2.5529999999999999</v>
      </c>
      <c r="N274" s="556">
        <v>0.95099999999999996</v>
      </c>
      <c r="O274" s="556">
        <v>4.7889999999999997</v>
      </c>
      <c r="P274" s="556">
        <v>0</v>
      </c>
      <c r="Q274" s="30">
        <f>SUM(G274:K274)</f>
        <v>94.593000000000004</v>
      </c>
      <c r="R274" s="30">
        <f t="shared" si="122"/>
        <v>8.2929999999999993</v>
      </c>
      <c r="S274" s="30"/>
      <c r="T274" s="645">
        <f t="shared" si="123"/>
        <v>102.886</v>
      </c>
      <c r="U274" s="571">
        <v>109</v>
      </c>
      <c r="V274" s="703">
        <v>99.69</v>
      </c>
      <c r="W274" s="237">
        <v>1.5960000000000001</v>
      </c>
      <c r="X274" s="237">
        <v>1.5960000000000001</v>
      </c>
      <c r="Y274" s="674">
        <f t="shared" si="124"/>
        <v>101.286</v>
      </c>
      <c r="Z274" s="700">
        <v>1</v>
      </c>
      <c r="AA274" s="6"/>
    </row>
    <row r="275" spans="1:28" ht="15.75" outlineLevel="1">
      <c r="A275" s="559">
        <v>45</v>
      </c>
      <c r="B275" s="555">
        <v>4502</v>
      </c>
      <c r="C275" s="652" t="s">
        <v>632</v>
      </c>
      <c r="D275" s="555" t="s">
        <v>1311</v>
      </c>
      <c r="E275" s="555" t="s">
        <v>269</v>
      </c>
      <c r="F275" s="558" t="s">
        <v>1428</v>
      </c>
      <c r="G275" s="557">
        <v>0</v>
      </c>
      <c r="H275" s="236">
        <v>10.132</v>
      </c>
      <c r="I275" s="236">
        <v>0.874</v>
      </c>
      <c r="J275" s="236">
        <v>0</v>
      </c>
      <c r="K275" s="236">
        <v>0</v>
      </c>
      <c r="L275" s="236">
        <v>0</v>
      </c>
      <c r="M275" s="556">
        <v>0</v>
      </c>
      <c r="N275" s="556">
        <v>0</v>
      </c>
      <c r="O275" s="556">
        <v>6.8780000000000001</v>
      </c>
      <c r="P275" s="556">
        <v>0</v>
      </c>
      <c r="Q275" s="30">
        <f>SUM(G275:K275)</f>
        <v>11.006</v>
      </c>
      <c r="R275" s="30">
        <f t="shared" si="122"/>
        <v>6.8780000000000001</v>
      </c>
      <c r="S275" s="30"/>
      <c r="T275" s="645">
        <f t="shared" si="123"/>
        <v>17.884</v>
      </c>
      <c r="U275" s="571">
        <v>19.2</v>
      </c>
      <c r="V275" s="703">
        <v>17.89</v>
      </c>
      <c r="W275" s="237">
        <v>0</v>
      </c>
      <c r="X275" s="237">
        <v>0</v>
      </c>
      <c r="Y275" s="674">
        <f t="shared" si="124"/>
        <v>17.89</v>
      </c>
      <c r="Z275" s="700">
        <v>2</v>
      </c>
      <c r="AA275" s="6"/>
    </row>
    <row r="276" spans="1:28" ht="15.75" outlineLevel="1">
      <c r="A276" s="682">
        <v>45</v>
      </c>
      <c r="B276" s="555">
        <v>4503</v>
      </c>
      <c r="C276" s="652" t="s">
        <v>201</v>
      </c>
      <c r="D276" s="555" t="s">
        <v>7</v>
      </c>
      <c r="E276" s="555" t="s">
        <v>1334</v>
      </c>
      <c r="F276" s="558" t="s">
        <v>1427</v>
      </c>
      <c r="G276" s="557">
        <v>0</v>
      </c>
      <c r="H276" s="236">
        <v>0.308</v>
      </c>
      <c r="I276" s="236">
        <v>0</v>
      </c>
      <c r="J276" s="236">
        <v>2.3980000000000001</v>
      </c>
      <c r="K276" s="236">
        <v>0</v>
      </c>
      <c r="L276" s="236">
        <v>0</v>
      </c>
      <c r="M276" s="556">
        <v>0</v>
      </c>
      <c r="N276" s="556">
        <v>0</v>
      </c>
      <c r="O276" s="556">
        <v>0</v>
      </c>
      <c r="P276" s="556">
        <v>0</v>
      </c>
      <c r="Q276" s="30">
        <f>SUM(G276:K276)</f>
        <v>2.706</v>
      </c>
      <c r="R276" s="30">
        <f t="shared" si="122"/>
        <v>0</v>
      </c>
      <c r="S276" s="30"/>
      <c r="T276" s="645">
        <f t="shared" si="123"/>
        <v>2.706</v>
      </c>
      <c r="U276" s="571">
        <v>2.74</v>
      </c>
      <c r="V276" s="703">
        <v>0.58399999999999996</v>
      </c>
      <c r="W276" s="237">
        <v>1.0609999999999999</v>
      </c>
      <c r="X276" s="237">
        <v>1.0609999999999999</v>
      </c>
      <c r="Y276" s="674">
        <f t="shared" ref="Y276:Y278" si="125">V276+X276</f>
        <v>1.645</v>
      </c>
      <c r="Z276" s="700">
        <v>2</v>
      </c>
      <c r="AA276" s="712"/>
      <c r="AB276" s="714"/>
    </row>
    <row r="277" spans="1:28" ht="15.75" outlineLevel="1">
      <c r="A277" s="559">
        <v>65</v>
      </c>
      <c r="B277" s="555">
        <v>6501</v>
      </c>
      <c r="C277" s="652" t="s">
        <v>56</v>
      </c>
      <c r="D277" s="555" t="s">
        <v>41</v>
      </c>
      <c r="E277" s="555" t="s">
        <v>57</v>
      </c>
      <c r="F277" s="652" t="s">
        <v>270</v>
      </c>
      <c r="G277" s="557">
        <v>0</v>
      </c>
      <c r="H277" s="236">
        <v>0</v>
      </c>
      <c r="I277" s="236">
        <v>0</v>
      </c>
      <c r="J277" s="236">
        <v>0</v>
      </c>
      <c r="K277" s="236">
        <v>0</v>
      </c>
      <c r="L277" s="236">
        <v>0</v>
      </c>
      <c r="M277" s="556">
        <v>0</v>
      </c>
      <c r="N277" s="556">
        <v>2.2000000000000002</v>
      </c>
      <c r="O277" s="556">
        <v>51.573</v>
      </c>
      <c r="P277" s="556">
        <v>0</v>
      </c>
      <c r="Q277" s="30">
        <f>SUM(G277:K277)</f>
        <v>0</v>
      </c>
      <c r="R277" s="30">
        <f t="shared" si="122"/>
        <v>53.773000000000003</v>
      </c>
      <c r="S277" s="30"/>
      <c r="T277" s="645">
        <f t="shared" si="123"/>
        <v>53.773000000000003</v>
      </c>
      <c r="U277" s="571">
        <v>53.23</v>
      </c>
      <c r="V277" s="703">
        <v>53.773000000000003</v>
      </c>
      <c r="W277" s="237">
        <v>0</v>
      </c>
      <c r="X277" s="237">
        <v>0</v>
      </c>
      <c r="Y277" s="674">
        <f t="shared" si="125"/>
        <v>53.773000000000003</v>
      </c>
      <c r="Z277" s="700">
        <v>2</v>
      </c>
      <c r="AA277" s="6"/>
    </row>
    <row r="278" spans="1:28" ht="15.75" outlineLevel="1">
      <c r="A278" s="559">
        <v>65</v>
      </c>
      <c r="B278" s="555" t="s">
        <v>1354</v>
      </c>
      <c r="C278" s="652" t="s">
        <v>1355</v>
      </c>
      <c r="D278" s="555" t="s">
        <v>7</v>
      </c>
      <c r="E278" s="555" t="s">
        <v>1352</v>
      </c>
      <c r="F278" s="652" t="s">
        <v>1463</v>
      </c>
      <c r="G278" s="557"/>
      <c r="H278" s="236"/>
      <c r="I278" s="236"/>
      <c r="J278" s="236"/>
      <c r="K278" s="236"/>
      <c r="L278" s="236"/>
      <c r="M278" s="556"/>
      <c r="N278" s="556"/>
      <c r="O278" s="556"/>
      <c r="P278" s="556"/>
      <c r="Q278" s="30"/>
      <c r="R278" s="30"/>
      <c r="S278" s="30"/>
      <c r="T278" s="645">
        <f t="shared" si="123"/>
        <v>0</v>
      </c>
      <c r="U278" s="571">
        <v>3.9009999999999998</v>
      </c>
      <c r="V278" s="703"/>
      <c r="W278" s="237"/>
      <c r="X278" s="237"/>
      <c r="Y278" s="674">
        <f t="shared" si="125"/>
        <v>0</v>
      </c>
      <c r="Z278" s="700">
        <v>2</v>
      </c>
      <c r="AA278" s="6"/>
    </row>
    <row r="279" spans="1:28" ht="15.75">
      <c r="A279" s="766" t="s">
        <v>367</v>
      </c>
      <c r="B279" s="767"/>
      <c r="C279" s="767"/>
      <c r="D279" s="767"/>
      <c r="E279" s="767"/>
      <c r="F279" s="720" t="s">
        <v>379</v>
      </c>
      <c r="G279" s="554">
        <f t="shared" ref="G279:P279" si="126">SUM(G273:G277)</f>
        <v>90.138000000000005</v>
      </c>
      <c r="H279" s="554">
        <f t="shared" si="126"/>
        <v>44.481999999999999</v>
      </c>
      <c r="I279" s="554">
        <f t="shared" si="126"/>
        <v>9.7070000000000007</v>
      </c>
      <c r="J279" s="554">
        <f t="shared" si="126"/>
        <v>5.1880000000000006</v>
      </c>
      <c r="K279" s="554">
        <f t="shared" si="126"/>
        <v>0</v>
      </c>
      <c r="L279" s="554">
        <f t="shared" si="126"/>
        <v>0</v>
      </c>
      <c r="M279" s="554">
        <f t="shared" si="126"/>
        <v>18.885999999999999</v>
      </c>
      <c r="N279" s="554">
        <f t="shared" si="126"/>
        <v>28.689</v>
      </c>
      <c r="O279" s="554">
        <f t="shared" si="126"/>
        <v>85.478999999999999</v>
      </c>
      <c r="P279" s="554">
        <f t="shared" si="126"/>
        <v>0</v>
      </c>
      <c r="Q279" s="30">
        <f>SUM(Q273:Q278)</f>
        <v>149.51499999999999</v>
      </c>
      <c r="R279" s="30">
        <f>SUM(R273:R278)</f>
        <v>133.054</v>
      </c>
      <c r="S279" s="30">
        <f>SUM(S273:S278)</f>
        <v>0</v>
      </c>
      <c r="T279" s="226">
        <f t="shared" si="123"/>
        <v>282.56899999999996</v>
      </c>
      <c r="U279" s="571">
        <f>SUM(U273:U278)</f>
        <v>293.39100000000002</v>
      </c>
      <c r="V279" s="704">
        <f>SUM(V273:V278)</f>
        <v>277.25700000000001</v>
      </c>
      <c r="W279" s="554">
        <f t="shared" ref="W279:Y279" si="127">SUM(W273:W278)</f>
        <v>2.657</v>
      </c>
      <c r="X279" s="554">
        <f t="shared" si="127"/>
        <v>2.657</v>
      </c>
      <c r="Y279" s="553">
        <f t="shared" si="127"/>
        <v>279.91399999999999</v>
      </c>
      <c r="Z279" s="780"/>
    </row>
    <row r="280" spans="1:28" ht="16.5" thickBot="1">
      <c r="A280" s="771"/>
      <c r="B280" s="772"/>
      <c r="C280" s="772"/>
      <c r="D280" s="772"/>
      <c r="E280" s="772"/>
      <c r="F280" s="721" t="s">
        <v>380</v>
      </c>
      <c r="G280" s="57">
        <f t="shared" ref="G280:S280" si="128">+G279/$T$279</f>
        <v>0.31899465263351612</v>
      </c>
      <c r="H280" s="57">
        <f t="shared" si="128"/>
        <v>0.15741995760327568</v>
      </c>
      <c r="I280" s="57">
        <f t="shared" si="128"/>
        <v>3.4352671382918872E-2</v>
      </c>
      <c r="J280" s="57">
        <f t="shared" si="128"/>
        <v>1.8360117351868044E-2</v>
      </c>
      <c r="K280" s="57">
        <f t="shared" si="128"/>
        <v>0</v>
      </c>
      <c r="L280" s="57">
        <f t="shared" si="128"/>
        <v>0</v>
      </c>
      <c r="M280" s="57">
        <f t="shared" si="128"/>
        <v>6.6836772611291409E-2</v>
      </c>
      <c r="N280" s="57">
        <f t="shared" si="128"/>
        <v>0.10152918402230961</v>
      </c>
      <c r="O280" s="57">
        <f t="shared" si="128"/>
        <v>0.30250664439482045</v>
      </c>
      <c r="P280" s="57">
        <f t="shared" si="128"/>
        <v>0</v>
      </c>
      <c r="Q280" s="57">
        <f t="shared" si="128"/>
        <v>0.52912739897157868</v>
      </c>
      <c r="R280" s="57">
        <f t="shared" si="128"/>
        <v>0.47087260102842143</v>
      </c>
      <c r="S280" s="57">
        <f t="shared" si="128"/>
        <v>0</v>
      </c>
      <c r="T280" s="57">
        <f xml:space="preserve"> T279/U279</f>
        <v>0.96311406962040402</v>
      </c>
      <c r="U280" s="706"/>
      <c r="V280" s="707">
        <f>+V279/$Y$279</f>
        <v>0.99050779882392459</v>
      </c>
      <c r="W280" s="288">
        <f>+W279/$Y$279</f>
        <v>9.4922011760755088E-3</v>
      </c>
      <c r="X280" s="288">
        <f>+X279/$Y$279</f>
        <v>9.4922011760755088E-3</v>
      </c>
      <c r="Y280" s="709"/>
      <c r="Z280" s="781"/>
    </row>
    <row r="281" spans="1:28" ht="15.75">
      <c r="A281" s="551"/>
      <c r="B281" s="550"/>
      <c r="C281" s="550"/>
      <c r="D281" s="550"/>
      <c r="E281" s="550"/>
      <c r="F281" s="550"/>
      <c r="G281" s="549"/>
      <c r="H281" s="12"/>
      <c r="I281" s="12"/>
      <c r="J281" s="12"/>
      <c r="K281" s="12"/>
      <c r="L281" s="12"/>
      <c r="M281" s="548"/>
      <c r="N281" s="548"/>
      <c r="O281" s="548"/>
      <c r="P281" s="548"/>
      <c r="Q281" s="6"/>
      <c r="R281" s="6"/>
      <c r="S281" s="6"/>
      <c r="T281" s="196"/>
      <c r="U281" s="546"/>
      <c r="V281" s="574"/>
      <c r="W281" s="574"/>
      <c r="X281" s="574"/>
      <c r="Y281" s="546"/>
    </row>
    <row r="282" spans="1:28" ht="16.5" thickBot="1">
      <c r="A282" s="770" t="s">
        <v>517</v>
      </c>
      <c r="B282" s="770"/>
      <c r="C282" s="550"/>
      <c r="D282" s="550"/>
      <c r="E282" s="550"/>
      <c r="F282" s="550"/>
      <c r="G282" s="549"/>
      <c r="H282" s="12"/>
      <c r="I282" s="12"/>
      <c r="J282" s="12"/>
      <c r="K282" s="12"/>
      <c r="L282" s="12"/>
      <c r="M282" s="548"/>
      <c r="N282" s="548"/>
      <c r="O282" s="548"/>
      <c r="P282" s="548"/>
      <c r="Q282" s="6"/>
      <c r="R282" s="6"/>
      <c r="S282" s="6"/>
      <c r="T282" s="196"/>
      <c r="U282" s="546"/>
      <c r="V282" s="574"/>
      <c r="W282" s="574"/>
      <c r="X282" s="574"/>
      <c r="Y282" s="546"/>
    </row>
    <row r="283" spans="1:28" ht="15.75" outlineLevel="1">
      <c r="A283" s="646">
        <v>25</v>
      </c>
      <c r="B283" s="666" t="s">
        <v>272</v>
      </c>
      <c r="C283" s="653" t="s">
        <v>567</v>
      </c>
      <c r="D283" s="648" t="s">
        <v>7</v>
      </c>
      <c r="E283" s="648" t="s">
        <v>273</v>
      </c>
      <c r="F283" s="653" t="s">
        <v>567</v>
      </c>
      <c r="G283" s="649">
        <v>0</v>
      </c>
      <c r="H283" s="221">
        <v>2.0139999999999998</v>
      </c>
      <c r="I283" s="221">
        <v>15.194000000000001</v>
      </c>
      <c r="J283" s="221">
        <v>3.012</v>
      </c>
      <c r="K283" s="221">
        <v>0</v>
      </c>
      <c r="L283" s="221">
        <v>0</v>
      </c>
      <c r="M283" s="650">
        <v>0</v>
      </c>
      <c r="N283" s="650">
        <v>0</v>
      </c>
      <c r="O283" s="650">
        <v>0</v>
      </c>
      <c r="P283" s="650">
        <v>0</v>
      </c>
      <c r="Q283" s="279">
        <f>SUM(G283:K283)</f>
        <v>20.220000000000002</v>
      </c>
      <c r="R283" s="279">
        <f t="shared" ref="R283:R289" si="129">SUM(L283:P283)</f>
        <v>0</v>
      </c>
      <c r="S283" s="279"/>
      <c r="T283" s="659">
        <f t="shared" ref="T283:T290" si="130">SUM(Q283:S283)</f>
        <v>20.220000000000002</v>
      </c>
      <c r="U283" s="672">
        <v>20.100000000000001</v>
      </c>
      <c r="V283" s="702">
        <v>20.22</v>
      </c>
      <c r="W283" s="223">
        <v>0</v>
      </c>
      <c r="X283" s="223">
        <v>0</v>
      </c>
      <c r="Y283" s="708">
        <f t="shared" ref="Y283:Y289" si="131">V283+X283</f>
        <v>20.22</v>
      </c>
      <c r="Z283" s="651">
        <v>1</v>
      </c>
      <c r="AA283" s="6"/>
    </row>
    <row r="284" spans="1:28" s="564" customFormat="1" ht="15.75" outlineLevel="1">
      <c r="A284" s="559">
        <v>29</v>
      </c>
      <c r="B284" s="663" t="s">
        <v>274</v>
      </c>
      <c r="C284" s="652" t="s">
        <v>1344</v>
      </c>
      <c r="D284" s="555" t="s">
        <v>7</v>
      </c>
      <c r="E284" s="555" t="s">
        <v>275</v>
      </c>
      <c r="F284" s="558" t="s">
        <v>1429</v>
      </c>
      <c r="G284" s="557">
        <v>0</v>
      </c>
      <c r="H284" s="236">
        <v>5.0030000000000001</v>
      </c>
      <c r="I284" s="236">
        <v>14.529</v>
      </c>
      <c r="J284" s="236">
        <v>4.008</v>
      </c>
      <c r="K284" s="236">
        <v>0</v>
      </c>
      <c r="L284" s="236">
        <v>0</v>
      </c>
      <c r="M284" s="556">
        <v>0</v>
      </c>
      <c r="N284" s="556">
        <v>0</v>
      </c>
      <c r="O284" s="556">
        <v>0</v>
      </c>
      <c r="P284" s="556">
        <v>0</v>
      </c>
      <c r="Q284" s="30">
        <f>SUM(G284:K284)</f>
        <v>23.54</v>
      </c>
      <c r="R284" s="30">
        <f t="shared" si="129"/>
        <v>0</v>
      </c>
      <c r="S284" s="30"/>
      <c r="T284" s="645">
        <f t="shared" si="130"/>
        <v>23.54</v>
      </c>
      <c r="U284" s="571">
        <v>23.33</v>
      </c>
      <c r="V284" s="703">
        <v>23.54</v>
      </c>
      <c r="W284" s="237">
        <v>0.114</v>
      </c>
      <c r="X284" s="237">
        <v>0.113</v>
      </c>
      <c r="Y284" s="674">
        <f t="shared" si="131"/>
        <v>23.652999999999999</v>
      </c>
      <c r="Z284" s="700">
        <v>1</v>
      </c>
      <c r="AA284" s="712"/>
    </row>
    <row r="285" spans="1:28" s="564" customFormat="1" ht="15.75" outlineLevel="1">
      <c r="A285" s="559">
        <v>29</v>
      </c>
      <c r="B285" s="663" t="s">
        <v>451</v>
      </c>
      <c r="C285" s="652" t="s">
        <v>568</v>
      </c>
      <c r="D285" s="555" t="s">
        <v>7</v>
      </c>
      <c r="E285" s="555" t="s">
        <v>569</v>
      </c>
      <c r="F285" s="558" t="s">
        <v>568</v>
      </c>
      <c r="G285" s="557">
        <v>0</v>
      </c>
      <c r="H285" s="236">
        <v>0</v>
      </c>
      <c r="I285" s="236">
        <v>1.1000000000000001</v>
      </c>
      <c r="J285" s="236">
        <v>0</v>
      </c>
      <c r="K285" s="236">
        <v>0</v>
      </c>
      <c r="L285" s="236">
        <v>0</v>
      </c>
      <c r="M285" s="556">
        <v>0</v>
      </c>
      <c r="N285" s="556">
        <v>0</v>
      </c>
      <c r="O285" s="556">
        <v>0</v>
      </c>
      <c r="P285" s="556">
        <v>0</v>
      </c>
      <c r="Q285" s="30">
        <f>SUM(G285:K285)</f>
        <v>1.1000000000000001</v>
      </c>
      <c r="R285" s="30">
        <f>SUM(L285:P285)</f>
        <v>0</v>
      </c>
      <c r="S285" s="30"/>
      <c r="T285" s="645">
        <f t="shared" si="130"/>
        <v>1.1000000000000001</v>
      </c>
      <c r="U285" s="571">
        <v>1.1000000000000001</v>
      </c>
      <c r="V285" s="703">
        <v>1.1000000000000001</v>
      </c>
      <c r="W285" s="237">
        <v>0</v>
      </c>
      <c r="X285" s="237">
        <v>0</v>
      </c>
      <c r="Y285" s="674">
        <f t="shared" si="131"/>
        <v>1.1000000000000001</v>
      </c>
      <c r="Z285" s="700">
        <v>1</v>
      </c>
      <c r="AA285" s="6"/>
    </row>
    <row r="286" spans="1:28" ht="15.75" outlineLevel="1">
      <c r="A286" s="559">
        <v>40</v>
      </c>
      <c r="B286" s="663" t="s">
        <v>276</v>
      </c>
      <c r="C286" s="652" t="s">
        <v>394</v>
      </c>
      <c r="D286" s="555" t="s">
        <v>571</v>
      </c>
      <c r="E286" s="555" t="s">
        <v>277</v>
      </c>
      <c r="F286" s="558" t="s">
        <v>570</v>
      </c>
      <c r="G286" s="557">
        <v>0</v>
      </c>
      <c r="H286" s="236">
        <v>0</v>
      </c>
      <c r="I286" s="236">
        <v>0</v>
      </c>
      <c r="J286" s="236">
        <v>0</v>
      </c>
      <c r="K286" s="236">
        <v>0</v>
      </c>
      <c r="L286" s="236">
        <v>0</v>
      </c>
      <c r="M286" s="556">
        <v>0</v>
      </c>
      <c r="N286" s="556">
        <v>0</v>
      </c>
      <c r="O286" s="556">
        <v>0</v>
      </c>
      <c r="P286" s="556">
        <v>0</v>
      </c>
      <c r="Q286" s="30">
        <f>SUM(G286:P286)</f>
        <v>0</v>
      </c>
      <c r="R286" s="30">
        <f t="shared" si="129"/>
        <v>0</v>
      </c>
      <c r="S286" s="30">
        <v>8.52</v>
      </c>
      <c r="T286" s="645">
        <f t="shared" si="130"/>
        <v>8.52</v>
      </c>
      <c r="U286" s="571">
        <v>8.52</v>
      </c>
      <c r="V286" s="703">
        <v>8.52</v>
      </c>
      <c r="W286" s="237">
        <v>0</v>
      </c>
      <c r="X286" s="237">
        <v>0</v>
      </c>
      <c r="Y286" s="674">
        <f t="shared" si="131"/>
        <v>8.52</v>
      </c>
      <c r="Z286" s="700">
        <v>1</v>
      </c>
      <c r="AA286" s="6"/>
    </row>
    <row r="287" spans="1:28" ht="15.75" outlineLevel="1">
      <c r="A287" s="559">
        <v>40</v>
      </c>
      <c r="B287" s="663" t="s">
        <v>278</v>
      </c>
      <c r="C287" s="652" t="s">
        <v>1345</v>
      </c>
      <c r="D287" s="555" t="s">
        <v>7</v>
      </c>
      <c r="E287" s="555" t="s">
        <v>279</v>
      </c>
      <c r="F287" s="558" t="s">
        <v>1430</v>
      </c>
      <c r="G287" s="557">
        <v>1.982</v>
      </c>
      <c r="H287" s="236">
        <v>17.952999999999999</v>
      </c>
      <c r="I287" s="236">
        <v>7.6340000000000003</v>
      </c>
      <c r="J287" s="236">
        <v>0</v>
      </c>
      <c r="K287" s="236">
        <v>0</v>
      </c>
      <c r="L287" s="236">
        <v>0</v>
      </c>
      <c r="M287" s="556">
        <v>0</v>
      </c>
      <c r="N287" s="556">
        <v>0</v>
      </c>
      <c r="O287" s="556">
        <v>0</v>
      </c>
      <c r="P287" s="556">
        <v>0</v>
      </c>
      <c r="Q287" s="30">
        <f>SUM(G287:K287)</f>
        <v>27.568999999999999</v>
      </c>
      <c r="R287" s="30">
        <f t="shared" si="129"/>
        <v>0</v>
      </c>
      <c r="S287" s="30"/>
      <c r="T287" s="645">
        <f t="shared" si="130"/>
        <v>27.568999999999999</v>
      </c>
      <c r="U287" s="571">
        <v>26.88</v>
      </c>
      <c r="V287" s="703">
        <v>25.922999999999998</v>
      </c>
      <c r="W287" s="237">
        <v>0.79</v>
      </c>
      <c r="X287" s="237">
        <v>0.85599999999999998</v>
      </c>
      <c r="Y287" s="674">
        <f t="shared" si="131"/>
        <v>26.779</v>
      </c>
      <c r="Z287" s="700">
        <v>1</v>
      </c>
      <c r="AA287" s="712"/>
    </row>
    <row r="288" spans="1:28" ht="15.75" outlineLevel="1">
      <c r="A288" s="559">
        <v>40</v>
      </c>
      <c r="B288" s="663" t="s">
        <v>280</v>
      </c>
      <c r="C288" s="652" t="s">
        <v>572</v>
      </c>
      <c r="D288" s="555" t="s">
        <v>533</v>
      </c>
      <c r="E288" s="555" t="s">
        <v>14</v>
      </c>
      <c r="F288" s="558" t="s">
        <v>572</v>
      </c>
      <c r="G288" s="557">
        <v>0</v>
      </c>
      <c r="H288" s="236">
        <v>0</v>
      </c>
      <c r="I288" s="236">
        <v>1.702</v>
      </c>
      <c r="J288" s="236">
        <v>0</v>
      </c>
      <c r="K288" s="236">
        <v>0</v>
      </c>
      <c r="L288" s="236">
        <v>0</v>
      </c>
      <c r="M288" s="556">
        <v>0</v>
      </c>
      <c r="N288" s="556">
        <v>0</v>
      </c>
      <c r="O288" s="556">
        <v>0</v>
      </c>
      <c r="P288" s="556">
        <v>0</v>
      </c>
      <c r="Q288" s="30">
        <f>SUM(G288:K288)</f>
        <v>1.702</v>
      </c>
      <c r="R288" s="30">
        <f t="shared" si="129"/>
        <v>0</v>
      </c>
      <c r="S288" s="30"/>
      <c r="T288" s="645">
        <f t="shared" si="130"/>
        <v>1.702</v>
      </c>
      <c r="U288" s="571">
        <v>1.702</v>
      </c>
      <c r="V288" s="703">
        <v>1.702</v>
      </c>
      <c r="W288" s="237">
        <v>0</v>
      </c>
      <c r="X288" s="237">
        <v>0</v>
      </c>
      <c r="Y288" s="674">
        <f t="shared" si="131"/>
        <v>1.702</v>
      </c>
      <c r="Z288" s="700">
        <v>1</v>
      </c>
      <c r="AA288" s="6"/>
    </row>
    <row r="289" spans="1:27" ht="15.75" outlineLevel="1">
      <c r="A289" s="559">
        <v>40</v>
      </c>
      <c r="B289" s="663" t="s">
        <v>281</v>
      </c>
      <c r="C289" s="652" t="s">
        <v>634</v>
      </c>
      <c r="D289" s="555" t="s">
        <v>7</v>
      </c>
      <c r="E289" s="555" t="s">
        <v>1370</v>
      </c>
      <c r="F289" s="558" t="s">
        <v>573</v>
      </c>
      <c r="G289" s="557">
        <v>0</v>
      </c>
      <c r="H289" s="236">
        <v>6.9269999999999996</v>
      </c>
      <c r="I289" s="236">
        <v>0.26</v>
      </c>
      <c r="J289" s="236">
        <v>0</v>
      </c>
      <c r="K289" s="236">
        <v>0</v>
      </c>
      <c r="L289" s="236">
        <v>0</v>
      </c>
      <c r="M289" s="556">
        <v>0</v>
      </c>
      <c r="N289" s="556">
        <v>0</v>
      </c>
      <c r="O289" s="556">
        <v>0</v>
      </c>
      <c r="P289" s="556">
        <v>0</v>
      </c>
      <c r="Q289" s="30">
        <f>SUM(G289:K289)</f>
        <v>7.1869999999999994</v>
      </c>
      <c r="R289" s="30">
        <f t="shared" si="129"/>
        <v>0</v>
      </c>
      <c r="S289" s="30"/>
      <c r="T289" s="645">
        <f t="shared" si="130"/>
        <v>7.1869999999999994</v>
      </c>
      <c r="U289" s="571">
        <v>7.26</v>
      </c>
      <c r="V289" s="703">
        <v>7.19</v>
      </c>
      <c r="W289" s="237">
        <v>0</v>
      </c>
      <c r="X289" s="237">
        <v>0</v>
      </c>
      <c r="Y289" s="674">
        <f t="shared" si="131"/>
        <v>7.19</v>
      </c>
      <c r="Z289" s="700">
        <v>1</v>
      </c>
      <c r="AA289" s="6"/>
    </row>
    <row r="290" spans="1:27" ht="15.75">
      <c r="A290" s="766" t="s">
        <v>518</v>
      </c>
      <c r="B290" s="767"/>
      <c r="C290" s="767"/>
      <c r="D290" s="767"/>
      <c r="E290" s="767"/>
      <c r="F290" s="720" t="s">
        <v>379</v>
      </c>
      <c r="G290" s="554">
        <f t="shared" ref="G290:P290" si="132">SUM(G283:G289)</f>
        <v>1.982</v>
      </c>
      <c r="H290" s="554">
        <f t="shared" si="132"/>
        <v>31.896999999999998</v>
      </c>
      <c r="I290" s="554">
        <f t="shared" si="132"/>
        <v>40.418999999999997</v>
      </c>
      <c r="J290" s="554">
        <f t="shared" si="132"/>
        <v>7.02</v>
      </c>
      <c r="K290" s="554">
        <f t="shared" si="132"/>
        <v>0</v>
      </c>
      <c r="L290" s="554">
        <f t="shared" si="132"/>
        <v>0</v>
      </c>
      <c r="M290" s="554">
        <f t="shared" si="132"/>
        <v>0</v>
      </c>
      <c r="N290" s="554">
        <f t="shared" si="132"/>
        <v>0</v>
      </c>
      <c r="O290" s="554">
        <f t="shared" si="132"/>
        <v>0</v>
      </c>
      <c r="P290" s="554">
        <f t="shared" si="132"/>
        <v>0</v>
      </c>
      <c r="Q290" s="30">
        <f>SUM(Q283:Q289)</f>
        <v>81.317999999999998</v>
      </c>
      <c r="R290" s="30">
        <f>SUM(R283:R289)</f>
        <v>0</v>
      </c>
      <c r="S290" s="30">
        <f>SUM(S283:S289)</f>
        <v>8.52</v>
      </c>
      <c r="T290" s="226">
        <f t="shared" si="130"/>
        <v>89.837999999999994</v>
      </c>
      <c r="U290" s="571">
        <f>SUM(U283:U289)</f>
        <v>88.891999999999996</v>
      </c>
      <c r="V290" s="704">
        <f>SUM(V283:V289)</f>
        <v>88.194999999999993</v>
      </c>
      <c r="W290" s="554">
        <f t="shared" ref="W290:Y290" si="133">SUM(W283:W289)</f>
        <v>0.90400000000000003</v>
      </c>
      <c r="X290" s="554">
        <f t="shared" si="133"/>
        <v>0.96899999999999997</v>
      </c>
      <c r="Y290" s="553">
        <f t="shared" si="133"/>
        <v>89.163999999999987</v>
      </c>
      <c r="Z290" s="780"/>
    </row>
    <row r="291" spans="1:27" ht="16.5" thickBot="1">
      <c r="A291" s="771"/>
      <c r="B291" s="772"/>
      <c r="C291" s="772"/>
      <c r="D291" s="772"/>
      <c r="E291" s="772"/>
      <c r="F291" s="721" t="s">
        <v>380</v>
      </c>
      <c r="G291" s="57">
        <f t="shared" ref="G291:S291" si="134">+G290/$T$290</f>
        <v>2.2061933702887421E-2</v>
      </c>
      <c r="H291" s="57">
        <f t="shared" si="134"/>
        <v>0.35505020147376387</v>
      </c>
      <c r="I291" s="57">
        <f t="shared" si="134"/>
        <v>0.44990983770787418</v>
      </c>
      <c r="J291" s="57">
        <f t="shared" si="134"/>
        <v>7.8140653175716293E-2</v>
      </c>
      <c r="K291" s="57">
        <f t="shared" si="134"/>
        <v>0</v>
      </c>
      <c r="L291" s="57">
        <f t="shared" si="134"/>
        <v>0</v>
      </c>
      <c r="M291" s="57">
        <f t="shared" si="134"/>
        <v>0</v>
      </c>
      <c r="N291" s="57">
        <f t="shared" si="134"/>
        <v>0</v>
      </c>
      <c r="O291" s="57">
        <f t="shared" si="134"/>
        <v>0</v>
      </c>
      <c r="P291" s="57">
        <f t="shared" si="134"/>
        <v>0</v>
      </c>
      <c r="Q291" s="57">
        <f t="shared" si="134"/>
        <v>0.90516262606024178</v>
      </c>
      <c r="R291" s="57">
        <f t="shared" si="134"/>
        <v>0</v>
      </c>
      <c r="S291" s="57">
        <f t="shared" si="134"/>
        <v>9.4837373939758232E-2</v>
      </c>
      <c r="T291" s="57">
        <f xml:space="preserve"> T290/U290</f>
        <v>1.0106421275255366</v>
      </c>
      <c r="U291" s="706"/>
      <c r="V291" s="705">
        <f>+V290/$Y$290</f>
        <v>0.98913238526759684</v>
      </c>
      <c r="W291" s="57">
        <f>+W290/$Y$290</f>
        <v>1.0138620968103721E-2</v>
      </c>
      <c r="X291" s="57">
        <f>+X290/$Y$290</f>
        <v>1.0867614732403214E-2</v>
      </c>
      <c r="Y291" s="709"/>
      <c r="Z291" s="781"/>
    </row>
    <row r="292" spans="1:27" ht="15.75">
      <c r="A292" s="551"/>
      <c r="B292" s="570"/>
      <c r="C292" s="550"/>
      <c r="D292" s="550"/>
      <c r="E292" s="550"/>
      <c r="F292" s="550"/>
      <c r="G292" s="549"/>
      <c r="H292" s="12"/>
      <c r="I292" s="12"/>
      <c r="J292" s="12"/>
      <c r="K292" s="12"/>
      <c r="L292" s="12"/>
      <c r="M292" s="548"/>
      <c r="N292" s="548"/>
      <c r="O292" s="548"/>
      <c r="P292" s="548"/>
      <c r="Q292" s="6"/>
      <c r="R292" s="6"/>
      <c r="S292" s="6"/>
      <c r="T292" s="196"/>
      <c r="U292" s="546"/>
      <c r="V292" s="574"/>
      <c r="W292" s="574"/>
      <c r="X292" s="574"/>
      <c r="Y292" s="546"/>
    </row>
    <row r="293" spans="1:27" ht="16.5" thickBot="1">
      <c r="A293" s="770" t="s">
        <v>282</v>
      </c>
      <c r="B293" s="770"/>
      <c r="C293" s="550"/>
      <c r="D293" s="550"/>
      <c r="E293" s="550"/>
      <c r="F293" s="550"/>
      <c r="G293" s="549"/>
      <c r="H293" s="12"/>
      <c r="I293" s="12"/>
      <c r="J293" s="12"/>
      <c r="K293" s="12"/>
      <c r="L293" s="12"/>
      <c r="M293" s="548"/>
      <c r="N293" s="548"/>
      <c r="O293" s="548"/>
      <c r="P293" s="548"/>
      <c r="Q293" s="6"/>
      <c r="R293" s="6"/>
      <c r="S293" s="6"/>
      <c r="T293" s="196"/>
      <c r="U293" s="546"/>
      <c r="V293" s="574"/>
      <c r="W293" s="574"/>
      <c r="X293" s="574"/>
      <c r="Y293" s="546"/>
    </row>
    <row r="294" spans="1:27" ht="15.75" outlineLevel="1">
      <c r="A294" s="646">
        <v>23</v>
      </c>
      <c r="B294" s="666" t="s">
        <v>283</v>
      </c>
      <c r="C294" s="653" t="s">
        <v>284</v>
      </c>
      <c r="D294" s="648" t="s">
        <v>285</v>
      </c>
      <c r="E294" s="648" t="s">
        <v>574</v>
      </c>
      <c r="F294" s="647" t="s">
        <v>286</v>
      </c>
      <c r="G294" s="649">
        <v>18.920000000000002</v>
      </c>
      <c r="H294" s="221">
        <v>0</v>
      </c>
      <c r="I294" s="221">
        <v>0</v>
      </c>
      <c r="J294" s="221">
        <v>0</v>
      </c>
      <c r="K294" s="221">
        <v>0</v>
      </c>
      <c r="L294" s="221">
        <v>0</v>
      </c>
      <c r="M294" s="650">
        <v>0</v>
      </c>
      <c r="N294" s="650">
        <v>0</v>
      </c>
      <c r="O294" s="650">
        <v>0</v>
      </c>
      <c r="P294" s="650">
        <v>0</v>
      </c>
      <c r="Q294" s="279">
        <f>SUM(G294:K294)</f>
        <v>18.920000000000002</v>
      </c>
      <c r="R294" s="279">
        <f t="shared" ref="R294:R304" si="135">SUM(L294:P294)</f>
        <v>0</v>
      </c>
      <c r="S294" s="279"/>
      <c r="T294" s="659">
        <f t="shared" ref="T294:T305" si="136">SUM(Q294:S294)</f>
        <v>18.920000000000002</v>
      </c>
      <c r="U294" s="672">
        <v>18.920000000000002</v>
      </c>
      <c r="V294" s="702">
        <v>18.920000000000002</v>
      </c>
      <c r="W294" s="223">
        <v>0</v>
      </c>
      <c r="X294" s="223">
        <v>0</v>
      </c>
      <c r="Y294" s="708">
        <f t="shared" ref="Y294:Y304" si="137">V294+X294</f>
        <v>18.920000000000002</v>
      </c>
      <c r="Z294" s="651">
        <v>1</v>
      </c>
      <c r="AA294" s="6"/>
    </row>
    <row r="295" spans="1:27" ht="15.75" outlineLevel="1">
      <c r="A295" s="559">
        <v>25</v>
      </c>
      <c r="B295" s="663" t="s">
        <v>289</v>
      </c>
      <c r="C295" s="652" t="s">
        <v>1346</v>
      </c>
      <c r="D295" s="555" t="s">
        <v>1353</v>
      </c>
      <c r="E295" s="555" t="s">
        <v>887</v>
      </c>
      <c r="F295" s="558" t="s">
        <v>1431</v>
      </c>
      <c r="G295" s="557">
        <v>3.02</v>
      </c>
      <c r="H295" s="236">
        <v>6.7530000000000001</v>
      </c>
      <c r="I295" s="236">
        <v>0.54500000000000004</v>
      </c>
      <c r="J295" s="236">
        <v>0</v>
      </c>
      <c r="K295" s="236">
        <v>0</v>
      </c>
      <c r="L295" s="236">
        <v>0</v>
      </c>
      <c r="M295" s="556">
        <v>0</v>
      </c>
      <c r="N295" s="556">
        <v>0</v>
      </c>
      <c r="O295" s="556">
        <v>0</v>
      </c>
      <c r="P295" s="556">
        <v>0</v>
      </c>
      <c r="Q295" s="30">
        <f>SUM(G295:K295)</f>
        <v>10.318</v>
      </c>
      <c r="R295" s="30">
        <f t="shared" si="135"/>
        <v>0</v>
      </c>
      <c r="S295" s="30"/>
      <c r="T295" s="645">
        <f t="shared" si="136"/>
        <v>10.318</v>
      </c>
      <c r="U295" s="571">
        <v>10.318</v>
      </c>
      <c r="V295" s="703">
        <v>10.318</v>
      </c>
      <c r="W295" s="237">
        <v>0</v>
      </c>
      <c r="X295" s="237">
        <v>0</v>
      </c>
      <c r="Y295" s="674">
        <f t="shared" si="137"/>
        <v>10.318</v>
      </c>
      <c r="Z295" s="700">
        <v>1</v>
      </c>
      <c r="AA295" s="6"/>
    </row>
    <row r="296" spans="1:27" ht="15.75" outlineLevel="1">
      <c r="A296" s="559">
        <v>25</v>
      </c>
      <c r="B296" s="663" t="s">
        <v>289</v>
      </c>
      <c r="C296" s="652" t="s">
        <v>1346</v>
      </c>
      <c r="D296" s="555" t="s">
        <v>888</v>
      </c>
      <c r="E296" s="555" t="s">
        <v>710</v>
      </c>
      <c r="F296" s="558" t="s">
        <v>890</v>
      </c>
      <c r="G296" s="557">
        <v>2.98</v>
      </c>
      <c r="H296" s="236">
        <v>5.3179999999999996</v>
      </c>
      <c r="I296" s="236">
        <v>9.9440000000000008</v>
      </c>
      <c r="J296" s="236">
        <v>0</v>
      </c>
      <c r="K296" s="236">
        <v>0</v>
      </c>
      <c r="L296" s="236">
        <v>0</v>
      </c>
      <c r="M296" s="556">
        <v>0</v>
      </c>
      <c r="N296" s="556">
        <v>0</v>
      </c>
      <c r="O296" s="556">
        <v>0</v>
      </c>
      <c r="P296" s="556">
        <v>0</v>
      </c>
      <c r="Q296" s="30">
        <f>SUM(G296:K296)</f>
        <v>18.242000000000001</v>
      </c>
      <c r="R296" s="30">
        <f t="shared" si="135"/>
        <v>0</v>
      </c>
      <c r="S296" s="30"/>
      <c r="T296" s="645">
        <f t="shared" si="136"/>
        <v>18.242000000000001</v>
      </c>
      <c r="U296" s="571">
        <v>18.23</v>
      </c>
      <c r="V296" s="703">
        <v>18.242000000000001</v>
      </c>
      <c r="W296" s="237">
        <v>0</v>
      </c>
      <c r="X296" s="237">
        <v>0</v>
      </c>
      <c r="Y296" s="674">
        <f t="shared" si="137"/>
        <v>18.242000000000001</v>
      </c>
      <c r="Z296" s="700">
        <v>1</v>
      </c>
      <c r="AA296" s="6"/>
    </row>
    <row r="297" spans="1:27" ht="15.75" outlineLevel="1">
      <c r="A297" s="559">
        <v>25</v>
      </c>
      <c r="B297" s="663" t="s">
        <v>287</v>
      </c>
      <c r="C297" s="652" t="s">
        <v>725</v>
      </c>
      <c r="D297" s="555" t="s">
        <v>7</v>
      </c>
      <c r="E297" s="555" t="s">
        <v>288</v>
      </c>
      <c r="F297" s="558" t="s">
        <v>1388</v>
      </c>
      <c r="G297" s="557">
        <v>0.46400000000000002</v>
      </c>
      <c r="H297" s="236">
        <v>4.4370000000000003</v>
      </c>
      <c r="I297" s="236">
        <v>0</v>
      </c>
      <c r="J297" s="236">
        <v>0</v>
      </c>
      <c r="K297" s="236">
        <v>0</v>
      </c>
      <c r="L297" s="236">
        <v>0</v>
      </c>
      <c r="M297" s="556">
        <v>0</v>
      </c>
      <c r="N297" s="556">
        <v>0</v>
      </c>
      <c r="O297" s="556">
        <v>0</v>
      </c>
      <c r="P297" s="556">
        <v>0</v>
      </c>
      <c r="Q297" s="30">
        <f>SUM(G297:K297)</f>
        <v>4.9010000000000007</v>
      </c>
      <c r="R297" s="30">
        <f t="shared" si="135"/>
        <v>0</v>
      </c>
      <c r="S297" s="30"/>
      <c r="T297" s="645">
        <f t="shared" si="136"/>
        <v>4.9010000000000007</v>
      </c>
      <c r="U297" s="571">
        <v>4.9000000000000004</v>
      </c>
      <c r="V297" s="703">
        <v>3.81</v>
      </c>
      <c r="W297" s="237">
        <v>0.625</v>
      </c>
      <c r="X297" s="237">
        <v>0.46400000000000002</v>
      </c>
      <c r="Y297" s="674">
        <f t="shared" si="137"/>
        <v>4.274</v>
      </c>
      <c r="Z297" s="700">
        <v>1</v>
      </c>
      <c r="AA297" s="6"/>
    </row>
    <row r="298" spans="1:27" ht="30.75" outlineLevel="1">
      <c r="A298" s="559">
        <v>29</v>
      </c>
      <c r="B298" s="555">
        <v>2902</v>
      </c>
      <c r="C298" s="652" t="s">
        <v>1322</v>
      </c>
      <c r="D298" s="555" t="s">
        <v>7</v>
      </c>
      <c r="E298" s="555" t="s">
        <v>252</v>
      </c>
      <c r="F298" s="558" t="s">
        <v>1432</v>
      </c>
      <c r="G298" s="557">
        <v>0</v>
      </c>
      <c r="H298" s="236">
        <v>0.92</v>
      </c>
      <c r="I298" s="236">
        <v>9.76</v>
      </c>
      <c r="J298" s="236">
        <v>0</v>
      </c>
      <c r="K298" s="236">
        <v>0</v>
      </c>
      <c r="L298" s="236">
        <v>0</v>
      </c>
      <c r="M298" s="556">
        <v>0</v>
      </c>
      <c r="N298" s="556">
        <v>0</v>
      </c>
      <c r="O298" s="556">
        <v>0</v>
      </c>
      <c r="P298" s="556">
        <v>0</v>
      </c>
      <c r="Q298" s="30">
        <f t="shared" ref="Q298" si="138">SUM(G298:K298)</f>
        <v>10.68</v>
      </c>
      <c r="R298" s="30">
        <f t="shared" si="135"/>
        <v>0</v>
      </c>
      <c r="S298" s="30"/>
      <c r="T298" s="645">
        <f t="shared" si="136"/>
        <v>10.68</v>
      </c>
      <c r="U298" s="571">
        <v>10.68</v>
      </c>
      <c r="V298" s="703">
        <v>0.92</v>
      </c>
      <c r="W298" s="237">
        <v>4.88</v>
      </c>
      <c r="X298" s="237">
        <v>4.88</v>
      </c>
      <c r="Y298" s="674">
        <f t="shared" si="137"/>
        <v>5.8</v>
      </c>
      <c r="Z298" s="700">
        <v>1</v>
      </c>
      <c r="AA298" s="712"/>
    </row>
    <row r="299" spans="1:27" ht="45" outlineLevel="1">
      <c r="A299" s="559">
        <v>29</v>
      </c>
      <c r="B299" s="663" t="s">
        <v>290</v>
      </c>
      <c r="C299" s="652" t="s">
        <v>620</v>
      </c>
      <c r="D299" s="555" t="s">
        <v>7</v>
      </c>
      <c r="E299" s="555" t="s">
        <v>169</v>
      </c>
      <c r="F299" s="558" t="s">
        <v>1369</v>
      </c>
      <c r="G299" s="557">
        <v>0</v>
      </c>
      <c r="H299" s="236">
        <v>5.7</v>
      </c>
      <c r="I299" s="236">
        <v>0</v>
      </c>
      <c r="J299" s="236">
        <v>0</v>
      </c>
      <c r="K299" s="236">
        <v>0</v>
      </c>
      <c r="L299" s="236">
        <v>0</v>
      </c>
      <c r="M299" s="556">
        <v>0</v>
      </c>
      <c r="N299" s="556">
        <v>0</v>
      </c>
      <c r="O299" s="556">
        <v>0</v>
      </c>
      <c r="P299" s="556">
        <v>0</v>
      </c>
      <c r="Q299" s="30">
        <f t="shared" ref="Q299:Q304" si="139">SUM(G299:K299)</f>
        <v>5.7</v>
      </c>
      <c r="R299" s="30">
        <f t="shared" si="135"/>
        <v>0</v>
      </c>
      <c r="S299" s="30"/>
      <c r="T299" s="645">
        <f t="shared" si="136"/>
        <v>5.7</v>
      </c>
      <c r="U299" s="571">
        <v>5.7</v>
      </c>
      <c r="V299" s="703">
        <v>3.7</v>
      </c>
      <c r="W299" s="237">
        <v>1</v>
      </c>
      <c r="X299" s="237">
        <v>1</v>
      </c>
      <c r="Y299" s="674">
        <f t="shared" si="137"/>
        <v>4.7</v>
      </c>
      <c r="Z299" s="700">
        <v>1</v>
      </c>
      <c r="AA299" s="712"/>
    </row>
    <row r="300" spans="1:27" ht="15.75" outlineLevel="1">
      <c r="A300" s="559">
        <v>29</v>
      </c>
      <c r="B300" s="663" t="s">
        <v>291</v>
      </c>
      <c r="C300" s="652" t="s">
        <v>292</v>
      </c>
      <c r="D300" s="555" t="s">
        <v>7</v>
      </c>
      <c r="E300" s="555" t="s">
        <v>293</v>
      </c>
      <c r="F300" s="558" t="s">
        <v>292</v>
      </c>
      <c r="G300" s="557">
        <v>0</v>
      </c>
      <c r="H300" s="236">
        <v>1.72</v>
      </c>
      <c r="I300" s="236">
        <v>0</v>
      </c>
      <c r="J300" s="236">
        <v>0</v>
      </c>
      <c r="K300" s="236">
        <v>0</v>
      </c>
      <c r="L300" s="236">
        <v>0</v>
      </c>
      <c r="M300" s="556">
        <v>0</v>
      </c>
      <c r="N300" s="556">
        <v>0</v>
      </c>
      <c r="O300" s="556">
        <v>0</v>
      </c>
      <c r="P300" s="556">
        <v>0</v>
      </c>
      <c r="Q300" s="30">
        <f t="shared" si="139"/>
        <v>1.72</v>
      </c>
      <c r="R300" s="30">
        <f t="shared" si="135"/>
        <v>0</v>
      </c>
      <c r="S300" s="30"/>
      <c r="T300" s="645">
        <f t="shared" si="136"/>
        <v>1.72</v>
      </c>
      <c r="U300" s="571">
        <v>1.72</v>
      </c>
      <c r="V300" s="703">
        <v>1.72</v>
      </c>
      <c r="W300" s="237">
        <v>0</v>
      </c>
      <c r="X300" s="237">
        <v>0</v>
      </c>
      <c r="Y300" s="674">
        <f t="shared" si="137"/>
        <v>1.72</v>
      </c>
      <c r="Z300" s="700">
        <v>1</v>
      </c>
      <c r="AA300" s="6"/>
    </row>
    <row r="301" spans="1:27" ht="31.5" customHeight="1" outlineLevel="1">
      <c r="A301" s="559" t="s">
        <v>929</v>
      </c>
      <c r="B301" s="663" t="s">
        <v>930</v>
      </c>
      <c r="C301" s="652" t="s">
        <v>931</v>
      </c>
      <c r="D301" s="555" t="s">
        <v>7</v>
      </c>
      <c r="E301" s="555" t="s">
        <v>932</v>
      </c>
      <c r="F301" s="558" t="s">
        <v>1296</v>
      </c>
      <c r="G301" s="557">
        <v>10.1</v>
      </c>
      <c r="H301" s="236">
        <v>3</v>
      </c>
      <c r="I301" s="236">
        <v>0</v>
      </c>
      <c r="J301" s="236">
        <v>0</v>
      </c>
      <c r="K301" s="236">
        <v>0</v>
      </c>
      <c r="L301" s="236">
        <v>0</v>
      </c>
      <c r="M301" s="556">
        <v>0</v>
      </c>
      <c r="N301" s="556">
        <v>0</v>
      </c>
      <c r="O301" s="556">
        <v>0</v>
      </c>
      <c r="P301" s="556">
        <v>0</v>
      </c>
      <c r="Q301" s="30">
        <f t="shared" si="139"/>
        <v>13.1</v>
      </c>
      <c r="R301" s="30">
        <f t="shared" si="135"/>
        <v>0</v>
      </c>
      <c r="S301" s="30"/>
      <c r="T301" s="645">
        <f t="shared" si="136"/>
        <v>13.1</v>
      </c>
      <c r="U301" s="571">
        <v>13.1</v>
      </c>
      <c r="V301" s="703"/>
      <c r="W301" s="237"/>
      <c r="X301" s="237"/>
      <c r="Y301" s="674">
        <f t="shared" si="137"/>
        <v>0</v>
      </c>
      <c r="Z301" s="700">
        <v>1</v>
      </c>
      <c r="AA301" s="6"/>
    </row>
    <row r="302" spans="1:27" ht="15.75" outlineLevel="1">
      <c r="A302" s="559">
        <v>50</v>
      </c>
      <c r="B302" s="663" t="s">
        <v>146</v>
      </c>
      <c r="C302" s="652" t="s">
        <v>297</v>
      </c>
      <c r="D302" s="555" t="s">
        <v>110</v>
      </c>
      <c r="E302" s="555" t="s">
        <v>298</v>
      </c>
      <c r="F302" s="558" t="s">
        <v>508</v>
      </c>
      <c r="G302" s="557">
        <v>0.09</v>
      </c>
      <c r="H302" s="236">
        <v>10.715</v>
      </c>
      <c r="I302" s="236">
        <v>1.0009999999999999</v>
      </c>
      <c r="J302" s="236">
        <v>0.44700000000000001</v>
      </c>
      <c r="K302" s="236">
        <v>0</v>
      </c>
      <c r="L302" s="236">
        <v>0</v>
      </c>
      <c r="M302" s="556">
        <v>0</v>
      </c>
      <c r="N302" s="556">
        <v>9.8390000000000004</v>
      </c>
      <c r="O302" s="556">
        <v>1.2010000000000001</v>
      </c>
      <c r="P302" s="556">
        <v>0</v>
      </c>
      <c r="Q302" s="30">
        <f t="shared" si="139"/>
        <v>12.252999999999998</v>
      </c>
      <c r="R302" s="30">
        <f t="shared" si="135"/>
        <v>11.040000000000001</v>
      </c>
      <c r="S302" s="30"/>
      <c r="T302" s="645">
        <f t="shared" si="136"/>
        <v>23.292999999999999</v>
      </c>
      <c r="U302" s="571">
        <v>23.292999999999999</v>
      </c>
      <c r="V302" s="703">
        <v>23.292999999999999</v>
      </c>
      <c r="W302" s="237">
        <v>0</v>
      </c>
      <c r="X302" s="237">
        <v>0</v>
      </c>
      <c r="Y302" s="674">
        <f t="shared" si="137"/>
        <v>23.292999999999999</v>
      </c>
      <c r="Z302" s="700">
        <v>1</v>
      </c>
      <c r="AA302" s="6"/>
    </row>
    <row r="303" spans="1:27" ht="15.75" outlineLevel="1">
      <c r="A303" s="559">
        <v>50</v>
      </c>
      <c r="B303" s="663" t="s">
        <v>299</v>
      </c>
      <c r="C303" s="652" t="s">
        <v>300</v>
      </c>
      <c r="D303" s="555" t="s">
        <v>7</v>
      </c>
      <c r="E303" s="555" t="s">
        <v>301</v>
      </c>
      <c r="F303" s="558" t="s">
        <v>1433</v>
      </c>
      <c r="G303" s="557">
        <v>0</v>
      </c>
      <c r="H303" s="746">
        <v>25.396999999999998</v>
      </c>
      <c r="I303" s="236">
        <v>15.612</v>
      </c>
      <c r="J303" s="746">
        <v>4.7859999999999996</v>
      </c>
      <c r="K303" s="746">
        <v>0</v>
      </c>
      <c r="L303" s="236">
        <v>0</v>
      </c>
      <c r="M303" s="556">
        <v>11.776</v>
      </c>
      <c r="N303" s="556">
        <v>19.850000000000001</v>
      </c>
      <c r="O303" s="556">
        <v>0.84799999999999998</v>
      </c>
      <c r="P303" s="556">
        <v>0</v>
      </c>
      <c r="Q303" s="30">
        <f t="shared" si="139"/>
        <v>45.795000000000002</v>
      </c>
      <c r="R303" s="30">
        <f t="shared" si="135"/>
        <v>32.474000000000004</v>
      </c>
      <c r="S303" s="30"/>
      <c r="T303" s="645">
        <f t="shared" si="136"/>
        <v>78.269000000000005</v>
      </c>
      <c r="U303" s="571">
        <v>78.099999999999994</v>
      </c>
      <c r="V303" s="703">
        <v>77.929000000000002</v>
      </c>
      <c r="W303" s="237">
        <v>0.17</v>
      </c>
      <c r="X303" s="237">
        <v>0.17</v>
      </c>
      <c r="Y303" s="674">
        <f t="shared" si="137"/>
        <v>78.099000000000004</v>
      </c>
      <c r="Z303" s="700">
        <v>1</v>
      </c>
      <c r="AA303" s="712"/>
    </row>
    <row r="304" spans="1:27" ht="15.75" outlineLevel="1">
      <c r="A304" s="559">
        <v>50</v>
      </c>
      <c r="B304" s="663" t="s">
        <v>294</v>
      </c>
      <c r="C304" s="652" t="s">
        <v>296</v>
      </c>
      <c r="D304" s="555" t="s">
        <v>7</v>
      </c>
      <c r="E304" s="555" t="s">
        <v>295</v>
      </c>
      <c r="F304" s="652" t="s">
        <v>1387</v>
      </c>
      <c r="G304" s="236">
        <v>6.8869999999999996</v>
      </c>
      <c r="H304" s="236">
        <v>23.675999999999998</v>
      </c>
      <c r="I304" s="236">
        <v>0.88100000000000001</v>
      </c>
      <c r="J304" s="236">
        <v>0.11</v>
      </c>
      <c r="K304" s="236">
        <v>0</v>
      </c>
      <c r="L304" s="236">
        <v>0</v>
      </c>
      <c r="M304" s="556">
        <v>0</v>
      </c>
      <c r="N304" s="556">
        <v>0</v>
      </c>
      <c r="O304" s="556">
        <v>1.3480000000000001</v>
      </c>
      <c r="P304" s="556">
        <v>0</v>
      </c>
      <c r="Q304" s="30">
        <f t="shared" si="139"/>
        <v>31.553999999999998</v>
      </c>
      <c r="R304" s="30">
        <f t="shared" si="135"/>
        <v>1.3480000000000001</v>
      </c>
      <c r="S304" s="30"/>
      <c r="T304" s="645">
        <f t="shared" si="136"/>
        <v>32.902000000000001</v>
      </c>
      <c r="U304" s="571">
        <v>32.909999999999997</v>
      </c>
      <c r="V304" s="703">
        <v>31.32</v>
      </c>
      <c r="W304" s="237">
        <v>0.79100000000000004</v>
      </c>
      <c r="X304" s="237">
        <v>0.79100000000000004</v>
      </c>
      <c r="Y304" s="674">
        <f t="shared" si="137"/>
        <v>32.110999999999997</v>
      </c>
      <c r="Z304" s="700">
        <v>1</v>
      </c>
      <c r="AA304" s="712"/>
    </row>
    <row r="305" spans="1:27" ht="15.75">
      <c r="A305" s="766" t="s">
        <v>366</v>
      </c>
      <c r="B305" s="767"/>
      <c r="C305" s="767"/>
      <c r="D305" s="767"/>
      <c r="E305" s="767"/>
      <c r="F305" s="720" t="s">
        <v>379</v>
      </c>
      <c r="G305" s="554">
        <f t="shared" ref="G305:P305" si="140">SUM(G294:G304)</f>
        <v>42.461000000000006</v>
      </c>
      <c r="H305" s="554">
        <f t="shared" si="140"/>
        <v>87.635999999999996</v>
      </c>
      <c r="I305" s="554">
        <f t="shared" si="140"/>
        <v>37.743000000000002</v>
      </c>
      <c r="J305" s="554">
        <f t="shared" si="140"/>
        <v>5.343</v>
      </c>
      <c r="K305" s="554">
        <f t="shared" si="140"/>
        <v>0</v>
      </c>
      <c r="L305" s="554">
        <f t="shared" si="140"/>
        <v>0</v>
      </c>
      <c r="M305" s="554">
        <f t="shared" si="140"/>
        <v>11.776</v>
      </c>
      <c r="N305" s="554">
        <f t="shared" si="140"/>
        <v>29.689</v>
      </c>
      <c r="O305" s="554">
        <f t="shared" si="140"/>
        <v>3.3970000000000002</v>
      </c>
      <c r="P305" s="554">
        <f t="shared" si="140"/>
        <v>0</v>
      </c>
      <c r="Q305" s="30">
        <f>SUM(Q294:Q304)</f>
        <v>173.18300000000002</v>
      </c>
      <c r="R305" s="30">
        <f>SUM(R294:R304)</f>
        <v>44.862000000000002</v>
      </c>
      <c r="S305" s="30">
        <f>SUM(S294:S304)</f>
        <v>0</v>
      </c>
      <c r="T305" s="226">
        <f t="shared" si="136"/>
        <v>218.04500000000002</v>
      </c>
      <c r="U305" s="571">
        <f>SUM(U294:U304)</f>
        <v>217.87099999999998</v>
      </c>
      <c r="V305" s="704">
        <f>SUM(V294:V304)</f>
        <v>190.172</v>
      </c>
      <c r="W305" s="554">
        <f t="shared" ref="W305:Y305" si="141">SUM(W294:W304)</f>
        <v>7.4660000000000002</v>
      </c>
      <c r="X305" s="554">
        <f t="shared" si="141"/>
        <v>7.3050000000000006</v>
      </c>
      <c r="Y305" s="553">
        <f t="shared" si="141"/>
        <v>197.47699999999998</v>
      </c>
      <c r="Z305" s="780"/>
    </row>
    <row r="306" spans="1:27" ht="16.5" thickBot="1">
      <c r="A306" s="771"/>
      <c r="B306" s="772"/>
      <c r="C306" s="772"/>
      <c r="D306" s="772"/>
      <c r="E306" s="772"/>
      <c r="F306" s="721" t="s">
        <v>380</v>
      </c>
      <c r="G306" s="57">
        <f t="shared" ref="G306:S306" si="142">+G305/$T$305</f>
        <v>0.19473503175949919</v>
      </c>
      <c r="H306" s="57">
        <f t="shared" si="142"/>
        <v>0.40191703547432867</v>
      </c>
      <c r="I306" s="57">
        <f t="shared" si="142"/>
        <v>0.17309729642963609</v>
      </c>
      <c r="J306" s="57">
        <f t="shared" si="142"/>
        <v>2.4504116122818682E-2</v>
      </c>
      <c r="K306" s="57">
        <f t="shared" si="142"/>
        <v>0</v>
      </c>
      <c r="L306" s="57">
        <f t="shared" si="142"/>
        <v>0</v>
      </c>
      <c r="M306" s="57">
        <f t="shared" si="142"/>
        <v>5.4007200348551901E-2</v>
      </c>
      <c r="N306" s="57">
        <f t="shared" si="142"/>
        <v>0.13615996697929325</v>
      </c>
      <c r="O306" s="57">
        <f t="shared" si="142"/>
        <v>1.5579352885872182E-2</v>
      </c>
      <c r="P306" s="57">
        <f t="shared" si="142"/>
        <v>0</v>
      </c>
      <c r="Q306" s="57">
        <f t="shared" si="142"/>
        <v>0.79425347978628269</v>
      </c>
      <c r="R306" s="57">
        <f t="shared" si="142"/>
        <v>0.20574652021371734</v>
      </c>
      <c r="S306" s="57">
        <f t="shared" si="142"/>
        <v>0</v>
      </c>
      <c r="T306" s="57">
        <f xml:space="preserve"> T305/U305</f>
        <v>1.0007986377259941</v>
      </c>
      <c r="U306" s="706"/>
      <c r="V306" s="705">
        <f>+V305/$Y$305</f>
        <v>0.96300835033953336</v>
      </c>
      <c r="W306" s="57">
        <f>+W305/$Y$305</f>
        <v>3.7806934478445596E-2</v>
      </c>
      <c r="X306" s="57">
        <f>+X305/$Y$305</f>
        <v>3.6991649660466794E-2</v>
      </c>
      <c r="Y306" s="709"/>
      <c r="Z306" s="781"/>
    </row>
    <row r="307" spans="1:27" ht="15.75">
      <c r="A307" s="551"/>
      <c r="B307" s="570"/>
      <c r="C307" s="550"/>
      <c r="D307" s="550"/>
      <c r="E307" s="550"/>
      <c r="F307" s="550"/>
      <c r="G307" s="549"/>
      <c r="H307" s="12"/>
      <c r="I307" s="12"/>
      <c r="J307" s="12"/>
      <c r="K307" s="12"/>
      <c r="L307" s="12"/>
      <c r="M307" s="548"/>
      <c r="N307" s="548"/>
      <c r="O307" s="548"/>
      <c r="P307" s="548"/>
      <c r="Q307" s="6"/>
      <c r="R307" s="6"/>
      <c r="S307" s="6"/>
      <c r="T307" s="196"/>
      <c r="U307" s="546"/>
      <c r="V307" s="574"/>
      <c r="W307" s="574"/>
      <c r="X307" s="574"/>
      <c r="Y307" s="546"/>
    </row>
    <row r="308" spans="1:27" ht="17.25" customHeight="1" thickBot="1">
      <c r="A308" s="770" t="s">
        <v>302</v>
      </c>
      <c r="B308" s="770"/>
      <c r="C308" s="770"/>
      <c r="D308" s="550"/>
      <c r="E308" s="550"/>
      <c r="F308" s="550"/>
      <c r="G308" s="549"/>
      <c r="H308" s="12"/>
      <c r="I308" s="12"/>
      <c r="J308" s="12"/>
      <c r="K308" s="12"/>
      <c r="L308" s="12"/>
      <c r="M308" s="548"/>
      <c r="N308" s="548"/>
      <c r="O308" s="548"/>
      <c r="P308" s="548"/>
      <c r="Q308" s="6"/>
      <c r="R308" s="6"/>
      <c r="S308" s="6"/>
      <c r="T308" s="196"/>
      <c r="U308" s="546"/>
      <c r="V308" s="574"/>
      <c r="W308" s="574"/>
      <c r="X308" s="574"/>
      <c r="Y308" s="546"/>
    </row>
    <row r="309" spans="1:27" ht="15.75" outlineLevel="1">
      <c r="A309" s="646" t="s">
        <v>802</v>
      </c>
      <c r="B309" s="695">
        <v>4511</v>
      </c>
      <c r="C309" s="653" t="s">
        <v>1496</v>
      </c>
      <c r="D309" s="695" t="s">
        <v>7</v>
      </c>
      <c r="E309" s="695" t="s">
        <v>1497</v>
      </c>
      <c r="F309" s="653" t="s">
        <v>1525</v>
      </c>
      <c r="G309" s="696"/>
      <c r="H309" s="221"/>
      <c r="I309" s="221"/>
      <c r="J309" s="221"/>
      <c r="K309" s="221"/>
      <c r="L309" s="221"/>
      <c r="M309" s="221"/>
      <c r="N309" s="221"/>
      <c r="O309" s="221"/>
      <c r="P309" s="650"/>
      <c r="Q309" s="279">
        <f>+SUM(G309:K309)</f>
        <v>0</v>
      </c>
      <c r="R309" s="279">
        <f>+SUM(L309:P309)</f>
        <v>0</v>
      </c>
      <c r="S309" s="279"/>
      <c r="T309" s="659">
        <f>+SUM(Q309:S309)</f>
        <v>0</v>
      </c>
      <c r="U309" s="672">
        <v>149.07</v>
      </c>
      <c r="V309" s="702"/>
      <c r="W309" s="223"/>
      <c r="X309" s="223"/>
      <c r="Y309" s="708">
        <f t="shared" ref="Y309:Y321" si="143">V309+X309</f>
        <v>0</v>
      </c>
      <c r="Z309" s="651">
        <v>3</v>
      </c>
      <c r="AA309" s="6"/>
    </row>
    <row r="310" spans="1:27" ht="15.75" outlineLevel="1">
      <c r="A310" s="724" t="s">
        <v>802</v>
      </c>
      <c r="B310" s="737">
        <v>4513</v>
      </c>
      <c r="C310" s="726" t="s">
        <v>1498</v>
      </c>
      <c r="D310" s="737" t="s">
        <v>7</v>
      </c>
      <c r="E310" s="737" t="s">
        <v>1499</v>
      </c>
      <c r="F310" s="726" t="s">
        <v>1526</v>
      </c>
      <c r="G310" s="738"/>
      <c r="H310" s="730"/>
      <c r="I310" s="730"/>
      <c r="J310" s="730"/>
      <c r="K310" s="730"/>
      <c r="L310" s="730"/>
      <c r="M310" s="730"/>
      <c r="N310" s="730"/>
      <c r="O310" s="730"/>
      <c r="P310" s="731"/>
      <c r="Q310" s="30">
        <f t="shared" ref="Q310:Q311" si="144">SUM(G310:K310)</f>
        <v>0</v>
      </c>
      <c r="R310" s="30">
        <f t="shared" ref="R310:R313" si="145">SUM(L310:P310)</f>
        <v>0</v>
      </c>
      <c r="S310" s="732"/>
      <c r="T310" s="645">
        <f t="shared" ref="T310:T313" si="146">SUM(Q310:S310)</f>
        <v>0</v>
      </c>
      <c r="U310" s="739">
        <v>90.59</v>
      </c>
      <c r="V310" s="733"/>
      <c r="W310" s="734"/>
      <c r="X310" s="734"/>
      <c r="Y310" s="735">
        <f>+V310+X310</f>
        <v>0</v>
      </c>
      <c r="Z310" s="736"/>
      <c r="AA310" s="6"/>
    </row>
    <row r="311" spans="1:27" ht="15.75" outlineLevel="1">
      <c r="A311" s="724" t="s">
        <v>795</v>
      </c>
      <c r="B311" s="737" t="s">
        <v>1459</v>
      </c>
      <c r="C311" s="726" t="s">
        <v>1460</v>
      </c>
      <c r="D311" s="737" t="s">
        <v>7</v>
      </c>
      <c r="E311" s="737" t="s">
        <v>1461</v>
      </c>
      <c r="F311" s="726" t="s">
        <v>1527</v>
      </c>
      <c r="G311" s="738"/>
      <c r="H311" s="730"/>
      <c r="I311" s="730"/>
      <c r="J311" s="730"/>
      <c r="K311" s="730"/>
      <c r="L311" s="730"/>
      <c r="M311" s="730"/>
      <c r="N311" s="730"/>
      <c r="O311" s="730"/>
      <c r="P311" s="731"/>
      <c r="Q311" s="30">
        <f t="shared" si="144"/>
        <v>0</v>
      </c>
      <c r="R311" s="30">
        <f t="shared" si="145"/>
        <v>0</v>
      </c>
      <c r="S311" s="732"/>
      <c r="T311" s="645">
        <f t="shared" si="146"/>
        <v>0</v>
      </c>
      <c r="U311" s="739">
        <v>124.88</v>
      </c>
      <c r="V311" s="733">
        <v>125.8</v>
      </c>
      <c r="W311" s="734">
        <v>0</v>
      </c>
      <c r="X311" s="734">
        <v>0</v>
      </c>
      <c r="Y311" s="735">
        <f>+V311+X311</f>
        <v>125.8</v>
      </c>
      <c r="Z311" s="736"/>
      <c r="AA311" s="6"/>
    </row>
    <row r="312" spans="1:27" ht="15.75" outlineLevel="1">
      <c r="A312" s="724" t="s">
        <v>795</v>
      </c>
      <c r="B312" s="737" t="s">
        <v>779</v>
      </c>
      <c r="C312" s="726" t="s">
        <v>781</v>
      </c>
      <c r="D312" s="737" t="s">
        <v>7</v>
      </c>
      <c r="E312" s="737" t="s">
        <v>1462</v>
      </c>
      <c r="F312" s="726" t="s">
        <v>1528</v>
      </c>
      <c r="G312" s="738"/>
      <c r="H312" s="730"/>
      <c r="I312" s="730"/>
      <c r="J312" s="730"/>
      <c r="K312" s="730"/>
      <c r="L312" s="730"/>
      <c r="M312" s="730"/>
      <c r="N312" s="730"/>
      <c r="O312" s="730"/>
      <c r="P312" s="731"/>
      <c r="Q312" s="30">
        <f>SUM(G312:K312)</f>
        <v>0</v>
      </c>
      <c r="R312" s="30">
        <f t="shared" si="145"/>
        <v>0</v>
      </c>
      <c r="S312" s="732"/>
      <c r="T312" s="645">
        <f t="shared" si="146"/>
        <v>0</v>
      </c>
      <c r="U312" s="739">
        <v>93.27</v>
      </c>
      <c r="V312" s="733">
        <v>78</v>
      </c>
      <c r="W312" s="734">
        <v>12</v>
      </c>
      <c r="X312" s="734">
        <v>12</v>
      </c>
      <c r="Y312" s="735">
        <f>+V312+X312</f>
        <v>90</v>
      </c>
      <c r="Z312" s="736"/>
      <c r="AA312" s="6"/>
    </row>
    <row r="313" spans="1:27" ht="15.75" outlineLevel="1">
      <c r="A313" s="724" t="s">
        <v>795</v>
      </c>
      <c r="B313" s="737" t="s">
        <v>1332</v>
      </c>
      <c r="C313" s="726" t="s">
        <v>1333</v>
      </c>
      <c r="D313" s="737" t="s">
        <v>7</v>
      </c>
      <c r="E313" s="737" t="s">
        <v>1361</v>
      </c>
      <c r="F313" s="726" t="s">
        <v>1529</v>
      </c>
      <c r="G313" s="738"/>
      <c r="H313" s="730"/>
      <c r="I313" s="730"/>
      <c r="J313" s="730"/>
      <c r="K313" s="730"/>
      <c r="L313" s="730"/>
      <c r="M313" s="730"/>
      <c r="N313" s="730"/>
      <c r="O313" s="730"/>
      <c r="P313" s="731"/>
      <c r="Q313" s="30">
        <f>SUM(G313:P313)</f>
        <v>0</v>
      </c>
      <c r="R313" s="30">
        <f t="shared" si="145"/>
        <v>0</v>
      </c>
      <c r="S313" s="732"/>
      <c r="T313" s="645">
        <f t="shared" si="146"/>
        <v>0</v>
      </c>
      <c r="U313" s="739">
        <v>10.02</v>
      </c>
      <c r="V313" s="733">
        <v>0</v>
      </c>
      <c r="W313" s="734">
        <v>10</v>
      </c>
      <c r="X313" s="734">
        <v>10</v>
      </c>
      <c r="Y313" s="735">
        <f t="shared" ref="Y313" si="147">+V313+X313</f>
        <v>10</v>
      </c>
      <c r="Z313" s="736"/>
      <c r="AA313" s="6"/>
    </row>
    <row r="314" spans="1:27" ht="15.75" outlineLevel="1">
      <c r="A314" s="559" t="s">
        <v>795</v>
      </c>
      <c r="B314" s="683" t="s">
        <v>303</v>
      </c>
      <c r="C314" s="652" t="s">
        <v>305</v>
      </c>
      <c r="D314" s="683" t="s">
        <v>582</v>
      </c>
      <c r="E314" s="683" t="s">
        <v>304</v>
      </c>
      <c r="F314" s="558" t="s">
        <v>1434</v>
      </c>
      <c r="G314" s="684">
        <v>0</v>
      </c>
      <c r="H314" s="236">
        <v>45.713999999999999</v>
      </c>
      <c r="I314" s="236">
        <v>12.066000000000001</v>
      </c>
      <c r="J314" s="236">
        <v>17.834</v>
      </c>
      <c r="K314" s="236">
        <v>0</v>
      </c>
      <c r="L314" s="236">
        <v>0</v>
      </c>
      <c r="M314" s="236">
        <v>0</v>
      </c>
      <c r="N314" s="236">
        <v>0</v>
      </c>
      <c r="O314" s="236">
        <v>0</v>
      </c>
      <c r="P314" s="556">
        <v>0</v>
      </c>
      <c r="Q314" s="30">
        <f t="shared" ref="Q314:Q318" si="148">SUM(G314:K314)</f>
        <v>75.614000000000004</v>
      </c>
      <c r="R314" s="30">
        <f t="shared" ref="R314" si="149">SUM(L314:P314)</f>
        <v>0</v>
      </c>
      <c r="S314" s="30"/>
      <c r="T314" s="645">
        <f t="shared" ref="T314:T326" si="150">SUM(Q314:S314)</f>
        <v>75.614000000000004</v>
      </c>
      <c r="U314" s="571">
        <v>75.099999999999994</v>
      </c>
      <c r="V314" s="703">
        <v>74.472999999999999</v>
      </c>
      <c r="W314" s="237">
        <v>0.45400000000000001</v>
      </c>
      <c r="X314" s="237">
        <v>0.68700000000000006</v>
      </c>
      <c r="Y314" s="674">
        <f t="shared" si="143"/>
        <v>75.16</v>
      </c>
      <c r="Z314" s="700">
        <v>3</v>
      </c>
      <c r="AA314" s="712"/>
    </row>
    <row r="315" spans="1:27" ht="15.75" outlineLevel="1">
      <c r="A315" s="559">
        <v>55</v>
      </c>
      <c r="B315" s="683">
        <v>5504</v>
      </c>
      <c r="C315" s="652" t="s">
        <v>306</v>
      </c>
      <c r="D315" s="555" t="s">
        <v>7</v>
      </c>
      <c r="E315" s="555" t="s">
        <v>881</v>
      </c>
      <c r="F315" s="558" t="s">
        <v>1435</v>
      </c>
      <c r="G315" s="684">
        <v>5.1429999999999998</v>
      </c>
      <c r="H315" s="236">
        <v>65.174999999999997</v>
      </c>
      <c r="I315" s="236">
        <v>3.2410000000000001</v>
      </c>
      <c r="J315" s="236">
        <v>1.17</v>
      </c>
      <c r="K315" s="236">
        <v>0</v>
      </c>
      <c r="L315" s="236">
        <v>0</v>
      </c>
      <c r="M315" s="556">
        <v>4.7709999999999999</v>
      </c>
      <c r="N315" s="556">
        <v>11.811999999999999</v>
      </c>
      <c r="O315" s="556">
        <v>10.49</v>
      </c>
      <c r="P315" s="556">
        <v>0</v>
      </c>
      <c r="Q315" s="30">
        <f t="shared" si="148"/>
        <v>74.728999999999999</v>
      </c>
      <c r="R315" s="30">
        <f t="shared" ref="R315:R326" si="151">SUM(L315:P315)</f>
        <v>27.073</v>
      </c>
      <c r="S315" s="30"/>
      <c r="T315" s="645">
        <f t="shared" si="150"/>
        <v>101.80199999999999</v>
      </c>
      <c r="U315" s="571">
        <v>101.91</v>
      </c>
      <c r="V315" s="703">
        <v>98.361000000000004</v>
      </c>
      <c r="W315" s="237">
        <v>1.7210000000000001</v>
      </c>
      <c r="X315" s="237">
        <v>1.72</v>
      </c>
      <c r="Y315" s="674">
        <f t="shared" si="143"/>
        <v>100.081</v>
      </c>
      <c r="Z315" s="700">
        <v>1</v>
      </c>
      <c r="AA315" s="712"/>
    </row>
    <row r="316" spans="1:27" ht="15.75" outlineLevel="1">
      <c r="A316" s="559">
        <v>55</v>
      </c>
      <c r="B316" s="683" t="s">
        <v>307</v>
      </c>
      <c r="C316" s="652" t="s">
        <v>308</v>
      </c>
      <c r="D316" s="683" t="s">
        <v>469</v>
      </c>
      <c r="E316" s="683" t="s">
        <v>127</v>
      </c>
      <c r="F316" s="685" t="s">
        <v>580</v>
      </c>
      <c r="G316" s="684">
        <v>0</v>
      </c>
      <c r="H316" s="236">
        <v>0</v>
      </c>
      <c r="I316" s="236">
        <v>0</v>
      </c>
      <c r="J316" s="236">
        <v>0</v>
      </c>
      <c r="K316" s="236">
        <v>0</v>
      </c>
      <c r="L316" s="236">
        <v>0</v>
      </c>
      <c r="M316" s="556">
        <v>15.206</v>
      </c>
      <c r="N316" s="556">
        <v>7.548</v>
      </c>
      <c r="O316" s="556">
        <v>0</v>
      </c>
      <c r="P316" s="556">
        <v>0</v>
      </c>
      <c r="Q316" s="30">
        <f t="shared" si="148"/>
        <v>0</v>
      </c>
      <c r="R316" s="30">
        <f t="shared" si="151"/>
        <v>22.753999999999998</v>
      </c>
      <c r="S316" s="30"/>
      <c r="T316" s="645">
        <f t="shared" si="150"/>
        <v>22.753999999999998</v>
      </c>
      <c r="U316" s="571">
        <v>23.22</v>
      </c>
      <c r="V316" s="703">
        <v>22.754000000000001</v>
      </c>
      <c r="W316" s="237">
        <v>0</v>
      </c>
      <c r="X316" s="237">
        <v>0</v>
      </c>
      <c r="Y316" s="674">
        <f t="shared" si="143"/>
        <v>22.754000000000001</v>
      </c>
      <c r="Z316" s="700">
        <v>2</v>
      </c>
      <c r="AA316" s="6"/>
    </row>
    <row r="317" spans="1:27" ht="15.75" outlineLevel="1">
      <c r="A317" s="559">
        <v>55</v>
      </c>
      <c r="B317" s="683" t="s">
        <v>597</v>
      </c>
      <c r="C317" s="652" t="s">
        <v>578</v>
      </c>
      <c r="D317" s="683" t="s">
        <v>7</v>
      </c>
      <c r="E317" s="683" t="s">
        <v>579</v>
      </c>
      <c r="F317" s="558" t="s">
        <v>578</v>
      </c>
      <c r="G317" s="684">
        <v>0</v>
      </c>
      <c r="H317" s="236">
        <v>0</v>
      </c>
      <c r="I317" s="236">
        <v>1</v>
      </c>
      <c r="J317" s="236">
        <v>0.96499999999999997</v>
      </c>
      <c r="K317" s="236">
        <v>0</v>
      </c>
      <c r="L317" s="236">
        <v>0</v>
      </c>
      <c r="M317" s="556">
        <v>0</v>
      </c>
      <c r="N317" s="556">
        <v>0.25</v>
      </c>
      <c r="O317" s="556">
        <v>0</v>
      </c>
      <c r="P317" s="556">
        <v>0</v>
      </c>
      <c r="Q317" s="30">
        <f t="shared" si="148"/>
        <v>1.9649999999999999</v>
      </c>
      <c r="R317" s="30">
        <f t="shared" ref="R317" si="152">SUM(L317:P317)</f>
        <v>0.25</v>
      </c>
      <c r="S317" s="30"/>
      <c r="T317" s="645">
        <f t="shared" si="150"/>
        <v>2.2149999999999999</v>
      </c>
      <c r="U317" s="571">
        <v>2.16</v>
      </c>
      <c r="V317" s="703">
        <v>2.2149999999999999</v>
      </c>
      <c r="W317" s="237">
        <v>0</v>
      </c>
      <c r="X317" s="237">
        <v>0</v>
      </c>
      <c r="Y317" s="674">
        <f t="shared" si="143"/>
        <v>2.2149999999999999</v>
      </c>
      <c r="Z317" s="700">
        <v>1</v>
      </c>
      <c r="AA317" s="6"/>
    </row>
    <row r="318" spans="1:27" ht="15.75" outlineLevel="1">
      <c r="A318" s="559">
        <v>55</v>
      </c>
      <c r="B318" s="683" t="s">
        <v>309</v>
      </c>
      <c r="C318" s="652" t="s">
        <v>712</v>
      </c>
      <c r="D318" s="683" t="s">
        <v>7</v>
      </c>
      <c r="E318" s="683" t="s">
        <v>310</v>
      </c>
      <c r="F318" s="558" t="s">
        <v>442</v>
      </c>
      <c r="G318" s="684">
        <v>4.0979999999999999</v>
      </c>
      <c r="H318" s="236">
        <v>22.654</v>
      </c>
      <c r="I318" s="236">
        <v>3.984</v>
      </c>
      <c r="J318" s="236">
        <v>3.4990000000000001</v>
      </c>
      <c r="K318" s="236">
        <v>5.4790000000000001</v>
      </c>
      <c r="L318" s="236">
        <v>0</v>
      </c>
      <c r="M318" s="556">
        <v>0</v>
      </c>
      <c r="N318" s="556">
        <v>19.440000000000001</v>
      </c>
      <c r="O318" s="556">
        <v>28.817</v>
      </c>
      <c r="P318" s="556">
        <v>34.850999999999999</v>
      </c>
      <c r="Q318" s="30">
        <f t="shared" si="148"/>
        <v>39.713999999999999</v>
      </c>
      <c r="R318" s="30">
        <f t="shared" si="151"/>
        <v>83.108000000000004</v>
      </c>
      <c r="S318" s="30"/>
      <c r="T318" s="645">
        <f t="shared" si="150"/>
        <v>122.822</v>
      </c>
      <c r="U318" s="571">
        <v>122.91</v>
      </c>
      <c r="V318" s="703">
        <v>122.822</v>
      </c>
      <c r="W318" s="237">
        <v>0</v>
      </c>
      <c r="X318" s="237">
        <v>0</v>
      </c>
      <c r="Y318" s="674">
        <f t="shared" si="143"/>
        <v>122.822</v>
      </c>
      <c r="Z318" s="700">
        <v>1</v>
      </c>
      <c r="AA318" s="712"/>
    </row>
    <row r="319" spans="1:27" ht="30" outlineLevel="1">
      <c r="A319" s="559" t="s">
        <v>933</v>
      </c>
      <c r="B319" s="652">
        <v>6206</v>
      </c>
      <c r="C319" s="558" t="s">
        <v>1347</v>
      </c>
      <c r="D319" s="683" t="s">
        <v>20</v>
      </c>
      <c r="E319" s="683" t="s">
        <v>934</v>
      </c>
      <c r="F319" s="558" t="s">
        <v>1368</v>
      </c>
      <c r="G319" s="684">
        <v>0</v>
      </c>
      <c r="H319" s="236">
        <v>0.16500000000000001</v>
      </c>
      <c r="I319" s="236">
        <v>0</v>
      </c>
      <c r="J319" s="236">
        <v>0</v>
      </c>
      <c r="K319" s="236">
        <v>0</v>
      </c>
      <c r="L319" s="236">
        <v>0</v>
      </c>
      <c r="M319" s="556">
        <v>0</v>
      </c>
      <c r="N319" s="556">
        <v>0</v>
      </c>
      <c r="O319" s="556">
        <v>0</v>
      </c>
      <c r="P319" s="556">
        <v>0</v>
      </c>
      <c r="Q319" s="30">
        <f>SUM(G319:P319)</f>
        <v>0.16500000000000001</v>
      </c>
      <c r="R319" s="30">
        <f t="shared" si="151"/>
        <v>0</v>
      </c>
      <c r="S319" s="30"/>
      <c r="T319" s="645">
        <f t="shared" si="150"/>
        <v>0.16500000000000001</v>
      </c>
      <c r="U319" s="571">
        <v>0.14000000000000001</v>
      </c>
      <c r="V319" s="703">
        <v>0.16500000000000001</v>
      </c>
      <c r="W319" s="237">
        <v>0</v>
      </c>
      <c r="X319" s="237">
        <v>0</v>
      </c>
      <c r="Y319" s="674">
        <f t="shared" si="143"/>
        <v>0.16500000000000001</v>
      </c>
      <c r="Z319" s="700">
        <v>4</v>
      </c>
      <c r="AA319" s="6"/>
    </row>
    <row r="320" spans="1:27" s="564" customFormat="1" ht="30" outlineLevel="1">
      <c r="A320" s="559">
        <v>62</v>
      </c>
      <c r="B320" s="683">
        <v>6206</v>
      </c>
      <c r="C320" s="652" t="s">
        <v>1347</v>
      </c>
      <c r="D320" s="683" t="s">
        <v>936</v>
      </c>
      <c r="E320" s="683" t="s">
        <v>313</v>
      </c>
      <c r="F320" s="558" t="s">
        <v>1362</v>
      </c>
      <c r="G320" s="684">
        <v>0</v>
      </c>
      <c r="H320" s="236">
        <v>0</v>
      </c>
      <c r="I320" s="236">
        <v>1.0349999999999999</v>
      </c>
      <c r="J320" s="236">
        <v>0</v>
      </c>
      <c r="K320" s="236">
        <v>0</v>
      </c>
      <c r="L320" s="236">
        <v>0</v>
      </c>
      <c r="M320" s="556">
        <v>0</v>
      </c>
      <c r="N320" s="556">
        <v>0</v>
      </c>
      <c r="O320" s="556">
        <v>0</v>
      </c>
      <c r="P320" s="556">
        <v>0</v>
      </c>
      <c r="Q320" s="30">
        <f>SUM(G320:P320)</f>
        <v>1.0349999999999999</v>
      </c>
      <c r="R320" s="30">
        <f t="shared" si="151"/>
        <v>0</v>
      </c>
      <c r="S320" s="30"/>
      <c r="T320" s="645">
        <f t="shared" si="150"/>
        <v>1.0349999999999999</v>
      </c>
      <c r="U320" s="571">
        <v>0.16</v>
      </c>
      <c r="V320" s="703">
        <v>1.0349999999999999</v>
      </c>
      <c r="W320" s="237">
        <v>0</v>
      </c>
      <c r="X320" s="237">
        <v>0</v>
      </c>
      <c r="Y320" s="674">
        <f t="shared" si="143"/>
        <v>1.0349999999999999</v>
      </c>
      <c r="Z320" s="700">
        <v>4</v>
      </c>
      <c r="AA320" s="6"/>
    </row>
    <row r="321" spans="1:27" s="564" customFormat="1" ht="15.75" outlineLevel="1">
      <c r="A321" s="559">
        <v>62</v>
      </c>
      <c r="B321" s="683">
        <v>6207</v>
      </c>
      <c r="C321" s="652" t="s">
        <v>585</v>
      </c>
      <c r="D321" s="683" t="s">
        <v>7</v>
      </c>
      <c r="E321" s="683" t="s">
        <v>586</v>
      </c>
      <c r="F321" s="668" t="s">
        <v>1386</v>
      </c>
      <c r="G321" s="684">
        <v>0</v>
      </c>
      <c r="H321" s="236">
        <v>57.118000000000002</v>
      </c>
      <c r="I321" s="236">
        <v>1.889</v>
      </c>
      <c r="J321" s="236">
        <v>1.071</v>
      </c>
      <c r="K321" s="236">
        <v>0</v>
      </c>
      <c r="L321" s="236">
        <v>0</v>
      </c>
      <c r="M321" s="556">
        <v>0</v>
      </c>
      <c r="N321" s="556">
        <v>0</v>
      </c>
      <c r="O321" s="556">
        <v>3.444</v>
      </c>
      <c r="P321" s="556">
        <v>0</v>
      </c>
      <c r="Q321" s="30">
        <f>SUM(G321:K321)</f>
        <v>60.078000000000003</v>
      </c>
      <c r="R321" s="30">
        <f t="shared" si="151"/>
        <v>3.444</v>
      </c>
      <c r="S321" s="30"/>
      <c r="T321" s="645">
        <f t="shared" si="150"/>
        <v>63.522000000000006</v>
      </c>
      <c r="U321" s="571">
        <v>63.48</v>
      </c>
      <c r="V321" s="703">
        <v>61.652000000000001</v>
      </c>
      <c r="W321" s="237">
        <v>0.93500000000000005</v>
      </c>
      <c r="X321" s="237">
        <v>0.93500000000000005</v>
      </c>
      <c r="Y321" s="674">
        <f t="shared" si="143"/>
        <v>62.587000000000003</v>
      </c>
      <c r="Z321" s="700">
        <v>4</v>
      </c>
      <c r="AA321" s="712"/>
    </row>
    <row r="322" spans="1:27" ht="15.75" outlineLevel="1">
      <c r="A322" s="686">
        <v>62</v>
      </c>
      <c r="B322" s="663" t="s">
        <v>1109</v>
      </c>
      <c r="C322" s="652" t="s">
        <v>314</v>
      </c>
      <c r="D322" s="683" t="s">
        <v>7</v>
      </c>
      <c r="E322" s="683" t="s">
        <v>587</v>
      </c>
      <c r="F322" s="652" t="s">
        <v>314</v>
      </c>
      <c r="G322" s="684">
        <v>0</v>
      </c>
      <c r="H322" s="236">
        <v>50.683</v>
      </c>
      <c r="I322" s="236">
        <v>11.776</v>
      </c>
      <c r="J322" s="236">
        <v>4.0780000000000003</v>
      </c>
      <c r="K322" s="236">
        <v>0</v>
      </c>
      <c r="L322" s="236">
        <v>0</v>
      </c>
      <c r="M322" s="556">
        <v>0.64100000000000001</v>
      </c>
      <c r="N322" s="556">
        <v>0.64900000000000002</v>
      </c>
      <c r="O322" s="556">
        <v>2.5070000000000001</v>
      </c>
      <c r="P322" s="556">
        <v>0</v>
      </c>
      <c r="Q322" s="30">
        <f>SUM(G322:K322)</f>
        <v>66.537000000000006</v>
      </c>
      <c r="R322" s="30">
        <f t="shared" si="151"/>
        <v>3.7970000000000002</v>
      </c>
      <c r="S322" s="30"/>
      <c r="T322" s="645">
        <f t="shared" si="150"/>
        <v>70.334000000000003</v>
      </c>
      <c r="U322" s="571">
        <v>70.5</v>
      </c>
      <c r="V322" s="703">
        <v>70.337999999999994</v>
      </c>
      <c r="W322" s="237">
        <v>0</v>
      </c>
      <c r="X322" s="237">
        <v>0</v>
      </c>
      <c r="Y322" s="674">
        <f t="shared" ref="Y322:Y326" si="153">V322+X322</f>
        <v>70.337999999999994</v>
      </c>
      <c r="Z322" s="700">
        <v>4</v>
      </c>
      <c r="AA322" s="6"/>
    </row>
    <row r="323" spans="1:27" ht="15.75" outlineLevel="1">
      <c r="A323" s="559">
        <v>62</v>
      </c>
      <c r="B323" s="683" t="s">
        <v>311</v>
      </c>
      <c r="C323" s="652" t="s">
        <v>312</v>
      </c>
      <c r="D323" s="683" t="s">
        <v>7</v>
      </c>
      <c r="E323" s="683" t="s">
        <v>882</v>
      </c>
      <c r="F323" s="558" t="s">
        <v>1467</v>
      </c>
      <c r="G323" s="684">
        <v>0</v>
      </c>
      <c r="H323" s="236">
        <v>0.11</v>
      </c>
      <c r="I323" s="236">
        <v>1.4239999999999999</v>
      </c>
      <c r="J323" s="236">
        <v>0</v>
      </c>
      <c r="K323" s="236">
        <v>0</v>
      </c>
      <c r="L323" s="236">
        <v>0</v>
      </c>
      <c r="M323" s="556">
        <v>0</v>
      </c>
      <c r="N323" s="556">
        <v>0</v>
      </c>
      <c r="O323" s="556">
        <v>0</v>
      </c>
      <c r="P323" s="556">
        <v>0</v>
      </c>
      <c r="Q323" s="30">
        <f>SUM(G323:P323)</f>
        <v>1.534</v>
      </c>
      <c r="R323" s="30">
        <f t="shared" si="151"/>
        <v>0</v>
      </c>
      <c r="S323" s="30"/>
      <c r="T323" s="645">
        <f t="shared" si="150"/>
        <v>1.534</v>
      </c>
      <c r="U323" s="571">
        <v>1.534</v>
      </c>
      <c r="V323" s="703">
        <v>1.42</v>
      </c>
      <c r="W323" s="237">
        <v>5.5E-2</v>
      </c>
      <c r="X323" s="237">
        <v>5.5E-2</v>
      </c>
      <c r="Y323" s="674">
        <f t="shared" si="153"/>
        <v>1.4749999999999999</v>
      </c>
      <c r="Z323" s="700">
        <v>4</v>
      </c>
      <c r="AA323" s="6"/>
    </row>
    <row r="324" spans="1:27" ht="15.75" outlineLevel="1">
      <c r="A324" s="559">
        <v>64</v>
      </c>
      <c r="B324" s="683">
        <v>6402</v>
      </c>
      <c r="C324" s="652" t="s">
        <v>1348</v>
      </c>
      <c r="D324" s="683" t="s">
        <v>315</v>
      </c>
      <c r="E324" s="683" t="s">
        <v>316</v>
      </c>
      <c r="F324" s="652" t="s">
        <v>581</v>
      </c>
      <c r="G324" s="684">
        <v>0</v>
      </c>
      <c r="H324" s="236">
        <v>10.46</v>
      </c>
      <c r="I324" s="236">
        <v>14.057</v>
      </c>
      <c r="J324" s="236">
        <v>3.077</v>
      </c>
      <c r="K324" s="236">
        <v>0</v>
      </c>
      <c r="L324" s="236">
        <v>0</v>
      </c>
      <c r="M324" s="556">
        <v>0</v>
      </c>
      <c r="N324" s="556">
        <v>0</v>
      </c>
      <c r="O324" s="556">
        <v>0</v>
      </c>
      <c r="P324" s="556">
        <v>0</v>
      </c>
      <c r="Q324" s="30">
        <f>SUM(G324:K324)</f>
        <v>27.594000000000001</v>
      </c>
      <c r="R324" s="30">
        <f t="shared" si="151"/>
        <v>0</v>
      </c>
      <c r="S324" s="30"/>
      <c r="T324" s="645">
        <f t="shared" si="150"/>
        <v>27.594000000000001</v>
      </c>
      <c r="U324" s="571">
        <v>27.33</v>
      </c>
      <c r="V324" s="703">
        <v>27.594000000000001</v>
      </c>
      <c r="W324" s="237">
        <v>0</v>
      </c>
      <c r="X324" s="237">
        <v>0</v>
      </c>
      <c r="Y324" s="674">
        <f t="shared" si="153"/>
        <v>27.594000000000001</v>
      </c>
      <c r="Z324" s="700">
        <v>2</v>
      </c>
      <c r="AA324" s="6"/>
    </row>
    <row r="325" spans="1:27" ht="30" outlineLevel="1">
      <c r="A325" s="559">
        <v>64</v>
      </c>
      <c r="B325" s="683">
        <v>6403</v>
      </c>
      <c r="C325" s="558" t="s">
        <v>714</v>
      </c>
      <c r="D325" s="687" t="s">
        <v>7</v>
      </c>
      <c r="E325" s="683" t="s">
        <v>36</v>
      </c>
      <c r="F325" s="652" t="s">
        <v>638</v>
      </c>
      <c r="G325" s="684">
        <v>0</v>
      </c>
      <c r="H325" s="236">
        <v>21.382999999999999</v>
      </c>
      <c r="I325" s="236">
        <v>11.923999999999999</v>
      </c>
      <c r="J325" s="236">
        <v>0</v>
      </c>
      <c r="K325" s="236">
        <v>0</v>
      </c>
      <c r="L325" s="236">
        <v>0</v>
      </c>
      <c r="M325" s="556">
        <v>6.1680000000000001</v>
      </c>
      <c r="N325" s="556">
        <v>31.821000000000002</v>
      </c>
      <c r="O325" s="556">
        <v>4.7640000000000002</v>
      </c>
      <c r="P325" s="556">
        <v>0</v>
      </c>
      <c r="Q325" s="30">
        <f>SUM(G325:K325)</f>
        <v>33.307000000000002</v>
      </c>
      <c r="R325" s="30">
        <f t="shared" si="151"/>
        <v>42.753000000000007</v>
      </c>
      <c r="S325" s="30"/>
      <c r="T325" s="645">
        <f t="shared" si="150"/>
        <v>76.06</v>
      </c>
      <c r="U325" s="571">
        <v>77.41</v>
      </c>
      <c r="V325" s="703">
        <v>76.06</v>
      </c>
      <c r="W325" s="237">
        <v>0</v>
      </c>
      <c r="X325" s="237">
        <v>0</v>
      </c>
      <c r="Y325" s="674">
        <f t="shared" si="153"/>
        <v>76.06</v>
      </c>
      <c r="Z325" s="700">
        <v>2</v>
      </c>
      <c r="AA325" s="6"/>
    </row>
    <row r="326" spans="1:27" ht="15.75" outlineLevel="1">
      <c r="A326" s="559">
        <v>64</v>
      </c>
      <c r="B326" s="683" t="s">
        <v>317</v>
      </c>
      <c r="C326" s="652" t="s">
        <v>318</v>
      </c>
      <c r="D326" s="687" t="s">
        <v>7</v>
      </c>
      <c r="E326" s="683" t="s">
        <v>319</v>
      </c>
      <c r="F326" s="652" t="s">
        <v>318</v>
      </c>
      <c r="G326" s="684">
        <v>0</v>
      </c>
      <c r="H326" s="236">
        <v>2.2400000000000002</v>
      </c>
      <c r="I326" s="236">
        <v>0.997</v>
      </c>
      <c r="J326" s="236">
        <v>0</v>
      </c>
      <c r="K326" s="236">
        <v>0</v>
      </c>
      <c r="L326" s="236">
        <v>0</v>
      </c>
      <c r="M326" s="556">
        <v>0</v>
      </c>
      <c r="N326" s="556">
        <v>0</v>
      </c>
      <c r="O326" s="556">
        <v>0</v>
      </c>
      <c r="P326" s="556">
        <v>0</v>
      </c>
      <c r="Q326" s="30">
        <f>SUM(G326:K326)</f>
        <v>3.2370000000000001</v>
      </c>
      <c r="R326" s="30">
        <f t="shared" si="151"/>
        <v>0</v>
      </c>
      <c r="S326" s="30"/>
      <c r="T326" s="645">
        <f t="shared" si="150"/>
        <v>3.2370000000000001</v>
      </c>
      <c r="U326" s="571">
        <v>3.39</v>
      </c>
      <c r="V326" s="703">
        <v>3.2370000000000001</v>
      </c>
      <c r="W326" s="237">
        <v>0</v>
      </c>
      <c r="X326" s="237">
        <v>0</v>
      </c>
      <c r="Y326" s="674">
        <f t="shared" si="153"/>
        <v>3.2370000000000001</v>
      </c>
      <c r="Z326" s="700">
        <v>2</v>
      </c>
      <c r="AA326" s="6"/>
    </row>
    <row r="327" spans="1:27" ht="15.75">
      <c r="A327" s="766" t="s">
        <v>365</v>
      </c>
      <c r="B327" s="767"/>
      <c r="C327" s="767"/>
      <c r="D327" s="767"/>
      <c r="E327" s="767"/>
      <c r="F327" s="720" t="s">
        <v>379</v>
      </c>
      <c r="G327" s="554">
        <f t="shared" ref="G327:S327" si="154">SUM(G309:G326)</f>
        <v>9.2409999999999997</v>
      </c>
      <c r="H327" s="554">
        <f t="shared" si="154"/>
        <v>275.702</v>
      </c>
      <c r="I327" s="554">
        <f t="shared" si="154"/>
        <v>63.393000000000001</v>
      </c>
      <c r="J327" s="554">
        <f t="shared" si="154"/>
        <v>31.693999999999996</v>
      </c>
      <c r="K327" s="554">
        <f t="shared" si="154"/>
        <v>5.4790000000000001</v>
      </c>
      <c r="L327" s="554">
        <f t="shared" si="154"/>
        <v>0</v>
      </c>
      <c r="M327" s="554">
        <f t="shared" si="154"/>
        <v>26.786000000000001</v>
      </c>
      <c r="N327" s="554">
        <f t="shared" si="154"/>
        <v>71.52</v>
      </c>
      <c r="O327" s="554">
        <f t="shared" si="154"/>
        <v>50.022000000000006</v>
      </c>
      <c r="P327" s="554">
        <f t="shared" si="154"/>
        <v>34.850999999999999</v>
      </c>
      <c r="Q327" s="30">
        <f t="shared" si="154"/>
        <v>385.50900000000001</v>
      </c>
      <c r="R327" s="30">
        <f t="shared" si="154"/>
        <v>183.179</v>
      </c>
      <c r="S327" s="30">
        <f t="shared" si="154"/>
        <v>0</v>
      </c>
      <c r="T327" s="226">
        <f>SUM(Q327:S327)</f>
        <v>568.68799999999999</v>
      </c>
      <c r="U327" s="571">
        <f>SUM(U309:U326)</f>
        <v>1037.0740000000001</v>
      </c>
      <c r="V327" s="704">
        <f>SUM(V309:V326)</f>
        <v>765.92599999999982</v>
      </c>
      <c r="W327" s="554">
        <f>SUM(W309:W326)</f>
        <v>25.164999999999999</v>
      </c>
      <c r="X327" s="554">
        <f>SUM(X309:X326)</f>
        <v>25.396999999999998</v>
      </c>
      <c r="Y327" s="553">
        <f>SUM(Y309:Y326)</f>
        <v>791.32299999999998</v>
      </c>
      <c r="Z327" s="780"/>
    </row>
    <row r="328" spans="1:27" s="564" customFormat="1" ht="16.5" thickBot="1">
      <c r="A328" s="771"/>
      <c r="B328" s="772"/>
      <c r="C328" s="772"/>
      <c r="D328" s="772"/>
      <c r="E328" s="772"/>
      <c r="F328" s="721" t="s">
        <v>380</v>
      </c>
      <c r="G328" s="57">
        <f t="shared" ref="G328:S328" si="155">+G327/$T$327</f>
        <v>1.6249683481979575E-2</v>
      </c>
      <c r="H328" s="57">
        <f t="shared" si="155"/>
        <v>0.48480361815266015</v>
      </c>
      <c r="I328" s="57">
        <f t="shared" si="155"/>
        <v>0.11147237149368371</v>
      </c>
      <c r="J328" s="57">
        <f t="shared" si="155"/>
        <v>5.5731789663224819E-2</v>
      </c>
      <c r="K328" s="57">
        <f t="shared" si="155"/>
        <v>9.6344568550769498E-3</v>
      </c>
      <c r="L328" s="57">
        <f t="shared" si="155"/>
        <v>0</v>
      </c>
      <c r="M328" s="57">
        <f t="shared" si="155"/>
        <v>4.7101398306276909E-2</v>
      </c>
      <c r="N328" s="57">
        <f t="shared" si="155"/>
        <v>0.12576316011591593</v>
      </c>
      <c r="O328" s="57">
        <f t="shared" si="155"/>
        <v>8.79603578763751E-2</v>
      </c>
      <c r="P328" s="57">
        <f t="shared" si="155"/>
        <v>6.1283164054806855E-2</v>
      </c>
      <c r="Q328" s="57">
        <f t="shared" si="155"/>
        <v>0.67789191964662521</v>
      </c>
      <c r="R328" s="57">
        <f t="shared" si="155"/>
        <v>0.32210808035337479</v>
      </c>
      <c r="S328" s="57">
        <f t="shared" si="155"/>
        <v>0</v>
      </c>
      <c r="T328" s="57">
        <f xml:space="preserve"> T327/U327</f>
        <v>0.54835816923382508</v>
      </c>
      <c r="U328" s="706"/>
      <c r="V328" s="705">
        <f>+V327/$Y$327</f>
        <v>0.96790564661964817</v>
      </c>
      <c r="W328" s="57">
        <f>+W327/$Y$327</f>
        <v>3.1801173477833955E-2</v>
      </c>
      <c r="X328" s="57">
        <f>+X327/$Y$327</f>
        <v>3.2094353380351638E-2</v>
      </c>
      <c r="Y328" s="709"/>
      <c r="Z328" s="781"/>
    </row>
    <row r="329" spans="1:27" s="564" customFormat="1" ht="15.75">
      <c r="A329" s="551"/>
      <c r="B329" s="568"/>
      <c r="C329" s="550"/>
      <c r="D329" s="569"/>
      <c r="E329" s="568"/>
      <c r="F329" s="550"/>
      <c r="G329" s="567"/>
      <c r="H329" s="12"/>
      <c r="I329" s="12"/>
      <c r="J329" s="12"/>
      <c r="K329" s="12"/>
      <c r="L329" s="12"/>
      <c r="M329" s="548"/>
      <c r="N329" s="548"/>
      <c r="O329" s="548"/>
      <c r="P329" s="548"/>
      <c r="Q329" s="6"/>
      <c r="R329" s="6"/>
      <c r="S329" s="6"/>
      <c r="T329" s="196"/>
      <c r="U329" s="566"/>
      <c r="V329" s="701"/>
      <c r="W329" s="701"/>
      <c r="X329" s="701"/>
      <c r="Y329" s="566"/>
      <c r="Z329" s="565"/>
    </row>
    <row r="330" spans="1:27" ht="16.5" thickBot="1">
      <c r="A330" s="770" t="s">
        <v>323</v>
      </c>
      <c r="B330" s="770"/>
      <c r="C330" s="550"/>
      <c r="D330" s="569"/>
      <c r="E330" s="568"/>
      <c r="F330" s="550"/>
      <c r="G330" s="567"/>
      <c r="H330" s="12"/>
      <c r="I330" s="12"/>
      <c r="J330" s="12"/>
      <c r="K330" s="12"/>
      <c r="L330" s="12"/>
      <c r="M330" s="548"/>
      <c r="N330" s="548"/>
      <c r="O330" s="548"/>
      <c r="P330" s="548"/>
      <c r="Q330" s="6"/>
      <c r="R330" s="6"/>
      <c r="S330" s="6"/>
      <c r="T330" s="196"/>
      <c r="U330" s="566"/>
      <c r="V330" s="701"/>
      <c r="W330" s="701"/>
      <c r="X330" s="701"/>
      <c r="Y330" s="566"/>
      <c r="Z330" s="565"/>
    </row>
    <row r="331" spans="1:27" ht="15.75" outlineLevel="1">
      <c r="A331" s="646" t="s">
        <v>1500</v>
      </c>
      <c r="B331" s="648">
        <v>7404</v>
      </c>
      <c r="C331" s="653" t="s">
        <v>1501</v>
      </c>
      <c r="D331" s="648" t="s">
        <v>7</v>
      </c>
      <c r="E331" s="648" t="s">
        <v>1502</v>
      </c>
      <c r="F331" s="653" t="s">
        <v>1505</v>
      </c>
      <c r="G331" s="649"/>
      <c r="H331" s="221"/>
      <c r="I331" s="221"/>
      <c r="J331" s="221"/>
      <c r="K331" s="221"/>
      <c r="L331" s="221"/>
      <c r="M331" s="650"/>
      <c r="N331" s="650"/>
      <c r="O331" s="650"/>
      <c r="P331" s="650"/>
      <c r="Q331" s="279">
        <f t="shared" ref="Q331:Q336" si="156">SUM(G331:K331)</f>
        <v>0</v>
      </c>
      <c r="R331" s="279">
        <f t="shared" ref="R331:R336" si="157">SUM(L331:P331)</f>
        <v>0</v>
      </c>
      <c r="S331" s="279"/>
      <c r="T331" s="659">
        <f t="shared" ref="T331:T337" si="158">SUM(Q331:S331)</f>
        <v>0</v>
      </c>
      <c r="U331" s="672">
        <v>77.349999999999994</v>
      </c>
      <c r="V331" s="702"/>
      <c r="W331" s="223"/>
      <c r="X331" s="223"/>
      <c r="Y331" s="708">
        <f t="shared" ref="Y331:Y336" si="159">V331+X331</f>
        <v>0</v>
      </c>
      <c r="Z331" s="651">
        <v>1</v>
      </c>
      <c r="AA331" s="6"/>
    </row>
    <row r="332" spans="1:27" ht="15.75" outlineLevel="1">
      <c r="A332" s="724" t="s">
        <v>1500</v>
      </c>
      <c r="B332" s="725">
        <v>7404</v>
      </c>
      <c r="C332" s="726" t="s">
        <v>1501</v>
      </c>
      <c r="D332" s="725" t="s">
        <v>1503</v>
      </c>
      <c r="E332" s="725" t="s">
        <v>253</v>
      </c>
      <c r="F332" s="726" t="s">
        <v>1506</v>
      </c>
      <c r="G332" s="729"/>
      <c r="H332" s="730"/>
      <c r="I332" s="730"/>
      <c r="J332" s="730"/>
      <c r="K332" s="730"/>
      <c r="L332" s="730"/>
      <c r="M332" s="731"/>
      <c r="N332" s="731"/>
      <c r="O332" s="731"/>
      <c r="P332" s="731"/>
      <c r="Q332" s="30">
        <f t="shared" si="156"/>
        <v>0</v>
      </c>
      <c r="R332" s="30">
        <f t="shared" si="157"/>
        <v>0</v>
      </c>
      <c r="S332" s="732"/>
      <c r="T332" s="645">
        <f t="shared" si="158"/>
        <v>0</v>
      </c>
      <c r="U332" s="739">
        <v>5.65</v>
      </c>
      <c r="V332" s="733"/>
      <c r="W332" s="734"/>
      <c r="X332" s="734"/>
      <c r="Y332" s="674">
        <f t="shared" ref="Y332" si="160">V332+X332</f>
        <v>0</v>
      </c>
      <c r="Z332" s="736"/>
      <c r="AA332" s="6"/>
    </row>
    <row r="333" spans="1:27" ht="15.75" outlineLevel="1">
      <c r="A333" s="724" t="s">
        <v>799</v>
      </c>
      <c r="B333" s="725">
        <v>9004</v>
      </c>
      <c r="C333" s="726" t="s">
        <v>164</v>
      </c>
      <c r="D333" s="725" t="s">
        <v>120</v>
      </c>
      <c r="E333" s="725" t="s">
        <v>1297</v>
      </c>
      <c r="F333" s="726" t="s">
        <v>1530</v>
      </c>
      <c r="G333" s="729"/>
      <c r="H333" s="730"/>
      <c r="I333" s="730"/>
      <c r="J333" s="730"/>
      <c r="K333" s="730"/>
      <c r="L333" s="730"/>
      <c r="M333" s="731"/>
      <c r="N333" s="731"/>
      <c r="O333" s="731"/>
      <c r="P333" s="731"/>
      <c r="Q333" s="30">
        <f t="shared" si="156"/>
        <v>0</v>
      </c>
      <c r="R333" s="30">
        <f t="shared" si="157"/>
        <v>0</v>
      </c>
      <c r="S333" s="732"/>
      <c r="T333" s="645">
        <f t="shared" si="158"/>
        <v>0</v>
      </c>
      <c r="U333" s="739">
        <v>10.984</v>
      </c>
      <c r="V333" s="733">
        <v>10.984</v>
      </c>
      <c r="W333" s="734">
        <v>0</v>
      </c>
      <c r="X333" s="734">
        <v>0</v>
      </c>
      <c r="Y333" s="674">
        <f t="shared" si="159"/>
        <v>10.984</v>
      </c>
      <c r="Z333" s="736"/>
      <c r="AA333" s="6"/>
    </row>
    <row r="334" spans="1:27" ht="15.75" outlineLevel="1">
      <c r="A334" s="559" t="s">
        <v>799</v>
      </c>
      <c r="B334" s="555" t="s">
        <v>163</v>
      </c>
      <c r="C334" s="652" t="s">
        <v>164</v>
      </c>
      <c r="D334" s="555" t="s">
        <v>1298</v>
      </c>
      <c r="E334" s="555" t="s">
        <v>1299</v>
      </c>
      <c r="F334" s="652" t="s">
        <v>1531</v>
      </c>
      <c r="G334" s="557"/>
      <c r="H334" s="236"/>
      <c r="I334" s="236"/>
      <c r="J334" s="236"/>
      <c r="K334" s="236"/>
      <c r="L334" s="236"/>
      <c r="M334" s="556"/>
      <c r="N334" s="556"/>
      <c r="O334" s="556"/>
      <c r="P334" s="556"/>
      <c r="Q334" s="30">
        <f t="shared" si="156"/>
        <v>0</v>
      </c>
      <c r="R334" s="30">
        <f t="shared" si="157"/>
        <v>0</v>
      </c>
      <c r="S334" s="30"/>
      <c r="T334" s="645">
        <f t="shared" si="158"/>
        <v>0</v>
      </c>
      <c r="U334" s="571">
        <v>3.1859999999999999</v>
      </c>
      <c r="V334" s="703">
        <v>3.1859999999999999</v>
      </c>
      <c r="W334" s="237">
        <v>0</v>
      </c>
      <c r="X334" s="237">
        <v>0</v>
      </c>
      <c r="Y334" s="674">
        <f t="shared" si="159"/>
        <v>3.1859999999999999</v>
      </c>
      <c r="Z334" s="700">
        <v>1</v>
      </c>
      <c r="AA334" s="6"/>
    </row>
    <row r="335" spans="1:27" ht="15.75" outlineLevel="1">
      <c r="A335" s="559" t="s">
        <v>799</v>
      </c>
      <c r="B335" s="555" t="s">
        <v>163</v>
      </c>
      <c r="C335" s="652" t="s">
        <v>164</v>
      </c>
      <c r="D335" s="555" t="s">
        <v>1300</v>
      </c>
      <c r="E335" s="555" t="s">
        <v>1301</v>
      </c>
      <c r="F335" s="652" t="s">
        <v>1532</v>
      </c>
      <c r="G335" s="557"/>
      <c r="H335" s="236"/>
      <c r="I335" s="236"/>
      <c r="J335" s="236"/>
      <c r="K335" s="236"/>
      <c r="L335" s="236"/>
      <c r="M335" s="556"/>
      <c r="N335" s="556"/>
      <c r="O335" s="556"/>
      <c r="P335" s="556"/>
      <c r="Q335" s="30">
        <f t="shared" si="156"/>
        <v>0</v>
      </c>
      <c r="R335" s="30">
        <f t="shared" si="157"/>
        <v>0</v>
      </c>
      <c r="S335" s="30"/>
      <c r="T335" s="645">
        <f t="shared" si="158"/>
        <v>0</v>
      </c>
      <c r="U335" s="571">
        <v>27.75</v>
      </c>
      <c r="V335" s="703">
        <v>27.716000000000001</v>
      </c>
      <c r="W335" s="237">
        <v>0</v>
      </c>
      <c r="X335" s="237">
        <v>0</v>
      </c>
      <c r="Y335" s="674">
        <f t="shared" si="159"/>
        <v>27.716000000000001</v>
      </c>
      <c r="Z335" s="700">
        <v>1</v>
      </c>
      <c r="AA335" s="6"/>
    </row>
    <row r="336" spans="1:27" ht="15.75" outlineLevel="1">
      <c r="A336" s="559" t="s">
        <v>799</v>
      </c>
      <c r="B336" s="555" t="s">
        <v>588</v>
      </c>
      <c r="C336" s="652" t="s">
        <v>327</v>
      </c>
      <c r="D336" s="555" t="s">
        <v>7</v>
      </c>
      <c r="E336" s="555" t="s">
        <v>18</v>
      </c>
      <c r="F336" s="652" t="s">
        <v>1533</v>
      </c>
      <c r="G336" s="557"/>
      <c r="H336" s="236"/>
      <c r="I336" s="236"/>
      <c r="J336" s="236"/>
      <c r="K336" s="236"/>
      <c r="L336" s="236"/>
      <c r="M336" s="556"/>
      <c r="N336" s="556"/>
      <c r="O336" s="556"/>
      <c r="P336" s="556"/>
      <c r="Q336" s="30">
        <f t="shared" si="156"/>
        <v>0</v>
      </c>
      <c r="R336" s="30">
        <f t="shared" si="157"/>
        <v>0</v>
      </c>
      <c r="S336" s="30"/>
      <c r="T336" s="645">
        <f t="shared" si="158"/>
        <v>0</v>
      </c>
      <c r="U336" s="571">
        <v>15.731999999999999</v>
      </c>
      <c r="V336" s="703">
        <v>15.731999999999999</v>
      </c>
      <c r="W336" s="237">
        <v>0</v>
      </c>
      <c r="X336" s="237">
        <v>0</v>
      </c>
      <c r="Y336" s="674">
        <f t="shared" si="159"/>
        <v>15.731999999999999</v>
      </c>
      <c r="Z336" s="700">
        <v>1</v>
      </c>
      <c r="AA336" s="6"/>
    </row>
    <row r="337" spans="1:27" ht="15.75">
      <c r="A337" s="766" t="s">
        <v>364</v>
      </c>
      <c r="B337" s="767"/>
      <c r="C337" s="767"/>
      <c r="D337" s="767"/>
      <c r="E337" s="767"/>
      <c r="F337" s="720" t="s">
        <v>379</v>
      </c>
      <c r="G337" s="554">
        <f t="shared" ref="G337:P337" si="161">SUM(G331:G336)</f>
        <v>0</v>
      </c>
      <c r="H337" s="554">
        <f t="shared" si="161"/>
        <v>0</v>
      </c>
      <c r="I337" s="554">
        <f t="shared" si="161"/>
        <v>0</v>
      </c>
      <c r="J337" s="554">
        <f t="shared" si="161"/>
        <v>0</v>
      </c>
      <c r="K337" s="554">
        <f t="shared" si="161"/>
        <v>0</v>
      </c>
      <c r="L337" s="554">
        <f t="shared" si="161"/>
        <v>0</v>
      </c>
      <c r="M337" s="554">
        <f t="shared" si="161"/>
        <v>0</v>
      </c>
      <c r="N337" s="554">
        <f t="shared" si="161"/>
        <v>0</v>
      </c>
      <c r="O337" s="554">
        <f t="shared" si="161"/>
        <v>0</v>
      </c>
      <c r="P337" s="554">
        <f t="shared" si="161"/>
        <v>0</v>
      </c>
      <c r="Q337" s="30">
        <f>SUM(Q331:Q336)</f>
        <v>0</v>
      </c>
      <c r="R337" s="30">
        <f>SUM(R331:R336)</f>
        <v>0</v>
      </c>
      <c r="S337" s="30">
        <f>SUM(S331:S336)</f>
        <v>0</v>
      </c>
      <c r="T337" s="226">
        <f t="shared" si="158"/>
        <v>0</v>
      </c>
      <c r="U337" s="571">
        <f>SUM(U331:U336)</f>
        <v>140.65199999999999</v>
      </c>
      <c r="V337" s="704">
        <f>SUM(V331:V336)</f>
        <v>57.618000000000002</v>
      </c>
      <c r="W337" s="554">
        <f t="shared" ref="W337:Y337" si="162">SUM(W331:W336)</f>
        <v>0</v>
      </c>
      <c r="X337" s="554">
        <f t="shared" si="162"/>
        <v>0</v>
      </c>
      <c r="Y337" s="553">
        <f t="shared" si="162"/>
        <v>57.618000000000002</v>
      </c>
      <c r="Z337" s="780"/>
    </row>
    <row r="338" spans="1:27" ht="16.5" thickBot="1">
      <c r="A338" s="771"/>
      <c r="B338" s="772"/>
      <c r="C338" s="772"/>
      <c r="D338" s="772"/>
      <c r="E338" s="772"/>
      <c r="F338" s="721" t="s">
        <v>380</v>
      </c>
      <c r="G338" s="57" t="e">
        <f t="shared" ref="G338:S338" si="163">+G337/$T$337</f>
        <v>#DIV/0!</v>
      </c>
      <c r="H338" s="57" t="e">
        <f t="shared" si="163"/>
        <v>#DIV/0!</v>
      </c>
      <c r="I338" s="57" t="e">
        <f t="shared" si="163"/>
        <v>#DIV/0!</v>
      </c>
      <c r="J338" s="57" t="e">
        <f t="shared" si="163"/>
        <v>#DIV/0!</v>
      </c>
      <c r="K338" s="57" t="e">
        <f t="shared" si="163"/>
        <v>#DIV/0!</v>
      </c>
      <c r="L338" s="57" t="e">
        <f t="shared" si="163"/>
        <v>#DIV/0!</v>
      </c>
      <c r="M338" s="57" t="e">
        <f t="shared" si="163"/>
        <v>#DIV/0!</v>
      </c>
      <c r="N338" s="57" t="e">
        <f t="shared" si="163"/>
        <v>#DIV/0!</v>
      </c>
      <c r="O338" s="57" t="e">
        <f t="shared" si="163"/>
        <v>#DIV/0!</v>
      </c>
      <c r="P338" s="57" t="e">
        <f t="shared" si="163"/>
        <v>#DIV/0!</v>
      </c>
      <c r="Q338" s="57" t="e">
        <f t="shared" si="163"/>
        <v>#DIV/0!</v>
      </c>
      <c r="R338" s="57" t="e">
        <f t="shared" si="163"/>
        <v>#DIV/0!</v>
      </c>
      <c r="S338" s="57" t="e">
        <f t="shared" si="163"/>
        <v>#DIV/0!</v>
      </c>
      <c r="T338" s="57">
        <f xml:space="preserve"> T337/U337</f>
        <v>0</v>
      </c>
      <c r="U338" s="706"/>
      <c r="V338" s="707">
        <f>+V337/$Y$337</f>
        <v>1</v>
      </c>
      <c r="W338" s="288">
        <f>+W337/$Y$337</f>
        <v>0</v>
      </c>
      <c r="X338" s="288">
        <f>+X337/$Y$337</f>
        <v>0</v>
      </c>
      <c r="Y338" s="709"/>
      <c r="Z338" s="781"/>
    </row>
    <row r="339" spans="1:27" ht="15.75">
      <c r="A339" s="551"/>
      <c r="B339" s="550"/>
      <c r="C339" s="550"/>
      <c r="D339" s="550"/>
      <c r="E339" s="550"/>
      <c r="F339" s="550"/>
      <c r="G339" s="549"/>
      <c r="H339" s="12"/>
      <c r="I339" s="12"/>
      <c r="J339" s="12"/>
      <c r="K339" s="12"/>
      <c r="L339" s="12"/>
      <c r="M339" s="548"/>
      <c r="N339" s="548"/>
      <c r="O339" s="548"/>
      <c r="P339" s="548"/>
      <c r="Q339" s="6"/>
      <c r="R339" s="6"/>
      <c r="S339" s="6"/>
      <c r="T339" s="196"/>
      <c r="U339" s="546"/>
      <c r="V339" s="574"/>
      <c r="W339" s="574"/>
      <c r="X339" s="574"/>
      <c r="Y339" s="546"/>
    </row>
    <row r="340" spans="1:27" ht="16.5" thickBot="1">
      <c r="A340" s="770" t="s">
        <v>328</v>
      </c>
      <c r="B340" s="770"/>
      <c r="C340" s="550"/>
      <c r="D340" s="550"/>
      <c r="E340" s="550"/>
      <c r="F340" s="550"/>
      <c r="G340" s="549"/>
      <c r="H340" s="12"/>
      <c r="I340" s="12"/>
      <c r="J340" s="12"/>
      <c r="K340" s="12"/>
      <c r="L340" s="12"/>
      <c r="M340" s="548"/>
      <c r="N340" s="548"/>
      <c r="O340" s="548"/>
      <c r="P340" s="548"/>
      <c r="Q340" s="6"/>
      <c r="R340" s="6"/>
      <c r="S340" s="6"/>
      <c r="T340" s="196"/>
      <c r="U340" s="546"/>
      <c r="V340" s="574"/>
      <c r="W340" s="574"/>
      <c r="X340" s="574"/>
      <c r="Y340" s="546"/>
    </row>
    <row r="341" spans="1:27" ht="15.75" outlineLevel="1">
      <c r="A341" s="646" t="s">
        <v>800</v>
      </c>
      <c r="B341" s="666" t="s">
        <v>329</v>
      </c>
      <c r="C341" s="653" t="s">
        <v>330</v>
      </c>
      <c r="D341" s="648" t="s">
        <v>169</v>
      </c>
      <c r="E341" s="648" t="s">
        <v>331</v>
      </c>
      <c r="F341" s="653" t="s">
        <v>330</v>
      </c>
      <c r="G341" s="649">
        <v>0</v>
      </c>
      <c r="H341" s="221">
        <v>16.791</v>
      </c>
      <c r="I341" s="221">
        <v>18.321999999999999</v>
      </c>
      <c r="J341" s="221">
        <v>9.657</v>
      </c>
      <c r="K341" s="221">
        <v>0</v>
      </c>
      <c r="L341" s="221">
        <v>0</v>
      </c>
      <c r="M341" s="650">
        <v>0</v>
      </c>
      <c r="N341" s="650">
        <v>0</v>
      </c>
      <c r="O341" s="650">
        <v>0</v>
      </c>
      <c r="P341" s="650">
        <v>0</v>
      </c>
      <c r="Q341" s="279">
        <f>SUM(G341:K341)</f>
        <v>44.769999999999996</v>
      </c>
      <c r="R341" s="279">
        <f t="shared" ref="R341:R352" si="164">SUM(L341:P341)</f>
        <v>0</v>
      </c>
      <c r="S341" s="279"/>
      <c r="T341" s="659">
        <f t="shared" ref="T341:T353" si="165">SUM(Q341:S341)</f>
        <v>44.769999999999996</v>
      </c>
      <c r="U341" s="672">
        <v>44.77</v>
      </c>
      <c r="V341" s="702">
        <v>44.77</v>
      </c>
      <c r="W341" s="223">
        <v>0</v>
      </c>
      <c r="X341" s="223">
        <v>0</v>
      </c>
      <c r="Y341" s="708">
        <f t="shared" ref="Y341:Y352" si="166">V341+X341</f>
        <v>44.77</v>
      </c>
      <c r="Z341" s="651">
        <v>1</v>
      </c>
      <c r="AA341" s="6"/>
    </row>
    <row r="342" spans="1:27" ht="15.75" outlineLevel="1">
      <c r="A342" s="559" t="s">
        <v>800</v>
      </c>
      <c r="B342" s="555">
        <v>3603</v>
      </c>
      <c r="C342" s="652" t="s">
        <v>332</v>
      </c>
      <c r="D342" s="555" t="s">
        <v>7</v>
      </c>
      <c r="E342" s="555" t="s">
        <v>333</v>
      </c>
      <c r="F342" s="652" t="s">
        <v>332</v>
      </c>
      <c r="G342" s="557">
        <v>0</v>
      </c>
      <c r="H342" s="236">
        <v>28.533000000000001</v>
      </c>
      <c r="I342" s="236">
        <v>2.992</v>
      </c>
      <c r="J342" s="236">
        <v>4.2450000000000001</v>
      </c>
      <c r="K342" s="236">
        <v>0</v>
      </c>
      <c r="L342" s="236">
        <v>0</v>
      </c>
      <c r="M342" s="556">
        <v>0</v>
      </c>
      <c r="N342" s="556">
        <v>0</v>
      </c>
      <c r="O342" s="556">
        <v>0</v>
      </c>
      <c r="P342" s="556">
        <v>0</v>
      </c>
      <c r="Q342" s="30">
        <f t="shared" ref="Q342:Q347" si="167">SUM(G342:K342)</f>
        <v>35.770000000000003</v>
      </c>
      <c r="R342" s="30">
        <f t="shared" si="164"/>
        <v>0</v>
      </c>
      <c r="S342" s="30"/>
      <c r="T342" s="645">
        <f t="shared" si="165"/>
        <v>35.770000000000003</v>
      </c>
      <c r="U342" s="571">
        <v>35.78</v>
      </c>
      <c r="V342" s="703">
        <v>35.770000000000003</v>
      </c>
      <c r="W342" s="237">
        <v>0</v>
      </c>
      <c r="X342" s="237">
        <v>0</v>
      </c>
      <c r="Y342" s="674">
        <f t="shared" si="166"/>
        <v>35.770000000000003</v>
      </c>
      <c r="Z342" s="700">
        <v>1</v>
      </c>
      <c r="AA342" s="6"/>
    </row>
    <row r="343" spans="1:27" ht="15.75" outlineLevel="1">
      <c r="A343" s="559" t="s">
        <v>801</v>
      </c>
      <c r="B343" s="663" t="s">
        <v>278</v>
      </c>
      <c r="C343" s="652" t="s">
        <v>1345</v>
      </c>
      <c r="D343" s="555" t="s">
        <v>279</v>
      </c>
      <c r="E343" s="555" t="s">
        <v>563</v>
      </c>
      <c r="F343" s="652" t="s">
        <v>564</v>
      </c>
      <c r="G343" s="557">
        <v>0</v>
      </c>
      <c r="H343" s="236">
        <v>3.9790000000000001</v>
      </c>
      <c r="I343" s="236">
        <v>18.550999999999998</v>
      </c>
      <c r="J343" s="236">
        <v>0</v>
      </c>
      <c r="K343" s="236">
        <v>0</v>
      </c>
      <c r="L343" s="236">
        <v>0</v>
      </c>
      <c r="M343" s="556">
        <v>0</v>
      </c>
      <c r="N343" s="556">
        <v>0</v>
      </c>
      <c r="O343" s="556">
        <v>0</v>
      </c>
      <c r="P343" s="556">
        <v>0</v>
      </c>
      <c r="Q343" s="30">
        <f>SUM(G343:K343)</f>
        <v>22.529999999999998</v>
      </c>
      <c r="R343" s="30">
        <f t="shared" si="164"/>
        <v>0</v>
      </c>
      <c r="S343" s="30"/>
      <c r="T343" s="645">
        <f t="shared" si="165"/>
        <v>22.529999999999998</v>
      </c>
      <c r="U343" s="571">
        <v>22.53</v>
      </c>
      <c r="V343" s="703">
        <v>22.53</v>
      </c>
      <c r="W343" s="237">
        <v>0</v>
      </c>
      <c r="X343" s="237">
        <v>0</v>
      </c>
      <c r="Y343" s="674">
        <f t="shared" si="166"/>
        <v>22.53</v>
      </c>
      <c r="Z343" s="700">
        <v>2</v>
      </c>
      <c r="AA343" s="6"/>
    </row>
    <row r="344" spans="1:27" ht="15.75" outlineLevel="1">
      <c r="A344" s="559" t="s">
        <v>801</v>
      </c>
      <c r="B344" s="555" t="s">
        <v>278</v>
      </c>
      <c r="C344" s="652" t="s">
        <v>1345</v>
      </c>
      <c r="D344" s="555" t="s">
        <v>565</v>
      </c>
      <c r="E344" s="555" t="s">
        <v>566</v>
      </c>
      <c r="F344" s="652" t="s">
        <v>1302</v>
      </c>
      <c r="G344" s="557">
        <v>0</v>
      </c>
      <c r="H344" s="236">
        <v>0</v>
      </c>
      <c r="I344" s="236">
        <v>0</v>
      </c>
      <c r="J344" s="236">
        <v>0.28999999999999998</v>
      </c>
      <c r="K344" s="236">
        <v>0</v>
      </c>
      <c r="L344" s="236">
        <v>0</v>
      </c>
      <c r="M344" s="556">
        <v>0</v>
      </c>
      <c r="N344" s="556">
        <v>0</v>
      </c>
      <c r="O344" s="556">
        <v>0</v>
      </c>
      <c r="P344" s="556">
        <v>0</v>
      </c>
      <c r="Q344" s="30">
        <f>SUM(G344:K344)</f>
        <v>0.28999999999999998</v>
      </c>
      <c r="R344" s="30">
        <f t="shared" ref="R344" si="168">SUM(L344:P344)</f>
        <v>0</v>
      </c>
      <c r="S344" s="30"/>
      <c r="T344" s="645">
        <f t="shared" si="165"/>
        <v>0.28999999999999998</v>
      </c>
      <c r="U344" s="571">
        <v>0.28999999999999998</v>
      </c>
      <c r="V344" s="703">
        <v>0.28999999999999998</v>
      </c>
      <c r="W344" s="237">
        <v>0</v>
      </c>
      <c r="X344" s="237">
        <v>0</v>
      </c>
      <c r="Y344" s="674">
        <f t="shared" si="166"/>
        <v>0.28999999999999998</v>
      </c>
      <c r="Z344" s="700">
        <v>2</v>
      </c>
      <c r="AA344" s="6"/>
    </row>
    <row r="345" spans="1:27" ht="15.75" outlineLevel="1">
      <c r="A345" s="559" t="s">
        <v>801</v>
      </c>
      <c r="B345" s="555" t="s">
        <v>334</v>
      </c>
      <c r="C345" s="652" t="s">
        <v>1261</v>
      </c>
      <c r="D345" s="555" t="s">
        <v>7</v>
      </c>
      <c r="E345" s="555" t="s">
        <v>590</v>
      </c>
      <c r="F345" s="652" t="s">
        <v>1261</v>
      </c>
      <c r="G345" s="557">
        <v>0</v>
      </c>
      <c r="H345" s="236">
        <v>1.1990000000000001</v>
      </c>
      <c r="I345" s="236">
        <v>1.9710000000000001</v>
      </c>
      <c r="J345" s="236">
        <v>0</v>
      </c>
      <c r="K345" s="236">
        <v>0</v>
      </c>
      <c r="L345" s="236">
        <v>0</v>
      </c>
      <c r="M345" s="556">
        <v>0</v>
      </c>
      <c r="N345" s="556">
        <v>0</v>
      </c>
      <c r="O345" s="556">
        <v>0</v>
      </c>
      <c r="P345" s="556">
        <v>0</v>
      </c>
      <c r="Q345" s="30">
        <f t="shared" si="167"/>
        <v>3.17</v>
      </c>
      <c r="R345" s="30">
        <f t="shared" si="164"/>
        <v>0</v>
      </c>
      <c r="S345" s="30"/>
      <c r="T345" s="645">
        <f t="shared" si="165"/>
        <v>3.17</v>
      </c>
      <c r="U345" s="571">
        <v>3.17</v>
      </c>
      <c r="V345" s="703">
        <v>3.2280000000000002</v>
      </c>
      <c r="W345" s="237">
        <v>0</v>
      </c>
      <c r="X345" s="237">
        <v>0</v>
      </c>
      <c r="Y345" s="674">
        <f t="shared" si="166"/>
        <v>3.2280000000000002</v>
      </c>
      <c r="Z345" s="700">
        <v>1</v>
      </c>
      <c r="AA345" s="6"/>
    </row>
    <row r="346" spans="1:27" ht="15.75" outlineLevel="1">
      <c r="A346" s="559" t="s">
        <v>802</v>
      </c>
      <c r="B346" s="555">
        <v>4507</v>
      </c>
      <c r="C346" s="652" t="s">
        <v>338</v>
      </c>
      <c r="D346" s="555" t="s">
        <v>339</v>
      </c>
      <c r="E346" s="555" t="s">
        <v>340</v>
      </c>
      <c r="F346" s="652" t="s">
        <v>783</v>
      </c>
      <c r="G346" s="557">
        <v>0</v>
      </c>
      <c r="H346" s="236">
        <v>3.0659999999999998</v>
      </c>
      <c r="I346" s="236">
        <v>0.99399999999999999</v>
      </c>
      <c r="J346" s="236">
        <v>0</v>
      </c>
      <c r="K346" s="236">
        <v>0</v>
      </c>
      <c r="L346" s="236">
        <v>0</v>
      </c>
      <c r="M346" s="556">
        <v>0</v>
      </c>
      <c r="N346" s="556">
        <v>0</v>
      </c>
      <c r="O346" s="556">
        <v>0</v>
      </c>
      <c r="P346" s="556">
        <v>0</v>
      </c>
      <c r="Q346" s="30">
        <f t="shared" si="167"/>
        <v>4.0599999999999996</v>
      </c>
      <c r="R346" s="30">
        <f t="shared" si="164"/>
        <v>0</v>
      </c>
      <c r="S346" s="30"/>
      <c r="T346" s="645">
        <f t="shared" si="165"/>
        <v>4.0599999999999996</v>
      </c>
      <c r="U346" s="571">
        <v>4.0599999999999996</v>
      </c>
      <c r="V346" s="703">
        <v>4.1239999999999997</v>
      </c>
      <c r="W346" s="237">
        <v>0</v>
      </c>
      <c r="X346" s="237">
        <v>0</v>
      </c>
      <c r="Y346" s="674">
        <f t="shared" si="166"/>
        <v>4.1239999999999997</v>
      </c>
      <c r="Z346" s="700">
        <v>1</v>
      </c>
      <c r="AA346" s="6"/>
    </row>
    <row r="347" spans="1:27" ht="15.75" outlineLevel="1">
      <c r="A347" s="559" t="s">
        <v>802</v>
      </c>
      <c r="B347" s="663">
        <v>4507</v>
      </c>
      <c r="C347" s="652" t="s">
        <v>338</v>
      </c>
      <c r="D347" s="555" t="s">
        <v>341</v>
      </c>
      <c r="E347" s="555" t="s">
        <v>342</v>
      </c>
      <c r="F347" s="652" t="s">
        <v>1385</v>
      </c>
      <c r="G347" s="557">
        <v>0</v>
      </c>
      <c r="H347" s="668">
        <v>5.7030000000000003</v>
      </c>
      <c r="I347" s="236">
        <v>1.157</v>
      </c>
      <c r="J347" s="236">
        <v>0</v>
      </c>
      <c r="K347" s="236">
        <v>0</v>
      </c>
      <c r="L347" s="236">
        <v>0</v>
      </c>
      <c r="M347" s="556">
        <v>0</v>
      </c>
      <c r="N347" s="556">
        <v>0</v>
      </c>
      <c r="O347" s="556">
        <v>0</v>
      </c>
      <c r="P347" s="556">
        <v>0</v>
      </c>
      <c r="Q347" s="30">
        <f t="shared" si="167"/>
        <v>6.86</v>
      </c>
      <c r="R347" s="30">
        <f t="shared" si="164"/>
        <v>0</v>
      </c>
      <c r="S347" s="30"/>
      <c r="T347" s="645">
        <f t="shared" si="165"/>
        <v>6.86</v>
      </c>
      <c r="U347" s="571">
        <v>4.5599999999999996</v>
      </c>
      <c r="V347" s="703">
        <v>4.7</v>
      </c>
      <c r="W347" s="237">
        <v>1.08</v>
      </c>
      <c r="X347" s="237">
        <v>1.08</v>
      </c>
      <c r="Y347" s="674">
        <f t="shared" si="166"/>
        <v>5.78</v>
      </c>
      <c r="Z347" s="700">
        <v>1</v>
      </c>
      <c r="AA347" s="6"/>
    </row>
    <row r="348" spans="1:27" ht="15.75" outlineLevel="1">
      <c r="A348" s="559" t="s">
        <v>803</v>
      </c>
      <c r="B348" s="663" t="s">
        <v>343</v>
      </c>
      <c r="C348" s="652" t="s">
        <v>645</v>
      </c>
      <c r="D348" s="555" t="s">
        <v>891</v>
      </c>
      <c r="E348" s="555" t="s">
        <v>756</v>
      </c>
      <c r="F348" s="652" t="s">
        <v>893</v>
      </c>
      <c r="G348" s="557">
        <v>0</v>
      </c>
      <c r="H348" s="236">
        <v>0</v>
      </c>
      <c r="I348" s="236">
        <v>0.747</v>
      </c>
      <c r="J348" s="236">
        <v>0</v>
      </c>
      <c r="K348" s="236">
        <v>0</v>
      </c>
      <c r="L348" s="236">
        <v>0</v>
      </c>
      <c r="M348" s="556">
        <v>0</v>
      </c>
      <c r="N348" s="556">
        <v>0</v>
      </c>
      <c r="O348" s="556">
        <v>0</v>
      </c>
      <c r="P348" s="556">
        <v>0</v>
      </c>
      <c r="Q348" s="30">
        <f>SUM(G348:K348)</f>
        <v>0.747</v>
      </c>
      <c r="R348" s="30">
        <f>SUM(L348:P348)</f>
        <v>0</v>
      </c>
      <c r="S348" s="30"/>
      <c r="T348" s="645">
        <f t="shared" ref="T348:T349" si="169">SUM(Q348:S348)</f>
        <v>0.747</v>
      </c>
      <c r="U348" s="571">
        <v>0.747</v>
      </c>
      <c r="V348" s="703">
        <v>0.747</v>
      </c>
      <c r="W348" s="237">
        <v>0</v>
      </c>
      <c r="X348" s="237">
        <v>0</v>
      </c>
      <c r="Y348" s="674">
        <f t="shared" ref="Y348:Y349" si="170">V348+X348</f>
        <v>0.747</v>
      </c>
      <c r="Z348" s="747">
        <v>2</v>
      </c>
      <c r="AA348" s="6"/>
    </row>
    <row r="349" spans="1:27" ht="15.75" outlineLevel="1">
      <c r="A349" s="559" t="s">
        <v>803</v>
      </c>
      <c r="B349" s="663" t="s">
        <v>1519</v>
      </c>
      <c r="C349" s="652" t="s">
        <v>1518</v>
      </c>
      <c r="D349" s="555" t="s">
        <v>7</v>
      </c>
      <c r="E349" s="555" t="s">
        <v>1520</v>
      </c>
      <c r="F349" s="652" t="s">
        <v>1518</v>
      </c>
      <c r="G349" s="557">
        <v>0</v>
      </c>
      <c r="H349" s="236">
        <v>2.75</v>
      </c>
      <c r="I349" s="746">
        <v>0</v>
      </c>
      <c r="J349" s="236">
        <v>0</v>
      </c>
      <c r="K349" s="236">
        <v>0</v>
      </c>
      <c r="L349" s="236">
        <v>0</v>
      </c>
      <c r="M349" s="556">
        <v>0</v>
      </c>
      <c r="N349" s="556">
        <v>0</v>
      </c>
      <c r="O349" s="556">
        <v>0</v>
      </c>
      <c r="P349" s="556">
        <v>0</v>
      </c>
      <c r="Q349" s="30">
        <f>SUM(G349:K349)</f>
        <v>2.75</v>
      </c>
      <c r="R349" s="30">
        <f>SUM(L349:P349)</f>
        <v>0</v>
      </c>
      <c r="S349" s="30"/>
      <c r="T349" s="645">
        <f t="shared" si="169"/>
        <v>2.75</v>
      </c>
      <c r="U349" s="571">
        <v>1.375</v>
      </c>
      <c r="V349" s="703">
        <v>0</v>
      </c>
      <c r="W349" s="237">
        <v>1.375</v>
      </c>
      <c r="X349" s="237">
        <v>1.375</v>
      </c>
      <c r="Y349" s="674">
        <f t="shared" si="170"/>
        <v>1.375</v>
      </c>
      <c r="Z349" s="757">
        <v>2</v>
      </c>
      <c r="AA349" s="6"/>
    </row>
    <row r="350" spans="1:27" ht="15.75" outlineLevel="1">
      <c r="A350" s="559" t="s">
        <v>803</v>
      </c>
      <c r="B350" s="663" t="s">
        <v>343</v>
      </c>
      <c r="C350" s="652" t="s">
        <v>645</v>
      </c>
      <c r="D350" s="555" t="s">
        <v>756</v>
      </c>
      <c r="E350" s="555" t="s">
        <v>1507</v>
      </c>
      <c r="F350" s="652" t="s">
        <v>1504</v>
      </c>
      <c r="G350" s="557">
        <v>0</v>
      </c>
      <c r="H350" s="236">
        <v>122.205</v>
      </c>
      <c r="I350" s="236">
        <v>27.933</v>
      </c>
      <c r="J350" s="236">
        <v>13.071</v>
      </c>
      <c r="K350" s="236">
        <v>2</v>
      </c>
      <c r="L350" s="236">
        <v>0</v>
      </c>
      <c r="M350" s="556">
        <v>0</v>
      </c>
      <c r="N350" s="556">
        <v>0</v>
      </c>
      <c r="O350" s="556">
        <v>0</v>
      </c>
      <c r="P350" s="556">
        <v>0</v>
      </c>
      <c r="Q350" s="30">
        <f>SUM(G350:K350)</f>
        <v>165.209</v>
      </c>
      <c r="R350" s="30">
        <f>SUM(L350:P350)</f>
        <v>0</v>
      </c>
      <c r="S350" s="30"/>
      <c r="T350" s="645">
        <f t="shared" si="165"/>
        <v>165.209</v>
      </c>
      <c r="U350" s="571">
        <v>100.46</v>
      </c>
      <c r="V350" s="703">
        <v>32.179000000000002</v>
      </c>
      <c r="W350" s="237">
        <v>66.515000000000001</v>
      </c>
      <c r="X350" s="237">
        <v>66.515000000000001</v>
      </c>
      <c r="Y350" s="674">
        <f t="shared" si="166"/>
        <v>98.694000000000003</v>
      </c>
      <c r="Z350" s="700">
        <v>2</v>
      </c>
      <c r="AA350" s="753"/>
    </row>
    <row r="351" spans="1:27" ht="15.75" outlineLevel="1">
      <c r="A351" s="559" t="s">
        <v>803</v>
      </c>
      <c r="B351" s="663" t="s">
        <v>344</v>
      </c>
      <c r="C351" s="652" t="s">
        <v>345</v>
      </c>
      <c r="D351" s="555" t="s">
        <v>7</v>
      </c>
      <c r="E351" s="555" t="s">
        <v>1303</v>
      </c>
      <c r="F351" s="652" t="s">
        <v>1349</v>
      </c>
      <c r="G351" s="557">
        <v>0</v>
      </c>
      <c r="H351" s="236">
        <v>11.959</v>
      </c>
      <c r="I351" s="236">
        <v>12.845000000000001</v>
      </c>
      <c r="J351" s="236">
        <v>2.0009999999999999</v>
      </c>
      <c r="K351" s="236">
        <v>0</v>
      </c>
      <c r="L351" s="236">
        <v>0</v>
      </c>
      <c r="M351" s="556">
        <v>0</v>
      </c>
      <c r="N351" s="556">
        <v>0</v>
      </c>
      <c r="O351" s="556">
        <v>0</v>
      </c>
      <c r="P351" s="556">
        <v>0</v>
      </c>
      <c r="Q351" s="30">
        <f>SUM(G351:K351)</f>
        <v>26.805000000000003</v>
      </c>
      <c r="R351" s="30">
        <f>SUM(L351:P351)</f>
        <v>0</v>
      </c>
      <c r="S351" s="30"/>
      <c r="T351" s="645">
        <f t="shared" si="165"/>
        <v>26.805000000000003</v>
      </c>
      <c r="U351" s="571">
        <v>26.805</v>
      </c>
      <c r="V351" s="703">
        <v>26.805</v>
      </c>
      <c r="W351" s="237">
        <v>0</v>
      </c>
      <c r="X351" s="237">
        <v>0</v>
      </c>
      <c r="Y351" s="674">
        <f t="shared" si="166"/>
        <v>26.805</v>
      </c>
      <c r="Z351" s="700">
        <v>2</v>
      </c>
      <c r="AA351" s="6"/>
    </row>
    <row r="352" spans="1:27" ht="30.75" outlineLevel="1">
      <c r="A352" s="559" t="s">
        <v>803</v>
      </c>
      <c r="B352" s="663" t="s">
        <v>344</v>
      </c>
      <c r="C352" s="652" t="s">
        <v>345</v>
      </c>
      <c r="D352" s="555" t="s">
        <v>1304</v>
      </c>
      <c r="E352" s="555" t="s">
        <v>346</v>
      </c>
      <c r="F352" s="558" t="s">
        <v>1384</v>
      </c>
      <c r="G352" s="557">
        <v>0</v>
      </c>
      <c r="H352" s="236">
        <v>1.1499999999999999</v>
      </c>
      <c r="I352" s="236">
        <v>0</v>
      </c>
      <c r="J352" s="236">
        <v>0</v>
      </c>
      <c r="K352" s="236">
        <v>0</v>
      </c>
      <c r="L352" s="236">
        <v>0</v>
      </c>
      <c r="M352" s="556">
        <v>0</v>
      </c>
      <c r="N352" s="556">
        <v>0</v>
      </c>
      <c r="O352" s="556">
        <v>0</v>
      </c>
      <c r="P352" s="556">
        <v>0</v>
      </c>
      <c r="Q352" s="30">
        <f>SUM(G352:K352)</f>
        <v>1.1499999999999999</v>
      </c>
      <c r="R352" s="30">
        <f t="shared" si="164"/>
        <v>0</v>
      </c>
      <c r="S352" s="30"/>
      <c r="T352" s="645">
        <f t="shared" si="165"/>
        <v>1.1499999999999999</v>
      </c>
      <c r="U352" s="571">
        <v>2.2999999999999998</v>
      </c>
      <c r="V352" s="703">
        <v>1.1499999999999999</v>
      </c>
      <c r="W352" s="237">
        <v>0</v>
      </c>
      <c r="X352" s="237">
        <v>0</v>
      </c>
      <c r="Y352" s="674">
        <f t="shared" si="166"/>
        <v>1.1499999999999999</v>
      </c>
      <c r="Z352" s="700">
        <v>2</v>
      </c>
      <c r="AA352" s="6"/>
    </row>
    <row r="353" spans="1:27" ht="15.75">
      <c r="A353" s="766" t="s">
        <v>363</v>
      </c>
      <c r="B353" s="767"/>
      <c r="C353" s="767"/>
      <c r="D353" s="767"/>
      <c r="E353" s="767"/>
      <c r="F353" s="720" t="s">
        <v>379</v>
      </c>
      <c r="G353" s="554">
        <f t="shared" ref="G353:P353" si="171">SUM(G341:G352)</f>
        <v>0</v>
      </c>
      <c r="H353" s="554">
        <f t="shared" si="171"/>
        <v>197.33500000000001</v>
      </c>
      <c r="I353" s="554">
        <f t="shared" si="171"/>
        <v>85.512</v>
      </c>
      <c r="J353" s="554">
        <f t="shared" si="171"/>
        <v>29.263999999999999</v>
      </c>
      <c r="K353" s="554">
        <f t="shared" si="171"/>
        <v>2</v>
      </c>
      <c r="L353" s="554">
        <f t="shared" si="171"/>
        <v>0</v>
      </c>
      <c r="M353" s="554">
        <f t="shared" si="171"/>
        <v>0</v>
      </c>
      <c r="N353" s="554">
        <f t="shared" si="171"/>
        <v>0</v>
      </c>
      <c r="O353" s="554">
        <f t="shared" si="171"/>
        <v>0</v>
      </c>
      <c r="P353" s="554">
        <f t="shared" si="171"/>
        <v>0</v>
      </c>
      <c r="Q353" s="554">
        <f>SUM(Q341:Q352)</f>
        <v>314.11099999999999</v>
      </c>
      <c r="R353" s="554">
        <f>SUM(R341:R352)</f>
        <v>0</v>
      </c>
      <c r="S353" s="30">
        <f>SUM(S341:S352)</f>
        <v>0</v>
      </c>
      <c r="T353" s="226">
        <f t="shared" si="165"/>
        <v>314.11099999999999</v>
      </c>
      <c r="U353" s="571">
        <f>SUM(U341:U352)</f>
        <v>246.84700000000004</v>
      </c>
      <c r="V353" s="704">
        <f>SUM(V341:V352)</f>
        <v>176.29300000000003</v>
      </c>
      <c r="W353" s="554">
        <f t="shared" ref="W353:Y353" si="172">SUM(W341:W352)</f>
        <v>68.97</v>
      </c>
      <c r="X353" s="554">
        <f t="shared" si="172"/>
        <v>68.97</v>
      </c>
      <c r="Y353" s="553">
        <f t="shared" si="172"/>
        <v>245.26300000000001</v>
      </c>
      <c r="Z353" s="780"/>
    </row>
    <row r="354" spans="1:27" ht="16.5" thickBot="1">
      <c r="A354" s="771"/>
      <c r="B354" s="772"/>
      <c r="C354" s="772"/>
      <c r="D354" s="772"/>
      <c r="E354" s="772"/>
      <c r="F354" s="721" t="s">
        <v>380</v>
      </c>
      <c r="G354" s="57">
        <f t="shared" ref="G354:S354" si="173">+G353/$T$353</f>
        <v>0</v>
      </c>
      <c r="H354" s="57">
        <f t="shared" si="173"/>
        <v>0.62823333152930017</v>
      </c>
      <c r="I354" s="57">
        <f t="shared" si="173"/>
        <v>0.27223497426069132</v>
      </c>
      <c r="J354" s="57">
        <f t="shared" si="173"/>
        <v>9.3164518275386729E-2</v>
      </c>
      <c r="K354" s="57">
        <f t="shared" si="173"/>
        <v>6.3671759346218375E-3</v>
      </c>
      <c r="L354" s="57">
        <f t="shared" si="173"/>
        <v>0</v>
      </c>
      <c r="M354" s="57">
        <f t="shared" si="173"/>
        <v>0</v>
      </c>
      <c r="N354" s="57">
        <f t="shared" si="173"/>
        <v>0</v>
      </c>
      <c r="O354" s="57">
        <f t="shared" si="173"/>
        <v>0</v>
      </c>
      <c r="P354" s="57">
        <f t="shared" si="173"/>
        <v>0</v>
      </c>
      <c r="Q354" s="57">
        <f t="shared" si="173"/>
        <v>1</v>
      </c>
      <c r="R354" s="57">
        <f t="shared" si="173"/>
        <v>0</v>
      </c>
      <c r="S354" s="57">
        <f t="shared" si="173"/>
        <v>0</v>
      </c>
      <c r="T354" s="57">
        <f xml:space="preserve"> T353/U353</f>
        <v>1.2724926776505283</v>
      </c>
      <c r="U354" s="706"/>
      <c r="V354" s="705">
        <f>+V353/$Y$353</f>
        <v>0.71879166445815323</v>
      </c>
      <c r="W354" s="57">
        <f>+W353/$Y$353</f>
        <v>0.28120833554184693</v>
      </c>
      <c r="X354" s="57">
        <f>+X353/$Y$353</f>
        <v>0.28120833554184693</v>
      </c>
      <c r="Y354" s="709"/>
      <c r="Z354" s="781"/>
    </row>
    <row r="355" spans="1:27" ht="15.75">
      <c r="A355" s="551"/>
      <c r="B355" s="550"/>
      <c r="C355" s="550"/>
      <c r="D355" s="550"/>
      <c r="E355" s="550"/>
      <c r="F355" s="550"/>
      <c r="G355" s="549"/>
      <c r="H355" s="12"/>
      <c r="I355" s="12"/>
      <c r="J355" s="12"/>
      <c r="K355" s="12"/>
      <c r="L355" s="12"/>
      <c r="M355" s="548"/>
      <c r="N355" s="548"/>
      <c r="O355" s="548"/>
      <c r="P355" s="548"/>
      <c r="Q355" s="6"/>
      <c r="R355" s="6"/>
      <c r="S355" s="6"/>
      <c r="T355" s="196"/>
      <c r="U355" s="546"/>
      <c r="V355" s="574"/>
      <c r="W355" s="574"/>
      <c r="X355" s="574"/>
      <c r="Y355" s="546"/>
    </row>
    <row r="356" spans="1:27" ht="16.5" thickBot="1">
      <c r="A356" s="770" t="s">
        <v>358</v>
      </c>
      <c r="B356" s="770"/>
      <c r="C356" s="770"/>
      <c r="D356" s="550"/>
      <c r="E356" s="550"/>
      <c r="F356" s="550"/>
      <c r="G356" s="549"/>
      <c r="H356" s="12"/>
      <c r="I356" s="12"/>
      <c r="J356" s="12"/>
      <c r="K356" s="12"/>
      <c r="L356" s="12"/>
      <c r="M356" s="548"/>
      <c r="N356" s="548"/>
      <c r="O356" s="548"/>
      <c r="P356" s="548"/>
      <c r="Q356" s="6"/>
      <c r="R356" s="6"/>
      <c r="S356" s="6"/>
      <c r="T356" s="196"/>
      <c r="U356" s="546"/>
      <c r="V356" s="574"/>
      <c r="W356" s="574"/>
      <c r="X356" s="574"/>
      <c r="Y356" s="546"/>
    </row>
    <row r="357" spans="1:27" ht="15.75" outlineLevel="1">
      <c r="A357" s="646" t="s">
        <v>804</v>
      </c>
      <c r="B357" s="653">
        <v>1901</v>
      </c>
      <c r="C357" s="653" t="s">
        <v>347</v>
      </c>
      <c r="D357" s="648" t="s">
        <v>348</v>
      </c>
      <c r="E357" s="648" t="s">
        <v>349</v>
      </c>
      <c r="F357" s="647" t="s">
        <v>347</v>
      </c>
      <c r="G357" s="649">
        <v>13.954000000000001</v>
      </c>
      <c r="H357" s="221">
        <v>14.484</v>
      </c>
      <c r="I357" s="221">
        <v>21.966999999999999</v>
      </c>
      <c r="J357" s="221">
        <v>1.0189999999999999</v>
      </c>
      <c r="K357" s="221">
        <v>0</v>
      </c>
      <c r="L357" s="221">
        <v>0</v>
      </c>
      <c r="M357" s="650">
        <v>0</v>
      </c>
      <c r="N357" s="650">
        <v>0</v>
      </c>
      <c r="O357" s="650">
        <v>0</v>
      </c>
      <c r="P357" s="650">
        <v>0</v>
      </c>
      <c r="Q357" s="279">
        <f t="shared" ref="Q357:Q362" si="174">SUM(G357:K357)</f>
        <v>51.423999999999999</v>
      </c>
      <c r="R357" s="279">
        <f t="shared" ref="R357:R365" si="175">SUM(L357:P357)</f>
        <v>0</v>
      </c>
      <c r="S357" s="279"/>
      <c r="T357" s="659">
        <f t="shared" ref="T357:T366" si="176">SUM(Q357:S357)</f>
        <v>51.423999999999999</v>
      </c>
      <c r="U357" s="672">
        <v>51.423999999999999</v>
      </c>
      <c r="V357" s="702">
        <v>51.423999999999999</v>
      </c>
      <c r="W357" s="223">
        <v>0</v>
      </c>
      <c r="X357" s="223">
        <v>0</v>
      </c>
      <c r="Y357" s="708">
        <f t="shared" ref="Y357:Y365" si="177">V357+X357</f>
        <v>51.423999999999999</v>
      </c>
      <c r="Z357" s="651">
        <v>1</v>
      </c>
      <c r="AA357" s="6"/>
    </row>
    <row r="358" spans="1:27" ht="15.75" outlineLevel="1">
      <c r="A358" s="559" t="s">
        <v>805</v>
      </c>
      <c r="B358" s="652">
        <v>2301</v>
      </c>
      <c r="C358" s="652" t="s">
        <v>1350</v>
      </c>
      <c r="D358" s="555" t="s">
        <v>7</v>
      </c>
      <c r="E358" s="555" t="s">
        <v>189</v>
      </c>
      <c r="F358" s="652" t="s">
        <v>1436</v>
      </c>
      <c r="G358" s="557">
        <v>0.95599999999999996</v>
      </c>
      <c r="H358" s="236">
        <v>13.625</v>
      </c>
      <c r="I358" s="236">
        <v>3.1880000000000002</v>
      </c>
      <c r="J358" s="236">
        <v>5.1310000000000002</v>
      </c>
      <c r="K358" s="236">
        <v>0</v>
      </c>
      <c r="L358" s="236">
        <v>0</v>
      </c>
      <c r="M358" s="556">
        <v>0</v>
      </c>
      <c r="N358" s="556">
        <v>0</v>
      </c>
      <c r="O358" s="556">
        <v>0</v>
      </c>
      <c r="P358" s="556">
        <v>0</v>
      </c>
      <c r="Q358" s="30">
        <f t="shared" si="174"/>
        <v>22.9</v>
      </c>
      <c r="R358" s="30">
        <f t="shared" si="175"/>
        <v>0</v>
      </c>
      <c r="S358" s="30"/>
      <c r="T358" s="645">
        <f t="shared" si="176"/>
        <v>22.9</v>
      </c>
      <c r="U358" s="571">
        <v>12</v>
      </c>
      <c r="V358" s="703">
        <v>0</v>
      </c>
      <c r="W358" s="237">
        <v>11.45</v>
      </c>
      <c r="X358" s="237">
        <v>11.45</v>
      </c>
      <c r="Y358" s="674">
        <f t="shared" si="177"/>
        <v>11.45</v>
      </c>
      <c r="Z358" s="700">
        <v>2</v>
      </c>
      <c r="AA358" s="712"/>
    </row>
    <row r="359" spans="1:27" ht="15.75" outlineLevel="1">
      <c r="A359" s="559" t="s">
        <v>805</v>
      </c>
      <c r="B359" s="555">
        <v>2302</v>
      </c>
      <c r="C359" s="652" t="s">
        <v>284</v>
      </c>
      <c r="D359" s="555" t="s">
        <v>7</v>
      </c>
      <c r="E359" s="555" t="s">
        <v>285</v>
      </c>
      <c r="F359" s="652" t="s">
        <v>350</v>
      </c>
      <c r="G359" s="557">
        <v>16.210999999999999</v>
      </c>
      <c r="H359" s="236">
        <v>16.277999999999999</v>
      </c>
      <c r="I359" s="236">
        <v>60.335000000000001</v>
      </c>
      <c r="J359" s="236">
        <v>31.28</v>
      </c>
      <c r="K359" s="236">
        <v>0</v>
      </c>
      <c r="L359" s="236">
        <v>0</v>
      </c>
      <c r="M359" s="556">
        <v>0</v>
      </c>
      <c r="N359" s="556">
        <v>0</v>
      </c>
      <c r="O359" s="556">
        <v>0</v>
      </c>
      <c r="P359" s="556">
        <v>0</v>
      </c>
      <c r="Q359" s="30">
        <f t="shared" si="174"/>
        <v>124.104</v>
      </c>
      <c r="R359" s="30">
        <f t="shared" ref="R359" si="178">SUM(L359:P359)</f>
        <v>0</v>
      </c>
      <c r="S359" s="30"/>
      <c r="T359" s="645">
        <f t="shared" si="176"/>
        <v>124.104</v>
      </c>
      <c r="U359" s="571">
        <v>124.104</v>
      </c>
      <c r="V359" s="703">
        <v>124.104</v>
      </c>
      <c r="W359" s="237">
        <v>0</v>
      </c>
      <c r="X359" s="237">
        <v>0</v>
      </c>
      <c r="Y359" s="674">
        <f t="shared" si="177"/>
        <v>124.104</v>
      </c>
      <c r="Z359" s="700">
        <v>3</v>
      </c>
      <c r="AA359" s="6"/>
    </row>
    <row r="360" spans="1:27" s="564" customFormat="1" ht="15.75" outlineLevel="1">
      <c r="A360" s="559" t="s">
        <v>806</v>
      </c>
      <c r="B360" s="652">
        <v>2504</v>
      </c>
      <c r="C360" s="652" t="s">
        <v>103</v>
      </c>
      <c r="D360" s="555" t="s">
        <v>719</v>
      </c>
      <c r="E360" s="555" t="s">
        <v>351</v>
      </c>
      <c r="F360" s="558" t="s">
        <v>1437</v>
      </c>
      <c r="G360" s="557">
        <v>0</v>
      </c>
      <c r="H360" s="236">
        <v>9.68</v>
      </c>
      <c r="I360" s="236">
        <v>5.6879999999999997</v>
      </c>
      <c r="J360" s="236">
        <v>5.1920000000000002</v>
      </c>
      <c r="K360" s="236">
        <v>0</v>
      </c>
      <c r="L360" s="236">
        <v>0</v>
      </c>
      <c r="M360" s="556">
        <v>0</v>
      </c>
      <c r="N360" s="556">
        <v>0</v>
      </c>
      <c r="O360" s="556">
        <v>0</v>
      </c>
      <c r="P360" s="556">
        <v>0</v>
      </c>
      <c r="Q360" s="30">
        <f t="shared" si="174"/>
        <v>20.56</v>
      </c>
      <c r="R360" s="30">
        <f t="shared" si="175"/>
        <v>0</v>
      </c>
      <c r="S360" s="30"/>
      <c r="T360" s="645">
        <f t="shared" si="176"/>
        <v>20.56</v>
      </c>
      <c r="U360" s="571">
        <v>20.56</v>
      </c>
      <c r="V360" s="703">
        <v>0</v>
      </c>
      <c r="W360" s="237">
        <v>10.28</v>
      </c>
      <c r="X360" s="237">
        <v>10.28</v>
      </c>
      <c r="Y360" s="674">
        <f t="shared" si="177"/>
        <v>10.28</v>
      </c>
      <c r="Z360" s="700">
        <v>2</v>
      </c>
      <c r="AA360" s="712"/>
    </row>
    <row r="361" spans="1:27" ht="15.75" outlineLevel="1">
      <c r="A361" s="559" t="s">
        <v>806</v>
      </c>
      <c r="B361" s="652">
        <v>2505</v>
      </c>
      <c r="C361" s="652" t="s">
        <v>594</v>
      </c>
      <c r="D361" s="555" t="s">
        <v>271</v>
      </c>
      <c r="E361" s="555" t="s">
        <v>27</v>
      </c>
      <c r="F361" s="558" t="s">
        <v>1438</v>
      </c>
      <c r="G361" s="557">
        <v>2</v>
      </c>
      <c r="H361" s="236">
        <v>9</v>
      </c>
      <c r="I361" s="236">
        <v>1</v>
      </c>
      <c r="J361" s="236">
        <v>0</v>
      </c>
      <c r="K361" s="236">
        <v>0</v>
      </c>
      <c r="L361" s="236">
        <v>0</v>
      </c>
      <c r="M361" s="556">
        <v>0</v>
      </c>
      <c r="N361" s="556">
        <v>0</v>
      </c>
      <c r="O361" s="556">
        <v>0</v>
      </c>
      <c r="P361" s="556">
        <v>0</v>
      </c>
      <c r="Q361" s="30">
        <f t="shared" si="174"/>
        <v>12</v>
      </c>
      <c r="R361" s="30">
        <f t="shared" si="175"/>
        <v>0</v>
      </c>
      <c r="S361" s="30"/>
      <c r="T361" s="645">
        <f t="shared" si="176"/>
        <v>12</v>
      </c>
      <c r="U361" s="571">
        <v>12</v>
      </c>
      <c r="V361" s="703">
        <v>0</v>
      </c>
      <c r="W361" s="237">
        <v>6</v>
      </c>
      <c r="X361" s="237">
        <v>6</v>
      </c>
      <c r="Y361" s="674">
        <f t="shared" si="177"/>
        <v>6</v>
      </c>
      <c r="Z361" s="700">
        <v>2</v>
      </c>
      <c r="AA361" s="712"/>
    </row>
    <row r="362" spans="1:27" ht="28.5" customHeight="1" outlineLevel="1">
      <c r="A362" s="559" t="s">
        <v>807</v>
      </c>
      <c r="B362" s="652">
        <v>3105</v>
      </c>
      <c r="C362" s="558" t="s">
        <v>109</v>
      </c>
      <c r="D362" s="555" t="s">
        <v>110</v>
      </c>
      <c r="E362" s="555" t="s">
        <v>352</v>
      </c>
      <c r="F362" s="688" t="s">
        <v>1439</v>
      </c>
      <c r="G362" s="557">
        <v>13.3</v>
      </c>
      <c r="H362" s="236">
        <v>18.7</v>
      </c>
      <c r="I362" s="746">
        <v>7.3</v>
      </c>
      <c r="J362" s="746">
        <v>2</v>
      </c>
      <c r="K362" s="236">
        <v>0</v>
      </c>
      <c r="L362" s="236">
        <v>0</v>
      </c>
      <c r="M362" s="556">
        <v>0</v>
      </c>
      <c r="N362" s="556">
        <v>0</v>
      </c>
      <c r="O362" s="556">
        <v>0</v>
      </c>
      <c r="P362" s="556">
        <v>0</v>
      </c>
      <c r="Q362" s="30">
        <f t="shared" si="174"/>
        <v>41.3</v>
      </c>
      <c r="R362" s="30">
        <f t="shared" si="175"/>
        <v>0</v>
      </c>
      <c r="S362" s="30"/>
      <c r="T362" s="645">
        <f t="shared" si="176"/>
        <v>41.3</v>
      </c>
      <c r="U362" s="571">
        <v>38</v>
      </c>
      <c r="V362" s="703">
        <v>34.700000000000003</v>
      </c>
      <c r="W362" s="237">
        <v>3.3</v>
      </c>
      <c r="X362" s="237">
        <v>3.3</v>
      </c>
      <c r="Y362" s="674">
        <f t="shared" si="177"/>
        <v>38</v>
      </c>
      <c r="Z362" s="700">
        <v>2</v>
      </c>
      <c r="AA362" s="712"/>
    </row>
    <row r="363" spans="1:27" ht="30.75" outlineLevel="1">
      <c r="A363" s="559" t="s">
        <v>801</v>
      </c>
      <c r="B363" s="652">
        <v>4001</v>
      </c>
      <c r="C363" s="652" t="s">
        <v>720</v>
      </c>
      <c r="D363" s="555" t="s">
        <v>7</v>
      </c>
      <c r="E363" s="555" t="s">
        <v>1397</v>
      </c>
      <c r="F363" s="558" t="s">
        <v>1440</v>
      </c>
      <c r="G363" s="557">
        <v>0</v>
      </c>
      <c r="H363" s="236">
        <v>0</v>
      </c>
      <c r="I363" s="746">
        <v>2.0779999999999998</v>
      </c>
      <c r="J363" s="236">
        <v>28.056000000000001</v>
      </c>
      <c r="K363" s="236">
        <v>0</v>
      </c>
      <c r="L363" s="236">
        <v>0</v>
      </c>
      <c r="M363" s="556">
        <v>0</v>
      </c>
      <c r="N363" s="556">
        <v>0</v>
      </c>
      <c r="O363" s="556">
        <v>0</v>
      </c>
      <c r="P363" s="556">
        <v>0</v>
      </c>
      <c r="Q363" s="30">
        <f>SUM(G363:K363)</f>
        <v>30.134</v>
      </c>
      <c r="R363" s="30">
        <f t="shared" ref="R363:R364" si="179">SUM(L363:P363)</f>
        <v>0</v>
      </c>
      <c r="S363" s="30"/>
      <c r="T363" s="645">
        <f t="shared" ref="T363:T364" si="180">SUM(Q363:S363)</f>
        <v>30.134</v>
      </c>
      <c r="U363" s="571">
        <v>15</v>
      </c>
      <c r="V363" s="703">
        <v>0</v>
      </c>
      <c r="W363" s="237">
        <v>15.067</v>
      </c>
      <c r="X363" s="237">
        <v>15.067</v>
      </c>
      <c r="Y363" s="674">
        <f t="shared" ref="Y363:Y364" si="181">V363+X363</f>
        <v>15.067</v>
      </c>
      <c r="Z363" s="717">
        <v>1</v>
      </c>
      <c r="AA363" s="712"/>
    </row>
    <row r="364" spans="1:27" ht="15.75" outlineLevel="1">
      <c r="A364" s="559" t="s">
        <v>801</v>
      </c>
      <c r="B364" s="652">
        <v>4001</v>
      </c>
      <c r="C364" s="652" t="s">
        <v>720</v>
      </c>
      <c r="D364" s="555" t="s">
        <v>1398</v>
      </c>
      <c r="E364" s="555" t="s">
        <v>639</v>
      </c>
      <c r="F364" s="558" t="s">
        <v>1517</v>
      </c>
      <c r="G364" s="557">
        <v>21.321000000000002</v>
      </c>
      <c r="H364" s="236">
        <v>49.131999999999998</v>
      </c>
      <c r="I364" s="236">
        <v>12.250999999999999</v>
      </c>
      <c r="J364" s="236">
        <v>0</v>
      </c>
      <c r="K364" s="236">
        <v>0</v>
      </c>
      <c r="L364" s="236">
        <v>0</v>
      </c>
      <c r="M364" s="556">
        <v>0</v>
      </c>
      <c r="N364" s="556">
        <v>0</v>
      </c>
      <c r="O364" s="556">
        <v>0</v>
      </c>
      <c r="P364" s="556">
        <v>0</v>
      </c>
      <c r="Q364" s="30">
        <f>SUM(G364:K364)</f>
        <v>82.704000000000008</v>
      </c>
      <c r="R364" s="30">
        <f t="shared" si="179"/>
        <v>0</v>
      </c>
      <c r="S364" s="30"/>
      <c r="T364" s="645">
        <f t="shared" si="180"/>
        <v>82.704000000000008</v>
      </c>
      <c r="U364" s="571">
        <v>42.61</v>
      </c>
      <c r="V364" s="703">
        <v>0</v>
      </c>
      <c r="W364" s="237">
        <v>41.351999999999997</v>
      </c>
      <c r="X364" s="237">
        <v>41.351999999999997</v>
      </c>
      <c r="Y364" s="674">
        <f t="shared" si="181"/>
        <v>41.351999999999997</v>
      </c>
      <c r="Z364" s="747">
        <v>1</v>
      </c>
      <c r="AA364" s="712"/>
    </row>
    <row r="365" spans="1:27" ht="15.75" outlineLevel="1">
      <c r="A365" s="559" t="s">
        <v>808</v>
      </c>
      <c r="B365" s="652">
        <v>4803</v>
      </c>
      <c r="C365" s="652" t="s">
        <v>353</v>
      </c>
      <c r="D365" s="555" t="s">
        <v>7</v>
      </c>
      <c r="E365" s="555" t="s">
        <v>189</v>
      </c>
      <c r="F365" s="688" t="s">
        <v>353</v>
      </c>
      <c r="G365" s="557">
        <v>0</v>
      </c>
      <c r="H365" s="236">
        <v>0</v>
      </c>
      <c r="I365" s="746">
        <v>3.38</v>
      </c>
      <c r="J365" s="236">
        <v>6.76</v>
      </c>
      <c r="K365" s="236">
        <v>0</v>
      </c>
      <c r="L365" s="236">
        <v>0</v>
      </c>
      <c r="M365" s="556">
        <v>0</v>
      </c>
      <c r="N365" s="556">
        <v>0</v>
      </c>
      <c r="O365" s="556">
        <v>0</v>
      </c>
      <c r="P365" s="556">
        <v>0</v>
      </c>
      <c r="Q365" s="30">
        <f>SUM(G365:K365)</f>
        <v>10.14</v>
      </c>
      <c r="R365" s="30">
        <f t="shared" si="175"/>
        <v>0</v>
      </c>
      <c r="S365" s="30"/>
      <c r="T365" s="645">
        <f t="shared" si="176"/>
        <v>10.14</v>
      </c>
      <c r="U365" s="571">
        <v>10.14</v>
      </c>
      <c r="V365" s="703">
        <v>10.14</v>
      </c>
      <c r="W365" s="237">
        <v>0</v>
      </c>
      <c r="X365" s="237">
        <v>0</v>
      </c>
      <c r="Y365" s="674">
        <f t="shared" si="177"/>
        <v>10.14</v>
      </c>
      <c r="Z365" s="700">
        <v>3</v>
      </c>
      <c r="AA365" s="6"/>
    </row>
    <row r="366" spans="1:27" ht="15.75">
      <c r="A366" s="766" t="s">
        <v>362</v>
      </c>
      <c r="B366" s="767"/>
      <c r="C366" s="767"/>
      <c r="D366" s="767"/>
      <c r="E366" s="767"/>
      <c r="F366" s="720" t="s">
        <v>379</v>
      </c>
      <c r="G366" s="554">
        <f t="shared" ref="G366:S366" si="182">SUM(G357:G365)</f>
        <v>67.74199999999999</v>
      </c>
      <c r="H366" s="554">
        <f t="shared" si="182"/>
        <v>130.899</v>
      </c>
      <c r="I366" s="554">
        <f t="shared" si="182"/>
        <v>117.187</v>
      </c>
      <c r="J366" s="554">
        <f t="shared" si="182"/>
        <v>79.438000000000002</v>
      </c>
      <c r="K366" s="554">
        <f t="shared" si="182"/>
        <v>0</v>
      </c>
      <c r="L366" s="554">
        <f t="shared" si="182"/>
        <v>0</v>
      </c>
      <c r="M366" s="554">
        <f t="shared" si="182"/>
        <v>0</v>
      </c>
      <c r="N366" s="554">
        <f t="shared" si="182"/>
        <v>0</v>
      </c>
      <c r="O366" s="554">
        <f t="shared" si="182"/>
        <v>0</v>
      </c>
      <c r="P366" s="554">
        <f t="shared" si="182"/>
        <v>0</v>
      </c>
      <c r="Q366" s="30">
        <f t="shared" si="182"/>
        <v>395.26600000000002</v>
      </c>
      <c r="R366" s="30">
        <f t="shared" si="182"/>
        <v>0</v>
      </c>
      <c r="S366" s="30">
        <f t="shared" si="182"/>
        <v>0</v>
      </c>
      <c r="T366" s="226">
        <f t="shared" si="176"/>
        <v>395.26600000000002</v>
      </c>
      <c r="U366" s="571">
        <f>SUM(U357:U365)</f>
        <v>325.83799999999997</v>
      </c>
      <c r="V366" s="704">
        <f>SUM(V357:V365)</f>
        <v>220.36799999999999</v>
      </c>
      <c r="W366" s="554">
        <f>SUM(W357:W365)</f>
        <v>87.448999999999984</v>
      </c>
      <c r="X366" s="554">
        <f>SUM(X357:X365)</f>
        <v>87.448999999999984</v>
      </c>
      <c r="Y366" s="553">
        <f>SUM(Y357:Y365)</f>
        <v>307.81699999999995</v>
      </c>
      <c r="Z366" s="780"/>
    </row>
    <row r="367" spans="1:27" ht="16.5" thickBot="1">
      <c r="A367" s="778"/>
      <c r="B367" s="779"/>
      <c r="C367" s="779"/>
      <c r="D367" s="779"/>
      <c r="E367" s="779"/>
      <c r="F367" s="721" t="s">
        <v>380</v>
      </c>
      <c r="G367" s="57">
        <f t="shared" ref="G367:S367" si="183">+G366/$T$366</f>
        <v>0.17138332161126935</v>
      </c>
      <c r="H367" s="57">
        <f t="shared" si="183"/>
        <v>0.3311668597855621</v>
      </c>
      <c r="I367" s="57">
        <f t="shared" si="183"/>
        <v>0.29647629697469552</v>
      </c>
      <c r="J367" s="57">
        <f t="shared" si="183"/>
        <v>0.20097352162847298</v>
      </c>
      <c r="K367" s="57">
        <f t="shared" si="183"/>
        <v>0</v>
      </c>
      <c r="L367" s="57">
        <f t="shared" si="183"/>
        <v>0</v>
      </c>
      <c r="M367" s="57">
        <f t="shared" si="183"/>
        <v>0</v>
      </c>
      <c r="N367" s="57">
        <f t="shared" si="183"/>
        <v>0</v>
      </c>
      <c r="O367" s="57">
        <f t="shared" si="183"/>
        <v>0</v>
      </c>
      <c r="P367" s="57">
        <f t="shared" si="183"/>
        <v>0</v>
      </c>
      <c r="Q367" s="57">
        <f t="shared" si="183"/>
        <v>1</v>
      </c>
      <c r="R367" s="57">
        <f t="shared" si="183"/>
        <v>0</v>
      </c>
      <c r="S367" s="57">
        <f t="shared" si="183"/>
        <v>0</v>
      </c>
      <c r="T367" s="57">
        <f xml:space="preserve"> T366/U366</f>
        <v>1.2130752091530148</v>
      </c>
      <c r="U367" s="706"/>
      <c r="V367" s="705">
        <f>+V366/$Y$366</f>
        <v>0.71590587914247761</v>
      </c>
      <c r="W367" s="57">
        <f>+W366/$Y$366</f>
        <v>0.2840941208575225</v>
      </c>
      <c r="X367" s="57">
        <f>+X366/$Y$366</f>
        <v>0.2840941208575225</v>
      </c>
      <c r="Y367" s="709"/>
      <c r="Z367" s="781"/>
    </row>
    <row r="368" spans="1:27" ht="15.75">
      <c r="A368" s="551"/>
      <c r="B368" s="563"/>
      <c r="C368" s="550"/>
      <c r="D368" s="550"/>
      <c r="E368" s="550"/>
      <c r="F368" s="550"/>
      <c r="G368" s="549"/>
      <c r="H368" s="12"/>
      <c r="I368" s="12"/>
      <c r="J368" s="12"/>
      <c r="K368" s="12"/>
      <c r="L368" s="12"/>
      <c r="M368" s="548"/>
      <c r="N368" s="548"/>
      <c r="O368" s="548"/>
      <c r="P368" s="548"/>
      <c r="Q368" s="6"/>
      <c r="R368" s="6"/>
      <c r="S368" s="6"/>
      <c r="T368" s="196"/>
      <c r="U368" s="546"/>
      <c r="V368" s="574"/>
      <c r="W368" s="574"/>
      <c r="X368" s="574"/>
      <c r="Y368" s="546"/>
    </row>
    <row r="369" spans="1:27" ht="16.5" thickBot="1">
      <c r="A369" s="770" t="s">
        <v>354</v>
      </c>
      <c r="B369" s="770"/>
      <c r="C369" s="550"/>
      <c r="D369" s="550"/>
      <c r="E369" s="550"/>
      <c r="F369" s="550"/>
      <c r="G369" s="549"/>
      <c r="H369" s="12"/>
      <c r="I369" s="12"/>
      <c r="J369" s="12"/>
      <c r="K369" s="12"/>
      <c r="L369" s="12"/>
      <c r="M369" s="548"/>
      <c r="N369" s="548"/>
      <c r="O369" s="548"/>
      <c r="P369" s="548"/>
      <c r="Q369" s="6"/>
      <c r="R369" s="6"/>
      <c r="S369" s="6"/>
      <c r="T369" s="196"/>
      <c r="U369" s="546"/>
      <c r="V369" s="574"/>
      <c r="W369" s="574"/>
      <c r="X369" s="574"/>
      <c r="Y369" s="546"/>
    </row>
    <row r="370" spans="1:27" ht="15.75" outlineLevel="1">
      <c r="A370" s="646" t="s">
        <v>802</v>
      </c>
      <c r="B370" s="653">
        <v>4514</v>
      </c>
      <c r="C370" s="653" t="s">
        <v>1494</v>
      </c>
      <c r="D370" s="648" t="s">
        <v>7</v>
      </c>
      <c r="E370" s="648" t="s">
        <v>1495</v>
      </c>
      <c r="F370" s="653" t="s">
        <v>1534</v>
      </c>
      <c r="G370" s="649"/>
      <c r="H370" s="221"/>
      <c r="I370" s="221"/>
      <c r="J370" s="221"/>
      <c r="K370" s="221"/>
      <c r="L370" s="221"/>
      <c r="M370" s="650"/>
      <c r="N370" s="650"/>
      <c r="O370" s="650"/>
      <c r="P370" s="650"/>
      <c r="Q370" s="279">
        <f t="shared" ref="Q370:Q378" si="184">SUM(G370:K370)</f>
        <v>0</v>
      </c>
      <c r="R370" s="279">
        <f t="shared" ref="R370:R378" si="185">SUM(L370:P370)</f>
        <v>0</v>
      </c>
      <c r="S370" s="279"/>
      <c r="T370" s="676">
        <f t="shared" ref="T370:T379" si="186">SUM(Q370:S370)</f>
        <v>0</v>
      </c>
      <c r="U370" s="656">
        <v>99.67</v>
      </c>
      <c r="V370" s="702"/>
      <c r="W370" s="223"/>
      <c r="X370" s="223"/>
      <c r="Y370" s="708">
        <f t="shared" ref="Y370:Y378" si="187">V370+X370</f>
        <v>0</v>
      </c>
      <c r="Z370" s="651">
        <v>1</v>
      </c>
      <c r="AA370" s="712"/>
    </row>
    <row r="371" spans="1:27" ht="15.75" outlineLevel="1">
      <c r="A371" s="559">
        <v>45</v>
      </c>
      <c r="B371" s="555" t="s">
        <v>1483</v>
      </c>
      <c r="C371" s="652" t="s">
        <v>1484</v>
      </c>
      <c r="D371" s="555" t="s">
        <v>7</v>
      </c>
      <c r="E371" s="555" t="s">
        <v>1485</v>
      </c>
      <c r="F371" s="558" t="s">
        <v>1535</v>
      </c>
      <c r="G371" s="557"/>
      <c r="H371" s="236"/>
      <c r="I371" s="236"/>
      <c r="J371" s="236"/>
      <c r="K371" s="236"/>
      <c r="L371" s="236"/>
      <c r="M371" s="556"/>
      <c r="N371" s="556"/>
      <c r="O371" s="556"/>
      <c r="P371" s="556"/>
      <c r="Q371" s="30">
        <f t="shared" si="184"/>
        <v>0</v>
      </c>
      <c r="R371" s="30">
        <f t="shared" si="185"/>
        <v>0</v>
      </c>
      <c r="S371" s="30"/>
      <c r="T371" s="664">
        <f>SUM(Q371:S371)</f>
        <v>0</v>
      </c>
      <c r="U371" s="553">
        <v>4.9000000000000004</v>
      </c>
      <c r="V371" s="703"/>
      <c r="W371" s="237"/>
      <c r="X371" s="237"/>
      <c r="Y371" s="674">
        <f t="shared" ref="Y371" si="188">V371+X371</f>
        <v>0</v>
      </c>
      <c r="Z371" s="748">
        <v>1</v>
      </c>
      <c r="AA371" s="6"/>
    </row>
    <row r="372" spans="1:27" ht="15.75" outlineLevel="1">
      <c r="A372" s="559">
        <v>45</v>
      </c>
      <c r="B372" s="555" t="s">
        <v>1486</v>
      </c>
      <c r="C372" s="652" t="s">
        <v>1487</v>
      </c>
      <c r="D372" s="555" t="s">
        <v>7</v>
      </c>
      <c r="E372" s="555" t="s">
        <v>1488</v>
      </c>
      <c r="F372" s="558" t="s">
        <v>1536</v>
      </c>
      <c r="G372" s="557"/>
      <c r="H372" s="236"/>
      <c r="I372" s="236"/>
      <c r="J372" s="236"/>
      <c r="K372" s="236"/>
      <c r="L372" s="236"/>
      <c r="M372" s="556"/>
      <c r="N372" s="556"/>
      <c r="O372" s="556"/>
      <c r="P372" s="556"/>
      <c r="Q372" s="30">
        <f t="shared" si="184"/>
        <v>0</v>
      </c>
      <c r="R372" s="30">
        <f t="shared" si="185"/>
        <v>0</v>
      </c>
      <c r="S372" s="30"/>
      <c r="T372" s="664">
        <f>SUM(Q372:S372)</f>
        <v>0</v>
      </c>
      <c r="U372" s="553">
        <v>1.92</v>
      </c>
      <c r="V372" s="703"/>
      <c r="W372" s="237"/>
      <c r="X372" s="237"/>
      <c r="Y372" s="674">
        <f>V372+X372</f>
        <v>0</v>
      </c>
      <c r="Z372" s="748">
        <v>1</v>
      </c>
      <c r="AA372" s="6"/>
    </row>
    <row r="373" spans="1:27" ht="15.75" outlineLevel="1">
      <c r="A373" s="724" t="s">
        <v>809</v>
      </c>
      <c r="B373" s="726">
        <v>7007</v>
      </c>
      <c r="C373" s="726" t="s">
        <v>355</v>
      </c>
      <c r="D373" s="725" t="s">
        <v>7</v>
      </c>
      <c r="E373" s="725" t="s">
        <v>132</v>
      </c>
      <c r="F373" s="726" t="s">
        <v>1537</v>
      </c>
      <c r="G373" s="729"/>
      <c r="H373" s="730"/>
      <c r="I373" s="730"/>
      <c r="J373" s="730"/>
      <c r="K373" s="730"/>
      <c r="L373" s="730"/>
      <c r="M373" s="731"/>
      <c r="N373" s="731"/>
      <c r="O373" s="731"/>
      <c r="P373" s="731"/>
      <c r="Q373" s="30">
        <f t="shared" si="184"/>
        <v>0</v>
      </c>
      <c r="R373" s="30">
        <f t="shared" si="185"/>
        <v>0</v>
      </c>
      <c r="S373" s="732"/>
      <c r="T373" s="664">
        <f t="shared" si="186"/>
        <v>0</v>
      </c>
      <c r="U373" s="752">
        <v>43</v>
      </c>
      <c r="V373" s="733"/>
      <c r="W373" s="734"/>
      <c r="X373" s="734"/>
      <c r="Y373" s="674">
        <f t="shared" ref="Y373" si="189">V373+X373</f>
        <v>0</v>
      </c>
      <c r="Z373" s="736"/>
      <c r="AA373" s="712"/>
    </row>
    <row r="374" spans="1:27" ht="15.75" outlineLevel="1">
      <c r="A374" s="724" t="s">
        <v>809</v>
      </c>
      <c r="B374" s="726">
        <v>7007</v>
      </c>
      <c r="C374" s="726" t="s">
        <v>355</v>
      </c>
      <c r="D374" s="725" t="s">
        <v>132</v>
      </c>
      <c r="E374" s="725" t="s">
        <v>595</v>
      </c>
      <c r="F374" s="726" t="s">
        <v>1441</v>
      </c>
      <c r="G374" s="729">
        <v>0</v>
      </c>
      <c r="H374" s="730">
        <v>0</v>
      </c>
      <c r="I374" s="730">
        <v>7.0730000000000004</v>
      </c>
      <c r="J374" s="730">
        <v>6.2279999999999998</v>
      </c>
      <c r="K374" s="730">
        <v>0</v>
      </c>
      <c r="L374" s="730">
        <v>0</v>
      </c>
      <c r="M374" s="731">
        <v>0</v>
      </c>
      <c r="N374" s="731">
        <v>0</v>
      </c>
      <c r="O374" s="731">
        <v>0</v>
      </c>
      <c r="P374" s="731">
        <v>0</v>
      </c>
      <c r="Q374" s="30">
        <f t="shared" si="184"/>
        <v>13.301</v>
      </c>
      <c r="R374" s="30">
        <f t="shared" si="185"/>
        <v>0</v>
      </c>
      <c r="S374" s="732"/>
      <c r="T374" s="664">
        <f t="shared" si="186"/>
        <v>13.301</v>
      </c>
      <c r="U374" s="752">
        <v>11.89</v>
      </c>
      <c r="V374" s="733">
        <v>10.42</v>
      </c>
      <c r="W374" s="734">
        <v>1.44</v>
      </c>
      <c r="X374" s="734">
        <v>1.44</v>
      </c>
      <c r="Y374" s="674">
        <f t="shared" si="187"/>
        <v>11.86</v>
      </c>
      <c r="Z374" s="736"/>
      <c r="AA374" s="712"/>
    </row>
    <row r="375" spans="1:27" ht="15.75" outlineLevel="1">
      <c r="A375" s="559" t="s">
        <v>809</v>
      </c>
      <c r="B375" s="652">
        <v>7008</v>
      </c>
      <c r="C375" s="652" t="s">
        <v>356</v>
      </c>
      <c r="D375" s="555" t="s">
        <v>7</v>
      </c>
      <c r="E375" s="555" t="s">
        <v>122</v>
      </c>
      <c r="F375" s="652" t="s">
        <v>1442</v>
      </c>
      <c r="G375" s="557">
        <v>0.49299999999999999</v>
      </c>
      <c r="H375" s="236">
        <v>6.6980000000000004</v>
      </c>
      <c r="I375" s="236">
        <v>23.849</v>
      </c>
      <c r="J375" s="236">
        <v>38.155000000000001</v>
      </c>
      <c r="K375" s="236">
        <v>1.9770000000000001</v>
      </c>
      <c r="L375" s="236">
        <v>0</v>
      </c>
      <c r="M375" s="556">
        <v>0</v>
      </c>
      <c r="N375" s="556">
        <v>0</v>
      </c>
      <c r="O375" s="556">
        <v>0</v>
      </c>
      <c r="P375" s="556">
        <v>0</v>
      </c>
      <c r="Q375" s="30">
        <f t="shared" si="184"/>
        <v>71.171999999999997</v>
      </c>
      <c r="R375" s="30">
        <f t="shared" si="185"/>
        <v>0</v>
      </c>
      <c r="S375" s="30"/>
      <c r="T375" s="664">
        <f t="shared" si="186"/>
        <v>71.171999999999997</v>
      </c>
      <c r="U375" s="553">
        <v>68.849999999999994</v>
      </c>
      <c r="V375" s="703">
        <v>66.828000000000003</v>
      </c>
      <c r="W375" s="237">
        <v>2.1720000000000002</v>
      </c>
      <c r="X375" s="237">
        <v>2.1720000000000002</v>
      </c>
      <c r="Y375" s="674">
        <f t="shared" si="187"/>
        <v>69</v>
      </c>
      <c r="Z375" s="700">
        <v>1</v>
      </c>
      <c r="AA375" s="712"/>
    </row>
    <row r="376" spans="1:27" ht="15.75" outlineLevel="1">
      <c r="A376" s="559" t="s">
        <v>809</v>
      </c>
      <c r="B376" s="555">
        <v>7006</v>
      </c>
      <c r="C376" s="652" t="s">
        <v>1489</v>
      </c>
      <c r="D376" s="555" t="s">
        <v>1491</v>
      </c>
      <c r="E376" s="555" t="s">
        <v>1490</v>
      </c>
      <c r="F376" s="558" t="s">
        <v>1538</v>
      </c>
      <c r="G376" s="557"/>
      <c r="H376" s="236"/>
      <c r="I376" s="236"/>
      <c r="J376" s="236"/>
      <c r="K376" s="236"/>
      <c r="L376" s="236"/>
      <c r="M376" s="556"/>
      <c r="N376" s="556"/>
      <c r="O376" s="556"/>
      <c r="P376" s="556"/>
      <c r="Q376" s="30">
        <f t="shared" si="184"/>
        <v>0</v>
      </c>
      <c r="R376" s="30">
        <f t="shared" si="185"/>
        <v>0</v>
      </c>
      <c r="S376" s="30"/>
      <c r="T376" s="664">
        <f>SUM(Q376:S376)</f>
        <v>0</v>
      </c>
      <c r="U376" s="553">
        <v>8.6999999999999993</v>
      </c>
      <c r="V376" s="703"/>
      <c r="W376" s="237"/>
      <c r="X376" s="237"/>
      <c r="Y376" s="674">
        <f>V376+X376</f>
        <v>0</v>
      </c>
      <c r="Z376" s="748">
        <v>1</v>
      </c>
      <c r="AA376" s="6"/>
    </row>
    <row r="377" spans="1:27" ht="15.75" outlineLevel="1">
      <c r="A377" s="559" t="s">
        <v>809</v>
      </c>
      <c r="B377" s="555" t="s">
        <v>1492</v>
      </c>
      <c r="C377" s="652" t="s">
        <v>1493</v>
      </c>
      <c r="D377" s="555" t="s">
        <v>1491</v>
      </c>
      <c r="E377" s="555" t="s">
        <v>1490</v>
      </c>
      <c r="F377" s="558" t="s">
        <v>1539</v>
      </c>
      <c r="G377" s="557"/>
      <c r="H377" s="236"/>
      <c r="I377" s="236"/>
      <c r="J377" s="236"/>
      <c r="K377" s="236"/>
      <c r="L377" s="236"/>
      <c r="M377" s="556"/>
      <c r="N377" s="556"/>
      <c r="O377" s="556"/>
      <c r="P377" s="556"/>
      <c r="Q377" s="30">
        <f t="shared" si="184"/>
        <v>0</v>
      </c>
      <c r="R377" s="30">
        <f t="shared" si="185"/>
        <v>0</v>
      </c>
      <c r="S377" s="30"/>
      <c r="T377" s="664">
        <f>SUM(Q377:S377)</f>
        <v>0</v>
      </c>
      <c r="U377" s="553">
        <v>3.38</v>
      </c>
      <c r="V377" s="703"/>
      <c r="W377" s="237"/>
      <c r="X377" s="237"/>
      <c r="Y377" s="674">
        <f>V377+X377</f>
        <v>0</v>
      </c>
      <c r="Z377" s="675">
        <v>1</v>
      </c>
      <c r="AA377" s="6"/>
    </row>
    <row r="378" spans="1:27" ht="15.75" outlineLevel="1">
      <c r="A378" s="559" t="s">
        <v>809</v>
      </c>
      <c r="B378" s="555" t="s">
        <v>577</v>
      </c>
      <c r="C378" s="652" t="s">
        <v>722</v>
      </c>
      <c r="D378" s="555" t="s">
        <v>7</v>
      </c>
      <c r="E378" s="555" t="s">
        <v>243</v>
      </c>
      <c r="F378" s="652" t="s">
        <v>722</v>
      </c>
      <c r="G378" s="557">
        <v>1.536</v>
      </c>
      <c r="H378" s="236">
        <v>1.476</v>
      </c>
      <c r="I378" s="236">
        <v>7.5170000000000003</v>
      </c>
      <c r="J378" s="236">
        <v>9.1760000000000002</v>
      </c>
      <c r="K378" s="236">
        <v>9.1010000000000009</v>
      </c>
      <c r="L378" s="236">
        <v>0</v>
      </c>
      <c r="M378" s="556">
        <v>0</v>
      </c>
      <c r="N378" s="556">
        <v>0</v>
      </c>
      <c r="O378" s="556">
        <v>4.4279999999999999</v>
      </c>
      <c r="P378" s="556">
        <v>0</v>
      </c>
      <c r="Q378" s="30">
        <f t="shared" si="184"/>
        <v>28.805999999999997</v>
      </c>
      <c r="R378" s="30">
        <f t="shared" si="185"/>
        <v>4.4279999999999999</v>
      </c>
      <c r="S378" s="30"/>
      <c r="T378" s="664">
        <f t="shared" si="186"/>
        <v>33.233999999999995</v>
      </c>
      <c r="U378" s="553">
        <v>32.83</v>
      </c>
      <c r="V378" s="703">
        <v>33.234000000000002</v>
      </c>
      <c r="W378" s="237">
        <v>0</v>
      </c>
      <c r="X378" s="237">
        <v>0</v>
      </c>
      <c r="Y378" s="674">
        <f t="shared" si="187"/>
        <v>33.234000000000002</v>
      </c>
      <c r="Z378" s="700">
        <v>1</v>
      </c>
      <c r="AA378" s="6"/>
    </row>
    <row r="379" spans="1:27" ht="15.75">
      <c r="A379" s="766" t="s">
        <v>381</v>
      </c>
      <c r="B379" s="767"/>
      <c r="C379" s="767"/>
      <c r="D379" s="767"/>
      <c r="E379" s="767"/>
      <c r="F379" s="720" t="s">
        <v>379</v>
      </c>
      <c r="G379" s="554">
        <f t="shared" ref="G379:P379" si="190">SUM(G370:G378)</f>
        <v>2.0289999999999999</v>
      </c>
      <c r="H379" s="554">
        <f t="shared" si="190"/>
        <v>8.1739999999999995</v>
      </c>
      <c r="I379" s="554">
        <f t="shared" si="190"/>
        <v>38.439</v>
      </c>
      <c r="J379" s="554">
        <f t="shared" si="190"/>
        <v>53.559000000000005</v>
      </c>
      <c r="K379" s="554">
        <f t="shared" si="190"/>
        <v>11.078000000000001</v>
      </c>
      <c r="L379" s="554">
        <f t="shared" si="190"/>
        <v>0</v>
      </c>
      <c r="M379" s="554">
        <f t="shared" si="190"/>
        <v>0</v>
      </c>
      <c r="N379" s="554">
        <f t="shared" si="190"/>
        <v>0</v>
      </c>
      <c r="O379" s="554">
        <f t="shared" si="190"/>
        <v>4.4279999999999999</v>
      </c>
      <c r="P379" s="554">
        <f t="shared" si="190"/>
        <v>0</v>
      </c>
      <c r="Q379" s="30">
        <f>SUM(Q370:Q378)</f>
        <v>113.279</v>
      </c>
      <c r="R379" s="30">
        <f>SUM(R370:R378)</f>
        <v>4.4279999999999999</v>
      </c>
      <c r="S379" s="30">
        <f>SUM(S370:S378)</f>
        <v>0</v>
      </c>
      <c r="T379" s="226">
        <f t="shared" si="186"/>
        <v>117.70699999999999</v>
      </c>
      <c r="U379" s="553">
        <f>SUM(U370:U378)</f>
        <v>275.14</v>
      </c>
      <c r="V379" s="704">
        <f>SUM(V370:V378)</f>
        <v>110.482</v>
      </c>
      <c r="W379" s="554">
        <f t="shared" ref="W379:Y379" si="191">SUM(W370:W378)</f>
        <v>3.6120000000000001</v>
      </c>
      <c r="X379" s="554">
        <f t="shared" si="191"/>
        <v>3.6120000000000001</v>
      </c>
      <c r="Y379" s="553">
        <f t="shared" si="191"/>
        <v>114.09399999999999</v>
      </c>
      <c r="Z379" s="801"/>
      <c r="AA379" s="543"/>
    </row>
    <row r="380" spans="1:27" ht="16.5" thickBot="1">
      <c r="A380" s="771"/>
      <c r="B380" s="772"/>
      <c r="C380" s="772"/>
      <c r="D380" s="772"/>
      <c r="E380" s="772"/>
      <c r="F380" s="721" t="s">
        <v>380</v>
      </c>
      <c r="G380" s="57">
        <f t="shared" ref="G380:S380" si="192">+G379/$T$379</f>
        <v>1.7237717382993366E-2</v>
      </c>
      <c r="H380" s="57">
        <f t="shared" si="192"/>
        <v>6.9443618476386276E-2</v>
      </c>
      <c r="I380" s="57">
        <f t="shared" si="192"/>
        <v>0.32656511507386987</v>
      </c>
      <c r="J380" s="57">
        <f t="shared" si="192"/>
        <v>0.4550196674794193</v>
      </c>
      <c r="K380" s="57">
        <f t="shared" si="192"/>
        <v>9.4115048382848954E-2</v>
      </c>
      <c r="L380" s="57">
        <f t="shared" si="192"/>
        <v>0</v>
      </c>
      <c r="M380" s="57">
        <f t="shared" si="192"/>
        <v>0</v>
      </c>
      <c r="N380" s="57">
        <f t="shared" si="192"/>
        <v>0</v>
      </c>
      <c r="O380" s="57">
        <f t="shared" si="192"/>
        <v>3.7618833204482317E-2</v>
      </c>
      <c r="P380" s="57">
        <f t="shared" si="192"/>
        <v>0</v>
      </c>
      <c r="Q380" s="57">
        <f t="shared" si="192"/>
        <v>0.96238116679551766</v>
      </c>
      <c r="R380" s="57">
        <f t="shared" si="192"/>
        <v>3.7618833204482317E-2</v>
      </c>
      <c r="S380" s="57">
        <f t="shared" si="192"/>
        <v>0</v>
      </c>
      <c r="T380" s="57">
        <f xml:space="preserve"> T379/U379</f>
        <v>0.42780766155411792</v>
      </c>
      <c r="U380" s="562"/>
      <c r="V380" s="705">
        <f>+V379/$Y$379</f>
        <v>0.96834189352639055</v>
      </c>
      <c r="W380" s="57">
        <f>+W379/$Y$379</f>
        <v>3.1658106473609483E-2</v>
      </c>
      <c r="X380" s="57">
        <f>+X379/$Y$379</f>
        <v>3.1658106473609483E-2</v>
      </c>
      <c r="Y380" s="709"/>
      <c r="Z380" s="802"/>
    </row>
    <row r="381" spans="1:27" ht="15.75">
      <c r="A381" s="551"/>
      <c r="B381" s="550"/>
      <c r="C381" s="550"/>
      <c r="D381" s="550"/>
      <c r="E381" s="550"/>
      <c r="F381" s="550"/>
      <c r="G381" s="549"/>
      <c r="H381" s="12"/>
      <c r="I381" s="12"/>
      <c r="J381" s="12"/>
      <c r="K381" s="12"/>
      <c r="L381" s="12"/>
      <c r="M381" s="548"/>
      <c r="N381" s="548"/>
      <c r="O381" s="548"/>
      <c r="P381" s="548"/>
      <c r="Q381" s="6"/>
      <c r="R381" s="6"/>
      <c r="S381" s="6"/>
      <c r="T381" s="196"/>
      <c r="U381" s="546"/>
      <c r="V381" s="574"/>
      <c r="W381" s="574"/>
      <c r="X381" s="574"/>
      <c r="Y381" s="546"/>
    </row>
    <row r="382" spans="1:27" ht="16.5" thickBot="1">
      <c r="A382" s="561" t="s">
        <v>852</v>
      </c>
      <c r="B382" s="561"/>
      <c r="C382" s="560"/>
      <c r="D382" s="550"/>
      <c r="E382" s="550"/>
      <c r="F382" s="550"/>
      <c r="G382" s="549"/>
      <c r="H382" s="12"/>
      <c r="I382" s="12"/>
      <c r="J382" s="12"/>
      <c r="K382" s="12"/>
      <c r="L382" s="12"/>
      <c r="M382" s="548"/>
      <c r="N382" s="548"/>
      <c r="O382" s="548"/>
      <c r="P382" s="548"/>
      <c r="Q382" s="6"/>
      <c r="R382" s="6"/>
      <c r="S382" s="6"/>
      <c r="T382" s="196"/>
      <c r="U382" s="546"/>
      <c r="V382" s="574"/>
      <c r="W382" s="574"/>
      <c r="X382" s="574"/>
      <c r="Y382" s="546"/>
    </row>
    <row r="383" spans="1:27" ht="15.75" outlineLevel="1">
      <c r="A383" s="646" t="s">
        <v>810</v>
      </c>
      <c r="B383" s="648" t="s">
        <v>26</v>
      </c>
      <c r="C383" s="653" t="s">
        <v>654</v>
      </c>
      <c r="D383" s="648" t="s">
        <v>7</v>
      </c>
      <c r="E383" s="648" t="s">
        <v>636</v>
      </c>
      <c r="F383" s="647" t="s">
        <v>654</v>
      </c>
      <c r="G383" s="649">
        <v>11.106</v>
      </c>
      <c r="H383" s="221">
        <v>12.913</v>
      </c>
      <c r="I383" s="221">
        <v>3.9969999999999999</v>
      </c>
      <c r="J383" s="221">
        <v>0</v>
      </c>
      <c r="K383" s="221">
        <v>0</v>
      </c>
      <c r="L383" s="221">
        <v>0</v>
      </c>
      <c r="M383" s="650">
        <v>0</v>
      </c>
      <c r="N383" s="650">
        <v>0</v>
      </c>
      <c r="O383" s="650">
        <v>0</v>
      </c>
      <c r="P383" s="650">
        <v>0</v>
      </c>
      <c r="Q383" s="279">
        <f>SUM(G383:K383)</f>
        <v>28.015999999999998</v>
      </c>
      <c r="R383" s="279">
        <f>SUM(L383:P383)</f>
        <v>0</v>
      </c>
      <c r="S383" s="279"/>
      <c r="T383" s="659">
        <f>SUM(Q383:S383)</f>
        <v>28.015999999999998</v>
      </c>
      <c r="U383" s="656">
        <v>28.015999999999998</v>
      </c>
      <c r="V383" s="702">
        <v>28.015000000000001</v>
      </c>
      <c r="W383" s="223">
        <v>0</v>
      </c>
      <c r="X383" s="223">
        <v>0</v>
      </c>
      <c r="Y383" s="708">
        <f t="shared" ref="Y383:Y384" si="193">V383+X383</f>
        <v>28.015000000000001</v>
      </c>
      <c r="Z383" s="689">
        <v>1</v>
      </c>
      <c r="AA383" s="6"/>
    </row>
    <row r="384" spans="1:27" ht="15.75" outlineLevel="1">
      <c r="A384" s="559" t="s">
        <v>810</v>
      </c>
      <c r="B384" s="555" t="s">
        <v>25</v>
      </c>
      <c r="C384" s="558" t="s">
        <v>655</v>
      </c>
      <c r="D384" s="555" t="s">
        <v>7</v>
      </c>
      <c r="E384" s="555" t="s">
        <v>635</v>
      </c>
      <c r="F384" s="558" t="s">
        <v>655</v>
      </c>
      <c r="G384" s="557">
        <v>3.016</v>
      </c>
      <c r="H384" s="236">
        <v>12.686999999999999</v>
      </c>
      <c r="I384" s="236">
        <v>2.0289999999999999</v>
      </c>
      <c r="J384" s="236">
        <v>0</v>
      </c>
      <c r="K384" s="236">
        <v>0</v>
      </c>
      <c r="L384" s="236">
        <v>0</v>
      </c>
      <c r="M384" s="556">
        <v>0</v>
      </c>
      <c r="N384" s="556">
        <v>0</v>
      </c>
      <c r="O384" s="556">
        <v>0</v>
      </c>
      <c r="P384" s="556">
        <v>0</v>
      </c>
      <c r="Q384" s="30">
        <f>SUM(G384:K384)</f>
        <v>17.731999999999999</v>
      </c>
      <c r="R384" s="30">
        <f>SUM(L384:P384)</f>
        <v>0</v>
      </c>
      <c r="S384" s="30"/>
      <c r="T384" s="645">
        <f>SUM(Q384:S384)</f>
        <v>17.731999999999999</v>
      </c>
      <c r="U384" s="553">
        <v>17.731999999999999</v>
      </c>
      <c r="V384" s="703">
        <v>17.731999999999999</v>
      </c>
      <c r="W384" s="237">
        <v>0</v>
      </c>
      <c r="X384" s="237">
        <v>0</v>
      </c>
      <c r="Y384" s="674">
        <f t="shared" si="193"/>
        <v>17.731999999999999</v>
      </c>
      <c r="Z384" s="675">
        <v>1</v>
      </c>
      <c r="AA384" s="6"/>
    </row>
    <row r="385" spans="1:27" ht="15.75">
      <c r="A385" s="766" t="s">
        <v>906</v>
      </c>
      <c r="B385" s="767"/>
      <c r="C385" s="767"/>
      <c r="D385" s="767"/>
      <c r="E385" s="767"/>
      <c r="F385" s="720" t="s">
        <v>379</v>
      </c>
      <c r="G385" s="554">
        <f t="shared" ref="G385:P385" si="194">SUM(G383:G384)</f>
        <v>14.122</v>
      </c>
      <c r="H385" s="554">
        <f t="shared" si="194"/>
        <v>25.6</v>
      </c>
      <c r="I385" s="554">
        <f t="shared" si="194"/>
        <v>6.0259999999999998</v>
      </c>
      <c r="J385" s="554">
        <f t="shared" si="194"/>
        <v>0</v>
      </c>
      <c r="K385" s="554">
        <f t="shared" si="194"/>
        <v>0</v>
      </c>
      <c r="L385" s="554">
        <f t="shared" si="194"/>
        <v>0</v>
      </c>
      <c r="M385" s="554">
        <f t="shared" si="194"/>
        <v>0</v>
      </c>
      <c r="N385" s="554">
        <f t="shared" si="194"/>
        <v>0</v>
      </c>
      <c r="O385" s="554">
        <f t="shared" si="194"/>
        <v>0</v>
      </c>
      <c r="P385" s="554">
        <f t="shared" si="194"/>
        <v>0</v>
      </c>
      <c r="Q385" s="30">
        <f>SUM(Q383:Q384)</f>
        <v>45.747999999999998</v>
      </c>
      <c r="R385" s="30">
        <f>SUM(R383:R384)</f>
        <v>0</v>
      </c>
      <c r="S385" s="30">
        <f>SUM(S383:S384)</f>
        <v>0</v>
      </c>
      <c r="T385" s="226">
        <f>SUM(Q385:S385)</f>
        <v>45.747999999999998</v>
      </c>
      <c r="U385" s="553">
        <f>SUM(U383:U384)</f>
        <v>45.747999999999998</v>
      </c>
      <c r="V385" s="704">
        <f>SUM(V383:V384)</f>
        <v>45.747</v>
      </c>
      <c r="W385" s="554">
        <f t="shared" ref="W385:X385" si="195">SUM(W383:W384)</f>
        <v>0</v>
      </c>
      <c r="X385" s="554">
        <f t="shared" si="195"/>
        <v>0</v>
      </c>
      <c r="Y385" s="553">
        <f>SUM(Y383:Y384)</f>
        <v>45.747</v>
      </c>
      <c r="Z385" s="813"/>
    </row>
    <row r="386" spans="1:27" ht="16.5" thickBot="1">
      <c r="A386" s="768"/>
      <c r="B386" s="769"/>
      <c r="C386" s="769"/>
      <c r="D386" s="769"/>
      <c r="E386" s="769"/>
      <c r="F386" s="721" t="s">
        <v>380</v>
      </c>
      <c r="G386" s="57">
        <f t="shared" ref="G386:S386" si="196">+G385/$T$385</f>
        <v>0.30869109032088837</v>
      </c>
      <c r="H386" s="57">
        <f t="shared" si="196"/>
        <v>0.55958730436303228</v>
      </c>
      <c r="I386" s="57">
        <f t="shared" si="196"/>
        <v>0.1317216053160794</v>
      </c>
      <c r="J386" s="57">
        <f t="shared" si="196"/>
        <v>0</v>
      </c>
      <c r="K386" s="57">
        <f t="shared" si="196"/>
        <v>0</v>
      </c>
      <c r="L386" s="57">
        <f t="shared" si="196"/>
        <v>0</v>
      </c>
      <c r="M386" s="57">
        <f t="shared" si="196"/>
        <v>0</v>
      </c>
      <c r="N386" s="57">
        <f t="shared" si="196"/>
        <v>0</v>
      </c>
      <c r="O386" s="57">
        <f t="shared" si="196"/>
        <v>0</v>
      </c>
      <c r="P386" s="57">
        <f t="shared" si="196"/>
        <v>0</v>
      </c>
      <c r="Q386" s="57">
        <f t="shared" si="196"/>
        <v>1</v>
      </c>
      <c r="R386" s="57">
        <f t="shared" si="196"/>
        <v>0</v>
      </c>
      <c r="S386" s="57">
        <f t="shared" si="196"/>
        <v>0</v>
      </c>
      <c r="T386" s="57">
        <f xml:space="preserve"> T385/U385</f>
        <v>1</v>
      </c>
      <c r="U386" s="552"/>
      <c r="V386" s="705">
        <f>+V385/$Y$385</f>
        <v>1</v>
      </c>
      <c r="W386" s="57">
        <f>+W385/$Y$385</f>
        <v>0</v>
      </c>
      <c r="X386" s="57">
        <f>+X385/$Y$385</f>
        <v>0</v>
      </c>
      <c r="Y386" s="709"/>
      <c r="Z386" s="814"/>
    </row>
    <row r="387" spans="1:27" ht="15.75">
      <c r="A387" s="551"/>
      <c r="B387" s="550"/>
      <c r="C387" s="550"/>
      <c r="D387" s="550"/>
      <c r="E387" s="550"/>
      <c r="F387" s="550"/>
      <c r="G387" s="549"/>
      <c r="H387" s="12"/>
      <c r="I387" s="12"/>
      <c r="J387" s="12"/>
      <c r="K387" s="12"/>
      <c r="L387" s="12"/>
      <c r="M387" s="548"/>
      <c r="N387" s="548"/>
      <c r="O387" s="548"/>
      <c r="P387" s="548"/>
      <c r="Q387" s="6"/>
      <c r="R387" s="6"/>
      <c r="S387" s="6"/>
      <c r="T387" s="196"/>
      <c r="U387" s="546"/>
      <c r="V387" s="574"/>
      <c r="W387" s="574"/>
      <c r="X387" s="574"/>
      <c r="Y387" s="546"/>
    </row>
    <row r="388" spans="1:27" ht="15.75">
      <c r="A388" s="551"/>
      <c r="B388" s="550"/>
      <c r="C388" s="550"/>
      <c r="D388" s="550"/>
      <c r="E388" s="550"/>
      <c r="F388" s="550"/>
      <c r="G388" s="549"/>
      <c r="H388" s="12"/>
      <c r="I388" s="12"/>
      <c r="J388" s="12"/>
      <c r="K388" s="12"/>
      <c r="L388" s="12"/>
      <c r="M388" s="548"/>
      <c r="N388" s="548"/>
      <c r="O388" s="548"/>
      <c r="P388" s="548"/>
      <c r="Q388" s="6"/>
      <c r="R388" s="6"/>
      <c r="S388" s="6"/>
      <c r="T388" s="196"/>
      <c r="U388" s="546"/>
      <c r="V388" s="574"/>
      <c r="W388" s="574"/>
      <c r="X388" s="574"/>
      <c r="Y388" s="546"/>
    </row>
    <row r="389" spans="1:27" ht="16.5" thickBot="1">
      <c r="A389" s="551"/>
      <c r="B389" s="550"/>
      <c r="C389" s="550"/>
      <c r="D389" s="550"/>
      <c r="E389" s="550"/>
      <c r="F389" s="550"/>
      <c r="G389" s="549"/>
      <c r="H389" s="12"/>
      <c r="I389" s="12"/>
      <c r="J389" s="12"/>
      <c r="K389" s="12"/>
      <c r="L389" s="12"/>
      <c r="M389" s="548"/>
      <c r="N389" s="548"/>
      <c r="O389" s="548"/>
      <c r="P389" s="548"/>
      <c r="Q389" s="547"/>
      <c r="R389" s="8"/>
      <c r="S389" s="8"/>
      <c r="T389" s="196"/>
      <c r="U389" s="546"/>
      <c r="V389" s="574"/>
      <c r="W389" s="574"/>
      <c r="X389" s="574"/>
      <c r="Y389" s="546"/>
    </row>
    <row r="390" spans="1:27" ht="15.75">
      <c r="A390" s="774" t="s">
        <v>382</v>
      </c>
      <c r="B390" s="775"/>
      <c r="C390" s="775"/>
      <c r="D390" s="775"/>
      <c r="E390" s="775"/>
      <c r="F390" s="722" t="s">
        <v>841</v>
      </c>
      <c r="G390" s="545">
        <f t="shared" ref="G390:U390" si="197">+G20+G28+G35+G55+G63+G76+G88+G117+G126+G135+G150+G175+G182+G203+G212+G233+G255+G269+G279+G290+G305+G327+G337+G353+G366+G379+G385</f>
        <v>1012.7742000000001</v>
      </c>
      <c r="H390" s="545">
        <f t="shared" si="197"/>
        <v>2595.8609999999999</v>
      </c>
      <c r="I390" s="545">
        <f t="shared" si="197"/>
        <v>2109.04</v>
      </c>
      <c r="J390" s="545">
        <f t="shared" si="197"/>
        <v>1057.1159999999998</v>
      </c>
      <c r="K390" s="545">
        <f t="shared" si="197"/>
        <v>70.617999999999995</v>
      </c>
      <c r="L390" s="545">
        <f t="shared" si="197"/>
        <v>53.76</v>
      </c>
      <c r="M390" s="545">
        <f t="shared" si="197"/>
        <v>158.96699999999998</v>
      </c>
      <c r="N390" s="545">
        <f t="shared" si="197"/>
        <v>853.6579999999999</v>
      </c>
      <c r="O390" s="545">
        <f t="shared" si="197"/>
        <v>1019.4890000000001</v>
      </c>
      <c r="P390" s="545">
        <f t="shared" si="197"/>
        <v>164.815</v>
      </c>
      <c r="Q390" s="545">
        <f t="shared" si="197"/>
        <v>6845.4092000000001</v>
      </c>
      <c r="R390" s="545">
        <f t="shared" si="197"/>
        <v>2250.6889999999999</v>
      </c>
      <c r="S390" s="545">
        <f t="shared" si="197"/>
        <v>17.965</v>
      </c>
      <c r="T390" s="694">
        <f t="shared" si="197"/>
        <v>9114.0632000000005</v>
      </c>
      <c r="U390" s="764">
        <f t="shared" si="197"/>
        <v>9929.1989999999987</v>
      </c>
      <c r="V390" s="698">
        <f>+V20+V28+V35+V55+V63+V76+V88+V117+V126+V150+V175+V182+V203+V212+V233+V255+V269+V279+V290+V305+V327+V337+V353+V366+V379+V385+V135</f>
        <v>8944.8423999999995</v>
      </c>
      <c r="W390" s="811"/>
      <c r="X390" s="698">
        <f>+X20+X28+X35+X55+X63+X76+X88+X117+X126+X150+X175+X182+X203+X212+X233+X255+X269+X279+X290+X305+X327+X337+X353+X366+X379+X385+X135</f>
        <v>282.995</v>
      </c>
      <c r="Y390" s="760">
        <f>+Y20+Y28+Y35+Y55+Y63+Y76+Y88+Y117+Y126+Y135+Y150+Y175+Y182+Y203+Y212+Y233+Y255+Y269+Y279+Y290+Y305+Y327+Y337+Y353+Y366+Y379+Y385</f>
        <v>9227.8373999999985</v>
      </c>
      <c r="AA390" s="543"/>
    </row>
    <row r="391" spans="1:27" ht="16.5" thickBot="1">
      <c r="A391" s="771"/>
      <c r="B391" s="772"/>
      <c r="C391" s="772"/>
      <c r="D391" s="772"/>
      <c r="E391" s="772"/>
      <c r="F391" s="721" t="s">
        <v>848</v>
      </c>
      <c r="G391" s="57">
        <f t="shared" ref="G391:S391" si="198">+G390/$T$390</f>
        <v>0.11112213924520514</v>
      </c>
      <c r="H391" s="57">
        <f t="shared" si="198"/>
        <v>0.28481928894238956</v>
      </c>
      <c r="I391" s="57">
        <f t="shared" si="198"/>
        <v>0.23140502251509512</v>
      </c>
      <c r="J391" s="57">
        <f t="shared" si="198"/>
        <v>0.11598734579764595</v>
      </c>
      <c r="K391" s="57">
        <f t="shared" si="198"/>
        <v>7.7482455903970463E-3</v>
      </c>
      <c r="L391" s="57">
        <f t="shared" si="198"/>
        <v>5.8985766085098024E-3</v>
      </c>
      <c r="M391" s="57">
        <f t="shared" si="198"/>
        <v>1.74419462002414E-2</v>
      </c>
      <c r="N391" s="57">
        <f t="shared" si="198"/>
        <v>9.3663822739346356E-2</v>
      </c>
      <c r="O391" s="57">
        <f t="shared" si="198"/>
        <v>0.1118588907744243</v>
      </c>
      <c r="P391" s="57">
        <f t="shared" si="198"/>
        <v>1.8083591959292097E-2</v>
      </c>
      <c r="Q391" s="57">
        <f t="shared" si="198"/>
        <v>0.75108204209073293</v>
      </c>
      <c r="R391" s="57">
        <f t="shared" si="198"/>
        <v>0.24694682828181394</v>
      </c>
      <c r="S391" s="57">
        <f t="shared" si="198"/>
        <v>1.9711296274530989E-3</v>
      </c>
      <c r="T391" s="693">
        <f xml:space="preserve"> T390/U390</f>
        <v>0.91790518046823333</v>
      </c>
      <c r="U391" s="765"/>
      <c r="V391" s="715">
        <f>+V390/Y390</f>
        <v>0.9693324678651144</v>
      </c>
      <c r="W391" s="812"/>
      <c r="X391" s="715">
        <f>+X390/Y390</f>
        <v>3.0667532134885694E-2</v>
      </c>
      <c r="Y391" s="761"/>
      <c r="Z391" s="654"/>
      <c r="AA391" s="543"/>
    </row>
    <row r="393" spans="1:27" ht="16.5" thickBot="1">
      <c r="A393" s="655" t="s">
        <v>1335</v>
      </c>
    </row>
    <row r="394" spans="1:27" ht="15.75">
      <c r="A394" s="690" t="s">
        <v>767</v>
      </c>
      <c r="B394" s="776" t="s">
        <v>937</v>
      </c>
      <c r="C394" s="776"/>
      <c r="D394" s="777"/>
      <c r="E394" s="570"/>
      <c r="F394" s="570"/>
      <c r="S394" s="716"/>
    </row>
    <row r="395" spans="1:27" ht="15.75">
      <c r="A395" s="691" t="s">
        <v>768</v>
      </c>
      <c r="B395" s="758" t="s">
        <v>1363</v>
      </c>
      <c r="C395" s="758"/>
      <c r="D395" s="759"/>
      <c r="E395" s="570"/>
      <c r="F395" s="570"/>
    </row>
    <row r="396" spans="1:27" ht="15.75">
      <c r="A396" s="691" t="s">
        <v>938</v>
      </c>
      <c r="B396" s="758" t="s">
        <v>1364</v>
      </c>
      <c r="C396" s="758"/>
      <c r="D396" s="759"/>
      <c r="E396" s="570"/>
      <c r="F396" s="570"/>
    </row>
    <row r="397" spans="1:27" ht="15.75">
      <c r="A397" s="691" t="s">
        <v>948</v>
      </c>
      <c r="B397" s="758" t="s">
        <v>1473</v>
      </c>
      <c r="C397" s="758"/>
      <c r="D397" s="759"/>
      <c r="E397" s="570"/>
      <c r="F397" s="570"/>
    </row>
    <row r="398" spans="1:27" ht="16.5" thickBot="1">
      <c r="A398" s="692" t="s">
        <v>1393</v>
      </c>
      <c r="B398" s="762" t="s">
        <v>1394</v>
      </c>
      <c r="C398" s="762"/>
      <c r="D398" s="763"/>
      <c r="E398" s="564"/>
      <c r="F398" s="564"/>
    </row>
  </sheetData>
  <mergeCells count="110">
    <mergeCell ref="Z279:Z280"/>
    <mergeCell ref="A28:E29"/>
    <mergeCell ref="W390:W391"/>
    <mergeCell ref="Z126:Z127"/>
    <mergeCell ref="Z88:Z89"/>
    <mergeCell ref="Z117:Z118"/>
    <mergeCell ref="A55:E56"/>
    <mergeCell ref="Z385:Z386"/>
    <mergeCell ref="Z305:Z306"/>
    <mergeCell ref="Z337:Z338"/>
    <mergeCell ref="Z353:Z354"/>
    <mergeCell ref="Z327:Z328"/>
    <mergeCell ref="Z150:Z151"/>
    <mergeCell ref="Z175:Z176"/>
    <mergeCell ref="Z203:Z204"/>
    <mergeCell ref="Z182:Z183"/>
    <mergeCell ref="Z290:Z291"/>
    <mergeCell ref="Z212:Z213"/>
    <mergeCell ref="Z233:Z234"/>
    <mergeCell ref="Z255:Z256"/>
    <mergeCell ref="Z366:Z367"/>
    <mergeCell ref="Z379:Z380"/>
    <mergeCell ref="Z63:Z64"/>
    <mergeCell ref="Z76:Z77"/>
    <mergeCell ref="Z269:Z270"/>
    <mergeCell ref="A63:E64"/>
    <mergeCell ref="A135:E136"/>
    <mergeCell ref="A129:B129"/>
    <mergeCell ref="S5:S6"/>
    <mergeCell ref="T5:T6"/>
    <mergeCell ref="R5:R6"/>
    <mergeCell ref="L5:P5"/>
    <mergeCell ref="A293:B293"/>
    <mergeCell ref="A282:B282"/>
    <mergeCell ref="A269:E270"/>
    <mergeCell ref="A206:C206"/>
    <mergeCell ref="A290:E291"/>
    <mergeCell ref="A35:E36"/>
    <mergeCell ref="B5:B6"/>
    <mergeCell ref="A5:A6"/>
    <mergeCell ref="E5:E6"/>
    <mergeCell ref="A126:E127"/>
    <mergeCell ref="A76:E77"/>
    <mergeCell ref="A66:B66"/>
    <mergeCell ref="A117:E118"/>
    <mergeCell ref="A138:B138"/>
    <mergeCell ref="A203:E204"/>
    <mergeCell ref="A212:E213"/>
    <mergeCell ref="A31:B31"/>
    <mergeCell ref="A379:E380"/>
    <mergeCell ref="A369:B369"/>
    <mergeCell ref="A305:E306"/>
    <mergeCell ref="Z135:Z136"/>
    <mergeCell ref="A1:Z1"/>
    <mergeCell ref="A2:Z2"/>
    <mergeCell ref="A3:Z3"/>
    <mergeCell ref="U5:U6"/>
    <mergeCell ref="G5:K5"/>
    <mergeCell ref="F5:F6"/>
    <mergeCell ref="Z5:Z6"/>
    <mergeCell ref="Q5:Q6"/>
    <mergeCell ref="A58:B58"/>
    <mergeCell ref="D5:D6"/>
    <mergeCell ref="Z28:Z29"/>
    <mergeCell ref="Z35:Z36"/>
    <mergeCell ref="Z55:Z56"/>
    <mergeCell ref="C5:C6"/>
    <mergeCell ref="Z20:Z21"/>
    <mergeCell ref="V5:V6"/>
    <mergeCell ref="Y5:Y6"/>
    <mergeCell ref="W5:W6"/>
    <mergeCell ref="X5:X6"/>
    <mergeCell ref="A120:B120"/>
    <mergeCell ref="A366:E367"/>
    <mergeCell ref="A233:E234"/>
    <mergeCell ref="A353:E354"/>
    <mergeCell ref="A327:E328"/>
    <mergeCell ref="A255:E256"/>
    <mergeCell ref="A279:E280"/>
    <mergeCell ref="A258:C258"/>
    <mergeCell ref="A272:B272"/>
    <mergeCell ref="A330:B330"/>
    <mergeCell ref="A340:B340"/>
    <mergeCell ref="A356:C356"/>
    <mergeCell ref="A308:C308"/>
    <mergeCell ref="A337:E338"/>
    <mergeCell ref="B396:D396"/>
    <mergeCell ref="Y390:Y391"/>
    <mergeCell ref="B398:D398"/>
    <mergeCell ref="B395:D395"/>
    <mergeCell ref="B397:D397"/>
    <mergeCell ref="U390:U391"/>
    <mergeCell ref="A385:E386"/>
    <mergeCell ref="A8:B8"/>
    <mergeCell ref="A185:B185"/>
    <mergeCell ref="A182:E183"/>
    <mergeCell ref="A178:B178"/>
    <mergeCell ref="A153:C153"/>
    <mergeCell ref="A175:E176"/>
    <mergeCell ref="A38:B38"/>
    <mergeCell ref="A20:E21"/>
    <mergeCell ref="A23:B23"/>
    <mergeCell ref="A88:E89"/>
    <mergeCell ref="A79:B79"/>
    <mergeCell ref="A91:B91"/>
    <mergeCell ref="A390:E391"/>
    <mergeCell ref="A236:B236"/>
    <mergeCell ref="A215:C215"/>
    <mergeCell ref="A150:E151"/>
    <mergeCell ref="B394:D394"/>
  </mergeCells>
  <conditionalFormatting sqref="U24:U27 U32 U179:U181 U130:U134 U294:U304 U370 U383:U384 U67:U75 U207:U211 U139:U149 U331 U341:U347 U92:U116 U39:U54 U59:U62 U186:U202 U283:U289 U273:U278 U154:U170 U357:U362 U259:U268 U121:U122 U237:U252 U254 U80:U87 U309:U310 U34 U374:U375 U333:U336 U350:U352 U312:U326 U172:U174 U9:U19 U125 U377:U378 U216:U232 U365">
    <cfRule type="cellIs" dxfId="331" priority="297" operator="notEqual">
      <formula>T9</formula>
    </cfRule>
    <cfRule type="cellIs" dxfId="330" priority="298" operator="equal">
      <formula>T9</formula>
    </cfRule>
  </conditionalFormatting>
  <conditionalFormatting sqref="U363">
    <cfRule type="cellIs" dxfId="329" priority="29" operator="notEqual">
      <formula>T363</formula>
    </cfRule>
    <cfRule type="cellIs" dxfId="328" priority="30" operator="equal">
      <formula>T363</formula>
    </cfRule>
  </conditionalFormatting>
  <conditionalFormatting sqref="U253">
    <cfRule type="cellIs" dxfId="327" priority="27" operator="notEqual">
      <formula>T253</formula>
    </cfRule>
    <cfRule type="cellIs" dxfId="326" priority="28" operator="equal">
      <formula>T253</formula>
    </cfRule>
  </conditionalFormatting>
  <conditionalFormatting sqref="U364">
    <cfRule type="cellIs" dxfId="325" priority="25" operator="notEqual">
      <formula>T364</formula>
    </cfRule>
    <cfRule type="cellIs" dxfId="324" priority="26" operator="equal">
      <formula>T364</formula>
    </cfRule>
  </conditionalFormatting>
  <conditionalFormatting sqref="U33">
    <cfRule type="cellIs" dxfId="323" priority="23" operator="notEqual">
      <formula>T33</formula>
    </cfRule>
    <cfRule type="cellIs" dxfId="322" priority="24" operator="equal">
      <formula>T33</formula>
    </cfRule>
  </conditionalFormatting>
  <conditionalFormatting sqref="U123">
    <cfRule type="cellIs" dxfId="321" priority="21" operator="notEqual">
      <formula>T123</formula>
    </cfRule>
    <cfRule type="cellIs" dxfId="320" priority="22" operator="equal">
      <formula>T123</formula>
    </cfRule>
  </conditionalFormatting>
  <conditionalFormatting sqref="U372">
    <cfRule type="cellIs" dxfId="319" priority="19" operator="notEqual">
      <formula>T372</formula>
    </cfRule>
    <cfRule type="cellIs" dxfId="318" priority="20" operator="equal">
      <formula>T372</formula>
    </cfRule>
  </conditionalFormatting>
  <conditionalFormatting sqref="U371">
    <cfRule type="cellIs" dxfId="317" priority="17" operator="notEqual">
      <formula>T371</formula>
    </cfRule>
    <cfRule type="cellIs" dxfId="316" priority="18" operator="equal">
      <formula>T371</formula>
    </cfRule>
  </conditionalFormatting>
  <conditionalFormatting sqref="U124">
    <cfRule type="cellIs" dxfId="315" priority="15" operator="notEqual">
      <formula>T124</formula>
    </cfRule>
    <cfRule type="cellIs" dxfId="314" priority="16" operator="equal">
      <formula>T124</formula>
    </cfRule>
  </conditionalFormatting>
  <conditionalFormatting sqref="U376">
    <cfRule type="cellIs" dxfId="313" priority="13" operator="notEqual">
      <formula>T376</formula>
    </cfRule>
    <cfRule type="cellIs" dxfId="312" priority="14" operator="equal">
      <formula>T376</formula>
    </cfRule>
  </conditionalFormatting>
  <conditionalFormatting sqref="U373">
    <cfRule type="cellIs" dxfId="311" priority="11" operator="notEqual">
      <formula>T373</formula>
    </cfRule>
    <cfRule type="cellIs" dxfId="310" priority="12" operator="equal">
      <formula>T373</formula>
    </cfRule>
  </conditionalFormatting>
  <conditionalFormatting sqref="U311">
    <cfRule type="cellIs" dxfId="309" priority="9" operator="notEqual">
      <formula>T311</formula>
    </cfRule>
    <cfRule type="cellIs" dxfId="308" priority="10" operator="equal">
      <formula>T311</formula>
    </cfRule>
  </conditionalFormatting>
  <conditionalFormatting sqref="U332">
    <cfRule type="cellIs" dxfId="307" priority="7" operator="notEqual">
      <formula>T332</formula>
    </cfRule>
    <cfRule type="cellIs" dxfId="306" priority="8" operator="equal">
      <formula>T332</formula>
    </cfRule>
  </conditionalFormatting>
  <conditionalFormatting sqref="U348">
    <cfRule type="cellIs" dxfId="305" priority="5" operator="notEqual">
      <formula>T348</formula>
    </cfRule>
    <cfRule type="cellIs" dxfId="304" priority="6" operator="equal">
      <formula>T348</formula>
    </cfRule>
  </conditionalFormatting>
  <conditionalFormatting sqref="U171">
    <cfRule type="cellIs" dxfId="303" priority="3" operator="notEqual">
      <formula>T171</formula>
    </cfRule>
    <cfRule type="cellIs" dxfId="302" priority="4" operator="equal">
      <formula>T171</formula>
    </cfRule>
  </conditionalFormatting>
  <conditionalFormatting sqref="U349">
    <cfRule type="cellIs" dxfId="301" priority="1" operator="notEqual">
      <formula>T349</formula>
    </cfRule>
    <cfRule type="cellIs" dxfId="300" priority="2" operator="equal">
      <formula>T349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78" max="25" man="1"/>
    <brk id="152" max="25" man="1"/>
    <brk id="214" max="25" man="1"/>
    <brk id="281" max="25" man="1"/>
    <brk id="355" max="25" man="1"/>
  </rowBreaks>
  <colBreaks count="1" manualBreakCount="1">
    <brk id="25" max="387" man="1"/>
  </colBreaks>
  <ignoredErrors>
    <ignoredError sqref="T386:U389 S67:S69 U201:U204 U280:U282 S280:S285 U317 S315:S316 S232 U223:U227 S350:S358 U158:U159 S172:S204 S206:S215 U88:U91 U164:U167 U297:U301 U143 U106 U108:U109 U114:U120 U126:U129 U135:U138 U149 U173:U185 U190:U192 U195 U197 U234:U237 U246 U255:U259 U263 U269:U272 U275 U285 U290:U293 U305:U308 U324 U326:U330 U337:U340 U353:U356 U379:U382 T391:U391 S250:S252 S360:S362 U217:U218 U206:U209 S277 U277 U170 U212:U215 U220 U229 U151:U153 S391 S378:S389 U365:U369 S255:S275 S287:S302 S304:S308 U362 U243 S234:S247 S125:S156 U76:U80 U385 U155:U156 U140 S158:S159 U93 U103 U251 U342:U346 U131 A394:A395 S75:S122 S365:S370 S318:S331 S334:S347 U249 S163:S170 S375" numberStoredAsText="1"/>
    <ignoredError sqref="A70:F70 A67:F68 A71:D71 A69:B69 D69:E69 R280:R289 R234:R247 R334:R336 R206:R211 R172:R174 R391 R250:R252 R318:R326 R277 F71 R315:R316 R365 R360:R362 R256:R268 R67:R75 R89:R116 R125 R270:R275 R291:R304 R306:R308 R213:R215 R338:R347 R176:R178 R380:R384 R163 R378 R386:R389 R354:R358 R204 R183:R202 R136:R149 R127:R134 R351:R352 R77:R87 R151:R156 R158:R159 R118:R122 R367:R370 R328:R331 R165:R170 R375" numberStoredAsText="1" formulaRange="1"/>
    <ignoredError sqref="A11:F11 A21:R23 A19:B19 A29:R29 A27:B27 A24:F24 A25:B26 D25:F26 A52:F52 A50:F50 A56:R58 A44:D44 A54:F54 A43:D43 A64:R66 A59:E59 D60:F60 A60:B61 D61:E61 A62:F62 A18:B18 A15:B15 A47:F49 A51:F51 R276 A36:R38 A32:E32 A12:F12 A10:F10 Q10:R10 B28:G28 A39:E39 A45:E46 A20:G20 A55:G55 A63:G63 A16:D16 D19 D18 D27:F27 A53:B53 D53:E53 A31:R31 A30:C30 F30:R30 F44 R219 R314 R317 A14:B14 A13:E13 D14:F14 D15:E15 R232 R221 R220 R218 R231 R230 R222 R223 R224 R225 R226 R227 R228 R229 A35:P35 R35" formulaRange="1"/>
    <ignoredError sqref="A346:F346 A350:C350 A250:F250 A166 A164:B164 A183:Q185 A179:E181 A231:E231 A256:Q257 A77:Q79 A73:E73 A74:F74 A75:F75 A89:Q91 A83:F83 A84:E84 A82:E82 A81:B81 D81:E81 A86:F86 A95:D95 D92 F92 A103:F103 A102 D102:E102 A96:F96 A92:B93 D93:E93 A94:F94 F95 A112:F112 A116:F116 A114:F114 A113:E113 A108:F109 A106:F106 A115:E115 Q115 A101:F101 D100:E100 A99:B100 D99:F99 A97:F98 A125:F125 A145:F145 A144:D144 A147:F147 A146:F146 A159:E159 A148:F148 A149:F149 A140:F140 A139:E139 A170:B170 A168:B169 D169:F169 A163:F163 A165:B165 A167 A173:F173 A172:F172 A191:F192 A186:F186 A200:D200 A198:F198 A187:F187 A188:F188 A190:F190 A197:E197 A196:B196 A195:F195 A194:F194 A193:F193 A204:Q204 A202:F202 A201:F201 E196 A206:Q206 A215:Q215 A214:B214 D214:Q214 A209:F210 A207:E207 A213:Q213 A211:B211 A222:E222 A220:F220 A234:Q236 A232:E232 A239:F239 A238:E238 A240:E240 A244:F244 A243:E243 A246:E246 A245:B245 A241:E241 D262:E263 A261:F261 A260:F260 A262:B263 A277:F277 Q274 A273:F273 A151:Q153 A288:F288 A291:Q293 A289:D289 A283:F283 A300:F301 A328:Q330 A294:F294 A297:E297 A298:B298 A302:F302 A306:Q308 A315:E315 A326:F326 A325:F325 A317:F317 A316:F316 A324:B324 A323:E323 A322:F322 A367:Q369 A359:F359 A357:F357 A365:F365 A386:Q389 A383:F383 A384:F384 A354:Q356 A352:E352 A80:F80 A104:F105 A107:F107 Q114 A131:F131 A130:F130 A136:Q138 A132:F132 A133:F133 A176:Q178 A174:F174 A254 A251:B251 A268:F268 A264:F265 A275:E275 A320:B320 A318:F318 A358:B358 A361:E361 A360:E360 A362:E362 A345:B345 A252:B252 A336:E336 A334:E334 A335:E335 A295:B295 E295 A134:F134 A380:Q382 A378:E378 A375:E375 A143:F143 A142:C142 A141:F141 A199:E199 A347:C347 A391:F391 A390:G390 A219:B219 A249:E249 A217:B217 A218:B218 A223:E223 A224:E224 A225:E225 A226:E226 A227:D227 A228 A229:E229 A230:D230 A248:B248 A76:G76 A88:G88 A118:Q120 A117:G117 A127:Q129 A126:G126 A135:G135 A150:G150 A175:G175 A182:G182 A203:G203 A212:G212 A233:F233 A255:G255 A270:Q272 A269:G269 A280:Q282 A279:G279 A290:G290 A305:G305 A327:G327 A338:Q340 A337:G337 A353:G353 A366:G366 A379:G379 A385:G385 A110:B110 D110:E110 A122:B122 A121:B121 D121:E121 D122:E122 D164:E164 D165:F165 A208:B208 D208:E208 D217:E217 D218:E218 D219:E219 A242:B242 D242:F242 D248:E248 D251:F251 D252:F252 A266:B266 D266:F266 A267:B267 D267:F267 A285:F286 A284:B284 D284:E284 A287:B287 D287:E287 A296:B296 D296:F296 D298:E298 A319:B319 D319:E319 D320:E320 D324:F324 A343:B343 D343:F343 A344:B344 D344:F344 D345:E345 A351:E351 D358:E358 A111:B111 D111:E111 A156:B156 A155:B155 D155:E155 D156:E156 A158:F158 D170:F170 D211 D245 A299:D299 F142 A247:D247 F247 F289 F211 D168:F168 C228:D228 A85:E85 A87:E87 A321:E321 A304:E304 A274:E274 A189:E189 A154:F154 A237:F237 A341:F342 A72:E72 A259:E259 A303:E303 C166:F166 C167:F167 Q391 A258:G258 I258:Q258 F144" numberStoredAsText="1" formula="1" formulaRange="1"/>
    <ignoredError sqref="T279:T308 T315:T316 T350:T358 T206:T215 T172:T178 T232:T247 T250:T252 T277 T378:T385 T360:T362 T255:T275 T163 T182:T204 T125:T156 T158:T159 T67:T122 T365:T370 T318:T331 T334:T347 T165:T170 T375" numberStoredAsText="1" formula="1"/>
    <ignoredError sqref="T9:T14 T35:T38 T43:T44 T55:T66 T20:T32 T15" formula="1"/>
    <ignoredError sqref="R359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tabSelected="1" view="pageBreakPreview" topLeftCell="I45" zoomScale="200" zoomScaleNormal="75" zoomScaleSheetLayoutView="200" workbookViewId="0">
      <selection activeCell="H46" sqref="H46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</row>
    <row r="3" spans="2:30" ht="27.75">
      <c r="B3" s="834" t="s">
        <v>611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W3" s="819" t="s">
        <v>396</v>
      </c>
      <c r="X3" s="819"/>
      <c r="Y3" s="819"/>
      <c r="Z3" s="819"/>
      <c r="AA3" s="819"/>
      <c r="AB3" s="819"/>
      <c r="AC3" s="819"/>
    </row>
    <row r="4" spans="2:30" ht="24.75">
      <c r="B4" s="835" t="s">
        <v>867</v>
      </c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W4" s="820" t="s">
        <v>868</v>
      </c>
      <c r="X4" s="820"/>
      <c r="Y4" s="820"/>
      <c r="Z4" s="820"/>
      <c r="AA4" s="820"/>
      <c r="AB4" s="820"/>
      <c r="AC4" s="820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43100</v>
      </c>
      <c r="W5" s="77"/>
      <c r="X5" s="81"/>
      <c r="AC5" s="82"/>
    </row>
    <row r="6" spans="2:30" ht="19.5" thickTop="1">
      <c r="B6" s="83"/>
      <c r="C6" s="837" t="s">
        <v>730</v>
      </c>
      <c r="D6" s="836" t="s">
        <v>731</v>
      </c>
      <c r="E6" s="836"/>
      <c r="F6" s="836"/>
      <c r="G6" s="836"/>
      <c r="H6" s="836"/>
      <c r="I6" s="823" t="s">
        <v>732</v>
      </c>
      <c r="J6" s="823"/>
      <c r="K6" s="823"/>
      <c r="L6" s="823"/>
      <c r="M6" s="823"/>
      <c r="N6" s="823" t="s">
        <v>441</v>
      </c>
      <c r="O6" s="823"/>
      <c r="P6" s="824"/>
      <c r="Q6" s="825"/>
      <c r="R6" s="84"/>
      <c r="S6" s="830" t="s">
        <v>379</v>
      </c>
      <c r="T6" s="830"/>
      <c r="U6" s="85"/>
      <c r="V6" s="84"/>
      <c r="W6" s="1" t="s">
        <v>397</v>
      </c>
      <c r="X6" s="831" t="s">
        <v>850</v>
      </c>
      <c r="Y6" s="826" t="s">
        <v>379</v>
      </c>
      <c r="Z6" s="827"/>
      <c r="AA6" s="821" t="s">
        <v>422</v>
      </c>
      <c r="AB6" s="822"/>
      <c r="AC6" s="828" t="s">
        <v>423</v>
      </c>
    </row>
    <row r="7" spans="2:30" ht="15.75" thickBot="1">
      <c r="B7" s="86" t="s">
        <v>397</v>
      </c>
      <c r="C7" s="838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832"/>
      <c r="Y7" s="88" t="s">
        <v>420</v>
      </c>
      <c r="Z7" s="88" t="s">
        <v>421</v>
      </c>
      <c r="AA7" s="88" t="s">
        <v>426</v>
      </c>
      <c r="AB7" s="89" t="s">
        <v>425</v>
      </c>
      <c r="AC7" s="829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+Territoriales!G20</f>
        <v>9.6980000000000004</v>
      </c>
      <c r="E9" s="94">
        <f>+Territoriales!H20</f>
        <v>101.07099999999998</v>
      </c>
      <c r="F9" s="94">
        <f>+Territoriales!I20</f>
        <v>168.94500000000002</v>
      </c>
      <c r="G9" s="94">
        <f>+Territoriales!J20</f>
        <v>77.989000000000004</v>
      </c>
      <c r="H9" s="95">
        <f>+Territoriales!K20</f>
        <v>0</v>
      </c>
      <c r="I9" s="96">
        <f>+Territoriales!L20</f>
        <v>0</v>
      </c>
      <c r="J9" s="94">
        <f>+Territoriales!M20</f>
        <v>7.7619999999999996</v>
      </c>
      <c r="K9" s="94">
        <f>+Territoriales!N20</f>
        <v>0</v>
      </c>
      <c r="L9" s="94">
        <f>+Territoriales!O20</f>
        <v>0</v>
      </c>
      <c r="M9" s="95">
        <f>+Territoriales!P20</f>
        <v>0</v>
      </c>
      <c r="N9" s="140">
        <f>SUM(D9:H9)</f>
        <v>357.70299999999997</v>
      </c>
      <c r="O9" s="97">
        <f>SUM(I9:M9)</f>
        <v>7.7619999999999996</v>
      </c>
      <c r="P9" s="97">
        <f>+Territoriales!S20</f>
        <v>0</v>
      </c>
      <c r="Q9" s="98">
        <f t="shared" ref="Q9:Q18" si="0">+N9+O9+P9</f>
        <v>365.46499999999997</v>
      </c>
      <c r="S9" s="99" t="e">
        <f>Territoriales!#REF!</f>
        <v>#REF!</v>
      </c>
      <c r="T9" s="99" t="e">
        <f t="shared" ref="T9:T34" si="1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+Territoriales!U20</f>
        <v>359.70600000000002</v>
      </c>
      <c r="Z9" s="15">
        <f>+Q9</f>
        <v>365.46499999999997</v>
      </c>
      <c r="AA9" s="16">
        <f>+Y9-Z9</f>
        <v>-5.7589999999999577</v>
      </c>
      <c r="AB9" s="17">
        <f>+AA9/Y9</f>
        <v>-1.6010297298349088E-2</v>
      </c>
      <c r="AC9" s="27"/>
    </row>
    <row r="10" spans="2:30" ht="15">
      <c r="B10" s="101">
        <v>2</v>
      </c>
      <c r="C10" s="18" t="s">
        <v>605</v>
      </c>
      <c r="D10" s="58">
        <f>+Territoriales!G28</f>
        <v>0</v>
      </c>
      <c r="E10" s="58">
        <f>+Territoriales!H28</f>
        <v>8.4450000000000003</v>
      </c>
      <c r="F10" s="58">
        <f>+Territoriales!I28</f>
        <v>0</v>
      </c>
      <c r="G10" s="58">
        <f>+Territoriales!J28</f>
        <v>0</v>
      </c>
      <c r="H10" s="102">
        <f>+Territoriales!K28</f>
        <v>0</v>
      </c>
      <c r="I10" s="103">
        <f>+Territoriales!L28</f>
        <v>0</v>
      </c>
      <c r="J10" s="58">
        <f>+Territoriales!M28</f>
        <v>0</v>
      </c>
      <c r="K10" s="58">
        <f>+Territoriales!N28</f>
        <v>0</v>
      </c>
      <c r="L10" s="58">
        <f>+Territoriales!O28</f>
        <v>0</v>
      </c>
      <c r="M10" s="102">
        <f>+Territoriales!P28</f>
        <v>0</v>
      </c>
      <c r="N10" s="141">
        <f t="shared" ref="N10:N34" si="2">SUM(D10:H10)</f>
        <v>8.4450000000000003</v>
      </c>
      <c r="O10" s="31">
        <f t="shared" ref="O10:O34" si="3">SUM(I10:M10)</f>
        <v>0</v>
      </c>
      <c r="P10" s="104">
        <f>+Territoriales!S28</f>
        <v>0</v>
      </c>
      <c r="Q10" s="105">
        <f t="shared" si="0"/>
        <v>8.4450000000000003</v>
      </c>
      <c r="S10" s="106" t="e">
        <f>Territoriales!#REF!</f>
        <v>#REF!</v>
      </c>
      <c r="T10" s="99" t="e">
        <f t="shared" si="1"/>
        <v>#REF!</v>
      </c>
      <c r="U10" s="100" t="e">
        <f t="shared" ref="U10:U34" si="4">+T10/S10</f>
        <v>#REF!</v>
      </c>
      <c r="W10" s="101">
        <v>2</v>
      </c>
      <c r="X10" s="18" t="s">
        <v>605</v>
      </c>
      <c r="Y10" s="19">
        <f>+Territoriales!U28</f>
        <v>69.420999999999992</v>
      </c>
      <c r="Z10" s="19">
        <f>+Q10</f>
        <v>8.4450000000000003</v>
      </c>
      <c r="AA10" s="20">
        <f t="shared" ref="AA10:AA34" si="5">+Y10-Z10</f>
        <v>60.975999999999992</v>
      </c>
      <c r="AB10" s="21">
        <f t="shared" ref="AB10:AB34" si="6">+AA10/Y10</f>
        <v>0.87835093127439823</v>
      </c>
      <c r="AC10" s="28"/>
    </row>
    <row r="11" spans="2:30" ht="15">
      <c r="B11" s="93">
        <v>3</v>
      </c>
      <c r="C11" s="18" t="s">
        <v>606</v>
      </c>
      <c r="D11" s="58">
        <f>+Territoriales!G35</f>
        <v>4.8769999999999998</v>
      </c>
      <c r="E11" s="58">
        <f>+Territoriales!H35</f>
        <v>34.457000000000001</v>
      </c>
      <c r="F11" s="58">
        <f>+Territoriales!I35</f>
        <v>22.795000000000002</v>
      </c>
      <c r="G11" s="58">
        <f>+Territoriales!J35</f>
        <v>6.234</v>
      </c>
      <c r="H11" s="102">
        <f>+Territoriales!K35</f>
        <v>0</v>
      </c>
      <c r="I11" s="103">
        <f>+Territoriales!L35</f>
        <v>0</v>
      </c>
      <c r="J11" s="58">
        <f>+Territoriales!M35</f>
        <v>0</v>
      </c>
      <c r="K11" s="58">
        <f>+Territoriales!N35</f>
        <v>0</v>
      </c>
      <c r="L11" s="58">
        <f>+Territoriales!O35</f>
        <v>0</v>
      </c>
      <c r="M11" s="102">
        <f>+Territoriales!P35</f>
        <v>0</v>
      </c>
      <c r="N11" s="141">
        <f t="shared" si="2"/>
        <v>68.363</v>
      </c>
      <c r="O11" s="31">
        <f t="shared" si="3"/>
        <v>0</v>
      </c>
      <c r="P11" s="104">
        <f>+Territoriales!S35</f>
        <v>0</v>
      </c>
      <c r="Q11" s="105">
        <f t="shared" si="0"/>
        <v>68.363</v>
      </c>
      <c r="S11" s="106" t="e">
        <f>Territoriales!#REF!</f>
        <v>#REF!</v>
      </c>
      <c r="T11" s="99" t="e">
        <f t="shared" si="1"/>
        <v>#REF!</v>
      </c>
      <c r="U11" s="100" t="e">
        <f t="shared" si="4"/>
        <v>#REF!</v>
      </c>
      <c r="W11" s="93">
        <v>3</v>
      </c>
      <c r="X11" s="18" t="s">
        <v>606</v>
      </c>
      <c r="Y11" s="19">
        <f>+Territoriales!U35</f>
        <v>139.99299999999999</v>
      </c>
      <c r="Z11" s="19">
        <f t="shared" ref="Z11:Z33" si="7">+Q11</f>
        <v>68.363</v>
      </c>
      <c r="AA11" s="20">
        <f t="shared" si="5"/>
        <v>71.63</v>
      </c>
      <c r="AB11" s="21">
        <f t="shared" si="6"/>
        <v>0.51166844056488536</v>
      </c>
      <c r="AC11" s="28"/>
    </row>
    <row r="12" spans="2:30" ht="15">
      <c r="B12" s="101">
        <v>4</v>
      </c>
      <c r="C12" s="18" t="s">
        <v>607</v>
      </c>
      <c r="D12" s="58">
        <f>+Territoriales!G55</f>
        <v>67.755200000000002</v>
      </c>
      <c r="E12" s="58">
        <f>+Territoriales!H55</f>
        <v>201.494</v>
      </c>
      <c r="F12" s="58">
        <f>+Territoriales!I55</f>
        <v>280.04000000000002</v>
      </c>
      <c r="G12" s="58">
        <f>+Territoriales!J55</f>
        <v>98.617999999999995</v>
      </c>
      <c r="H12" s="102">
        <f>+Territoriales!K55</f>
        <v>0</v>
      </c>
      <c r="I12" s="103">
        <f>+Territoriales!L55</f>
        <v>0</v>
      </c>
      <c r="J12" s="58">
        <f>+Territoriales!M55</f>
        <v>5.7839999999999998</v>
      </c>
      <c r="K12" s="58">
        <f>+Territoriales!N55</f>
        <v>20.996000000000002</v>
      </c>
      <c r="L12" s="58">
        <f>+Territoriales!O55</f>
        <v>141.05500000000001</v>
      </c>
      <c r="M12" s="102">
        <f>+Territoriales!P55</f>
        <v>26.318999999999999</v>
      </c>
      <c r="N12" s="141">
        <f t="shared" si="2"/>
        <v>647.90719999999988</v>
      </c>
      <c r="O12" s="31">
        <f t="shared" si="3"/>
        <v>194.154</v>
      </c>
      <c r="P12" s="104">
        <f>+Territoriales!S55</f>
        <v>0</v>
      </c>
      <c r="Q12" s="105">
        <f t="shared" si="0"/>
        <v>842.06119999999987</v>
      </c>
      <c r="S12" s="106" t="e">
        <f>Territoriales!#REF!</f>
        <v>#REF!</v>
      </c>
      <c r="T12" s="99" t="e">
        <f t="shared" si="1"/>
        <v>#REF!</v>
      </c>
      <c r="U12" s="100" t="e">
        <f t="shared" si="4"/>
        <v>#REF!</v>
      </c>
      <c r="W12" s="101">
        <v>4</v>
      </c>
      <c r="X12" s="18" t="s">
        <v>607</v>
      </c>
      <c r="Y12" s="19">
        <f>+Territoriales!U55</f>
        <v>826.21499999999992</v>
      </c>
      <c r="Z12" s="19">
        <f t="shared" si="7"/>
        <v>842.06119999999987</v>
      </c>
      <c r="AA12" s="20">
        <f t="shared" si="5"/>
        <v>-15.846199999999953</v>
      </c>
      <c r="AB12" s="21">
        <f t="shared" si="6"/>
        <v>-1.9179269318518734E-2</v>
      </c>
      <c r="AC12" s="28"/>
    </row>
    <row r="13" spans="2:30" s="74" customFormat="1" ht="15">
      <c r="B13" s="93">
        <v>5</v>
      </c>
      <c r="C13" s="18" t="s">
        <v>400</v>
      </c>
      <c r="D13" s="58">
        <f>+Territoriales!G63</f>
        <v>34.356999999999999</v>
      </c>
      <c r="E13" s="58">
        <f>+Territoriales!H63</f>
        <v>100.554</v>
      </c>
      <c r="F13" s="58">
        <f>+Territoriales!I63</f>
        <v>36.036000000000001</v>
      </c>
      <c r="G13" s="58">
        <f>+Territoriales!J63</f>
        <v>7.0220000000000002</v>
      </c>
      <c r="H13" s="102">
        <f>+Territoriales!K63</f>
        <v>0</v>
      </c>
      <c r="I13" s="103">
        <f>+Territoriales!L63</f>
        <v>0</v>
      </c>
      <c r="J13" s="58">
        <f>+Territoriales!M63</f>
        <v>0</v>
      </c>
      <c r="K13" s="58">
        <f>+Territoriales!N63</f>
        <v>0</v>
      </c>
      <c r="L13" s="58">
        <f>+Territoriales!O63</f>
        <v>0</v>
      </c>
      <c r="M13" s="102">
        <f>+Territoriales!P63</f>
        <v>0</v>
      </c>
      <c r="N13" s="141">
        <f t="shared" si="2"/>
        <v>177.96899999999999</v>
      </c>
      <c r="O13" s="31">
        <f t="shared" si="3"/>
        <v>0</v>
      </c>
      <c r="P13" s="104">
        <f>+Territoriales!S63</f>
        <v>0</v>
      </c>
      <c r="Q13" s="105">
        <f t="shared" si="0"/>
        <v>177.96899999999999</v>
      </c>
      <c r="S13" s="106" t="e">
        <f>Territoriales!#REF!</f>
        <v>#REF!</v>
      </c>
      <c r="T13" s="106" t="e">
        <f t="shared" si="1"/>
        <v>#REF!</v>
      </c>
      <c r="U13" s="107" t="e">
        <f t="shared" si="4"/>
        <v>#REF!</v>
      </c>
      <c r="W13" s="93">
        <v>5</v>
      </c>
      <c r="X13" s="18" t="s">
        <v>400</v>
      </c>
      <c r="Y13" s="53">
        <f>+Territoriales!U63</f>
        <v>170.61700000000002</v>
      </c>
      <c r="Z13" s="53">
        <f t="shared" si="7"/>
        <v>177.96899999999999</v>
      </c>
      <c r="AA13" s="54">
        <f t="shared" si="5"/>
        <v>-7.3519999999999754</v>
      </c>
      <c r="AB13" s="55">
        <f t="shared" si="6"/>
        <v>-4.3090665056823026E-2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+Territoriales!G76</f>
        <v>133.15700000000001</v>
      </c>
      <c r="E14" s="58">
        <f>+Territoriales!H76</f>
        <v>74.574000000000012</v>
      </c>
      <c r="F14" s="58">
        <f>+Territoriales!I76</f>
        <v>68.653999999999982</v>
      </c>
      <c r="G14" s="58">
        <f>+Territoriales!J76</f>
        <v>102.849</v>
      </c>
      <c r="H14" s="102">
        <f>+Territoriales!K76</f>
        <v>0</v>
      </c>
      <c r="I14" s="103">
        <f>+Territoriales!L76</f>
        <v>0</v>
      </c>
      <c r="J14" s="58">
        <f>+Territoriales!M76</f>
        <v>1.613</v>
      </c>
      <c r="K14" s="58">
        <f>+Territoriales!N76</f>
        <v>21.695</v>
      </c>
      <c r="L14" s="58">
        <f>+Territoriales!O76</f>
        <v>15.34</v>
      </c>
      <c r="M14" s="102">
        <f>+Territoriales!P76</f>
        <v>18.047000000000001</v>
      </c>
      <c r="N14" s="141">
        <f t="shared" si="2"/>
        <v>379.23399999999998</v>
      </c>
      <c r="O14" s="31">
        <f t="shared" si="3"/>
        <v>56.694999999999993</v>
      </c>
      <c r="P14" s="104">
        <f>+Territoriales!S76</f>
        <v>9.4450000000000003</v>
      </c>
      <c r="Q14" s="105">
        <f t="shared" si="0"/>
        <v>445.37399999999997</v>
      </c>
      <c r="S14" s="106" t="e">
        <f>Territoriales!#REF!</f>
        <v>#REF!</v>
      </c>
      <c r="T14" s="99" t="e">
        <f t="shared" si="1"/>
        <v>#REF!</v>
      </c>
      <c r="U14" s="100" t="e">
        <f t="shared" si="4"/>
        <v>#REF!</v>
      </c>
      <c r="W14" s="101">
        <v>6</v>
      </c>
      <c r="X14" s="18" t="s">
        <v>608</v>
      </c>
      <c r="Y14" s="19">
        <f>+Territoriales!U76</f>
        <v>444.29499999999996</v>
      </c>
      <c r="Z14" s="19">
        <f t="shared" si="7"/>
        <v>445.37399999999997</v>
      </c>
      <c r="AA14" s="20">
        <f t="shared" si="5"/>
        <v>-1.0790000000000077</v>
      </c>
      <c r="AB14" s="21">
        <f t="shared" si="6"/>
        <v>-2.4285666055211242E-3</v>
      </c>
      <c r="AC14" s="28"/>
    </row>
    <row r="15" spans="2:30" ht="15">
      <c r="B15" s="93">
        <v>7</v>
      </c>
      <c r="C15" s="18" t="s">
        <v>401</v>
      </c>
      <c r="D15" s="58">
        <f>+Territoriales!G88</f>
        <v>0.157</v>
      </c>
      <c r="E15" s="58">
        <f>+Territoriales!H88</f>
        <v>262.39400000000001</v>
      </c>
      <c r="F15" s="58">
        <f>+Territoriales!I88</f>
        <v>264.67</v>
      </c>
      <c r="G15" s="58">
        <f>+Territoriales!J88</f>
        <v>30.636000000000003</v>
      </c>
      <c r="H15" s="102">
        <f>+Territoriales!K88</f>
        <v>0.28000000000000003</v>
      </c>
      <c r="I15" s="103">
        <f>+Territoriales!L88</f>
        <v>0</v>
      </c>
      <c r="J15" s="58">
        <f>+Territoriales!M88</f>
        <v>0</v>
      </c>
      <c r="K15" s="58">
        <f>+Territoriales!N88</f>
        <v>36.659999999999997</v>
      </c>
      <c r="L15" s="58">
        <f>+Territoriales!O88</f>
        <v>15.2</v>
      </c>
      <c r="M15" s="102">
        <f>+Territoriales!P88</f>
        <v>0</v>
      </c>
      <c r="N15" s="141">
        <f t="shared" si="2"/>
        <v>558.13699999999994</v>
      </c>
      <c r="O15" s="31">
        <f t="shared" si="3"/>
        <v>51.86</v>
      </c>
      <c r="P15" s="104">
        <f>+Territoriales!S88</f>
        <v>0</v>
      </c>
      <c r="Q15" s="105">
        <f t="shared" si="0"/>
        <v>609.99699999999996</v>
      </c>
      <c r="S15" s="106" t="e">
        <f>Territoriales!#REF!</f>
        <v>#REF!</v>
      </c>
      <c r="T15" s="99" t="e">
        <f t="shared" si="1"/>
        <v>#REF!</v>
      </c>
      <c r="U15" s="100" t="e">
        <f t="shared" si="4"/>
        <v>#REF!</v>
      </c>
      <c r="W15" s="93">
        <v>7</v>
      </c>
      <c r="X15" s="18" t="s">
        <v>401</v>
      </c>
      <c r="Y15" s="19">
        <f>+Territoriales!U88</f>
        <v>610.30099999999993</v>
      </c>
      <c r="Z15" s="19">
        <f t="shared" si="7"/>
        <v>609.99699999999996</v>
      </c>
      <c r="AA15" s="20">
        <f t="shared" si="5"/>
        <v>0.30399999999997362</v>
      </c>
      <c r="AB15" s="21">
        <f t="shared" si="6"/>
        <v>4.981148646323268E-4</v>
      </c>
      <c r="AC15" s="28"/>
    </row>
    <row r="16" spans="2:30" ht="15">
      <c r="B16" s="101">
        <v>8</v>
      </c>
      <c r="C16" s="18" t="s">
        <v>402</v>
      </c>
      <c r="D16" s="58">
        <f>+Territoriales!G117</f>
        <v>63.690999999999995</v>
      </c>
      <c r="E16" s="58">
        <f>+Territoriales!H117</f>
        <v>150.86999999999998</v>
      </c>
      <c r="F16" s="58">
        <f>+Territoriales!I117</f>
        <v>223.43699999999998</v>
      </c>
      <c r="G16" s="58">
        <f>+Territoriales!J117</f>
        <v>131.41100000000003</v>
      </c>
      <c r="H16" s="102">
        <f>+Territoriales!K117</f>
        <v>1.0049999999999999</v>
      </c>
      <c r="I16" s="103">
        <f>+Territoriales!L117</f>
        <v>3.97</v>
      </c>
      <c r="J16" s="58">
        <f>+Territoriales!M117</f>
        <v>38.063000000000002</v>
      </c>
      <c r="K16" s="58">
        <f>+Territoriales!N117</f>
        <v>281.303</v>
      </c>
      <c r="L16" s="58">
        <f>+Territoriales!O117</f>
        <v>309.26299999999998</v>
      </c>
      <c r="M16" s="102">
        <f>+Territoriales!P117</f>
        <v>9.7149999999999999</v>
      </c>
      <c r="N16" s="141">
        <f t="shared" si="2"/>
        <v>570.41399999999999</v>
      </c>
      <c r="O16" s="31">
        <f t="shared" si="3"/>
        <v>642.31399999999996</v>
      </c>
      <c r="P16" s="104">
        <f>+Territoriales!S117</f>
        <v>0</v>
      </c>
      <c r="Q16" s="105">
        <f t="shared" si="0"/>
        <v>1212.7280000000001</v>
      </c>
      <c r="S16" s="106" t="e">
        <f>+Territoriales!#REF!</f>
        <v>#REF!</v>
      </c>
      <c r="T16" s="99" t="e">
        <f t="shared" si="1"/>
        <v>#REF!</v>
      </c>
      <c r="U16" s="100" t="e">
        <f t="shared" si="4"/>
        <v>#REF!</v>
      </c>
      <c r="W16" s="101">
        <v>8</v>
      </c>
      <c r="X16" s="18" t="s">
        <v>402</v>
      </c>
      <c r="Y16" s="19">
        <f>+Territoriales!U117</f>
        <v>1207.8009999999999</v>
      </c>
      <c r="Z16" s="19">
        <f t="shared" si="7"/>
        <v>1212.7280000000001</v>
      </c>
      <c r="AA16" s="20">
        <f t="shared" si="5"/>
        <v>-4.9270000000001346</v>
      </c>
      <c r="AB16" s="21">
        <f t="shared" si="6"/>
        <v>-4.0793143903673987E-3</v>
      </c>
      <c r="AC16" s="28"/>
    </row>
    <row r="17" spans="2:29" ht="15">
      <c r="B17" s="93">
        <v>9</v>
      </c>
      <c r="C17" s="18" t="s">
        <v>403</v>
      </c>
      <c r="D17" s="58">
        <f>+Territoriales!G126</f>
        <v>26.992000000000001</v>
      </c>
      <c r="E17" s="58">
        <f>+Territoriales!H126</f>
        <v>69.656999999999996</v>
      </c>
      <c r="F17" s="58">
        <f>+Territoriales!I126</f>
        <v>14.715</v>
      </c>
      <c r="G17" s="58">
        <f>+Territoriales!J126</f>
        <v>22.111000000000001</v>
      </c>
      <c r="H17" s="102">
        <f>+Territoriales!K126</f>
        <v>0</v>
      </c>
      <c r="I17" s="103">
        <f>+Territoriales!L126</f>
        <v>0</v>
      </c>
      <c r="J17" s="58">
        <f>+Territoriales!M126</f>
        <v>3.0019999999999998</v>
      </c>
      <c r="K17" s="58">
        <f>+Territoriales!N126</f>
        <v>2</v>
      </c>
      <c r="L17" s="58">
        <f>+Territoriales!O126</f>
        <v>28.2</v>
      </c>
      <c r="M17" s="102">
        <f>+Territoriales!P126</f>
        <v>0</v>
      </c>
      <c r="N17" s="141">
        <f t="shared" si="2"/>
        <v>133.47499999999999</v>
      </c>
      <c r="O17" s="31">
        <f t="shared" si="3"/>
        <v>33.201999999999998</v>
      </c>
      <c r="P17" s="104">
        <f>+Territoriales!S126</f>
        <v>0</v>
      </c>
      <c r="Q17" s="105">
        <f t="shared" si="0"/>
        <v>166.67699999999999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+Territoriales!U126</f>
        <v>254.387</v>
      </c>
      <c r="Z17" s="19">
        <f>+Q17</f>
        <v>166.67699999999999</v>
      </c>
      <c r="AA17" s="20">
        <f>+Y17-Z17</f>
        <v>87.710000000000008</v>
      </c>
      <c r="AB17" s="21">
        <f>+AA17/Y17</f>
        <v>0.34478963154563719</v>
      </c>
      <c r="AC17" s="28" t="s">
        <v>767</v>
      </c>
    </row>
    <row r="18" spans="2:29" ht="15">
      <c r="B18" s="101">
        <v>10</v>
      </c>
      <c r="C18" s="18" t="s">
        <v>609</v>
      </c>
      <c r="D18" s="58">
        <f>+Territoriales!G135</f>
        <v>33.603000000000002</v>
      </c>
      <c r="E18" s="58">
        <f>+Territoriales!H135</f>
        <v>70.802999999999997</v>
      </c>
      <c r="F18" s="58">
        <f>+Territoriales!I135</f>
        <v>43.873999999999995</v>
      </c>
      <c r="G18" s="58">
        <f>+Territoriales!J135</f>
        <v>5.1440000000000001</v>
      </c>
      <c r="H18" s="102">
        <f>+Territoriales!K135</f>
        <v>0</v>
      </c>
      <c r="I18" s="103">
        <f>+Territoriales!L135</f>
        <v>0</v>
      </c>
      <c r="J18" s="58">
        <f>+Territoriales!M135</f>
        <v>6.4090000000000007</v>
      </c>
      <c r="K18" s="58">
        <f>+Territoriales!N135</f>
        <v>49.502000000000002</v>
      </c>
      <c r="L18" s="58">
        <f>+Territoriales!O135</f>
        <v>37.726999999999997</v>
      </c>
      <c r="M18" s="102">
        <f>+Territoriales!P135</f>
        <v>31.207000000000001</v>
      </c>
      <c r="N18" s="141">
        <f t="shared" si="2"/>
        <v>153.42400000000001</v>
      </c>
      <c r="O18" s="31">
        <f t="shared" si="3"/>
        <v>124.845</v>
      </c>
      <c r="P18" s="104">
        <f>+Territoriales!S135</f>
        <v>0</v>
      </c>
      <c r="Q18" s="105">
        <f t="shared" si="0"/>
        <v>278.26900000000001</v>
      </c>
      <c r="S18" s="106" t="e">
        <f>+Territoriales!#REF!</f>
        <v>#REF!</v>
      </c>
      <c r="T18" s="99" t="e">
        <f t="shared" si="1"/>
        <v>#REF!</v>
      </c>
      <c r="U18" s="100" t="e">
        <f t="shared" si="4"/>
        <v>#REF!</v>
      </c>
      <c r="W18" s="101">
        <v>10</v>
      </c>
      <c r="X18" s="18" t="s">
        <v>609</v>
      </c>
      <c r="Y18" s="19">
        <f>+Territoriales!U135</f>
        <v>278.923</v>
      </c>
      <c r="Z18" s="19">
        <f t="shared" si="7"/>
        <v>278.26900000000001</v>
      </c>
      <c r="AA18" s="20">
        <f t="shared" si="5"/>
        <v>0.65399999999999636</v>
      </c>
      <c r="AB18" s="21">
        <f t="shared" si="6"/>
        <v>2.3447331342341662E-3</v>
      </c>
      <c r="AC18" s="28"/>
    </row>
    <row r="19" spans="2:29" ht="15">
      <c r="B19" s="93">
        <v>11</v>
      </c>
      <c r="C19" s="18" t="s">
        <v>604</v>
      </c>
      <c r="D19" s="58">
        <f>+Territoriales!G150</f>
        <v>34.815000000000005</v>
      </c>
      <c r="E19" s="58">
        <f>+Territoriales!H150</f>
        <v>58.811999999999998</v>
      </c>
      <c r="F19" s="58">
        <f>+Territoriales!I150</f>
        <v>31.669999999999998</v>
      </c>
      <c r="G19" s="58">
        <f>+Territoriales!J150</f>
        <v>65.680000000000007</v>
      </c>
      <c r="H19" s="102">
        <f>+Territoriales!K150</f>
        <v>35.505000000000003</v>
      </c>
      <c r="I19" s="103">
        <f>+Territoriales!L150</f>
        <v>0</v>
      </c>
      <c r="J19" s="58">
        <f>+Territoriales!M150</f>
        <v>0.97899999999999998</v>
      </c>
      <c r="K19" s="58">
        <f>+Territoriales!N150</f>
        <v>5.9870000000000001</v>
      </c>
      <c r="L19" s="58">
        <f>+Territoriales!O150</f>
        <v>36.230000000000004</v>
      </c>
      <c r="M19" s="102">
        <f>+Territoriales!P150</f>
        <v>13.031000000000001</v>
      </c>
      <c r="N19" s="141">
        <f t="shared" si="2"/>
        <v>226.48200000000003</v>
      </c>
      <c r="O19" s="31">
        <f t="shared" si="3"/>
        <v>56.227000000000004</v>
      </c>
      <c r="P19" s="104">
        <f>+Territoriales!S150</f>
        <v>0</v>
      </c>
      <c r="Q19" s="105">
        <f t="shared" ref="Q19:Q35" si="8">+N19+O19+P19</f>
        <v>282.70900000000006</v>
      </c>
      <c r="S19" s="106" t="e">
        <f>Territoriales!#REF!</f>
        <v>#REF!</v>
      </c>
      <c r="T19" s="99" t="e">
        <f t="shared" si="1"/>
        <v>#REF!</v>
      </c>
      <c r="U19" s="100" t="e">
        <f t="shared" si="4"/>
        <v>#REF!</v>
      </c>
      <c r="W19" s="93">
        <v>11</v>
      </c>
      <c r="X19" s="18" t="s">
        <v>604</v>
      </c>
      <c r="Y19" s="19">
        <f>+Territoriales!U150</f>
        <v>281.53399999999999</v>
      </c>
      <c r="Z19" s="19">
        <f t="shared" si="7"/>
        <v>282.70900000000006</v>
      </c>
      <c r="AA19" s="20">
        <f t="shared" si="5"/>
        <v>-1.1750000000000682</v>
      </c>
      <c r="AB19" s="21">
        <f t="shared" si="6"/>
        <v>-4.173563406196297E-3</v>
      </c>
      <c r="AC19" s="28"/>
    </row>
    <row r="20" spans="2:29" ht="15">
      <c r="B20" s="101">
        <v>12</v>
      </c>
      <c r="C20" s="18" t="s">
        <v>404</v>
      </c>
      <c r="D20" s="58">
        <f>+Territoriales!G175</f>
        <v>0</v>
      </c>
      <c r="E20" s="58">
        <f>+Territoriales!H175</f>
        <v>66.216999999999999</v>
      </c>
      <c r="F20" s="58">
        <f>+Territoriales!I175</f>
        <v>91.411000000000016</v>
      </c>
      <c r="G20" s="58">
        <f>+Territoriales!J175</f>
        <v>38.382999999999996</v>
      </c>
      <c r="H20" s="102">
        <f>+Territoriales!K175</f>
        <v>0</v>
      </c>
      <c r="I20" s="103">
        <f>+Territoriales!L175</f>
        <v>1</v>
      </c>
      <c r="J20" s="58">
        <f>+Territoriales!M175</f>
        <v>1</v>
      </c>
      <c r="K20" s="58">
        <f>+Territoriales!N175</f>
        <v>21.06</v>
      </c>
      <c r="L20" s="58">
        <f>+Territoriales!O175</f>
        <v>5.9510000000000005</v>
      </c>
      <c r="M20" s="102">
        <f>+Territoriales!P175</f>
        <v>0</v>
      </c>
      <c r="N20" s="141">
        <f t="shared" si="2"/>
        <v>196.01100000000002</v>
      </c>
      <c r="O20" s="31">
        <f t="shared" si="3"/>
        <v>29.010999999999999</v>
      </c>
      <c r="P20" s="104">
        <f>+Territoriales!S175</f>
        <v>0</v>
      </c>
      <c r="Q20" s="105">
        <f t="shared" si="8"/>
        <v>225.02200000000002</v>
      </c>
      <c r="S20" s="106" t="e">
        <f>Territoriales!#REF!</f>
        <v>#REF!</v>
      </c>
      <c r="T20" s="99" t="e">
        <f t="shared" si="1"/>
        <v>#REF!</v>
      </c>
      <c r="U20" s="100" t="e">
        <f t="shared" si="4"/>
        <v>#REF!</v>
      </c>
      <c r="W20" s="101">
        <v>12</v>
      </c>
      <c r="X20" s="18" t="s">
        <v>404</v>
      </c>
      <c r="Y20" s="19">
        <f>+Territoriales!U175</f>
        <v>229.81599999999997</v>
      </c>
      <c r="Z20" s="19">
        <f t="shared" si="7"/>
        <v>225.02200000000002</v>
      </c>
      <c r="AA20" s="20">
        <f t="shared" si="5"/>
        <v>4.7939999999999543</v>
      </c>
      <c r="AB20" s="21">
        <f t="shared" si="6"/>
        <v>2.0860166393984556E-2</v>
      </c>
      <c r="AC20" s="28"/>
    </row>
    <row r="21" spans="2:29" ht="15">
      <c r="B21" s="93">
        <v>13</v>
      </c>
      <c r="C21" s="18" t="s">
        <v>405</v>
      </c>
      <c r="D21" s="58">
        <f>+Territoriales!G182</f>
        <v>0</v>
      </c>
      <c r="E21" s="58">
        <f>+Territoriales!H182</f>
        <v>0</v>
      </c>
      <c r="F21" s="58">
        <f>+Territoriales!I182</f>
        <v>0</v>
      </c>
      <c r="G21" s="58">
        <f>+Territoriales!J182</f>
        <v>0</v>
      </c>
      <c r="H21" s="102">
        <f>+Territoriales!K182</f>
        <v>0</v>
      </c>
      <c r="I21" s="103">
        <f>+Territoriales!L182</f>
        <v>0</v>
      </c>
      <c r="J21" s="58">
        <f>+Territoriales!M182</f>
        <v>0</v>
      </c>
      <c r="K21" s="58">
        <f>+Territoriales!N182</f>
        <v>0</v>
      </c>
      <c r="L21" s="58">
        <f>+Territoriales!O182</f>
        <v>0</v>
      </c>
      <c r="M21" s="102">
        <f>+Territoriales!P182</f>
        <v>0</v>
      </c>
      <c r="N21" s="141">
        <f t="shared" si="2"/>
        <v>0</v>
      </c>
      <c r="O21" s="31">
        <f t="shared" si="3"/>
        <v>0</v>
      </c>
      <c r="P21" s="104">
        <f>+Territoriales!S182</f>
        <v>0</v>
      </c>
      <c r="Q21" s="105">
        <f t="shared" si="8"/>
        <v>0</v>
      </c>
      <c r="S21" s="106" t="e">
        <f>Territoriales!#REF!</f>
        <v>#REF!</v>
      </c>
      <c r="T21" s="99" t="e">
        <f t="shared" si="1"/>
        <v>#REF!</v>
      </c>
      <c r="U21" s="100" t="e">
        <f t="shared" si="4"/>
        <v>#REF!</v>
      </c>
      <c r="W21" s="93">
        <v>13</v>
      </c>
      <c r="X21" s="18" t="s">
        <v>405</v>
      </c>
      <c r="Y21" s="19">
        <f>+Territoriales!U182</f>
        <v>19.22</v>
      </c>
      <c r="Z21" s="19">
        <f t="shared" si="7"/>
        <v>0</v>
      </c>
      <c r="AA21" s="20">
        <f t="shared" si="5"/>
        <v>19.22</v>
      </c>
      <c r="AB21" s="21">
        <f t="shared" si="6"/>
        <v>1</v>
      </c>
      <c r="AC21" s="28"/>
    </row>
    <row r="22" spans="2:29" ht="15">
      <c r="B22" s="101">
        <v>14</v>
      </c>
      <c r="C22" s="18" t="s">
        <v>406</v>
      </c>
      <c r="D22" s="58">
        <f>+Territoriales!G203</f>
        <v>39.206000000000003</v>
      </c>
      <c r="E22" s="58">
        <f>+Territoriales!H203</f>
        <v>84.063000000000002</v>
      </c>
      <c r="F22" s="58">
        <f>+Territoriales!I203</f>
        <v>76.38900000000001</v>
      </c>
      <c r="G22" s="58">
        <f>+Territoriales!J203</f>
        <v>59.213000000000008</v>
      </c>
      <c r="H22" s="102">
        <f>+Territoriales!K203</f>
        <v>1.0309999999999999</v>
      </c>
      <c r="I22" s="103">
        <f>+Territoriales!L203</f>
        <v>0</v>
      </c>
      <c r="J22" s="58">
        <f>+Territoriales!M203</f>
        <v>5.27</v>
      </c>
      <c r="K22" s="58">
        <f>+Territoriales!N203</f>
        <v>115.05999999999999</v>
      </c>
      <c r="L22" s="58">
        <f>+Territoriales!O203</f>
        <v>99.453000000000017</v>
      </c>
      <c r="M22" s="102">
        <f>+Territoriales!P203</f>
        <v>0</v>
      </c>
      <c r="N22" s="141">
        <f t="shared" si="2"/>
        <v>259.90200000000004</v>
      </c>
      <c r="O22" s="31">
        <f t="shared" si="3"/>
        <v>219.78300000000002</v>
      </c>
      <c r="P22" s="104">
        <f>+Territoriales!S203</f>
        <v>0</v>
      </c>
      <c r="Q22" s="105">
        <f t="shared" si="8"/>
        <v>479.68500000000006</v>
      </c>
      <c r="S22" s="106" t="e">
        <f>Territoriales!#REF!</f>
        <v>#REF!</v>
      </c>
      <c r="T22" s="99" t="e">
        <f t="shared" si="1"/>
        <v>#REF!</v>
      </c>
      <c r="U22" s="100" t="e">
        <f t="shared" si="4"/>
        <v>#REF!</v>
      </c>
      <c r="W22" s="101">
        <v>14</v>
      </c>
      <c r="X22" s="18" t="s">
        <v>406</v>
      </c>
      <c r="Y22" s="19">
        <f>+Territoriales!U203</f>
        <v>477.26099999999997</v>
      </c>
      <c r="Z22" s="19">
        <f t="shared" si="7"/>
        <v>479.68500000000006</v>
      </c>
      <c r="AA22" s="20">
        <f t="shared" si="5"/>
        <v>-2.4240000000000919</v>
      </c>
      <c r="AB22" s="21">
        <f t="shared" si="6"/>
        <v>-5.0789819406993073E-3</v>
      </c>
      <c r="AC22" s="28"/>
    </row>
    <row r="23" spans="2:29" ht="15">
      <c r="B23" s="93">
        <v>15</v>
      </c>
      <c r="C23" s="18" t="s">
        <v>407</v>
      </c>
      <c r="D23" s="58">
        <f>+Territoriales!G212</f>
        <v>3.0129999999999999</v>
      </c>
      <c r="E23" s="58">
        <f>+Territoriales!H212</f>
        <v>15.073</v>
      </c>
      <c r="F23" s="58">
        <f>+Territoriales!I212</f>
        <v>19.451999999999998</v>
      </c>
      <c r="G23" s="58">
        <f>+Territoriales!J212</f>
        <v>12.213999999999999</v>
      </c>
      <c r="H23" s="102">
        <f>+Territoriales!K212</f>
        <v>10.606</v>
      </c>
      <c r="I23" s="103">
        <f>+Territoriales!L212</f>
        <v>0</v>
      </c>
      <c r="J23" s="58">
        <f>+Territoriales!M212</f>
        <v>0</v>
      </c>
      <c r="K23" s="58">
        <f>+Territoriales!N212</f>
        <v>6.0019999999999998</v>
      </c>
      <c r="L23" s="58">
        <f>+Territoriales!O212</f>
        <v>64.072000000000003</v>
      </c>
      <c r="M23" s="102">
        <f>+Territoriales!P212</f>
        <v>14.064</v>
      </c>
      <c r="N23" s="141">
        <f t="shared" si="2"/>
        <v>60.357999999999997</v>
      </c>
      <c r="O23" s="31">
        <f t="shared" si="3"/>
        <v>84.138000000000005</v>
      </c>
      <c r="P23" s="104">
        <f>+Territoriales!S212</f>
        <v>0</v>
      </c>
      <c r="Q23" s="105">
        <f t="shared" si="8"/>
        <v>144.49600000000001</v>
      </c>
      <c r="S23" s="106" t="e">
        <f>Territoriales!#REF!</f>
        <v>#REF!</v>
      </c>
      <c r="T23" s="99" t="e">
        <f t="shared" si="1"/>
        <v>#REF!</v>
      </c>
      <c r="U23" s="100" t="e">
        <f t="shared" si="4"/>
        <v>#REF!</v>
      </c>
      <c r="W23" s="93">
        <v>15</v>
      </c>
      <c r="X23" s="18" t="s">
        <v>407</v>
      </c>
      <c r="Y23" s="19">
        <f>+Territoriales!U212</f>
        <v>144.27799999999999</v>
      </c>
      <c r="Z23" s="19">
        <f t="shared" si="7"/>
        <v>144.49600000000001</v>
      </c>
      <c r="AA23" s="20">
        <f t="shared" si="5"/>
        <v>-0.21800000000001774</v>
      </c>
      <c r="AB23" s="21">
        <f t="shared" si="6"/>
        <v>-1.5109718737438677E-3</v>
      </c>
      <c r="AC23" s="28"/>
    </row>
    <row r="24" spans="2:29" ht="15">
      <c r="B24" s="101">
        <v>16</v>
      </c>
      <c r="C24" s="18" t="s">
        <v>408</v>
      </c>
      <c r="D24" s="58">
        <f>+Territoriales!G233</f>
        <v>68.928999999999988</v>
      </c>
      <c r="E24" s="58">
        <f>+Territoriales!H233</f>
        <v>110.25</v>
      </c>
      <c r="F24" s="58">
        <f>+Territoriales!I233</f>
        <v>140.94599999999997</v>
      </c>
      <c r="G24" s="58">
        <f>+Territoriales!J233</f>
        <v>21.742999999999999</v>
      </c>
      <c r="H24" s="102">
        <f>+Territoriales!K233</f>
        <v>2.048</v>
      </c>
      <c r="I24" s="103">
        <f>+Territoriales!L233</f>
        <v>47.98</v>
      </c>
      <c r="J24" s="58">
        <f>+Territoriales!M233</f>
        <v>20.3</v>
      </c>
      <c r="K24" s="58">
        <f>+Territoriales!N233</f>
        <v>83.340999999999994</v>
      </c>
      <c r="L24" s="58">
        <f>+Territoriales!O233</f>
        <v>87.890999999999991</v>
      </c>
      <c r="M24" s="102">
        <f>+Territoriales!P233</f>
        <v>1.9990000000000001</v>
      </c>
      <c r="N24" s="141">
        <f t="shared" si="2"/>
        <v>343.91599999999994</v>
      </c>
      <c r="O24" s="31">
        <f t="shared" si="3"/>
        <v>241.51099999999997</v>
      </c>
      <c r="P24" s="104">
        <f>+Territoriales!S233</f>
        <v>0</v>
      </c>
      <c r="Q24" s="105">
        <f t="shared" si="8"/>
        <v>585.42699999999991</v>
      </c>
      <c r="S24" s="106" t="e">
        <f>Territoriales!#REF!</f>
        <v>#REF!</v>
      </c>
      <c r="T24" s="99" t="e">
        <f t="shared" si="1"/>
        <v>#REF!</v>
      </c>
      <c r="U24" s="100" t="e">
        <f t="shared" si="4"/>
        <v>#REF!</v>
      </c>
      <c r="W24" s="101">
        <v>16</v>
      </c>
      <c r="X24" s="18" t="s">
        <v>408</v>
      </c>
      <c r="Y24" s="19">
        <f>+Territoriales!U233</f>
        <v>578.78</v>
      </c>
      <c r="Z24" s="19">
        <f t="shared" si="7"/>
        <v>585.42699999999991</v>
      </c>
      <c r="AA24" s="20">
        <f t="shared" si="5"/>
        <v>-6.6469999999999345</v>
      </c>
      <c r="AB24" s="21">
        <f t="shared" si="6"/>
        <v>-1.1484501883271598E-2</v>
      </c>
      <c r="AC24" s="28"/>
    </row>
    <row r="25" spans="2:29" ht="15">
      <c r="B25" s="93">
        <v>17</v>
      </c>
      <c r="C25" s="18" t="s">
        <v>409</v>
      </c>
      <c r="D25" s="58">
        <f>+Territoriales!G255</f>
        <v>243.01300000000001</v>
      </c>
      <c r="E25" s="58">
        <f>+Territoriales!H255</f>
        <v>276.90500000000003</v>
      </c>
      <c r="F25" s="58">
        <f>+Territoriales!I255</f>
        <v>99.373999999999995</v>
      </c>
      <c r="G25" s="58">
        <f>+Territoriales!J255</f>
        <v>72.606999999999999</v>
      </c>
      <c r="H25" s="102">
        <f>+Territoriales!K255</f>
        <v>0.61499999999999999</v>
      </c>
      <c r="I25" s="103">
        <f>+Territoriales!L255</f>
        <v>0.81</v>
      </c>
      <c r="J25" s="58">
        <f>+Territoriales!M255</f>
        <v>4.2249999999999996</v>
      </c>
      <c r="K25" s="58">
        <f>+Territoriales!N255</f>
        <v>4.726</v>
      </c>
      <c r="L25" s="58">
        <f>+Territoriales!O255</f>
        <v>7.84</v>
      </c>
      <c r="M25" s="102">
        <f>+Territoriales!P255</f>
        <v>9.58</v>
      </c>
      <c r="N25" s="141">
        <f t="shared" si="2"/>
        <v>692.51400000000001</v>
      </c>
      <c r="O25" s="31">
        <f t="shared" si="3"/>
        <v>27.180999999999997</v>
      </c>
      <c r="P25" s="104">
        <f>+Territoriales!S255</f>
        <v>0</v>
      </c>
      <c r="Q25" s="105">
        <f t="shared" si="8"/>
        <v>719.69500000000005</v>
      </c>
      <c r="S25" s="106" t="e">
        <f>Territoriales!#REF!</f>
        <v>#REF!</v>
      </c>
      <c r="T25" s="99" t="e">
        <f t="shared" si="1"/>
        <v>#REF!</v>
      </c>
      <c r="U25" s="100" t="e">
        <f t="shared" si="4"/>
        <v>#REF!</v>
      </c>
      <c r="W25" s="93">
        <v>17</v>
      </c>
      <c r="X25" s="18" t="s">
        <v>409</v>
      </c>
      <c r="Y25" s="19">
        <f>+Territoriales!U255</f>
        <v>713.274</v>
      </c>
      <c r="Z25" s="19">
        <f t="shared" si="7"/>
        <v>719.69500000000005</v>
      </c>
      <c r="AA25" s="20">
        <f t="shared" si="5"/>
        <v>-6.4210000000000491</v>
      </c>
      <c r="AB25" s="21">
        <f t="shared" si="6"/>
        <v>-9.0021506461753116E-3</v>
      </c>
      <c r="AC25" s="28" t="s">
        <v>767</v>
      </c>
    </row>
    <row r="26" spans="2:29" ht="15">
      <c r="B26" s="101">
        <v>18</v>
      </c>
      <c r="C26" s="18" t="s">
        <v>603</v>
      </c>
      <c r="D26" s="58">
        <f>+Territoriales!G269</f>
        <v>21.795999999999999</v>
      </c>
      <c r="E26" s="58">
        <f>+Territoriales!H269</f>
        <v>108.49700000000001</v>
      </c>
      <c r="F26" s="58">
        <f>+Territoriales!I269</f>
        <v>128.20600000000002</v>
      </c>
      <c r="G26" s="58">
        <f>+Territoriales!J269</f>
        <v>93.756</v>
      </c>
      <c r="H26" s="102">
        <f>+Territoriales!K269</f>
        <v>0.97099999999999997</v>
      </c>
      <c r="I26" s="103">
        <f>+Territoriales!L269</f>
        <v>0</v>
      </c>
      <c r="J26" s="58">
        <f>+Territoriales!M269</f>
        <v>7.1120000000000001</v>
      </c>
      <c r="K26" s="58">
        <f>+Territoriales!N269</f>
        <v>75.427999999999997</v>
      </c>
      <c r="L26" s="58">
        <f>+Territoriales!O269</f>
        <v>27.940999999999999</v>
      </c>
      <c r="M26" s="102">
        <f>+Territoriales!P269</f>
        <v>6.0020000000000007</v>
      </c>
      <c r="N26" s="141">
        <f t="shared" si="2"/>
        <v>353.226</v>
      </c>
      <c r="O26" s="31">
        <f t="shared" si="3"/>
        <v>116.48299999999999</v>
      </c>
      <c r="P26" s="104">
        <f>+Territoriales!S269</f>
        <v>0</v>
      </c>
      <c r="Q26" s="105">
        <f t="shared" si="8"/>
        <v>469.709</v>
      </c>
      <c r="S26" s="106" t="e">
        <f>Territoriales!#REF!</f>
        <v>#REF!</v>
      </c>
      <c r="T26" s="99" t="e">
        <f t="shared" si="1"/>
        <v>#REF!</v>
      </c>
      <c r="U26" s="100" t="e">
        <f t="shared" si="4"/>
        <v>#REF!</v>
      </c>
      <c r="W26" s="101">
        <v>18</v>
      </c>
      <c r="X26" s="18" t="s">
        <v>410</v>
      </c>
      <c r="Y26" s="19">
        <f>+Territoriales!U269</f>
        <v>451.92399999999998</v>
      </c>
      <c r="Z26" s="19">
        <f t="shared" si="7"/>
        <v>469.709</v>
      </c>
      <c r="AA26" s="20">
        <f t="shared" si="5"/>
        <v>-17.785000000000025</v>
      </c>
      <c r="AB26" s="21">
        <f t="shared" si="6"/>
        <v>-3.9353962170630516E-2</v>
      </c>
      <c r="AC26" s="28"/>
    </row>
    <row r="27" spans="2:29" ht="15">
      <c r="B27" s="93">
        <v>19</v>
      </c>
      <c r="C27" s="18" t="s">
        <v>411</v>
      </c>
      <c r="D27" s="58">
        <f>+Territoriales!G279</f>
        <v>90.138000000000005</v>
      </c>
      <c r="E27" s="58">
        <f>+Territoriales!H279</f>
        <v>44.481999999999999</v>
      </c>
      <c r="F27" s="58">
        <f>+Territoriales!I279</f>
        <v>9.7070000000000007</v>
      </c>
      <c r="G27" s="58">
        <f>+Territoriales!J279</f>
        <v>5.1880000000000006</v>
      </c>
      <c r="H27" s="102">
        <f>+Territoriales!K279</f>
        <v>0</v>
      </c>
      <c r="I27" s="103">
        <f>+Territoriales!L279</f>
        <v>0</v>
      </c>
      <c r="J27" s="58">
        <f>+Territoriales!M279</f>
        <v>18.885999999999999</v>
      </c>
      <c r="K27" s="58">
        <f>+Territoriales!N279</f>
        <v>28.689</v>
      </c>
      <c r="L27" s="58">
        <f>+Territoriales!O279</f>
        <v>85.478999999999999</v>
      </c>
      <c r="M27" s="102">
        <f>+Territoriales!P279</f>
        <v>0</v>
      </c>
      <c r="N27" s="141">
        <f t="shared" si="2"/>
        <v>149.51499999999999</v>
      </c>
      <c r="O27" s="31">
        <f t="shared" si="3"/>
        <v>133.054</v>
      </c>
      <c r="P27" s="104">
        <f>+Territoriales!S279</f>
        <v>0</v>
      </c>
      <c r="Q27" s="105">
        <f t="shared" si="8"/>
        <v>282.56899999999996</v>
      </c>
      <c r="S27" s="106" t="e">
        <f>Territoriales!#REF!</f>
        <v>#REF!</v>
      </c>
      <c r="T27" s="99" t="e">
        <f t="shared" si="1"/>
        <v>#REF!</v>
      </c>
      <c r="U27" s="100" t="e">
        <f t="shared" si="4"/>
        <v>#REF!</v>
      </c>
      <c r="W27" s="93">
        <v>19</v>
      </c>
      <c r="X27" s="18" t="s">
        <v>411</v>
      </c>
      <c r="Y27" s="19">
        <f>+Territoriales!U279</f>
        <v>293.39100000000002</v>
      </c>
      <c r="Z27" s="19">
        <f t="shared" si="7"/>
        <v>282.56899999999996</v>
      </c>
      <c r="AA27" s="20">
        <f t="shared" si="5"/>
        <v>10.82200000000006</v>
      </c>
      <c r="AB27" s="21">
        <f t="shared" si="6"/>
        <v>3.6885930379596032E-2</v>
      </c>
      <c r="AC27" s="28"/>
    </row>
    <row r="28" spans="2:29" ht="15">
      <c r="B28" s="101">
        <v>20</v>
      </c>
      <c r="C28" s="18" t="s">
        <v>610</v>
      </c>
      <c r="D28" s="58">
        <f>+Territoriales!G290</f>
        <v>1.982</v>
      </c>
      <c r="E28" s="58">
        <f>+Territoriales!H290</f>
        <v>31.896999999999998</v>
      </c>
      <c r="F28" s="58">
        <f>+Territoriales!I290</f>
        <v>40.418999999999997</v>
      </c>
      <c r="G28" s="58">
        <f>+Territoriales!J290</f>
        <v>7.02</v>
      </c>
      <c r="H28" s="102">
        <f>+Territoriales!K290</f>
        <v>0</v>
      </c>
      <c r="I28" s="103">
        <f>+Territoriales!L290</f>
        <v>0</v>
      </c>
      <c r="J28" s="58">
        <f>+Territoriales!M290</f>
        <v>0</v>
      </c>
      <c r="K28" s="58">
        <f>+Territoriales!N290</f>
        <v>0</v>
      </c>
      <c r="L28" s="58">
        <f>+Territoriales!O290</f>
        <v>0</v>
      </c>
      <c r="M28" s="102">
        <f>+Territoriales!P290</f>
        <v>0</v>
      </c>
      <c r="N28" s="141">
        <f t="shared" si="2"/>
        <v>81.317999999999998</v>
      </c>
      <c r="O28" s="31">
        <f t="shared" si="3"/>
        <v>0</v>
      </c>
      <c r="P28" s="104">
        <f>+Territoriales!S290</f>
        <v>8.52</v>
      </c>
      <c r="Q28" s="105">
        <f t="shared" si="8"/>
        <v>89.837999999999994</v>
      </c>
      <c r="S28" s="106" t="e">
        <f>Territoriales!#REF!</f>
        <v>#REF!</v>
      </c>
      <c r="T28" s="99" t="e">
        <f t="shared" si="1"/>
        <v>#REF!</v>
      </c>
      <c r="U28" s="100" t="e">
        <f t="shared" si="4"/>
        <v>#REF!</v>
      </c>
      <c r="W28" s="101">
        <v>20</v>
      </c>
      <c r="X28" s="18" t="s">
        <v>610</v>
      </c>
      <c r="Y28" s="19">
        <f>+Territoriales!U290</f>
        <v>88.891999999999996</v>
      </c>
      <c r="Z28" s="19">
        <f t="shared" si="7"/>
        <v>89.837999999999994</v>
      </c>
      <c r="AA28" s="20">
        <f t="shared" si="5"/>
        <v>-0.94599999999999795</v>
      </c>
      <c r="AB28" s="21">
        <f t="shared" si="6"/>
        <v>-1.0642127525536584E-2</v>
      </c>
      <c r="AC28" s="28"/>
    </row>
    <row r="29" spans="2:29" ht="15">
      <c r="B29" s="93">
        <v>21</v>
      </c>
      <c r="C29" s="18" t="s">
        <v>412</v>
      </c>
      <c r="D29" s="58">
        <f>+Territoriales!G305</f>
        <v>42.461000000000006</v>
      </c>
      <c r="E29" s="58">
        <f>+Territoriales!H305</f>
        <v>87.635999999999996</v>
      </c>
      <c r="F29" s="58">
        <f>+Territoriales!I305</f>
        <v>37.743000000000002</v>
      </c>
      <c r="G29" s="58">
        <f>+Territoriales!J305</f>
        <v>5.343</v>
      </c>
      <c r="H29" s="102">
        <f>+Territoriales!K305</f>
        <v>0</v>
      </c>
      <c r="I29" s="103">
        <f>+Territoriales!L305</f>
        <v>0</v>
      </c>
      <c r="J29" s="58">
        <f>+Territoriales!M305</f>
        <v>11.776</v>
      </c>
      <c r="K29" s="58">
        <f>+Territoriales!N305</f>
        <v>29.689</v>
      </c>
      <c r="L29" s="58">
        <f>+Territoriales!O305</f>
        <v>3.3970000000000002</v>
      </c>
      <c r="M29" s="102">
        <f>+Territoriales!P305</f>
        <v>0</v>
      </c>
      <c r="N29" s="141">
        <f t="shared" si="2"/>
        <v>173.18299999999999</v>
      </c>
      <c r="O29" s="31">
        <f t="shared" si="3"/>
        <v>44.862000000000002</v>
      </c>
      <c r="P29" s="104">
        <f>+Territoriales!S305</f>
        <v>0</v>
      </c>
      <c r="Q29" s="105">
        <f t="shared" si="8"/>
        <v>218.04499999999999</v>
      </c>
      <c r="S29" s="106" t="e">
        <f>Territoriales!#REF!</f>
        <v>#REF!</v>
      </c>
      <c r="T29" s="99" t="e">
        <f t="shared" si="1"/>
        <v>#REF!</v>
      </c>
      <c r="U29" s="100" t="e">
        <f t="shared" si="4"/>
        <v>#REF!</v>
      </c>
      <c r="W29" s="93">
        <v>21</v>
      </c>
      <c r="X29" s="18" t="s">
        <v>412</v>
      </c>
      <c r="Y29" s="19">
        <f>+Territoriales!U305</f>
        <v>217.87099999999998</v>
      </c>
      <c r="Z29" s="19">
        <f t="shared" si="7"/>
        <v>218.04499999999999</v>
      </c>
      <c r="AA29" s="20">
        <f t="shared" si="5"/>
        <v>-0.17400000000000659</v>
      </c>
      <c r="AB29" s="21">
        <f t="shared" si="6"/>
        <v>-7.9863772599385232E-4</v>
      </c>
      <c r="AC29" s="28"/>
    </row>
    <row r="30" spans="2:29" ht="15">
      <c r="B30" s="101">
        <v>22</v>
      </c>
      <c r="C30" s="18" t="s">
        <v>413</v>
      </c>
      <c r="D30" s="58">
        <f>+Territoriales!G327</f>
        <v>9.2409999999999997</v>
      </c>
      <c r="E30" s="58">
        <f>+Territoriales!H327</f>
        <v>275.702</v>
      </c>
      <c r="F30" s="58">
        <f>+Territoriales!I327</f>
        <v>63.393000000000001</v>
      </c>
      <c r="G30" s="58">
        <f>+Territoriales!J327</f>
        <v>31.693999999999996</v>
      </c>
      <c r="H30" s="102">
        <f>+Territoriales!K327</f>
        <v>5.4790000000000001</v>
      </c>
      <c r="I30" s="103">
        <f>+Territoriales!L327</f>
        <v>0</v>
      </c>
      <c r="J30" s="58">
        <f>+Territoriales!M327</f>
        <v>26.786000000000001</v>
      </c>
      <c r="K30" s="58">
        <f>+Territoriales!N327</f>
        <v>71.52</v>
      </c>
      <c r="L30" s="58">
        <f>+Territoriales!O327</f>
        <v>50.022000000000006</v>
      </c>
      <c r="M30" s="102">
        <f>+Territoriales!P327</f>
        <v>34.850999999999999</v>
      </c>
      <c r="N30" s="141">
        <f t="shared" si="2"/>
        <v>385.50900000000001</v>
      </c>
      <c r="O30" s="31">
        <f t="shared" si="3"/>
        <v>183.179</v>
      </c>
      <c r="P30" s="104">
        <f>+Territoriales!S327</f>
        <v>0</v>
      </c>
      <c r="Q30" s="105">
        <f t="shared" si="8"/>
        <v>568.68799999999999</v>
      </c>
      <c r="S30" s="106" t="e">
        <f>Territoriales!#REF!</f>
        <v>#REF!</v>
      </c>
      <c r="T30" s="99" t="e">
        <f t="shared" si="1"/>
        <v>#REF!</v>
      </c>
      <c r="U30" s="100" t="e">
        <f t="shared" si="4"/>
        <v>#REF!</v>
      </c>
      <c r="W30" s="101">
        <v>22</v>
      </c>
      <c r="X30" s="18" t="s">
        <v>413</v>
      </c>
      <c r="Y30" s="19">
        <f>+Territoriales!U327</f>
        <v>1037.0740000000001</v>
      </c>
      <c r="Z30" s="19">
        <f t="shared" si="7"/>
        <v>568.68799999999999</v>
      </c>
      <c r="AA30" s="20">
        <f t="shared" si="5"/>
        <v>468.38600000000008</v>
      </c>
      <c r="AB30" s="21">
        <f t="shared" si="6"/>
        <v>0.45164183076617487</v>
      </c>
      <c r="AC30" s="28" t="s">
        <v>767</v>
      </c>
    </row>
    <row r="31" spans="2:29" ht="15">
      <c r="B31" s="93">
        <v>23</v>
      </c>
      <c r="C31" s="18" t="s">
        <v>414</v>
      </c>
      <c r="D31" s="58">
        <f>+Territoriales!G337</f>
        <v>0</v>
      </c>
      <c r="E31" s="58">
        <f>+Territoriales!H337</f>
        <v>0</v>
      </c>
      <c r="F31" s="58">
        <f>+Territoriales!I337</f>
        <v>0</v>
      </c>
      <c r="G31" s="58">
        <f>+Territoriales!J337</f>
        <v>0</v>
      </c>
      <c r="H31" s="102">
        <f>+Territoriales!K337</f>
        <v>0</v>
      </c>
      <c r="I31" s="103">
        <f>+Territoriales!L337</f>
        <v>0</v>
      </c>
      <c r="J31" s="58">
        <f>+Territoriales!M337</f>
        <v>0</v>
      </c>
      <c r="K31" s="58">
        <f>+Territoriales!N337</f>
        <v>0</v>
      </c>
      <c r="L31" s="58">
        <f>+Territoriales!O337</f>
        <v>0</v>
      </c>
      <c r="M31" s="102">
        <f>+Territoriales!P337</f>
        <v>0</v>
      </c>
      <c r="N31" s="141">
        <f t="shared" si="2"/>
        <v>0</v>
      </c>
      <c r="O31" s="31">
        <f t="shared" si="3"/>
        <v>0</v>
      </c>
      <c r="P31" s="104">
        <f>+Territoriales!S337</f>
        <v>0</v>
      </c>
      <c r="Q31" s="105">
        <f t="shared" si="8"/>
        <v>0</v>
      </c>
      <c r="S31" s="106" t="e">
        <f>Territoriales!#REF!</f>
        <v>#REF!</v>
      </c>
      <c r="T31" s="99" t="e">
        <f t="shared" si="1"/>
        <v>#REF!</v>
      </c>
      <c r="U31" s="100" t="e">
        <f t="shared" si="4"/>
        <v>#REF!</v>
      </c>
      <c r="W31" s="93">
        <v>23</v>
      </c>
      <c r="X31" s="18" t="s">
        <v>414</v>
      </c>
      <c r="Y31" s="19">
        <f>+Territoriales!U337</f>
        <v>140.65199999999999</v>
      </c>
      <c r="Z31" s="19">
        <f t="shared" si="7"/>
        <v>0</v>
      </c>
      <c r="AA31" s="20">
        <f t="shared" si="5"/>
        <v>140.65199999999999</v>
      </c>
      <c r="AB31" s="21">
        <f t="shared" si="6"/>
        <v>1</v>
      </c>
      <c r="AC31" s="28" t="s">
        <v>767</v>
      </c>
    </row>
    <row r="32" spans="2:29" ht="15">
      <c r="B32" s="101">
        <v>24</v>
      </c>
      <c r="C32" s="18" t="s">
        <v>415</v>
      </c>
      <c r="D32" s="58">
        <f>+Territoriales!G353</f>
        <v>0</v>
      </c>
      <c r="E32" s="58">
        <f>+Territoriales!H353</f>
        <v>197.33500000000001</v>
      </c>
      <c r="F32" s="58">
        <f>+Territoriales!I353</f>
        <v>85.512</v>
      </c>
      <c r="G32" s="58">
        <f>+Territoriales!J353</f>
        <v>29.263999999999999</v>
      </c>
      <c r="H32" s="102">
        <f>+Territoriales!K353</f>
        <v>2</v>
      </c>
      <c r="I32" s="103">
        <f>+Territoriales!L353</f>
        <v>0</v>
      </c>
      <c r="J32" s="58">
        <f>+Territoriales!M353</f>
        <v>0</v>
      </c>
      <c r="K32" s="58">
        <f>+Territoriales!N353</f>
        <v>0</v>
      </c>
      <c r="L32" s="58">
        <f>+Territoriales!O353</f>
        <v>0</v>
      </c>
      <c r="M32" s="102">
        <f>+Territoriales!P353</f>
        <v>0</v>
      </c>
      <c r="N32" s="141">
        <f t="shared" si="2"/>
        <v>314.11099999999999</v>
      </c>
      <c r="O32" s="31">
        <f t="shared" si="3"/>
        <v>0</v>
      </c>
      <c r="P32" s="104">
        <f>+Territoriales!S353</f>
        <v>0</v>
      </c>
      <c r="Q32" s="105">
        <f t="shared" si="8"/>
        <v>314.11099999999999</v>
      </c>
      <c r="S32" s="106" t="e">
        <f>Territoriales!#REF!</f>
        <v>#REF!</v>
      </c>
      <c r="T32" s="99" t="e">
        <f t="shared" si="1"/>
        <v>#REF!</v>
      </c>
      <c r="U32" s="100" t="e">
        <f t="shared" si="4"/>
        <v>#REF!</v>
      </c>
      <c r="W32" s="101">
        <v>24</v>
      </c>
      <c r="X32" s="18" t="s">
        <v>415</v>
      </c>
      <c r="Y32" s="19">
        <f>+Territoriales!U353</f>
        <v>246.84700000000004</v>
      </c>
      <c r="Z32" s="19">
        <f t="shared" si="7"/>
        <v>314.11099999999999</v>
      </c>
      <c r="AA32" s="20">
        <f t="shared" si="5"/>
        <v>-67.263999999999953</v>
      </c>
      <c r="AB32" s="21">
        <f t="shared" si="6"/>
        <v>-0.27249267765052826</v>
      </c>
      <c r="AC32" s="28" t="s">
        <v>767</v>
      </c>
    </row>
    <row r="33" spans="2:30" ht="15">
      <c r="B33" s="93">
        <v>25</v>
      </c>
      <c r="C33" s="18" t="s">
        <v>416</v>
      </c>
      <c r="D33" s="58">
        <f>+Territoriales!G366</f>
        <v>67.74199999999999</v>
      </c>
      <c r="E33" s="58">
        <f>+Territoriales!H366</f>
        <v>130.899</v>
      </c>
      <c r="F33" s="58">
        <f>+Territoriales!I366</f>
        <v>117.187</v>
      </c>
      <c r="G33" s="58">
        <f>+Territoriales!J366</f>
        <v>79.438000000000002</v>
      </c>
      <c r="H33" s="102">
        <f>+Territoriales!K366</f>
        <v>0</v>
      </c>
      <c r="I33" s="103">
        <f>+Territoriales!L366</f>
        <v>0</v>
      </c>
      <c r="J33" s="58">
        <f>+Territoriales!M366</f>
        <v>0</v>
      </c>
      <c r="K33" s="58">
        <f>+Territoriales!N366</f>
        <v>0</v>
      </c>
      <c r="L33" s="58">
        <f>+Territoriales!O366</f>
        <v>0</v>
      </c>
      <c r="M33" s="102">
        <f>+Territoriales!P366</f>
        <v>0</v>
      </c>
      <c r="N33" s="141">
        <f t="shared" si="2"/>
        <v>395.26599999999996</v>
      </c>
      <c r="O33" s="31">
        <f t="shared" si="3"/>
        <v>0</v>
      </c>
      <c r="P33" s="104">
        <f>+Territoriales!S366</f>
        <v>0</v>
      </c>
      <c r="Q33" s="105">
        <f t="shared" si="8"/>
        <v>395.26599999999996</v>
      </c>
      <c r="S33" s="106" t="e">
        <f>Territoriales!#REF!</f>
        <v>#REF!</v>
      </c>
      <c r="T33" s="99" t="e">
        <f t="shared" si="1"/>
        <v>#REF!</v>
      </c>
      <c r="U33" s="100" t="e">
        <f t="shared" si="4"/>
        <v>#REF!</v>
      </c>
      <c r="W33" s="93">
        <v>25</v>
      </c>
      <c r="X33" s="18" t="s">
        <v>416</v>
      </c>
      <c r="Y33" s="19">
        <f>+Territoriales!U366</f>
        <v>325.83799999999997</v>
      </c>
      <c r="Z33" s="19">
        <f t="shared" si="7"/>
        <v>395.26599999999996</v>
      </c>
      <c r="AA33" s="20">
        <f t="shared" si="5"/>
        <v>-69.427999999999997</v>
      </c>
      <c r="AB33" s="21">
        <f t="shared" si="6"/>
        <v>-0.2130752091530147</v>
      </c>
      <c r="AC33" s="28" t="s">
        <v>767</v>
      </c>
    </row>
    <row r="34" spans="2:30" ht="15">
      <c r="B34" s="101">
        <v>26</v>
      </c>
      <c r="C34" s="18" t="s">
        <v>417</v>
      </c>
      <c r="D34" s="58">
        <f>+Territoriales!G379</f>
        <v>2.0289999999999999</v>
      </c>
      <c r="E34" s="58">
        <f>+Territoriales!H379</f>
        <v>8.1739999999999995</v>
      </c>
      <c r="F34" s="58">
        <f>+Territoriales!I379</f>
        <v>38.439</v>
      </c>
      <c r="G34" s="58">
        <f>+Territoriales!J379</f>
        <v>53.559000000000005</v>
      </c>
      <c r="H34" s="102">
        <f>+Territoriales!K379</f>
        <v>11.078000000000001</v>
      </c>
      <c r="I34" s="103">
        <f>+Territoriales!L379</f>
        <v>0</v>
      </c>
      <c r="J34" s="58">
        <f>+Territoriales!M379</f>
        <v>0</v>
      </c>
      <c r="K34" s="58">
        <f>+Territoriales!N379</f>
        <v>0</v>
      </c>
      <c r="L34" s="58">
        <f>+Territoriales!O379</f>
        <v>4.4279999999999999</v>
      </c>
      <c r="M34" s="102">
        <f>+Territoriales!P379</f>
        <v>0</v>
      </c>
      <c r="N34" s="141">
        <f t="shared" si="2"/>
        <v>113.279</v>
      </c>
      <c r="O34" s="31">
        <f t="shared" si="3"/>
        <v>4.4279999999999999</v>
      </c>
      <c r="P34" s="104">
        <f>+Territoriales!S379</f>
        <v>0</v>
      </c>
      <c r="Q34" s="105">
        <f t="shared" si="8"/>
        <v>117.70699999999999</v>
      </c>
      <c r="S34" s="106" t="e">
        <f>Territoriales!#REF!</f>
        <v>#REF!</v>
      </c>
      <c r="T34" s="99" t="e">
        <f t="shared" si="1"/>
        <v>#REF!</v>
      </c>
      <c r="U34" s="100" t="e">
        <f t="shared" si="4"/>
        <v>#REF!</v>
      </c>
      <c r="W34" s="109">
        <v>26</v>
      </c>
      <c r="X34" s="22" t="s">
        <v>789</v>
      </c>
      <c r="Y34" s="19">
        <f>+Territoriales!U379</f>
        <v>275.14</v>
      </c>
      <c r="Z34" s="19">
        <f>+Q34</f>
        <v>117.70699999999999</v>
      </c>
      <c r="AA34" s="20">
        <f t="shared" si="5"/>
        <v>157.43299999999999</v>
      </c>
      <c r="AB34" s="21">
        <f t="shared" si="6"/>
        <v>0.57219233844588213</v>
      </c>
      <c r="AC34" s="28" t="s">
        <v>767</v>
      </c>
      <c r="AD34" s="110"/>
    </row>
    <row r="35" spans="2:30" ht="15">
      <c r="B35" s="93">
        <v>27</v>
      </c>
      <c r="C35" s="111" t="s">
        <v>866</v>
      </c>
      <c r="D35" s="58">
        <f>+Territoriales!G385</f>
        <v>14.122</v>
      </c>
      <c r="E35" s="58">
        <f>+Territoriales!H385</f>
        <v>25.6</v>
      </c>
      <c r="F35" s="58">
        <f>+Territoriales!I385</f>
        <v>6.0259999999999998</v>
      </c>
      <c r="G35" s="58">
        <f>+Territoriales!J385</f>
        <v>0</v>
      </c>
      <c r="H35" s="102">
        <f>+Territoriales!K385</f>
        <v>0</v>
      </c>
      <c r="I35" s="103">
        <f>+Territoriales!L385</f>
        <v>0</v>
      </c>
      <c r="J35" s="58">
        <f>+Territoriales!M385</f>
        <v>0</v>
      </c>
      <c r="K35" s="58">
        <f>+Territoriales!N385</f>
        <v>0</v>
      </c>
      <c r="L35" s="58">
        <f>+Territoriales!O385</f>
        <v>0</v>
      </c>
      <c r="M35" s="102">
        <f>+Territoriales!P385</f>
        <v>0</v>
      </c>
      <c r="N35" s="103">
        <f>+Territoriales!Q385</f>
        <v>45.747999999999998</v>
      </c>
      <c r="O35" s="58">
        <f>+Territoriales!R385</f>
        <v>0</v>
      </c>
      <c r="P35" s="112">
        <f>+Territoriales!S385</f>
        <v>0</v>
      </c>
      <c r="Q35" s="105">
        <f t="shared" si="8"/>
        <v>45.747999999999998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+Territoriales!U385</f>
        <v>45.747999999999998</v>
      </c>
      <c r="Z35" s="44">
        <f>+Q35</f>
        <v>45.747999999999998</v>
      </c>
      <c r="AA35" s="44">
        <f>+Y35-Z35</f>
        <v>0</v>
      </c>
      <c r="AB35" s="46">
        <f>+AA35/Y35</f>
        <v>0</v>
      </c>
      <c r="AC35" s="45"/>
      <c r="AD35" s="110"/>
    </row>
    <row r="36" spans="2:30" ht="16.5" thickBot="1">
      <c r="B36" s="115"/>
      <c r="C36" s="815" t="s">
        <v>418</v>
      </c>
      <c r="D36" s="127">
        <f>SUM(D9:D35)</f>
        <v>1012.7742000000001</v>
      </c>
      <c r="E36" s="128">
        <f t="shared" ref="E36:M36" si="9">SUM(E9:E35)</f>
        <v>2595.8609999999999</v>
      </c>
      <c r="F36" s="129">
        <f t="shared" si="9"/>
        <v>2109.04</v>
      </c>
      <c r="G36" s="130">
        <f t="shared" si="9"/>
        <v>1057.1159999999998</v>
      </c>
      <c r="H36" s="136">
        <f t="shared" si="9"/>
        <v>70.617999999999995</v>
      </c>
      <c r="I36" s="138">
        <f t="shared" si="9"/>
        <v>53.76</v>
      </c>
      <c r="J36" s="131">
        <f t="shared" si="9"/>
        <v>158.96699999999998</v>
      </c>
      <c r="K36" s="132">
        <f t="shared" si="9"/>
        <v>853.6579999999999</v>
      </c>
      <c r="L36" s="133">
        <f t="shared" si="9"/>
        <v>1019.4890000000001</v>
      </c>
      <c r="M36" s="136">
        <f t="shared" si="9"/>
        <v>164.815</v>
      </c>
      <c r="N36" s="142">
        <f>SUM(D36:H36)</f>
        <v>6845.4092000000001</v>
      </c>
      <c r="O36" s="134">
        <f>SUM(I36:M36)</f>
        <v>2250.6889999999999</v>
      </c>
      <c r="P36" s="135">
        <f>+Territoriales!S390</f>
        <v>17.965</v>
      </c>
      <c r="Q36" s="817">
        <f>+N36+O36+P36</f>
        <v>9114.0632000000005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9929.1989999999987</v>
      </c>
      <c r="Z36" s="24">
        <f>SUM(Z9:Z35)</f>
        <v>9114.0632000000005</v>
      </c>
      <c r="AA36" s="25">
        <f>SUM(AA9:AA35)</f>
        <v>815.1357999999999</v>
      </c>
      <c r="AB36" s="26">
        <f>+AA36/Y36</f>
        <v>8.2094819531766866E-2</v>
      </c>
      <c r="AC36" s="29"/>
    </row>
    <row r="37" spans="2:30" ht="17.25" thickTop="1" thickBot="1">
      <c r="B37" s="118"/>
      <c r="C37" s="816"/>
      <c r="D37" s="125">
        <f>+D36/$N$36</f>
        <v>0.14794940235274759</v>
      </c>
      <c r="E37" s="122">
        <f>+E36/$N$36</f>
        <v>0.37921195419552128</v>
      </c>
      <c r="F37" s="123">
        <f>+F36/$N$36</f>
        <v>0.30809553357306968</v>
      </c>
      <c r="G37" s="124">
        <f>+G36/$N$36</f>
        <v>0.15442699904630972</v>
      </c>
      <c r="H37" s="137">
        <f>+H36/$N$36</f>
        <v>1.0316110832351701E-2</v>
      </c>
      <c r="I37" s="139">
        <f>+I36/$O$36</f>
        <v>2.3886018903544647E-2</v>
      </c>
      <c r="J37" s="122">
        <f>+J36/$O$36</f>
        <v>7.0630371410710227E-2</v>
      </c>
      <c r="K37" s="123">
        <f>+K36/$O$36</f>
        <v>0.379287409322212</v>
      </c>
      <c r="L37" s="124">
        <f>+L36/$O$36</f>
        <v>0.45296751350364278</v>
      </c>
      <c r="M37" s="137">
        <f>+M36/$O$36</f>
        <v>7.3228686859890466E-2</v>
      </c>
      <c r="N37" s="143">
        <f>+N36/Q36</f>
        <v>0.75108204209073293</v>
      </c>
      <c r="O37" s="126">
        <f>+O36/Q36</f>
        <v>0.24694682828181394</v>
      </c>
      <c r="P37" s="144">
        <f>+P36/Q36</f>
        <v>1.9711296274530989E-3</v>
      </c>
      <c r="Q37" s="818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2:Q2"/>
    <mergeCell ref="B3:Q3"/>
    <mergeCell ref="B4:Q4"/>
    <mergeCell ref="D6:H6"/>
    <mergeCell ref="I6:M6"/>
    <mergeCell ref="C6:C7"/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839" t="s">
        <v>1014</v>
      </c>
      <c r="C1" s="839"/>
      <c r="D1" s="839"/>
      <c r="E1" s="839"/>
      <c r="F1" s="839"/>
      <c r="G1" s="839"/>
      <c r="H1" s="249"/>
      <c r="I1" s="249"/>
      <c r="J1" s="249"/>
      <c r="K1" s="249"/>
      <c r="L1" s="249"/>
      <c r="M1" s="249"/>
    </row>
    <row r="2" spans="1:14">
      <c r="A2" s="249"/>
      <c r="B2" s="840" t="s">
        <v>1041</v>
      </c>
      <c r="C2" s="840"/>
      <c r="D2" s="840"/>
      <c r="E2" s="840"/>
      <c r="F2" s="840"/>
      <c r="G2" s="840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841" t="s">
        <v>1026</v>
      </c>
      <c r="B14" s="843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845" t="s">
        <v>1050</v>
      </c>
      <c r="N14" s="845"/>
    </row>
    <row r="15" spans="1:14" ht="13.5" thickBot="1">
      <c r="A15" s="842"/>
      <c r="B15" s="844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848" t="s">
        <v>777</v>
      </c>
      <c r="B5" s="850" t="s">
        <v>843</v>
      </c>
      <c r="C5" s="852" t="s">
        <v>842</v>
      </c>
      <c r="D5" s="854" t="s">
        <v>359</v>
      </c>
      <c r="E5" s="846" t="s">
        <v>360</v>
      </c>
      <c r="F5" s="852" t="s">
        <v>778</v>
      </c>
      <c r="G5" s="867" t="s">
        <v>646</v>
      </c>
      <c r="H5" s="868"/>
      <c r="I5" s="868"/>
      <c r="J5" s="868"/>
      <c r="K5" s="869"/>
      <c r="L5" s="870" t="s">
        <v>647</v>
      </c>
      <c r="M5" s="870"/>
      <c r="N5" s="870"/>
      <c r="O5" s="870"/>
      <c r="P5" s="871"/>
      <c r="Q5" s="872" t="s">
        <v>3</v>
      </c>
      <c r="R5" s="872" t="s">
        <v>4</v>
      </c>
      <c r="S5" s="794" t="s">
        <v>845</v>
      </c>
      <c r="T5" s="863" t="s">
        <v>5</v>
      </c>
      <c r="U5" s="863" t="s">
        <v>849</v>
      </c>
      <c r="V5" s="865" t="s">
        <v>844</v>
      </c>
      <c r="W5" s="211"/>
      <c r="X5" s="794" t="s">
        <v>1034</v>
      </c>
      <c r="Y5" s="854" t="s">
        <v>359</v>
      </c>
      <c r="Z5" s="846" t="s">
        <v>360</v>
      </c>
    </row>
    <row r="6" spans="1:26" s="227" customFormat="1" ht="32.25" thickBot="1">
      <c r="A6" s="849"/>
      <c r="B6" s="851"/>
      <c r="C6" s="853"/>
      <c r="D6" s="855"/>
      <c r="E6" s="847"/>
      <c r="F6" s="85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73"/>
      <c r="R6" s="873"/>
      <c r="S6" s="795"/>
      <c r="T6" s="864"/>
      <c r="U6" s="864"/>
      <c r="V6" s="866"/>
      <c r="W6" s="211"/>
      <c r="X6" s="795"/>
      <c r="Y6" s="855"/>
      <c r="Z6" s="847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62" t="s">
        <v>6</v>
      </c>
      <c r="B8" s="862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3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3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3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856" t="s">
        <v>361</v>
      </c>
      <c r="B25" s="857"/>
      <c r="C25" s="857"/>
      <c r="D25" s="857"/>
      <c r="E25" s="857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0"/>
      <c r="W25" s="211"/>
      <c r="X25" s="58"/>
    </row>
    <row r="26" spans="1:26" s="227" customFormat="1" ht="16.5" outlineLevel="2" thickBot="1">
      <c r="A26" s="858"/>
      <c r="B26" s="859"/>
      <c r="C26" s="859"/>
      <c r="D26" s="859"/>
      <c r="E26" s="859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61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78" t="s">
        <v>461</v>
      </c>
      <c r="B28" s="878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89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89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857" t="s">
        <v>523</v>
      </c>
      <c r="B38" s="857"/>
      <c r="C38" s="857"/>
      <c r="D38" s="857"/>
      <c r="E38" s="857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2"/>
      <c r="W38" s="211"/>
      <c r="X38" s="58"/>
    </row>
    <row r="39" spans="1:26" s="148" customFormat="1" ht="15.75" outlineLevel="2">
      <c r="A39" s="857"/>
      <c r="B39" s="857"/>
      <c r="C39" s="857"/>
      <c r="D39" s="857"/>
      <c r="E39" s="857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82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62" t="s">
        <v>463</v>
      </c>
      <c r="B41" s="862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856" t="s">
        <v>522</v>
      </c>
      <c r="B45" s="857"/>
      <c r="C45" s="857"/>
      <c r="D45" s="857"/>
      <c r="E45" s="857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60"/>
      <c r="W45" s="5"/>
      <c r="X45" s="237"/>
    </row>
    <row r="46" spans="1:26" s="148" customFormat="1" ht="16.5" outlineLevel="2" thickBot="1">
      <c r="A46" s="858"/>
      <c r="B46" s="859"/>
      <c r="C46" s="859"/>
      <c r="D46" s="859"/>
      <c r="E46" s="859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61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62" t="s">
        <v>464</v>
      </c>
      <c r="B48" s="862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4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856" t="s">
        <v>1110</v>
      </c>
      <c r="B63" s="857"/>
      <c r="C63" s="857"/>
      <c r="D63" s="857"/>
      <c r="E63" s="857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79"/>
      <c r="W63" s="5"/>
      <c r="X63" s="237"/>
    </row>
    <row r="64" spans="1:26" s="148" customFormat="1" ht="16.5" customHeight="1" outlineLevel="2" thickBot="1">
      <c r="A64" s="858"/>
      <c r="B64" s="859"/>
      <c r="C64" s="859"/>
      <c r="D64" s="859"/>
      <c r="E64" s="859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80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81" t="s">
        <v>37</v>
      </c>
      <c r="B66" s="881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2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2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2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2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856" t="s">
        <v>378</v>
      </c>
      <c r="B78" s="857"/>
      <c r="C78" s="857"/>
      <c r="D78" s="857"/>
      <c r="E78" s="857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79"/>
      <c r="W78" s="5"/>
      <c r="X78" s="237"/>
    </row>
    <row r="79" spans="1:26" s="148" customFormat="1" ht="16.5" outlineLevel="2" thickBot="1">
      <c r="A79" s="858"/>
      <c r="B79" s="859"/>
      <c r="C79" s="859"/>
      <c r="D79" s="859"/>
      <c r="E79" s="859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80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62" t="s">
        <v>472</v>
      </c>
      <c r="B81" s="862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2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2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2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2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2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2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2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2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856" t="s">
        <v>521</v>
      </c>
      <c r="B91" s="857"/>
      <c r="C91" s="857"/>
      <c r="D91" s="857"/>
      <c r="E91" s="857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79"/>
      <c r="W91" s="5"/>
      <c r="X91" s="153"/>
    </row>
    <row r="92" spans="1:26" s="148" customFormat="1" ht="16.5" outlineLevel="2" thickBot="1">
      <c r="A92" s="858"/>
      <c r="B92" s="859"/>
      <c r="C92" s="859"/>
      <c r="D92" s="859"/>
      <c r="E92" s="859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80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62" t="s">
        <v>69</v>
      </c>
      <c r="B94" s="862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856" t="s">
        <v>377</v>
      </c>
      <c r="B107" s="857"/>
      <c r="C107" s="857"/>
      <c r="D107" s="857"/>
      <c r="E107" s="857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9"/>
      <c r="W107" s="5"/>
      <c r="X107" s="237"/>
    </row>
    <row r="108" spans="1:26" s="148" customFormat="1" ht="16.5" outlineLevel="2" thickBot="1">
      <c r="A108" s="858"/>
      <c r="B108" s="859"/>
      <c r="C108" s="859"/>
      <c r="D108" s="859"/>
      <c r="E108" s="859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80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62" t="s">
        <v>88</v>
      </c>
      <c r="B110" s="862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856" t="s">
        <v>376</v>
      </c>
      <c r="B136" s="857"/>
      <c r="C136" s="857"/>
      <c r="D136" s="857"/>
      <c r="E136" s="857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74"/>
      <c r="W136" s="5"/>
      <c r="X136" s="237"/>
    </row>
    <row r="137" spans="1:26" s="148" customFormat="1" ht="16.5" outlineLevel="1" thickBot="1">
      <c r="A137" s="858"/>
      <c r="B137" s="859"/>
      <c r="C137" s="859"/>
      <c r="D137" s="859"/>
      <c r="E137" s="859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75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62" t="s">
        <v>135</v>
      </c>
      <c r="B139" s="862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856" t="s">
        <v>375</v>
      </c>
      <c r="B148" s="857"/>
      <c r="C148" s="857"/>
      <c r="D148" s="857"/>
      <c r="E148" s="857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76"/>
      <c r="W148" s="5"/>
      <c r="X148" s="237"/>
    </row>
    <row r="149" spans="1:26" s="148" customFormat="1" ht="16.5" outlineLevel="1" thickBot="1">
      <c r="A149" s="858"/>
      <c r="B149" s="859"/>
      <c r="C149" s="859"/>
      <c r="D149" s="859"/>
      <c r="E149" s="859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77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62" t="s">
        <v>507</v>
      </c>
      <c r="B151" s="862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856" t="s">
        <v>520</v>
      </c>
      <c r="B157" s="857"/>
      <c r="C157" s="857"/>
      <c r="D157" s="857"/>
      <c r="E157" s="857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79"/>
      <c r="W157" s="5"/>
      <c r="X157" s="237"/>
    </row>
    <row r="158" spans="1:26" s="148" customFormat="1" ht="16.5" outlineLevel="1" thickBot="1">
      <c r="A158" s="858"/>
      <c r="B158" s="859"/>
      <c r="C158" s="859"/>
      <c r="D158" s="859"/>
      <c r="E158" s="859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80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62" t="s">
        <v>509</v>
      </c>
      <c r="B160" s="862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856" t="s">
        <v>519</v>
      </c>
      <c r="B169" s="857"/>
      <c r="C169" s="857"/>
      <c r="D169" s="857"/>
      <c r="E169" s="857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79"/>
      <c r="W169" s="5"/>
      <c r="X169" s="237"/>
    </row>
    <row r="170" spans="1:26" s="148" customFormat="1" ht="16.5" outlineLevel="1" thickBot="1">
      <c r="A170" s="858"/>
      <c r="B170" s="859"/>
      <c r="C170" s="859"/>
      <c r="D170" s="859"/>
      <c r="E170" s="859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80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62" t="s">
        <v>165</v>
      </c>
      <c r="B172" s="862"/>
      <c r="C172" s="862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856" t="s">
        <v>374</v>
      </c>
      <c r="B191" s="857"/>
      <c r="C191" s="857"/>
      <c r="D191" s="857"/>
      <c r="E191" s="857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79"/>
      <c r="W191" s="211"/>
      <c r="X191" s="237"/>
    </row>
    <row r="192" spans="1:26" s="148" customFormat="1" ht="16.5" outlineLevel="1" thickBot="1">
      <c r="A192" s="858"/>
      <c r="B192" s="859"/>
      <c r="C192" s="859"/>
      <c r="D192" s="859"/>
      <c r="E192" s="859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80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62" t="s">
        <v>176</v>
      </c>
      <c r="B194" s="862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856" t="s">
        <v>373</v>
      </c>
      <c r="B199" s="857"/>
      <c r="C199" s="857"/>
      <c r="D199" s="857"/>
      <c r="E199" s="857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9"/>
      <c r="W199" s="211"/>
      <c r="X199" s="237"/>
    </row>
    <row r="200" spans="1:26" s="227" customFormat="1" ht="16.5" outlineLevel="1" thickBot="1">
      <c r="A200" s="858"/>
      <c r="B200" s="859"/>
      <c r="C200" s="859"/>
      <c r="D200" s="859"/>
      <c r="E200" s="859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80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62" t="s">
        <v>181</v>
      </c>
      <c r="B202" s="862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856" t="s">
        <v>372</v>
      </c>
      <c r="B224" s="857"/>
      <c r="C224" s="857"/>
      <c r="D224" s="857"/>
      <c r="E224" s="857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9"/>
      <c r="W224" s="211"/>
      <c r="X224" s="237"/>
    </row>
    <row r="225" spans="1:26" s="227" customFormat="1" ht="16.5" outlineLevel="1" thickBot="1">
      <c r="A225" s="858"/>
      <c r="B225" s="859"/>
      <c r="C225" s="859"/>
      <c r="D225" s="859"/>
      <c r="E225" s="859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80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62" t="s">
        <v>207</v>
      </c>
      <c r="B227" s="862"/>
      <c r="C227" s="862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856" t="s">
        <v>371</v>
      </c>
      <c r="B233" s="857"/>
      <c r="C233" s="857"/>
      <c r="D233" s="857"/>
      <c r="E233" s="857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79"/>
      <c r="W233" s="211"/>
      <c r="X233" s="237"/>
    </row>
    <row r="234" spans="1:26" s="227" customFormat="1" ht="16.5" outlineLevel="1" thickBot="1">
      <c r="A234" s="858"/>
      <c r="B234" s="859"/>
      <c r="C234" s="859"/>
      <c r="D234" s="859"/>
      <c r="E234" s="859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80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62" t="s">
        <v>213</v>
      </c>
      <c r="B236" s="862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856" t="s">
        <v>370</v>
      </c>
      <c r="B263" s="857"/>
      <c r="C263" s="857"/>
      <c r="D263" s="857"/>
      <c r="E263" s="857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79"/>
      <c r="W263" s="211"/>
      <c r="X263" s="177"/>
    </row>
    <row r="264" spans="1:26" s="227" customFormat="1" ht="16.5" outlineLevel="1" thickBot="1">
      <c r="A264" s="858"/>
      <c r="B264" s="859"/>
      <c r="C264" s="859"/>
      <c r="D264" s="859"/>
      <c r="E264" s="859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80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62" t="s">
        <v>235</v>
      </c>
      <c r="B266" s="862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856" t="s">
        <v>369</v>
      </c>
      <c r="B287" s="857"/>
      <c r="C287" s="857"/>
      <c r="D287" s="857"/>
      <c r="E287" s="857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79"/>
      <c r="W287" s="211"/>
      <c r="X287" s="237"/>
    </row>
    <row r="288" spans="1:26" s="227" customFormat="1" ht="16.5" outlineLevel="1" thickBot="1">
      <c r="A288" s="858"/>
      <c r="B288" s="859"/>
      <c r="C288" s="859"/>
      <c r="D288" s="859"/>
      <c r="E288" s="859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80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62" t="s">
        <v>256</v>
      </c>
      <c r="B290" s="862"/>
      <c r="C290" s="862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856" t="s">
        <v>368</v>
      </c>
      <c r="B302" s="857"/>
      <c r="C302" s="857"/>
      <c r="D302" s="857"/>
      <c r="E302" s="857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79"/>
      <c r="W302" s="211"/>
      <c r="X302" s="237"/>
    </row>
    <row r="303" spans="1:26" s="227" customFormat="1" ht="16.5" outlineLevel="1" thickBot="1">
      <c r="A303" s="858"/>
      <c r="B303" s="859"/>
      <c r="C303" s="859"/>
      <c r="D303" s="859"/>
      <c r="E303" s="859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80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62" t="s">
        <v>266</v>
      </c>
      <c r="B305" s="862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856" t="s">
        <v>367</v>
      </c>
      <c r="B312" s="857"/>
      <c r="C312" s="857"/>
      <c r="D312" s="857"/>
      <c r="E312" s="857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79"/>
      <c r="W312" s="211"/>
      <c r="X312" s="237"/>
    </row>
    <row r="313" spans="1:26" s="227" customFormat="1" ht="16.5" outlineLevel="1" thickBot="1">
      <c r="A313" s="858"/>
      <c r="B313" s="859"/>
      <c r="C313" s="859"/>
      <c r="D313" s="859"/>
      <c r="E313" s="859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80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62" t="s">
        <v>517</v>
      </c>
      <c r="B315" s="862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856" t="s">
        <v>518</v>
      </c>
      <c r="B324" s="857"/>
      <c r="C324" s="857"/>
      <c r="D324" s="857"/>
      <c r="E324" s="857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79"/>
      <c r="W324" s="211"/>
      <c r="X324" s="237"/>
    </row>
    <row r="325" spans="1:26" s="227" customFormat="1" ht="16.5" outlineLevel="1" thickBot="1">
      <c r="A325" s="858"/>
      <c r="B325" s="859"/>
      <c r="C325" s="859"/>
      <c r="D325" s="859"/>
      <c r="E325" s="859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80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62" t="s">
        <v>282</v>
      </c>
      <c r="B327" s="862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856" t="s">
        <v>366</v>
      </c>
      <c r="B339" s="857"/>
      <c r="C339" s="857"/>
      <c r="D339" s="857"/>
      <c r="E339" s="857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79"/>
      <c r="W339" s="211"/>
      <c r="X339" s="237"/>
    </row>
    <row r="340" spans="1:26" s="227" customFormat="1" ht="16.5" outlineLevel="1" thickBot="1">
      <c r="A340" s="858"/>
      <c r="B340" s="859"/>
      <c r="C340" s="859"/>
      <c r="D340" s="859"/>
      <c r="E340" s="859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80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62" t="s">
        <v>302</v>
      </c>
      <c r="B342" s="862"/>
      <c r="C342" s="862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856" t="s">
        <v>365</v>
      </c>
      <c r="B360" s="857"/>
      <c r="C360" s="857"/>
      <c r="D360" s="857"/>
      <c r="E360" s="857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79"/>
      <c r="W360" s="211"/>
      <c r="X360" s="237"/>
    </row>
    <row r="361" spans="1:26" s="148" customFormat="1" ht="16.5" outlineLevel="1" thickBot="1">
      <c r="A361" s="858"/>
      <c r="B361" s="859"/>
      <c r="C361" s="859"/>
      <c r="D361" s="859"/>
      <c r="E361" s="859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80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62" t="s">
        <v>323</v>
      </c>
      <c r="B363" s="862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856" t="s">
        <v>364</v>
      </c>
      <c r="B367" s="857"/>
      <c r="C367" s="857"/>
      <c r="D367" s="857"/>
      <c r="E367" s="857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9"/>
      <c r="W367" s="211"/>
      <c r="X367" s="237"/>
    </row>
    <row r="368" spans="1:26" s="227" customFormat="1" ht="16.5" outlineLevel="1" thickBot="1">
      <c r="A368" s="858"/>
      <c r="B368" s="859"/>
      <c r="C368" s="859"/>
      <c r="D368" s="859"/>
      <c r="E368" s="859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80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62" t="s">
        <v>328</v>
      </c>
      <c r="B370" s="862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856" t="s">
        <v>363</v>
      </c>
      <c r="B383" s="857"/>
      <c r="C383" s="857"/>
      <c r="D383" s="857"/>
      <c r="E383" s="857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79"/>
      <c r="W383" s="211"/>
      <c r="X383" s="237"/>
    </row>
    <row r="384" spans="1:26" s="227" customFormat="1" ht="16.5" outlineLevel="1" thickBot="1">
      <c r="A384" s="858"/>
      <c r="B384" s="859"/>
      <c r="C384" s="859"/>
      <c r="D384" s="859"/>
      <c r="E384" s="859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80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62" t="s">
        <v>358</v>
      </c>
      <c r="B386" s="862"/>
      <c r="C386" s="862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856" t="s">
        <v>362</v>
      </c>
      <c r="B396" s="857"/>
      <c r="C396" s="857"/>
      <c r="D396" s="857"/>
      <c r="E396" s="857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79"/>
      <c r="W396" s="211"/>
      <c r="X396" s="237"/>
    </row>
    <row r="397" spans="1:26" s="227" customFormat="1" ht="16.5" outlineLevel="1" thickBot="1">
      <c r="A397" s="883"/>
      <c r="B397" s="884"/>
      <c r="C397" s="884"/>
      <c r="D397" s="884"/>
      <c r="E397" s="884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80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62" t="s">
        <v>354</v>
      </c>
      <c r="B399" s="862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856" t="s">
        <v>381</v>
      </c>
      <c r="B403" s="857"/>
      <c r="C403" s="857"/>
      <c r="D403" s="857"/>
      <c r="E403" s="857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0"/>
      <c r="W403" s="211"/>
      <c r="X403" s="237"/>
    </row>
    <row r="404" spans="1:26" s="227" customFormat="1" ht="16.5" outlineLevel="1" thickBot="1">
      <c r="A404" s="858"/>
      <c r="B404" s="859"/>
      <c r="C404" s="859"/>
      <c r="D404" s="859"/>
      <c r="E404" s="859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61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856" t="s">
        <v>906</v>
      </c>
      <c r="B409" s="857"/>
      <c r="C409" s="857"/>
      <c r="D409" s="857"/>
      <c r="E409" s="857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74"/>
      <c r="W409" s="211"/>
      <c r="X409" s="237"/>
    </row>
    <row r="410" spans="1:26" s="227" customFormat="1" ht="16.5" thickBot="1">
      <c r="A410" s="894"/>
      <c r="B410" s="895"/>
      <c r="C410" s="895"/>
      <c r="D410" s="895"/>
      <c r="E410" s="895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75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96" t="s">
        <v>382</v>
      </c>
      <c r="B414" s="897"/>
      <c r="C414" s="897"/>
      <c r="D414" s="897"/>
      <c r="E414" s="897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98">
        <f t="shared" si="121"/>
        <v>11035.799900000002</v>
      </c>
      <c r="V414" s="151"/>
      <c r="W414" s="211"/>
      <c r="X414" s="222"/>
    </row>
    <row r="415" spans="1:26" s="227" customFormat="1" ht="16.5" thickBot="1">
      <c r="A415" s="858"/>
      <c r="B415" s="859"/>
      <c r="C415" s="859"/>
      <c r="D415" s="859"/>
      <c r="E415" s="859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99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85" t="s">
        <v>937</v>
      </c>
      <c r="D418" s="886"/>
      <c r="E418" s="886"/>
      <c r="F418" s="886"/>
      <c r="G418" s="887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88" t="s">
        <v>951</v>
      </c>
      <c r="D419" s="889"/>
      <c r="E419" s="889"/>
      <c r="F419" s="889"/>
      <c r="G419" s="890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88" t="s">
        <v>952</v>
      </c>
      <c r="D420" s="889"/>
      <c r="E420" s="889"/>
      <c r="F420" s="889"/>
      <c r="G420" s="890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91" t="s">
        <v>905</v>
      </c>
      <c r="D421" s="892"/>
      <c r="E421" s="892"/>
      <c r="F421" s="892"/>
      <c r="G421" s="893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1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0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4"/>
    <col min="29" max="29" width="13.5703125" style="624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59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X3" s="286"/>
      <c r="Y3"/>
      <c r="Z3"/>
    </row>
    <row r="4" spans="1:30" ht="16.5" thickBot="1">
      <c r="A4" s="51"/>
      <c r="B4" s="598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0"/>
      <c r="R4" s="590"/>
      <c r="S4" s="590"/>
      <c r="T4" s="195"/>
      <c r="U4" s="195"/>
      <c r="X4" s="52"/>
      <c r="Y4" s="211"/>
      <c r="Z4" s="211"/>
    </row>
    <row r="5" spans="1:30" s="227" customFormat="1" ht="16.5" customHeight="1" thickTop="1" thickBot="1">
      <c r="A5" s="848" t="s">
        <v>777</v>
      </c>
      <c r="B5" s="900" t="s">
        <v>843</v>
      </c>
      <c r="C5" s="852" t="s">
        <v>842</v>
      </c>
      <c r="D5" s="854" t="s">
        <v>359</v>
      </c>
      <c r="E5" s="846" t="s">
        <v>360</v>
      </c>
      <c r="F5" s="852" t="s">
        <v>778</v>
      </c>
      <c r="G5" s="867" t="s">
        <v>646</v>
      </c>
      <c r="H5" s="868"/>
      <c r="I5" s="868"/>
      <c r="J5" s="868"/>
      <c r="K5" s="869"/>
      <c r="L5" s="870" t="s">
        <v>647</v>
      </c>
      <c r="M5" s="870"/>
      <c r="N5" s="870"/>
      <c r="O5" s="870"/>
      <c r="P5" s="871"/>
      <c r="Q5" s="872" t="s">
        <v>3</v>
      </c>
      <c r="R5" s="872" t="s">
        <v>4</v>
      </c>
      <c r="S5" s="794" t="s">
        <v>845</v>
      </c>
      <c r="T5" s="863" t="s">
        <v>5</v>
      </c>
      <c r="U5" s="863" t="s">
        <v>849</v>
      </c>
      <c r="V5" s="865" t="s">
        <v>844</v>
      </c>
      <c r="W5" s="211"/>
      <c r="X5" s="794" t="s">
        <v>1034</v>
      </c>
      <c r="Y5" s="854" t="s">
        <v>359</v>
      </c>
      <c r="Z5" s="846" t="s">
        <v>360</v>
      </c>
      <c r="AC5" s="625"/>
    </row>
    <row r="6" spans="1:30" s="227" customFormat="1" ht="36.75" hidden="1" customHeight="1" thickBot="1">
      <c r="A6" s="849"/>
      <c r="B6" s="901"/>
      <c r="C6" s="853"/>
      <c r="D6" s="855"/>
      <c r="E6" s="847"/>
      <c r="F6" s="85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73"/>
      <c r="R6" s="873"/>
      <c r="S6" s="795"/>
      <c r="T6" s="864"/>
      <c r="U6" s="864"/>
      <c r="V6" s="866"/>
      <c r="W6" s="211"/>
      <c r="X6" s="795"/>
      <c r="Y6" s="855"/>
      <c r="Z6" s="847"/>
      <c r="AB6" s="628" t="s">
        <v>843</v>
      </c>
      <c r="AC6" s="628" t="s">
        <v>1119</v>
      </c>
      <c r="AD6" s="628" t="s">
        <v>1120</v>
      </c>
    </row>
    <row r="7" spans="1:30" s="227" customFormat="1" ht="16.5" hidden="1" outlineLevel="2" thickBot="1">
      <c r="A7" s="50"/>
      <c r="B7" s="597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0"/>
      <c r="R7" s="590"/>
      <c r="S7" s="4"/>
      <c r="T7" s="196"/>
      <c r="U7" s="47"/>
      <c r="V7" s="151"/>
      <c r="W7" s="211"/>
      <c r="X7" s="287"/>
      <c r="Y7" s="3"/>
      <c r="Z7" s="3"/>
      <c r="AB7" s="625"/>
      <c r="AC7" s="625"/>
    </row>
    <row r="8" spans="1:30" s="227" customFormat="1" ht="16.5" hidden="1" outlineLevel="2" thickBot="1">
      <c r="A8" s="862" t="s">
        <v>6</v>
      </c>
      <c r="B8" s="862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0"/>
      <c r="R8" s="590"/>
      <c r="S8" s="4"/>
      <c r="T8" s="196"/>
      <c r="U8" s="47"/>
      <c r="V8" s="49"/>
      <c r="W8" s="211"/>
      <c r="X8" s="287"/>
      <c r="Y8" s="3"/>
      <c r="Z8" s="3"/>
      <c r="AB8" s="625"/>
      <c r="AC8" s="625"/>
    </row>
    <row r="9" spans="1:30" s="227" customFormat="1" ht="15.75" outlineLevel="2">
      <c r="A9" s="217">
        <v>25</v>
      </c>
      <c r="B9" s="599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5">
        <v>2509</v>
      </c>
      <c r="AC9" s="625" t="s">
        <v>1117</v>
      </c>
      <c r="AD9" s="629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4">
        <v>6</v>
      </c>
      <c r="W10" s="211"/>
      <c r="X10" s="237"/>
      <c r="Y10" s="234" t="s">
        <v>839</v>
      </c>
      <c r="Z10" s="234" t="s">
        <v>875</v>
      </c>
      <c r="AB10" s="625">
        <v>2510</v>
      </c>
      <c r="AC10" s="625" t="s">
        <v>1117</v>
      </c>
      <c r="AD10" s="629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4">
        <v>6</v>
      </c>
      <c r="W11" s="211"/>
      <c r="X11" s="237"/>
      <c r="Y11" s="234" t="s">
        <v>7</v>
      </c>
      <c r="Z11" s="234" t="s">
        <v>876</v>
      </c>
      <c r="AB11" s="625">
        <v>2511</v>
      </c>
      <c r="AC11" s="625" t="s">
        <v>1117</v>
      </c>
      <c r="AD11" s="629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4">
        <v>6</v>
      </c>
      <c r="W12" s="211"/>
      <c r="X12" s="237"/>
      <c r="Y12" s="234" t="s">
        <v>7</v>
      </c>
      <c r="Z12" s="234" t="s">
        <v>9</v>
      </c>
      <c r="AB12" s="625">
        <v>2512</v>
      </c>
      <c r="AC12" s="625" t="s">
        <v>1117</v>
      </c>
      <c r="AD12" s="629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4">
        <v>2</v>
      </c>
      <c r="W13" s="211"/>
      <c r="X13" s="290" t="s">
        <v>1035</v>
      </c>
      <c r="Y13" s="234" t="s">
        <v>7</v>
      </c>
      <c r="Z13" s="234" t="s">
        <v>877</v>
      </c>
      <c r="AB13" s="625" t="s">
        <v>11</v>
      </c>
      <c r="AC13" s="625" t="s">
        <v>1117</v>
      </c>
      <c r="AD13" s="629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4">
        <v>5</v>
      </c>
      <c r="W14" s="211"/>
      <c r="X14" s="237"/>
      <c r="Y14" s="234" t="s">
        <v>153</v>
      </c>
      <c r="Z14" s="234" t="s">
        <v>457</v>
      </c>
      <c r="AB14" s="625">
        <v>5601</v>
      </c>
      <c r="AC14" s="625" t="s">
        <v>1117</v>
      </c>
      <c r="AD14" s="629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4">
        <v>3</v>
      </c>
      <c r="W15" s="211"/>
      <c r="X15" s="237"/>
      <c r="Y15" s="234" t="s">
        <v>7</v>
      </c>
      <c r="Z15" s="234" t="s">
        <v>885</v>
      </c>
      <c r="AB15" s="625">
        <v>6003</v>
      </c>
      <c r="AC15" s="625" t="s">
        <v>1117</v>
      </c>
      <c r="AD15" s="629">
        <f t="shared" si="3"/>
        <v>48.118000000000002</v>
      </c>
    </row>
    <row r="16" spans="1:30" s="227" customFormat="1" ht="15.75" outlineLevel="2">
      <c r="A16" s="483">
        <v>60</v>
      </c>
      <c r="B16" s="600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5">
        <v>6003</v>
      </c>
      <c r="AC16" s="625" t="s">
        <v>1117</v>
      </c>
      <c r="AD16" s="629">
        <f t="shared" si="3"/>
        <v>0.3</v>
      </c>
    </row>
    <row r="17" spans="1:30" s="227" customFormat="1" ht="15.75" outlineLevel="2">
      <c r="A17" s="483">
        <v>60</v>
      </c>
      <c r="B17" s="600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5">
        <v>6003</v>
      </c>
      <c r="AC17" s="625" t="s">
        <v>1117</v>
      </c>
      <c r="AD17" s="629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4">
        <v>1</v>
      </c>
      <c r="W18" s="211"/>
      <c r="X18" s="290" t="s">
        <v>1035</v>
      </c>
      <c r="Y18" s="234" t="s">
        <v>130</v>
      </c>
      <c r="Z18" s="234" t="s">
        <v>16</v>
      </c>
      <c r="AB18" s="625">
        <v>6202</v>
      </c>
      <c r="AC18" s="625" t="s">
        <v>1117</v>
      </c>
      <c r="AD18" s="629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4">
        <v>1</v>
      </c>
      <c r="W19" s="211"/>
      <c r="X19" s="290" t="s">
        <v>1035</v>
      </c>
      <c r="Y19" s="234" t="s">
        <v>7</v>
      </c>
      <c r="Z19" s="234" t="s">
        <v>821</v>
      </c>
      <c r="AB19" s="625">
        <v>6203</v>
      </c>
      <c r="AC19" s="625" t="s">
        <v>1117</v>
      </c>
      <c r="AD19" s="629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4">
        <v>2</v>
      </c>
      <c r="W20" s="211"/>
      <c r="X20" s="290" t="s">
        <v>1035</v>
      </c>
      <c r="Y20" s="234" t="s">
        <v>821</v>
      </c>
      <c r="Z20" s="234" t="s">
        <v>750</v>
      </c>
      <c r="AB20" s="625">
        <v>6203</v>
      </c>
      <c r="AC20" s="625" t="s">
        <v>1117</v>
      </c>
      <c r="AD20" s="629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4">
        <v>2</v>
      </c>
      <c r="W21" s="211"/>
      <c r="X21" s="290" t="s">
        <v>1035</v>
      </c>
      <c r="Y21" s="234" t="s">
        <v>7</v>
      </c>
      <c r="Z21" s="234" t="s">
        <v>18</v>
      </c>
      <c r="AB21" s="625">
        <v>6204</v>
      </c>
      <c r="AC21" s="625" t="s">
        <v>1117</v>
      </c>
      <c r="AD21" s="629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4">
        <v>4</v>
      </c>
      <c r="W22" s="211"/>
      <c r="X22" s="290" t="s">
        <v>1035</v>
      </c>
      <c r="Y22" s="234" t="s">
        <v>15</v>
      </c>
      <c r="Z22" s="234" t="s">
        <v>19</v>
      </c>
      <c r="AB22" s="625">
        <v>6205</v>
      </c>
      <c r="AC22" s="625" t="s">
        <v>1117</v>
      </c>
      <c r="AD22" s="629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4">
        <v>4</v>
      </c>
      <c r="W23" s="211"/>
      <c r="X23" s="290" t="s">
        <v>1035</v>
      </c>
      <c r="Y23" s="234" t="s">
        <v>7</v>
      </c>
      <c r="Z23" s="234" t="s">
        <v>909</v>
      </c>
      <c r="AB23" s="625">
        <v>6206</v>
      </c>
      <c r="AC23" s="625" t="s">
        <v>1117</v>
      </c>
      <c r="AD23" s="629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4">
        <v>4</v>
      </c>
      <c r="W24" s="211"/>
      <c r="X24" s="290" t="s">
        <v>1035</v>
      </c>
      <c r="Y24" s="234" t="s">
        <v>912</v>
      </c>
      <c r="Z24" s="234" t="s">
        <v>20</v>
      </c>
      <c r="AB24" s="625">
        <v>6206</v>
      </c>
      <c r="AC24" s="625" t="s">
        <v>1117</v>
      </c>
      <c r="AD24" s="629">
        <f t="shared" si="3"/>
        <v>3.069</v>
      </c>
    </row>
    <row r="25" spans="1:30" s="227" customFormat="1" ht="15.75" hidden="1" outlineLevel="2">
      <c r="A25" s="856" t="s">
        <v>361</v>
      </c>
      <c r="B25" s="857"/>
      <c r="C25" s="857"/>
      <c r="D25" s="857"/>
      <c r="E25" s="857"/>
      <c r="F25" s="591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0"/>
      <c r="W25" s="211"/>
      <c r="X25" s="58"/>
      <c r="AB25" s="625"/>
      <c r="AC25" s="625"/>
    </row>
    <row r="26" spans="1:30" s="227" customFormat="1" ht="16.5" hidden="1" outlineLevel="2" thickBot="1">
      <c r="A26" s="858"/>
      <c r="B26" s="859"/>
      <c r="C26" s="859"/>
      <c r="D26" s="859"/>
      <c r="E26" s="859"/>
      <c r="F26" s="592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61"/>
      <c r="W26" s="211"/>
      <c r="X26" s="288"/>
      <c r="AB26" s="625"/>
      <c r="AC26" s="625"/>
    </row>
    <row r="27" spans="1:30" s="227" customFormat="1" ht="15.75" hidden="1" outlineLevel="2" collapsed="1">
      <c r="A27" s="50"/>
      <c r="B27" s="60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0"/>
      <c r="R27" s="590"/>
      <c r="S27" s="8"/>
      <c r="T27" s="196"/>
      <c r="U27" s="47"/>
      <c r="V27" s="151"/>
      <c r="W27" s="211"/>
      <c r="X27" s="6"/>
      <c r="Y27" s="5"/>
      <c r="Z27" s="5"/>
      <c r="AB27" s="625"/>
      <c r="AC27" s="625"/>
    </row>
    <row r="28" spans="1:30" s="227" customFormat="1" ht="15.75" hidden="1" outlineLevel="2">
      <c r="A28" s="878" t="s">
        <v>461</v>
      </c>
      <c r="B28" s="878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0"/>
      <c r="R28" s="590"/>
      <c r="S28" s="8"/>
      <c r="T28" s="196"/>
      <c r="U28" s="47"/>
      <c r="V28" s="151"/>
      <c r="W28" s="211"/>
      <c r="X28" s="6"/>
      <c r="Y28" s="5"/>
      <c r="Z28" s="5"/>
      <c r="AB28" s="625"/>
      <c r="AC28" s="625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596">
        <v>1</v>
      </c>
      <c r="W29" s="211"/>
      <c r="X29" s="237"/>
      <c r="Y29" s="234" t="s">
        <v>958</v>
      </c>
      <c r="Z29" s="234" t="s">
        <v>959</v>
      </c>
      <c r="AB29" s="625">
        <v>2515</v>
      </c>
      <c r="AC29" s="625" t="s">
        <v>1118</v>
      </c>
      <c r="AD29" s="629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2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596">
        <v>1</v>
      </c>
      <c r="W30" s="211"/>
      <c r="X30" s="237"/>
      <c r="Y30" s="234" t="s">
        <v>7</v>
      </c>
      <c r="Z30" s="234" t="s">
        <v>197</v>
      </c>
      <c r="AB30" s="625">
        <v>2516</v>
      </c>
      <c r="AC30" s="625" t="s">
        <v>1118</v>
      </c>
      <c r="AD30" s="629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596">
        <v>1</v>
      </c>
      <c r="W31" s="211"/>
      <c r="X31" s="290" t="s">
        <v>1035</v>
      </c>
      <c r="Y31" s="234" t="s">
        <v>7</v>
      </c>
      <c r="Z31" s="234" t="s">
        <v>966</v>
      </c>
      <c r="AB31" s="625" t="s">
        <v>964</v>
      </c>
      <c r="AC31" s="625" t="s">
        <v>1117</v>
      </c>
      <c r="AD31" s="629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596">
        <v>1</v>
      </c>
      <c r="W32" s="211"/>
      <c r="X32" s="237"/>
      <c r="Y32" s="234" t="s">
        <v>7</v>
      </c>
      <c r="Z32" s="234" t="s">
        <v>751</v>
      </c>
      <c r="AB32" s="625">
        <v>2702</v>
      </c>
      <c r="AC32" s="625" t="s">
        <v>1117</v>
      </c>
      <c r="AD32" s="629">
        <f t="shared" si="7"/>
        <v>61.204999999999998</v>
      </c>
    </row>
    <row r="33" spans="1:30" s="227" customFormat="1" ht="30" hidden="1" outlineLevel="2">
      <c r="A33" s="216">
        <v>90</v>
      </c>
      <c r="B33" s="602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596">
        <v>1</v>
      </c>
      <c r="W33" s="211"/>
      <c r="X33" s="237" t="s">
        <v>1043</v>
      </c>
      <c r="Y33" s="234" t="s">
        <v>458</v>
      </c>
      <c r="Z33" s="234" t="s">
        <v>22</v>
      </c>
      <c r="AB33" s="625">
        <v>9006</v>
      </c>
      <c r="AC33" s="625" t="s">
        <v>1118</v>
      </c>
      <c r="AD33" s="629">
        <f t="shared" si="7"/>
        <v>0</v>
      </c>
    </row>
    <row r="34" spans="1:30" s="227" customFormat="1" ht="30" hidden="1" outlineLevel="2">
      <c r="A34" s="216">
        <v>90</v>
      </c>
      <c r="B34" s="602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596">
        <v>1</v>
      </c>
      <c r="W34" s="211"/>
      <c r="X34" s="237" t="s">
        <v>1043</v>
      </c>
      <c r="Y34" s="234"/>
      <c r="Z34" s="234"/>
      <c r="AB34" s="625">
        <v>9006</v>
      </c>
      <c r="AC34" s="625" t="s">
        <v>1118</v>
      </c>
      <c r="AD34" s="629">
        <f t="shared" si="7"/>
        <v>0</v>
      </c>
    </row>
    <row r="35" spans="1:30" s="227" customFormat="1" ht="30" hidden="1" outlineLevel="2">
      <c r="A35" s="216">
        <v>90</v>
      </c>
      <c r="B35" s="602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596">
        <v>1</v>
      </c>
      <c r="W35" s="211"/>
      <c r="X35" s="237"/>
      <c r="Y35" s="234" t="s">
        <v>7</v>
      </c>
      <c r="Z35" s="234" t="s">
        <v>460</v>
      </c>
      <c r="AB35" s="625">
        <v>9007</v>
      </c>
      <c r="AC35" s="625" t="s">
        <v>1118</v>
      </c>
      <c r="AD35" s="629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596">
        <v>1</v>
      </c>
      <c r="W36" s="211"/>
      <c r="X36" s="237"/>
      <c r="Y36" s="234" t="s">
        <v>902</v>
      </c>
      <c r="Z36" s="234" t="s">
        <v>903</v>
      </c>
      <c r="AB36" s="625" t="s">
        <v>24</v>
      </c>
      <c r="AC36" s="625" t="s">
        <v>1117</v>
      </c>
      <c r="AD36" s="629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596">
        <v>1</v>
      </c>
      <c r="W37" s="211"/>
      <c r="X37" s="237"/>
      <c r="Y37" s="234"/>
      <c r="Z37" s="234"/>
      <c r="AB37" s="625" t="s">
        <v>24</v>
      </c>
      <c r="AC37" s="625" t="s">
        <v>1117</v>
      </c>
      <c r="AD37" s="629">
        <f t="shared" si="7"/>
        <v>2.1779999999999999</v>
      </c>
    </row>
    <row r="38" spans="1:30" s="227" customFormat="1" ht="16.5" hidden="1" outlineLevel="2" thickBot="1">
      <c r="A38" s="857" t="s">
        <v>523</v>
      </c>
      <c r="B38" s="857"/>
      <c r="C38" s="857"/>
      <c r="D38" s="857"/>
      <c r="E38" s="857"/>
      <c r="F38" s="591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2"/>
      <c r="W38" s="211"/>
      <c r="X38" s="58"/>
      <c r="AB38" s="625"/>
      <c r="AC38" s="625"/>
    </row>
    <row r="39" spans="1:30" s="148" customFormat="1" ht="16.5" hidden="1" outlineLevel="2" thickBot="1">
      <c r="A39" s="857"/>
      <c r="B39" s="857"/>
      <c r="C39" s="857"/>
      <c r="D39" s="857"/>
      <c r="E39" s="857"/>
      <c r="F39" s="591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82"/>
      <c r="W39" s="5"/>
      <c r="X39" s="289"/>
      <c r="AB39" s="626"/>
      <c r="AC39" s="625"/>
    </row>
    <row r="40" spans="1:30" s="148" customFormat="1" ht="16.5" hidden="1" outlineLevel="2" collapsed="1" thickBot="1">
      <c r="A40" s="13"/>
      <c r="B40" s="60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0"/>
      <c r="R40" s="590"/>
      <c r="S40" s="8"/>
      <c r="T40" s="196"/>
      <c r="U40" s="47"/>
      <c r="V40" s="49"/>
      <c r="W40" s="5"/>
      <c r="X40" s="6"/>
      <c r="Y40" s="5"/>
      <c r="Z40" s="5"/>
      <c r="AB40" s="626"/>
      <c r="AC40" s="625"/>
    </row>
    <row r="41" spans="1:30" s="227" customFormat="1" ht="16.5" hidden="1" outlineLevel="2" thickBot="1">
      <c r="A41" s="862" t="s">
        <v>463</v>
      </c>
      <c r="B41" s="862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0"/>
      <c r="R41" s="590"/>
      <c r="S41" s="8"/>
      <c r="T41" s="196"/>
      <c r="U41" s="47"/>
      <c r="V41" s="151"/>
      <c r="W41" s="211"/>
      <c r="X41" s="6"/>
      <c r="Y41" s="5"/>
      <c r="Z41" s="5"/>
      <c r="AB41" s="625"/>
      <c r="AC41" s="625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4">
        <v>1</v>
      </c>
      <c r="W42" s="211"/>
      <c r="X42" s="290" t="s">
        <v>1035</v>
      </c>
      <c r="Y42" s="234" t="s">
        <v>27</v>
      </c>
      <c r="Z42" s="234" t="s">
        <v>958</v>
      </c>
      <c r="AB42" s="625">
        <v>2515</v>
      </c>
      <c r="AC42" s="625" t="s">
        <v>1118</v>
      </c>
      <c r="AD42" s="629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4">
        <v>1</v>
      </c>
      <c r="W43" s="211"/>
      <c r="X43" s="290" t="s">
        <v>1035</v>
      </c>
      <c r="Y43" s="234" t="s">
        <v>7</v>
      </c>
      <c r="Z43" s="234" t="s">
        <v>29</v>
      </c>
      <c r="AB43" s="625">
        <v>7802</v>
      </c>
      <c r="AC43" s="625" t="s">
        <v>1118</v>
      </c>
      <c r="AD43" s="629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4">
        <v>1</v>
      </c>
      <c r="W44" s="211"/>
      <c r="X44" s="290" t="s">
        <v>1035</v>
      </c>
      <c r="Y44" s="234" t="s">
        <v>21</v>
      </c>
      <c r="Z44" s="234" t="s">
        <v>462</v>
      </c>
      <c r="AB44" s="625">
        <v>9005</v>
      </c>
      <c r="AC44" s="625" t="s">
        <v>1118</v>
      </c>
      <c r="AD44" s="629">
        <f>+IF(AC44="No",T44,0)</f>
        <v>0</v>
      </c>
    </row>
    <row r="45" spans="1:30" s="148" customFormat="1" ht="16.5" hidden="1" outlineLevel="2" thickBot="1">
      <c r="A45" s="856" t="s">
        <v>522</v>
      </c>
      <c r="B45" s="857"/>
      <c r="C45" s="857"/>
      <c r="D45" s="857"/>
      <c r="E45" s="857"/>
      <c r="F45" s="591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60"/>
      <c r="W45" s="5"/>
      <c r="X45" s="237"/>
      <c r="AB45" s="626"/>
      <c r="AC45" s="625"/>
    </row>
    <row r="46" spans="1:30" s="148" customFormat="1" ht="16.5" hidden="1" outlineLevel="2" thickBot="1">
      <c r="A46" s="858"/>
      <c r="B46" s="859"/>
      <c r="C46" s="859"/>
      <c r="D46" s="859"/>
      <c r="E46" s="859"/>
      <c r="F46" s="592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61"/>
      <c r="W46" s="5"/>
      <c r="X46" s="288"/>
      <c r="AB46" s="626"/>
      <c r="AC46" s="625"/>
    </row>
    <row r="47" spans="1:30" s="227" customFormat="1" ht="16.5" hidden="1" outlineLevel="2" collapsed="1" thickBot="1">
      <c r="A47" s="13"/>
      <c r="B47" s="60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0"/>
      <c r="R47" s="590"/>
      <c r="S47" s="8"/>
      <c r="T47" s="196"/>
      <c r="U47" s="47"/>
      <c r="V47" s="49"/>
      <c r="W47" s="211"/>
      <c r="X47" s="6"/>
      <c r="Y47" s="5"/>
      <c r="Z47" s="5"/>
      <c r="AB47" s="625"/>
      <c r="AC47" s="625"/>
    </row>
    <row r="48" spans="1:30" s="227" customFormat="1" ht="16.5" hidden="1" customHeight="1" outlineLevel="2" thickBot="1">
      <c r="A48" s="862" t="s">
        <v>464</v>
      </c>
      <c r="B48" s="862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0"/>
      <c r="R48" s="590"/>
      <c r="S48" s="8"/>
      <c r="T48" s="196"/>
      <c r="U48" s="47"/>
      <c r="V48" s="151"/>
      <c r="W48" s="211"/>
      <c r="X48" s="6"/>
      <c r="Y48" s="5"/>
      <c r="Z48" s="5"/>
      <c r="AB48" s="625"/>
      <c r="AC48" s="625"/>
    </row>
    <row r="49" spans="1:30" s="227" customFormat="1" ht="15.75" customHeight="1" outlineLevel="2">
      <c r="A49" s="217">
        <v>45</v>
      </c>
      <c r="B49" s="603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5" t="s">
        <v>656</v>
      </c>
      <c r="AC49" s="625" t="s">
        <v>1117</v>
      </c>
      <c r="AD49" s="629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4">
        <v>5</v>
      </c>
      <c r="W50" s="211"/>
      <c r="X50" s="237"/>
      <c r="Y50" s="214" t="s">
        <v>7</v>
      </c>
      <c r="Z50" s="214" t="s">
        <v>31</v>
      </c>
      <c r="AB50" s="625">
        <v>5503</v>
      </c>
      <c r="AC50" s="625" t="s">
        <v>1118</v>
      </c>
      <c r="AD50" s="629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4">
        <v>5</v>
      </c>
      <c r="W51" s="211"/>
      <c r="X51" s="237"/>
      <c r="Y51" s="214" t="s">
        <v>7</v>
      </c>
      <c r="Z51" s="214" t="s">
        <v>469</v>
      </c>
      <c r="AB51" s="625" t="s">
        <v>307</v>
      </c>
      <c r="AC51" s="625" t="s">
        <v>1117</v>
      </c>
      <c r="AD51" s="629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4">
        <v>6</v>
      </c>
      <c r="W52" s="193"/>
      <c r="X52" s="331" t="s">
        <v>1045</v>
      </c>
      <c r="Y52" s="214" t="s">
        <v>7</v>
      </c>
      <c r="Z52" s="214" t="s">
        <v>36</v>
      </c>
      <c r="AB52" s="625">
        <v>5608</v>
      </c>
      <c r="AC52" s="625" t="s">
        <v>1117</v>
      </c>
      <c r="AD52" s="629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4">
        <v>1</v>
      </c>
      <c r="W53" s="211"/>
      <c r="X53" s="237"/>
      <c r="Y53" s="214" t="s">
        <v>7</v>
      </c>
      <c r="Z53" s="214" t="s">
        <v>769</v>
      </c>
      <c r="AB53" s="625">
        <v>6006</v>
      </c>
      <c r="AC53" s="625" t="s">
        <v>1117</v>
      </c>
      <c r="AD53" s="629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4">
        <v>1</v>
      </c>
      <c r="W54" s="211"/>
      <c r="X54" s="237"/>
      <c r="Y54" s="214" t="s">
        <v>7</v>
      </c>
      <c r="Z54" s="214" t="s">
        <v>127</v>
      </c>
      <c r="AB54" s="625">
        <v>6007</v>
      </c>
      <c r="AC54" s="625" t="s">
        <v>1118</v>
      </c>
      <c r="AD54" s="629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4">
        <v>2</v>
      </c>
      <c r="W55" s="211"/>
      <c r="X55" s="237"/>
      <c r="Y55" s="214" t="s">
        <v>127</v>
      </c>
      <c r="Z55" s="214" t="s">
        <v>32</v>
      </c>
      <c r="AB55" s="625">
        <v>6007</v>
      </c>
      <c r="AC55" s="625" t="s">
        <v>1118</v>
      </c>
      <c r="AD55" s="629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4">
        <v>2</v>
      </c>
      <c r="W56" s="211"/>
      <c r="X56" s="237"/>
      <c r="Y56" s="214" t="s">
        <v>7</v>
      </c>
      <c r="Z56" s="214" t="s">
        <v>824</v>
      </c>
      <c r="AB56" s="625">
        <v>6008</v>
      </c>
      <c r="AC56" s="625" t="s">
        <v>1118</v>
      </c>
      <c r="AD56" s="629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4">
        <v>3</v>
      </c>
      <c r="W57" s="211"/>
      <c r="X57" s="237"/>
      <c r="Y57" s="214" t="s">
        <v>824</v>
      </c>
      <c r="Z57" s="214" t="s">
        <v>12</v>
      </c>
      <c r="AB57" s="625">
        <v>6008</v>
      </c>
      <c r="AC57" s="625" t="s">
        <v>1118</v>
      </c>
      <c r="AD57" s="629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4">
        <v>3</v>
      </c>
      <c r="W58" s="211"/>
      <c r="X58" s="237"/>
      <c r="Y58" s="214" t="s">
        <v>7</v>
      </c>
      <c r="Z58" s="214" t="s">
        <v>33</v>
      </c>
      <c r="AB58" s="625">
        <v>6009</v>
      </c>
      <c r="AC58" s="625" t="s">
        <v>1118</v>
      </c>
      <c r="AD58" s="629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4">
        <v>2</v>
      </c>
      <c r="W59" s="211"/>
      <c r="X59" s="237"/>
      <c r="Y59" s="214" t="s">
        <v>7</v>
      </c>
      <c r="Z59" s="214" t="s">
        <v>34</v>
      </c>
      <c r="AB59" s="625">
        <v>6209</v>
      </c>
      <c r="AC59" s="625" t="s">
        <v>1118</v>
      </c>
      <c r="AD59" s="629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4">
        <v>5</v>
      </c>
      <c r="W60" s="211"/>
      <c r="X60" s="237"/>
      <c r="Y60" s="214" t="s">
        <v>7</v>
      </c>
      <c r="Z60" s="214" t="s">
        <v>18</v>
      </c>
      <c r="AB60" s="625">
        <v>6211</v>
      </c>
      <c r="AC60" s="625" t="s">
        <v>1117</v>
      </c>
      <c r="AD60" s="629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4">
        <v>5</v>
      </c>
      <c r="W61" s="211"/>
      <c r="X61" s="237"/>
      <c r="Y61" s="214" t="s">
        <v>878</v>
      </c>
      <c r="Z61" s="214" t="s">
        <v>471</v>
      </c>
      <c r="AB61" s="625" t="s">
        <v>35</v>
      </c>
      <c r="AC61" s="625" t="s">
        <v>1117</v>
      </c>
      <c r="AD61" s="629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4">
        <v>4</v>
      </c>
      <c r="W62" s="211"/>
      <c r="X62" s="237"/>
      <c r="Y62" s="214" t="s">
        <v>7</v>
      </c>
      <c r="Z62" s="214" t="s">
        <v>468</v>
      </c>
      <c r="AB62" s="625">
        <v>6404</v>
      </c>
      <c r="AC62" s="625" t="s">
        <v>1117</v>
      </c>
      <c r="AD62" s="629">
        <f t="shared" si="16"/>
        <v>125.33899999999998</v>
      </c>
    </row>
    <row r="63" spans="1:30" s="148" customFormat="1" ht="15.75" hidden="1" customHeight="1" outlineLevel="2">
      <c r="A63" s="856" t="s">
        <v>1110</v>
      </c>
      <c r="B63" s="857"/>
      <c r="C63" s="857"/>
      <c r="D63" s="857"/>
      <c r="E63" s="857"/>
      <c r="F63" s="59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79"/>
      <c r="W63" s="5"/>
      <c r="X63" s="237"/>
      <c r="AB63" s="626"/>
      <c r="AC63" s="625"/>
    </row>
    <row r="64" spans="1:30" s="148" customFormat="1" ht="16.5" hidden="1" customHeight="1" outlineLevel="2" thickBot="1">
      <c r="A64" s="858"/>
      <c r="B64" s="859"/>
      <c r="C64" s="859"/>
      <c r="D64" s="859"/>
      <c r="E64" s="859"/>
      <c r="F64" s="592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80"/>
      <c r="W64" s="5"/>
      <c r="X64" s="288"/>
      <c r="AB64" s="626"/>
      <c r="AC64" s="625"/>
    </row>
    <row r="65" spans="1:30" s="227" customFormat="1" ht="15.75" hidden="1" outlineLevel="2" collapsed="1">
      <c r="A65" s="13"/>
      <c r="B65" s="601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0"/>
      <c r="R65" s="590"/>
      <c r="S65" s="8"/>
      <c r="T65" s="196"/>
      <c r="U65" s="47"/>
      <c r="V65" s="49"/>
      <c r="W65" s="211"/>
      <c r="X65" s="6"/>
      <c r="Y65" s="149"/>
      <c r="Z65" s="149"/>
      <c r="AB65" s="625"/>
    </row>
    <row r="66" spans="1:30" s="227" customFormat="1" ht="15.75" hidden="1" outlineLevel="2">
      <c r="A66" s="881" t="s">
        <v>37</v>
      </c>
      <c r="B66" s="881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0"/>
      <c r="R66" s="590"/>
      <c r="S66" s="8"/>
      <c r="T66" s="196"/>
      <c r="U66" s="47"/>
      <c r="V66" s="151"/>
      <c r="W66" s="211"/>
      <c r="X66" s="6"/>
      <c r="Y66" s="149"/>
      <c r="Z66" s="149"/>
      <c r="AB66" s="625"/>
    </row>
    <row r="67" spans="1:30" s="227" customFormat="1" ht="15.75" hidden="1" outlineLevel="2">
      <c r="A67" s="217">
        <v>25</v>
      </c>
      <c r="B67" s="604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  <c r="AB67" s="625">
        <v>2508</v>
      </c>
      <c r="AC67" s="625" t="s">
        <v>1118</v>
      </c>
      <c r="AD67" s="629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4">
        <v>1</v>
      </c>
      <c r="W68" s="211"/>
      <c r="X68" s="237"/>
      <c r="Y68" s="234" t="s">
        <v>766</v>
      </c>
      <c r="Z68" s="234" t="s">
        <v>342</v>
      </c>
      <c r="AB68" s="625">
        <v>2902</v>
      </c>
      <c r="AC68" s="625" t="s">
        <v>1118</v>
      </c>
      <c r="AD68" s="629">
        <f t="shared" si="20"/>
        <v>0</v>
      </c>
    </row>
    <row r="69" spans="1:30" s="227" customFormat="1" ht="15.75" hidden="1" outlineLevel="2">
      <c r="A69" s="483">
        <v>50</v>
      </c>
      <c r="B69" s="600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5">
        <v>5005</v>
      </c>
      <c r="AC69" s="625" t="s">
        <v>1118</v>
      </c>
      <c r="AD69" s="629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4">
        <v>1</v>
      </c>
      <c r="W70" s="211"/>
      <c r="X70" s="290" t="s">
        <v>1048</v>
      </c>
      <c r="Y70" s="234" t="s">
        <v>473</v>
      </c>
      <c r="Z70" s="234" t="s">
        <v>829</v>
      </c>
      <c r="AB70" s="625">
        <v>5005</v>
      </c>
      <c r="AC70" s="625" t="s">
        <v>1118</v>
      </c>
      <c r="AD70" s="629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5">
        <v>5005</v>
      </c>
      <c r="AC71" s="625" t="s">
        <v>1118</v>
      </c>
      <c r="AD71" s="629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4">
        <v>1</v>
      </c>
      <c r="W72" s="211"/>
      <c r="X72" s="290" t="s">
        <v>1048</v>
      </c>
      <c r="Y72" s="234" t="s">
        <v>830</v>
      </c>
      <c r="Z72" s="234" t="s">
        <v>39</v>
      </c>
      <c r="AB72" s="625">
        <v>5005</v>
      </c>
      <c r="AC72" s="625" t="s">
        <v>1118</v>
      </c>
      <c r="AD72" s="629">
        <f t="shared" si="20"/>
        <v>0</v>
      </c>
    </row>
    <row r="73" spans="1:30" s="227" customFormat="1" ht="15.75" hidden="1" outlineLevel="2">
      <c r="A73" s="483">
        <v>50</v>
      </c>
      <c r="B73" s="600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5">
        <v>5006</v>
      </c>
      <c r="AC73" s="625" t="s">
        <v>1118</v>
      </c>
      <c r="AD73" s="629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5">
        <v>5006</v>
      </c>
      <c r="AC74" s="625" t="s">
        <v>1118</v>
      </c>
      <c r="AD74" s="629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4">
        <v>1</v>
      </c>
      <c r="W75" s="211"/>
      <c r="X75" s="290" t="s">
        <v>1048</v>
      </c>
      <c r="Y75" s="234" t="s">
        <v>30</v>
      </c>
      <c r="Z75" s="234" t="s">
        <v>833</v>
      </c>
      <c r="AB75" s="625">
        <v>5006</v>
      </c>
      <c r="AC75" s="625" t="s">
        <v>1118</v>
      </c>
      <c r="AD75" s="629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5">
        <v>5006</v>
      </c>
      <c r="AC76" s="625" t="s">
        <v>1118</v>
      </c>
      <c r="AD76" s="629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4">
        <v>1</v>
      </c>
      <c r="W77" s="211"/>
      <c r="X77" s="290" t="s">
        <v>1048</v>
      </c>
      <c r="Y77" s="234" t="s">
        <v>834</v>
      </c>
      <c r="Z77" s="234" t="s">
        <v>253</v>
      </c>
      <c r="AB77" s="625">
        <v>5006</v>
      </c>
      <c r="AC77" s="625" t="s">
        <v>1118</v>
      </c>
      <c r="AD77" s="629">
        <f t="shared" si="20"/>
        <v>0</v>
      </c>
    </row>
    <row r="78" spans="1:30" s="148" customFormat="1" ht="15.75" hidden="1" outlineLevel="2">
      <c r="A78" s="856" t="s">
        <v>378</v>
      </c>
      <c r="B78" s="857"/>
      <c r="C78" s="857"/>
      <c r="D78" s="857"/>
      <c r="E78" s="857"/>
      <c r="F78" s="591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79"/>
      <c r="W78" s="5"/>
      <c r="X78" s="237"/>
      <c r="AB78" s="626"/>
      <c r="AC78" s="625"/>
    </row>
    <row r="79" spans="1:30" s="148" customFormat="1" ht="16.5" hidden="1" outlineLevel="2" thickBot="1">
      <c r="A79" s="858"/>
      <c r="B79" s="859"/>
      <c r="C79" s="859"/>
      <c r="D79" s="859"/>
      <c r="E79" s="859"/>
      <c r="F79" s="592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80"/>
      <c r="W79" s="5"/>
      <c r="X79" s="288"/>
      <c r="AB79" s="626"/>
      <c r="AC79" s="625"/>
    </row>
    <row r="80" spans="1:30" s="227" customFormat="1" ht="15.75" hidden="1" outlineLevel="2" collapsed="1">
      <c r="A80" s="13"/>
      <c r="B80" s="60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0"/>
      <c r="R80" s="590"/>
      <c r="S80" s="8"/>
      <c r="T80" s="196"/>
      <c r="U80" s="47"/>
      <c r="V80" s="49"/>
      <c r="W80" s="211"/>
      <c r="X80" s="6"/>
      <c r="Y80" s="5"/>
      <c r="Z80" s="5"/>
      <c r="AB80" s="625"/>
    </row>
    <row r="81" spans="1:30" s="227" customFormat="1" ht="15.75" hidden="1" outlineLevel="2" collapsed="1">
      <c r="A81" s="862" t="s">
        <v>472</v>
      </c>
      <c r="B81" s="862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0"/>
      <c r="R81" s="590"/>
      <c r="S81" s="8"/>
      <c r="T81" s="196"/>
      <c r="U81" s="47"/>
      <c r="V81" s="151"/>
      <c r="W81" s="211"/>
      <c r="X81" s="6"/>
      <c r="Y81" s="5"/>
      <c r="Z81" s="5"/>
      <c r="AB81" s="625"/>
    </row>
    <row r="82" spans="1:30" s="227" customFormat="1" ht="15.75" hidden="1" outlineLevel="2">
      <c r="A82" s="217">
        <v>20</v>
      </c>
      <c r="B82" s="604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5" t="s">
        <v>42</v>
      </c>
      <c r="AC82" s="625" t="s">
        <v>1118</v>
      </c>
      <c r="AD82" s="629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4">
        <v>1</v>
      </c>
      <c r="W83" s="211"/>
      <c r="X83" s="153"/>
      <c r="Y83" s="234" t="s">
        <v>48</v>
      </c>
      <c r="Z83" s="234" t="s">
        <v>474</v>
      </c>
      <c r="AB83" s="625" t="s">
        <v>46</v>
      </c>
      <c r="AC83" s="625" t="s">
        <v>1118</v>
      </c>
      <c r="AD83" s="629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4">
        <v>2</v>
      </c>
      <c r="W84" s="211"/>
      <c r="X84" s="153"/>
      <c r="Y84" s="234" t="s">
        <v>7</v>
      </c>
      <c r="Z84" s="234" t="s">
        <v>659</v>
      </c>
      <c r="AB84" s="625" t="s">
        <v>50</v>
      </c>
      <c r="AC84" s="625" t="s">
        <v>1117</v>
      </c>
      <c r="AD84" s="629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4">
        <v>3</v>
      </c>
      <c r="W85" s="211"/>
      <c r="X85" s="153"/>
      <c r="Y85" s="234" t="s">
        <v>53</v>
      </c>
      <c r="Z85" s="234" t="s">
        <v>54</v>
      </c>
      <c r="AB85" s="625" t="s">
        <v>51</v>
      </c>
      <c r="AC85" s="625" t="s">
        <v>1118</v>
      </c>
      <c r="AD85" s="629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4">
        <v>2</v>
      </c>
      <c r="W86" s="211"/>
      <c r="X86" s="153"/>
      <c r="Y86" s="234" t="s">
        <v>57</v>
      </c>
      <c r="Z86" s="234" t="s">
        <v>58</v>
      </c>
      <c r="AB86" s="625" t="s">
        <v>55</v>
      </c>
      <c r="AC86" s="625" t="s">
        <v>1118</v>
      </c>
      <c r="AD86" s="629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4">
        <v>2</v>
      </c>
      <c r="W87" s="211"/>
      <c r="X87" s="153"/>
      <c r="Y87" s="234" t="s">
        <v>7</v>
      </c>
      <c r="Z87" s="234" t="s">
        <v>61</v>
      </c>
      <c r="AB87" s="625" t="s">
        <v>59</v>
      </c>
      <c r="AC87" s="625" t="s">
        <v>1118</v>
      </c>
      <c r="AD87" s="629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4">
        <v>1</v>
      </c>
      <c r="W88" s="211"/>
      <c r="X88" s="153"/>
      <c r="Y88" s="234" t="s">
        <v>7</v>
      </c>
      <c r="Z88" s="234" t="s">
        <v>475</v>
      </c>
      <c r="AB88" s="625" t="s">
        <v>62</v>
      </c>
      <c r="AC88" s="625" t="s">
        <v>1118</v>
      </c>
      <c r="AD88" s="629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4">
        <v>3</v>
      </c>
      <c r="W89" s="211"/>
      <c r="X89" s="153"/>
      <c r="Y89" s="234" t="s">
        <v>7</v>
      </c>
      <c r="Z89" s="234" t="s">
        <v>66</v>
      </c>
      <c r="AB89" s="625" t="s">
        <v>64</v>
      </c>
      <c r="AC89" s="625" t="s">
        <v>1118</v>
      </c>
      <c r="AD89" s="629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4">
        <v>3</v>
      </c>
      <c r="W90" s="211"/>
      <c r="X90" s="153"/>
      <c r="Y90" s="234" t="s">
        <v>477</v>
      </c>
      <c r="Z90" s="234" t="s">
        <v>27</v>
      </c>
      <c r="AB90" s="625" t="s">
        <v>67</v>
      </c>
      <c r="AC90" s="625" t="s">
        <v>1117</v>
      </c>
      <c r="AD90" s="629">
        <f t="shared" si="26"/>
        <v>20.140999999999998</v>
      </c>
    </row>
    <row r="91" spans="1:30" s="148" customFormat="1" ht="16.5" hidden="1" outlineLevel="2" thickBot="1">
      <c r="A91" s="856" t="s">
        <v>521</v>
      </c>
      <c r="B91" s="857"/>
      <c r="C91" s="857"/>
      <c r="D91" s="857"/>
      <c r="E91" s="857"/>
      <c r="F91" s="591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79"/>
      <c r="W91" s="5"/>
      <c r="X91" s="153"/>
      <c r="AB91" s="626"/>
      <c r="AC91" s="625"/>
    </row>
    <row r="92" spans="1:30" s="148" customFormat="1" ht="16.5" hidden="1" outlineLevel="2" thickBot="1">
      <c r="A92" s="858"/>
      <c r="B92" s="859"/>
      <c r="C92" s="859"/>
      <c r="D92" s="859"/>
      <c r="E92" s="859"/>
      <c r="F92" s="592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80"/>
      <c r="W92" s="5"/>
      <c r="X92" s="288"/>
      <c r="AB92" s="626"/>
      <c r="AC92" s="625"/>
    </row>
    <row r="93" spans="1:30" s="227" customFormat="1" ht="16.5" hidden="1" outlineLevel="2" collapsed="1" thickBot="1">
      <c r="A93" s="13"/>
      <c r="B93" s="60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0"/>
      <c r="R93" s="590"/>
      <c r="S93" s="8"/>
      <c r="T93" s="196"/>
      <c r="U93" s="47"/>
      <c r="V93" s="49"/>
      <c r="W93" s="211"/>
      <c r="X93" s="6"/>
      <c r="Y93" s="5"/>
      <c r="Z93" s="5"/>
      <c r="AB93" s="625"/>
    </row>
    <row r="94" spans="1:30" s="227" customFormat="1" ht="16.5" hidden="1" outlineLevel="2" collapsed="1" thickBot="1">
      <c r="A94" s="862" t="s">
        <v>69</v>
      </c>
      <c r="B94" s="862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0"/>
      <c r="R94" s="590"/>
      <c r="S94" s="8"/>
      <c r="T94" s="196"/>
      <c r="U94" s="47"/>
      <c r="V94" s="151"/>
      <c r="W94" s="211"/>
      <c r="X94" s="6"/>
      <c r="Y94" s="5"/>
      <c r="Z94" s="5"/>
      <c r="AB94" s="625"/>
    </row>
    <row r="95" spans="1:30" s="227" customFormat="1" ht="17.25" customHeight="1" outlineLevel="2">
      <c r="A95" s="478">
        <v>40</v>
      </c>
      <c r="B95" s="605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  <c r="AB95" s="625" t="s">
        <v>748</v>
      </c>
      <c r="AC95" s="625" t="s">
        <v>1117</v>
      </c>
      <c r="AD95" s="629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4">
        <v>1</v>
      </c>
      <c r="W96" s="193"/>
      <c r="X96" s="237"/>
      <c r="Y96" s="234" t="s">
        <v>36</v>
      </c>
      <c r="Z96" s="234" t="s">
        <v>997</v>
      </c>
      <c r="AB96" s="625" t="s">
        <v>996</v>
      </c>
      <c r="AC96" s="625" t="s">
        <v>1117</v>
      </c>
      <c r="AD96" s="629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4">
        <v>2</v>
      </c>
      <c r="W97" s="211"/>
      <c r="X97" s="237"/>
      <c r="Y97" s="234" t="s">
        <v>18</v>
      </c>
      <c r="Z97" s="234" t="s">
        <v>71</v>
      </c>
      <c r="AB97" s="625" t="s">
        <v>70</v>
      </c>
      <c r="AC97" s="625" t="s">
        <v>1118</v>
      </c>
      <c r="AD97" s="629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4">
        <v>4</v>
      </c>
      <c r="W98" s="211"/>
      <c r="X98" s="237"/>
      <c r="Y98" s="234" t="s">
        <v>7</v>
      </c>
      <c r="Z98" s="234" t="s">
        <v>480</v>
      </c>
      <c r="AB98" s="625" t="s">
        <v>73</v>
      </c>
      <c r="AC98" s="625" t="s">
        <v>1117</v>
      </c>
      <c r="AD98" s="629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4">
        <v>1</v>
      </c>
      <c r="W99" s="211"/>
      <c r="X99" s="237"/>
      <c r="Y99" s="234" t="s">
        <v>7</v>
      </c>
      <c r="Z99" s="234" t="s">
        <v>752</v>
      </c>
      <c r="AB99" s="625" t="s">
        <v>74</v>
      </c>
      <c r="AC99" s="625" t="s">
        <v>1118</v>
      </c>
      <c r="AD99" s="629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4">
        <v>1</v>
      </c>
      <c r="W100" s="211"/>
      <c r="X100" s="237"/>
      <c r="Y100" s="234" t="s">
        <v>7</v>
      </c>
      <c r="Z100" s="234" t="s">
        <v>813</v>
      </c>
      <c r="AB100" s="625" t="s">
        <v>76</v>
      </c>
      <c r="AC100" s="625" t="s">
        <v>1118</v>
      </c>
      <c r="AD100" s="629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4">
        <v>2</v>
      </c>
      <c r="W101" s="211"/>
      <c r="X101" s="237"/>
      <c r="Y101" s="234" t="s">
        <v>813</v>
      </c>
      <c r="Z101" s="234" t="s">
        <v>78</v>
      </c>
      <c r="AB101" s="625" t="s">
        <v>76</v>
      </c>
      <c r="AC101" s="625" t="s">
        <v>1118</v>
      </c>
      <c r="AD101" s="629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4">
        <v>3</v>
      </c>
      <c r="W102" s="211"/>
      <c r="X102" s="237"/>
      <c r="Y102" s="234" t="s">
        <v>7</v>
      </c>
      <c r="Z102" s="234" t="s">
        <v>81</v>
      </c>
      <c r="AB102" s="625" t="s">
        <v>79</v>
      </c>
      <c r="AC102" s="625" t="s">
        <v>1118</v>
      </c>
      <c r="AD102" s="629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4">
        <v>3</v>
      </c>
      <c r="W103" s="211"/>
      <c r="X103" s="237"/>
      <c r="Y103" s="234" t="s">
        <v>7</v>
      </c>
      <c r="Z103" s="234" t="s">
        <v>479</v>
      </c>
      <c r="AB103" s="625" t="s">
        <v>82</v>
      </c>
      <c r="AC103" s="625" t="s">
        <v>1118</v>
      </c>
      <c r="AD103" s="629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4">
        <v>4</v>
      </c>
      <c r="W104" s="211"/>
      <c r="X104" s="237"/>
      <c r="Y104" s="234" t="s">
        <v>7</v>
      </c>
      <c r="Z104" s="234" t="s">
        <v>879</v>
      </c>
      <c r="AB104" s="625" t="s">
        <v>83</v>
      </c>
      <c r="AC104" s="625" t="s">
        <v>1117</v>
      </c>
      <c r="AD104" s="629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4">
        <v>5</v>
      </c>
      <c r="W105" s="211"/>
      <c r="X105" s="237"/>
      <c r="Y105" s="234" t="s">
        <v>7</v>
      </c>
      <c r="Z105" s="234" t="s">
        <v>481</v>
      </c>
      <c r="AB105" s="625" t="s">
        <v>85</v>
      </c>
      <c r="AC105" s="625" t="s">
        <v>1117</v>
      </c>
      <c r="AD105" s="629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4">
        <v>5</v>
      </c>
      <c r="W106" s="211"/>
      <c r="X106" s="237"/>
      <c r="Y106" s="236" t="s">
        <v>7</v>
      </c>
      <c r="Z106" s="236" t="s">
        <v>482</v>
      </c>
      <c r="AB106" s="625">
        <v>6606</v>
      </c>
      <c r="AC106" s="625" t="s">
        <v>1117</v>
      </c>
      <c r="AD106" s="629">
        <f t="shared" si="32"/>
        <v>43.711999999999989</v>
      </c>
    </row>
    <row r="107" spans="1:30" s="148" customFormat="1" ht="16.5" hidden="1" outlineLevel="2" thickBot="1">
      <c r="A107" s="856" t="s">
        <v>377</v>
      </c>
      <c r="B107" s="857"/>
      <c r="C107" s="857"/>
      <c r="D107" s="857"/>
      <c r="E107" s="857"/>
      <c r="F107" s="591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9"/>
      <c r="W107" s="5"/>
      <c r="X107" s="237"/>
      <c r="AB107" s="626"/>
      <c r="AC107" s="625"/>
    </row>
    <row r="108" spans="1:30" s="148" customFormat="1" ht="16.5" hidden="1" outlineLevel="2" thickBot="1">
      <c r="A108" s="858"/>
      <c r="B108" s="859"/>
      <c r="C108" s="859"/>
      <c r="D108" s="859"/>
      <c r="E108" s="859"/>
      <c r="F108" s="592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80"/>
      <c r="W108" s="5"/>
      <c r="X108" s="288"/>
      <c r="AB108" s="626"/>
      <c r="AC108" s="625"/>
    </row>
    <row r="109" spans="1:30" s="227" customFormat="1" ht="16.5" hidden="1" outlineLevel="1" thickBot="1">
      <c r="A109" s="13"/>
      <c r="B109" s="60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0"/>
      <c r="R109" s="590"/>
      <c r="S109" s="8"/>
      <c r="T109" s="196"/>
      <c r="U109" s="47"/>
      <c r="V109" s="49"/>
      <c r="W109" s="211"/>
      <c r="X109" s="6"/>
      <c r="Y109" s="6"/>
      <c r="Z109" s="6"/>
      <c r="AB109" s="625"/>
    </row>
    <row r="110" spans="1:30" s="227" customFormat="1" ht="16.5" hidden="1" outlineLevel="1" thickBot="1">
      <c r="A110" s="862" t="s">
        <v>88</v>
      </c>
      <c r="B110" s="862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0"/>
      <c r="R110" s="590"/>
      <c r="S110" s="8"/>
      <c r="T110" s="196"/>
      <c r="U110" s="47"/>
      <c r="V110" s="151"/>
      <c r="W110" s="211"/>
      <c r="X110" s="6"/>
      <c r="Y110" s="6"/>
      <c r="Z110" s="6"/>
      <c r="AB110" s="625"/>
    </row>
    <row r="111" spans="1:30" s="227" customFormat="1" ht="15.75" outlineLevel="1">
      <c r="A111" s="217">
        <v>12</v>
      </c>
      <c r="B111" s="604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5">
        <v>1203</v>
      </c>
      <c r="AC111" s="625" t="s">
        <v>1117</v>
      </c>
      <c r="AD111" s="629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5" t="s">
        <v>89</v>
      </c>
      <c r="AC112" s="625" t="s">
        <v>1118</v>
      </c>
      <c r="AD112" s="629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5" t="s">
        <v>90</v>
      </c>
      <c r="AC113" s="625" t="s">
        <v>1118</v>
      </c>
      <c r="AD113" s="629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5" t="s">
        <v>93</v>
      </c>
      <c r="AC114" s="625" t="s">
        <v>1118</v>
      </c>
      <c r="AD114" s="629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5" t="s">
        <v>97</v>
      </c>
      <c r="AC115" s="625" t="s">
        <v>1118</v>
      </c>
      <c r="AD115" s="629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5" t="s">
        <v>95</v>
      </c>
      <c r="AC116" s="625" t="s">
        <v>1118</v>
      </c>
      <c r="AD116" s="629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5" t="s">
        <v>101</v>
      </c>
      <c r="AC117" s="625" t="s">
        <v>1118</v>
      </c>
      <c r="AD117" s="629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5" t="s">
        <v>118</v>
      </c>
      <c r="AC118" s="625" t="s">
        <v>1117</v>
      </c>
      <c r="AD118" s="629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5" t="s">
        <v>119</v>
      </c>
      <c r="AC119" s="625" t="s">
        <v>1117</v>
      </c>
      <c r="AD119" s="629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5" t="s">
        <v>121</v>
      </c>
      <c r="AC120" s="625" t="s">
        <v>1117</v>
      </c>
      <c r="AD120" s="629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5" t="s">
        <v>123</v>
      </c>
      <c r="AC121" s="625" t="s">
        <v>1117</v>
      </c>
      <c r="AD121" s="629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5">
        <v>2601</v>
      </c>
      <c r="AC122" s="625" t="s">
        <v>1117</v>
      </c>
      <c r="AD122" s="629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5" t="s">
        <v>106</v>
      </c>
      <c r="AC123" s="625" t="s">
        <v>1118</v>
      </c>
      <c r="AD123" s="629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5" t="s">
        <v>124</v>
      </c>
      <c r="AC124" s="625" t="s">
        <v>1117</v>
      </c>
      <c r="AD124" s="629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5" t="s">
        <v>126</v>
      </c>
      <c r="AC125" s="625" t="s">
        <v>1117</v>
      </c>
      <c r="AD125" s="629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5" t="s">
        <v>128</v>
      </c>
      <c r="AC126" s="625" t="s">
        <v>1117</v>
      </c>
      <c r="AD126" s="629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5" t="s">
        <v>129</v>
      </c>
      <c r="AC127" s="625" t="s">
        <v>1117</v>
      </c>
      <c r="AD127" s="629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5" t="s">
        <v>129</v>
      </c>
      <c r="AC128" s="625" t="s">
        <v>1117</v>
      </c>
      <c r="AD128" s="629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5" t="s">
        <v>131</v>
      </c>
      <c r="AC129" s="625" t="s">
        <v>1117</v>
      </c>
      <c r="AD129" s="629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5">
        <v>3105</v>
      </c>
      <c r="AC130" s="625" t="s">
        <v>1117</v>
      </c>
      <c r="AD130" s="629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5">
        <v>3701</v>
      </c>
      <c r="AC131" s="625" t="s">
        <v>1118</v>
      </c>
      <c r="AD131" s="629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5">
        <v>3702</v>
      </c>
      <c r="AC132" s="625" t="s">
        <v>1117</v>
      </c>
      <c r="AD132" s="629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5">
        <v>3702</v>
      </c>
      <c r="AC133" s="625" t="s">
        <v>1117</v>
      </c>
      <c r="AD133" s="629">
        <f t="shared" si="38"/>
        <v>81.599999999999994</v>
      </c>
    </row>
    <row r="134" spans="1:30" s="227" customFormat="1" ht="15.75" outlineLevel="1">
      <c r="A134" s="232">
        <v>37</v>
      </c>
      <c r="B134" s="60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5" t="s">
        <v>133</v>
      </c>
      <c r="AC134" s="625" t="s">
        <v>1117</v>
      </c>
      <c r="AD134" s="629">
        <f t="shared" si="38"/>
        <v>7.75</v>
      </c>
    </row>
    <row r="135" spans="1:30" s="227" customFormat="1" ht="15.75" outlineLevel="1">
      <c r="A135" s="232">
        <v>37</v>
      </c>
      <c r="B135" s="60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5" t="s">
        <v>753</v>
      </c>
      <c r="AC135" s="625" t="s">
        <v>1117</v>
      </c>
      <c r="AD135" s="629">
        <f t="shared" si="38"/>
        <v>1</v>
      </c>
    </row>
    <row r="136" spans="1:30" s="148" customFormat="1" ht="15.75" hidden="1" outlineLevel="1">
      <c r="A136" s="856" t="s">
        <v>376</v>
      </c>
      <c r="B136" s="857"/>
      <c r="C136" s="857"/>
      <c r="D136" s="857"/>
      <c r="E136" s="857"/>
      <c r="F136" s="591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74"/>
      <c r="W136" s="5"/>
      <c r="X136" s="237"/>
      <c r="AB136" s="626"/>
      <c r="AC136" s="625"/>
    </row>
    <row r="137" spans="1:30" s="148" customFormat="1" ht="16.5" hidden="1" outlineLevel="1" thickBot="1">
      <c r="A137" s="858"/>
      <c r="B137" s="859"/>
      <c r="C137" s="859"/>
      <c r="D137" s="859"/>
      <c r="E137" s="859"/>
      <c r="F137" s="592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75"/>
      <c r="W137" s="5"/>
      <c r="X137" s="288"/>
      <c r="AB137" s="626"/>
      <c r="AC137" s="625"/>
    </row>
    <row r="138" spans="1:30" s="227" customFormat="1" ht="15.75" hidden="1" outlineLevel="1" collapsed="1">
      <c r="A138" s="13"/>
      <c r="B138" s="60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0"/>
      <c r="R138" s="590"/>
      <c r="S138" s="8"/>
      <c r="T138" s="196"/>
      <c r="U138" s="47"/>
      <c r="V138" s="49"/>
      <c r="W138" s="211"/>
      <c r="X138" s="6"/>
      <c r="Y138" s="6"/>
      <c r="Z138" s="6"/>
      <c r="AB138" s="625"/>
    </row>
    <row r="139" spans="1:30" s="227" customFormat="1" ht="15.75" hidden="1" outlineLevel="1">
      <c r="A139" s="862" t="s">
        <v>135</v>
      </c>
      <c r="B139" s="862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0"/>
      <c r="R139" s="590"/>
      <c r="S139" s="8"/>
      <c r="T139" s="196"/>
      <c r="U139" s="47"/>
      <c r="V139" s="49"/>
      <c r="W139" s="211"/>
      <c r="X139" s="6"/>
      <c r="Y139" s="6"/>
      <c r="Z139" s="6"/>
      <c r="AB139" s="625"/>
    </row>
    <row r="140" spans="1:30" s="227" customFormat="1" ht="15.75" hidden="1" outlineLevel="1">
      <c r="A140" s="217">
        <v>43</v>
      </c>
      <c r="B140" s="604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5">
        <v>4313</v>
      </c>
      <c r="AC140" s="625" t="s">
        <v>1118</v>
      </c>
      <c r="AD140" s="629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5">
        <v>3</v>
      </c>
      <c r="W141" s="211"/>
      <c r="X141" s="237"/>
      <c r="Y141" s="234" t="s">
        <v>7</v>
      </c>
      <c r="Z141" s="234" t="s">
        <v>137</v>
      </c>
      <c r="AB141" s="625" t="s">
        <v>136</v>
      </c>
      <c r="AC141" s="625" t="s">
        <v>1118</v>
      </c>
      <c r="AD141" s="629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5">
        <v>1</v>
      </c>
      <c r="W142" s="211"/>
      <c r="X142" s="237"/>
      <c r="Y142" s="234" t="s">
        <v>7</v>
      </c>
      <c r="Z142" s="234" t="s">
        <v>506</v>
      </c>
      <c r="AB142" s="625" t="s">
        <v>138</v>
      </c>
      <c r="AC142" s="625" t="s">
        <v>1118</v>
      </c>
      <c r="AD142" s="629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5">
        <v>2</v>
      </c>
      <c r="W143" s="193"/>
      <c r="X143" s="237"/>
      <c r="Y143" s="234" t="s">
        <v>7</v>
      </c>
      <c r="Z143" s="234" t="s">
        <v>1000</v>
      </c>
      <c r="AB143" s="625">
        <v>4901</v>
      </c>
      <c r="AC143" s="625" t="s">
        <v>1117</v>
      </c>
      <c r="AD143" s="629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5">
        <v>1</v>
      </c>
      <c r="W144" s="193"/>
      <c r="X144" s="237"/>
      <c r="Y144" s="234" t="s">
        <v>7</v>
      </c>
      <c r="Z144" s="234" t="s">
        <v>1002</v>
      </c>
      <c r="AB144" s="625">
        <v>4902</v>
      </c>
      <c r="AC144" s="625" t="s">
        <v>1117</v>
      </c>
      <c r="AD144" s="629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5">
        <v>3</v>
      </c>
      <c r="W145" s="211"/>
      <c r="X145" s="237"/>
      <c r="Y145" s="234" t="s">
        <v>120</v>
      </c>
      <c r="Z145" s="234" t="s">
        <v>342</v>
      </c>
      <c r="AB145" s="625">
        <v>7806</v>
      </c>
      <c r="AC145" s="625" t="s">
        <v>1117</v>
      </c>
      <c r="AD145" s="629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5">
        <v>1</v>
      </c>
      <c r="W146" s="193"/>
      <c r="X146" s="237"/>
      <c r="Y146" s="234" t="s">
        <v>7</v>
      </c>
      <c r="Z146" s="234" t="s">
        <v>1008</v>
      </c>
      <c r="AB146" s="625">
        <v>8004</v>
      </c>
      <c r="AC146" s="625" t="s">
        <v>1117</v>
      </c>
      <c r="AD146" s="629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5">
        <v>1</v>
      </c>
      <c r="W147" s="193"/>
      <c r="X147" s="237"/>
      <c r="Y147" s="234" t="s">
        <v>7</v>
      </c>
      <c r="Z147" s="238" t="s">
        <v>1012</v>
      </c>
      <c r="AB147" s="625" t="s">
        <v>1010</v>
      </c>
      <c r="AC147" s="625" t="s">
        <v>1118</v>
      </c>
      <c r="AD147" s="629">
        <f t="shared" si="44"/>
        <v>0</v>
      </c>
    </row>
    <row r="148" spans="1:30" s="148" customFormat="1" ht="16.5" hidden="1" outlineLevel="1" thickBot="1">
      <c r="A148" s="856" t="s">
        <v>375</v>
      </c>
      <c r="B148" s="857"/>
      <c r="C148" s="857"/>
      <c r="D148" s="857"/>
      <c r="E148" s="857"/>
      <c r="F148" s="591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76"/>
      <c r="W148" s="5"/>
      <c r="X148" s="237"/>
      <c r="AB148" s="626"/>
      <c r="AC148" s="625"/>
    </row>
    <row r="149" spans="1:30" s="148" customFormat="1" ht="16.5" hidden="1" outlineLevel="1" thickBot="1">
      <c r="A149" s="858"/>
      <c r="B149" s="859"/>
      <c r="C149" s="859"/>
      <c r="D149" s="859"/>
      <c r="E149" s="859"/>
      <c r="F149" s="592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77"/>
      <c r="W149" s="5"/>
      <c r="X149" s="288"/>
      <c r="AB149" s="626"/>
      <c r="AC149" s="625"/>
    </row>
    <row r="150" spans="1:30" s="227" customFormat="1" ht="16.5" hidden="1" outlineLevel="1" collapsed="1" thickBot="1">
      <c r="A150" s="13"/>
      <c r="B150" s="60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0"/>
      <c r="R150" s="590"/>
      <c r="S150" s="8"/>
      <c r="T150" s="196"/>
      <c r="U150" s="47"/>
      <c r="V150" s="49"/>
      <c r="W150" s="211"/>
      <c r="X150" s="6"/>
      <c r="Y150" s="5"/>
      <c r="Z150" s="5"/>
      <c r="AB150" s="625"/>
    </row>
    <row r="151" spans="1:30" s="227" customFormat="1" ht="16.5" hidden="1" outlineLevel="1" thickBot="1">
      <c r="A151" s="862" t="s">
        <v>507</v>
      </c>
      <c r="B151" s="862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0"/>
      <c r="R151" s="590"/>
      <c r="S151" s="8"/>
      <c r="T151" s="196"/>
      <c r="U151" s="47"/>
      <c r="V151" s="151"/>
      <c r="W151" s="211"/>
      <c r="X151" s="6"/>
      <c r="Y151" s="5"/>
      <c r="Z151" s="5"/>
      <c r="AB151" s="625"/>
    </row>
    <row r="152" spans="1:30" s="227" customFormat="1" ht="15.75" outlineLevel="1">
      <c r="A152" s="217">
        <v>13</v>
      </c>
      <c r="B152" s="604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5" t="s">
        <v>140</v>
      </c>
      <c r="AC152" s="625" t="s">
        <v>1117</v>
      </c>
      <c r="AD152" s="629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4">
        <v>1</v>
      </c>
      <c r="W153" s="211"/>
      <c r="X153" s="290" t="s">
        <v>1035</v>
      </c>
      <c r="Y153" s="234" t="s">
        <v>158</v>
      </c>
      <c r="Z153" s="234" t="s">
        <v>141</v>
      </c>
      <c r="AB153" s="625" t="s">
        <v>140</v>
      </c>
      <c r="AC153" s="625" t="s">
        <v>1117</v>
      </c>
      <c r="AD153" s="629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4">
        <v>2</v>
      </c>
      <c r="W154" s="211"/>
      <c r="X154" s="290" t="s">
        <v>1035</v>
      </c>
      <c r="Y154" s="234" t="s">
        <v>144</v>
      </c>
      <c r="Z154" s="234" t="s">
        <v>145</v>
      </c>
      <c r="AB154" s="625" t="s">
        <v>142</v>
      </c>
      <c r="AC154" s="625" t="s">
        <v>1117</v>
      </c>
      <c r="AD154" s="629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4">
        <v>2</v>
      </c>
      <c r="W155" s="211"/>
      <c r="X155" s="290" t="s">
        <v>1035</v>
      </c>
      <c r="Y155" s="234" t="s">
        <v>7</v>
      </c>
      <c r="Z155" s="234" t="s">
        <v>110</v>
      </c>
      <c r="AB155" s="625" t="s">
        <v>146</v>
      </c>
      <c r="AC155" s="625" t="s">
        <v>1117</v>
      </c>
      <c r="AD155" s="629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4">
        <v>1</v>
      </c>
      <c r="W156" s="211"/>
      <c r="X156" s="290" t="s">
        <v>1035</v>
      </c>
      <c r="Y156" s="234" t="s">
        <v>7</v>
      </c>
      <c r="Z156" s="234" t="s">
        <v>150</v>
      </c>
      <c r="AB156" s="625" t="s">
        <v>148</v>
      </c>
      <c r="AC156" s="625" t="s">
        <v>1117</v>
      </c>
      <c r="AD156" s="629">
        <f>+IF(AC156="No",T156,0)</f>
        <v>100.93780000000001</v>
      </c>
    </row>
    <row r="157" spans="1:30" s="148" customFormat="1" ht="16.5" hidden="1" outlineLevel="1" thickBot="1">
      <c r="A157" s="856" t="s">
        <v>520</v>
      </c>
      <c r="B157" s="857"/>
      <c r="C157" s="857"/>
      <c r="D157" s="857"/>
      <c r="E157" s="857"/>
      <c r="F157" s="591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79"/>
      <c r="W157" s="5"/>
      <c r="X157" s="237"/>
      <c r="AB157" s="626"/>
      <c r="AC157" s="625"/>
    </row>
    <row r="158" spans="1:30" s="148" customFormat="1" ht="16.5" hidden="1" outlineLevel="1" thickBot="1">
      <c r="A158" s="858"/>
      <c r="B158" s="859"/>
      <c r="C158" s="859"/>
      <c r="D158" s="859"/>
      <c r="E158" s="859"/>
      <c r="F158" s="592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80"/>
      <c r="W158" s="5"/>
      <c r="X158" s="288"/>
      <c r="AB158" s="626"/>
      <c r="AC158" s="625"/>
    </row>
    <row r="159" spans="1:30" s="227" customFormat="1" ht="16.5" hidden="1" outlineLevel="1" collapsed="1" thickBot="1">
      <c r="A159" s="13"/>
      <c r="B159" s="60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0"/>
      <c r="R159" s="590"/>
      <c r="S159" s="8"/>
      <c r="T159" s="196"/>
      <c r="U159" s="47"/>
      <c r="V159" s="49"/>
      <c r="W159" s="211"/>
      <c r="X159" s="6"/>
      <c r="Y159" s="5"/>
      <c r="Z159" s="5"/>
      <c r="AB159" s="625"/>
    </row>
    <row r="160" spans="1:30" s="227" customFormat="1" ht="16.5" hidden="1" outlineLevel="1" thickBot="1">
      <c r="A160" s="862" t="s">
        <v>509</v>
      </c>
      <c r="B160" s="862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0"/>
      <c r="R160" s="590"/>
      <c r="S160" s="8"/>
      <c r="T160" s="196"/>
      <c r="U160" s="47"/>
      <c r="V160" s="151"/>
      <c r="W160" s="211"/>
      <c r="X160" s="6"/>
      <c r="Y160" s="5"/>
      <c r="Z160" s="5"/>
      <c r="AB160" s="625"/>
    </row>
    <row r="161" spans="1:30" s="227" customFormat="1" ht="16.5" hidden="1" outlineLevel="1" thickBot="1">
      <c r="A161" s="217">
        <v>21</v>
      </c>
      <c r="B161" s="604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5" t="s">
        <v>151</v>
      </c>
      <c r="AC161" s="625" t="s">
        <v>1118</v>
      </c>
      <c r="AD161" s="629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4">
        <v>3</v>
      </c>
      <c r="W162" s="211"/>
      <c r="X162" s="237"/>
      <c r="Y162" s="234" t="s">
        <v>7</v>
      </c>
      <c r="Z162" s="234" t="s">
        <v>515</v>
      </c>
      <c r="AB162" s="625" t="s">
        <v>154</v>
      </c>
      <c r="AC162" s="625" t="s">
        <v>1118</v>
      </c>
      <c r="AD162" s="629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4">
        <v>3</v>
      </c>
      <c r="W163" s="211"/>
      <c r="X163" s="237"/>
      <c r="Y163" s="234" t="s">
        <v>7</v>
      </c>
      <c r="Z163" s="234" t="s">
        <v>510</v>
      </c>
      <c r="AB163" s="625" t="s">
        <v>156</v>
      </c>
      <c r="AC163" s="625" t="s">
        <v>1118</v>
      </c>
      <c r="AD163" s="629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4">
        <v>1</v>
      </c>
      <c r="W164" s="211"/>
      <c r="X164" s="237"/>
      <c r="Y164" s="234" t="s">
        <v>7</v>
      </c>
      <c r="Z164" s="234" t="s">
        <v>132</v>
      </c>
      <c r="AB164" s="625" t="s">
        <v>159</v>
      </c>
      <c r="AC164" s="625" t="s">
        <v>1118</v>
      </c>
      <c r="AD164" s="629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4">
        <v>2</v>
      </c>
      <c r="W165" s="211"/>
      <c r="X165" s="237"/>
      <c r="Y165" s="234" t="s">
        <v>7</v>
      </c>
      <c r="Z165" s="234" t="s">
        <v>158</v>
      </c>
      <c r="AB165" s="625" t="s">
        <v>157</v>
      </c>
      <c r="AC165" s="625" t="s">
        <v>1118</v>
      </c>
      <c r="AD165" s="629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4">
        <v>1</v>
      </c>
      <c r="W166" s="211"/>
      <c r="X166" s="237"/>
      <c r="Y166" s="234" t="s">
        <v>7</v>
      </c>
      <c r="Z166" s="234" t="s">
        <v>510</v>
      </c>
      <c r="AB166" s="625" t="s">
        <v>160</v>
      </c>
      <c r="AC166" s="625" t="s">
        <v>1118</v>
      </c>
      <c r="AD166" s="629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4">
        <v>2</v>
      </c>
      <c r="W167" s="211"/>
      <c r="X167" s="237"/>
      <c r="Y167" s="234" t="s">
        <v>7</v>
      </c>
      <c r="Z167" s="234" t="s">
        <v>153</v>
      </c>
      <c r="AB167" s="625" t="s">
        <v>162</v>
      </c>
      <c r="AC167" s="625" t="s">
        <v>1118</v>
      </c>
      <c r="AD167" s="629">
        <f t="shared" si="55"/>
        <v>0</v>
      </c>
    </row>
    <row r="168" spans="1:30" s="227" customFormat="1" ht="16.5" hidden="1" outlineLevel="1" thickBot="1">
      <c r="A168" s="232">
        <v>90</v>
      </c>
      <c r="B168" s="60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4">
        <v>1</v>
      </c>
      <c r="W168" s="211"/>
      <c r="X168" s="237"/>
      <c r="Y168" s="228" t="s">
        <v>7</v>
      </c>
      <c r="Z168" s="228" t="s">
        <v>120</v>
      </c>
      <c r="AB168" s="625" t="s">
        <v>163</v>
      </c>
      <c r="AC168" s="625" t="s">
        <v>1118</v>
      </c>
      <c r="AD168" s="629">
        <f t="shared" si="55"/>
        <v>0</v>
      </c>
    </row>
    <row r="169" spans="1:30" s="148" customFormat="1" ht="16.5" hidden="1" outlineLevel="1" thickBot="1">
      <c r="A169" s="856" t="s">
        <v>519</v>
      </c>
      <c r="B169" s="857"/>
      <c r="C169" s="857"/>
      <c r="D169" s="857"/>
      <c r="E169" s="857"/>
      <c r="F169" s="591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79"/>
      <c r="W169" s="5"/>
      <c r="X169" s="237"/>
      <c r="AB169" s="626"/>
      <c r="AC169" s="625"/>
    </row>
    <row r="170" spans="1:30" s="148" customFormat="1" ht="16.5" hidden="1" outlineLevel="1" thickBot="1">
      <c r="A170" s="858"/>
      <c r="B170" s="859"/>
      <c r="C170" s="859"/>
      <c r="D170" s="859"/>
      <c r="E170" s="859"/>
      <c r="F170" s="592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80"/>
      <c r="W170" s="5"/>
      <c r="X170" s="288"/>
      <c r="AB170" s="626"/>
      <c r="AC170" s="625"/>
    </row>
    <row r="171" spans="1:30" s="227" customFormat="1" ht="16.5" hidden="1" outlineLevel="1" collapsed="1" thickBot="1">
      <c r="A171" s="51"/>
      <c r="B171" s="60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0"/>
      <c r="R171" s="590"/>
      <c r="S171" s="8"/>
      <c r="T171" s="196"/>
      <c r="U171" s="202"/>
      <c r="V171" s="49"/>
      <c r="W171" s="211"/>
      <c r="X171" s="6"/>
      <c r="Y171" s="7"/>
      <c r="Z171" s="7"/>
      <c r="AB171" s="625"/>
    </row>
    <row r="172" spans="1:30" s="227" customFormat="1" ht="16.5" hidden="1" outlineLevel="1" thickBot="1">
      <c r="A172" s="862" t="s">
        <v>165</v>
      </c>
      <c r="B172" s="862"/>
      <c r="C172" s="862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0"/>
      <c r="R172" s="590"/>
      <c r="S172" s="8"/>
      <c r="T172" s="196"/>
      <c r="U172" s="202"/>
      <c r="V172" s="151"/>
      <c r="W172" s="211"/>
      <c r="X172" s="6"/>
      <c r="Y172" s="7"/>
      <c r="Z172" s="7"/>
      <c r="AB172" s="625"/>
    </row>
    <row r="173" spans="1:30" s="227" customFormat="1" ht="15.75" outlineLevel="1">
      <c r="A173" s="217">
        <v>40</v>
      </c>
      <c r="B173" s="604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5" t="s">
        <v>166</v>
      </c>
      <c r="AC173" s="625" t="s">
        <v>1117</v>
      </c>
      <c r="AD173" s="629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4">
        <v>1</v>
      </c>
      <c r="W174" s="211"/>
      <c r="X174" s="290" t="s">
        <v>1035</v>
      </c>
      <c r="Y174" s="234" t="s">
        <v>7</v>
      </c>
      <c r="Z174" s="234" t="s">
        <v>674</v>
      </c>
      <c r="AB174" s="625" t="s">
        <v>167</v>
      </c>
      <c r="AC174" s="625" t="s">
        <v>1117</v>
      </c>
      <c r="AD174" s="629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4">
        <v>1</v>
      </c>
      <c r="W175" s="211"/>
      <c r="X175" s="290" t="s">
        <v>1035</v>
      </c>
      <c r="Y175" s="234" t="s">
        <v>171</v>
      </c>
      <c r="Z175" s="234" t="s">
        <v>525</v>
      </c>
      <c r="AB175" s="625" t="s">
        <v>170</v>
      </c>
      <c r="AC175" s="625" t="s">
        <v>1117</v>
      </c>
      <c r="AD175" s="629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4">
        <v>1</v>
      </c>
      <c r="W176" s="211"/>
      <c r="X176" s="290" t="s">
        <v>1035</v>
      </c>
      <c r="Y176" s="234" t="s">
        <v>446</v>
      </c>
      <c r="Z176" s="234" t="s">
        <v>447</v>
      </c>
      <c r="AB176" s="625" t="s">
        <v>172</v>
      </c>
      <c r="AC176" s="625" t="s">
        <v>1117</v>
      </c>
      <c r="AD176" s="629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4">
        <v>1</v>
      </c>
      <c r="W177" s="211"/>
      <c r="X177" s="290" t="s">
        <v>1035</v>
      </c>
      <c r="Y177" s="234" t="s">
        <v>444</v>
      </c>
      <c r="Z177" s="234" t="s">
        <v>173</v>
      </c>
      <c r="AB177" s="625" t="s">
        <v>172</v>
      </c>
      <c r="AC177" s="625" t="s">
        <v>1117</v>
      </c>
      <c r="AD177" s="629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4">
        <v>2</v>
      </c>
      <c r="W178" s="211"/>
      <c r="X178" s="290" t="s">
        <v>1035</v>
      </c>
      <c r="Y178" s="234" t="s">
        <v>895</v>
      </c>
      <c r="Z178" s="234" t="s">
        <v>34</v>
      </c>
      <c r="AB178" s="625">
        <v>5008</v>
      </c>
      <c r="AC178" s="625" t="s">
        <v>1117</v>
      </c>
      <c r="AD178" s="629">
        <f t="shared" si="63"/>
        <v>59.175550000000001</v>
      </c>
    </row>
    <row r="179" spans="1:30" s="227" customFormat="1" ht="15.75" outlineLevel="1">
      <c r="A179" s="332" t="s">
        <v>803</v>
      </c>
      <c r="B179" s="608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5">
        <v>5009</v>
      </c>
      <c r="AC179" s="625" t="s">
        <v>1117</v>
      </c>
      <c r="AD179" s="629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4">
        <v>2</v>
      </c>
      <c r="W180" s="211"/>
      <c r="X180" s="237"/>
      <c r="Y180" s="234" t="s">
        <v>526</v>
      </c>
      <c r="Z180" s="234" t="s">
        <v>527</v>
      </c>
      <c r="AB180" s="625" t="s">
        <v>791</v>
      </c>
      <c r="AC180" s="625" t="s">
        <v>1117</v>
      </c>
      <c r="AD180" s="629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4">
        <v>2</v>
      </c>
      <c r="W181" s="211"/>
      <c r="X181" s="237"/>
      <c r="Y181" s="234" t="s">
        <v>7</v>
      </c>
      <c r="Z181" s="234" t="s">
        <v>534</v>
      </c>
      <c r="AB181" s="625" t="s">
        <v>532</v>
      </c>
      <c r="AC181" s="625" t="s">
        <v>1117</v>
      </c>
      <c r="AD181" s="629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4">
        <v>2</v>
      </c>
      <c r="W182" s="211"/>
      <c r="X182" s="237"/>
      <c r="Y182" s="234" t="s">
        <v>7</v>
      </c>
      <c r="Z182" s="234" t="s">
        <v>533</v>
      </c>
      <c r="AB182" s="625" t="s">
        <v>532</v>
      </c>
      <c r="AC182" s="625" t="s">
        <v>1117</v>
      </c>
      <c r="AD182" s="629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4">
        <v>2</v>
      </c>
      <c r="W183" s="211"/>
      <c r="X183" s="237"/>
      <c r="Y183" s="234" t="s">
        <v>7</v>
      </c>
      <c r="Z183" s="234" t="s">
        <v>853</v>
      </c>
      <c r="AB183" s="625" t="s">
        <v>174</v>
      </c>
      <c r="AC183" s="625" t="s">
        <v>1117</v>
      </c>
      <c r="AD183" s="629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4">
        <v>2</v>
      </c>
      <c r="W184" s="211"/>
      <c r="X184" s="237"/>
      <c r="Y184" s="234" t="s">
        <v>271</v>
      </c>
      <c r="Z184" s="234" t="s">
        <v>528</v>
      </c>
      <c r="AB184" s="625" t="s">
        <v>174</v>
      </c>
      <c r="AC184" s="625" t="s">
        <v>1117</v>
      </c>
      <c r="AD184" s="629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4">
        <v>1</v>
      </c>
      <c r="W185" s="211"/>
      <c r="X185" s="290" t="s">
        <v>1035</v>
      </c>
      <c r="Y185" s="234" t="s">
        <v>883</v>
      </c>
      <c r="Z185" s="234" t="s">
        <v>427</v>
      </c>
      <c r="AB185" s="625" t="s">
        <v>175</v>
      </c>
      <c r="AC185" s="625" t="s">
        <v>1117</v>
      </c>
      <c r="AD185" s="629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5" t="s">
        <v>988</v>
      </c>
      <c r="AC186" s="625" t="s">
        <v>1117</v>
      </c>
      <c r="AD186" s="629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4">
        <v>2</v>
      </c>
      <c r="W187" s="211"/>
      <c r="X187" s="237"/>
      <c r="Y187" s="234" t="s">
        <v>7</v>
      </c>
      <c r="Z187" s="234" t="s">
        <v>529</v>
      </c>
      <c r="AB187" s="625">
        <v>5604</v>
      </c>
      <c r="AC187" s="625" t="s">
        <v>1117</v>
      </c>
      <c r="AD187" s="629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4">
        <v>2</v>
      </c>
      <c r="W188" s="211"/>
      <c r="X188" s="237"/>
      <c r="Y188" s="234" t="s">
        <v>530</v>
      </c>
      <c r="Z188" s="234" t="s">
        <v>531</v>
      </c>
      <c r="AB188" s="625">
        <v>5604</v>
      </c>
      <c r="AC188" s="625" t="s">
        <v>1117</v>
      </c>
      <c r="AD188" s="629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4">
        <v>1</v>
      </c>
      <c r="W189" s="211"/>
      <c r="X189" s="290" t="s">
        <v>1035</v>
      </c>
      <c r="Y189" s="234" t="s">
        <v>7</v>
      </c>
      <c r="Z189" s="234" t="s">
        <v>900</v>
      </c>
      <c r="AB189" s="625">
        <v>5607</v>
      </c>
      <c r="AC189" s="625" t="s">
        <v>1117</v>
      </c>
      <c r="AD189" s="629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5">
        <v>5607</v>
      </c>
      <c r="AC190" s="625" t="s">
        <v>1117</v>
      </c>
      <c r="AD190" s="629">
        <f t="shared" si="63"/>
        <v>38.65</v>
      </c>
    </row>
    <row r="191" spans="1:30" s="227" customFormat="1" ht="16.5" hidden="1" outlineLevel="1" thickBot="1">
      <c r="A191" s="856" t="s">
        <v>374</v>
      </c>
      <c r="B191" s="857"/>
      <c r="C191" s="857"/>
      <c r="D191" s="857"/>
      <c r="E191" s="857"/>
      <c r="F191" s="591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79"/>
      <c r="W191" s="211"/>
      <c r="X191" s="237"/>
      <c r="AB191" s="625"/>
      <c r="AC191" s="625"/>
    </row>
    <row r="192" spans="1:30" s="148" customFormat="1" ht="16.5" hidden="1" outlineLevel="1" thickBot="1">
      <c r="A192" s="858"/>
      <c r="B192" s="859"/>
      <c r="C192" s="859"/>
      <c r="D192" s="859"/>
      <c r="E192" s="859"/>
      <c r="F192" s="592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80"/>
      <c r="W192" s="5"/>
      <c r="X192" s="288"/>
      <c r="AB192" s="626"/>
      <c r="AC192" s="625"/>
    </row>
    <row r="193" spans="1:30" s="227" customFormat="1" ht="16.5" hidden="1" outlineLevel="1" collapsed="1" thickBot="1">
      <c r="A193" s="13"/>
      <c r="B193" s="60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0"/>
      <c r="R193" s="590"/>
      <c r="S193" s="8"/>
      <c r="T193" s="196"/>
      <c r="U193" s="47"/>
      <c r="V193" s="49"/>
      <c r="W193" s="211"/>
      <c r="X193" s="6"/>
      <c r="Y193" s="5"/>
      <c r="Z193" s="5"/>
      <c r="AB193" s="625"/>
    </row>
    <row r="194" spans="1:30" s="227" customFormat="1" ht="16.5" hidden="1" outlineLevel="1" thickBot="1">
      <c r="A194" s="862" t="s">
        <v>176</v>
      </c>
      <c r="B194" s="862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0"/>
      <c r="R194" s="590"/>
      <c r="S194" s="8"/>
      <c r="T194" s="196"/>
      <c r="U194" s="47"/>
      <c r="V194" s="151"/>
      <c r="W194" s="211"/>
      <c r="X194" s="6"/>
      <c r="Y194" s="5"/>
      <c r="Z194" s="5"/>
      <c r="AB194" s="625"/>
    </row>
    <row r="195" spans="1:30" s="227" customFormat="1" ht="15.75" outlineLevel="1">
      <c r="A195" s="217">
        <v>49</v>
      </c>
      <c r="B195" s="604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5">
        <v>4902</v>
      </c>
      <c r="AC195" s="625" t="s">
        <v>1117</v>
      </c>
      <c r="AD195" s="629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4">
        <v>1</v>
      </c>
      <c r="W196" s="211"/>
      <c r="X196" s="290" t="s">
        <v>1035</v>
      </c>
      <c r="Y196" s="234" t="s">
        <v>7</v>
      </c>
      <c r="Z196" s="234" t="s">
        <v>41</v>
      </c>
      <c r="AB196" s="625" t="s">
        <v>177</v>
      </c>
      <c r="AC196" s="625" t="s">
        <v>1117</v>
      </c>
      <c r="AD196" s="629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4">
        <v>1</v>
      </c>
      <c r="W197" s="193"/>
      <c r="X197" s="290" t="s">
        <v>1035</v>
      </c>
      <c r="Y197" s="234" t="s">
        <v>7</v>
      </c>
      <c r="Z197" s="234" t="s">
        <v>516</v>
      </c>
      <c r="AB197" s="626">
        <v>8801</v>
      </c>
      <c r="AC197" s="625" t="s">
        <v>1118</v>
      </c>
      <c r="AD197" s="629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4">
        <v>1</v>
      </c>
      <c r="W198" s="211"/>
      <c r="X198" s="290" t="s">
        <v>1035</v>
      </c>
      <c r="Y198" s="234" t="s">
        <v>7</v>
      </c>
      <c r="Z198" s="234" t="s">
        <v>41</v>
      </c>
      <c r="AB198" s="625" t="s">
        <v>179</v>
      </c>
      <c r="AC198" s="625" t="s">
        <v>1117</v>
      </c>
      <c r="AD198" s="629">
        <f>+IF(AC198="No",T198,0)</f>
        <v>3.1619999999999999</v>
      </c>
    </row>
    <row r="199" spans="1:30" s="227" customFormat="1" ht="15.75" hidden="1" outlineLevel="1">
      <c r="A199" s="856" t="s">
        <v>373</v>
      </c>
      <c r="B199" s="857"/>
      <c r="C199" s="857"/>
      <c r="D199" s="857"/>
      <c r="E199" s="857"/>
      <c r="F199" s="591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9"/>
      <c r="W199" s="211"/>
      <c r="X199" s="237"/>
      <c r="AB199" s="625"/>
      <c r="AC199" s="625"/>
    </row>
    <row r="200" spans="1:30" s="227" customFormat="1" ht="16.5" hidden="1" outlineLevel="1" thickBot="1">
      <c r="A200" s="858"/>
      <c r="B200" s="859"/>
      <c r="C200" s="859"/>
      <c r="D200" s="859"/>
      <c r="E200" s="859"/>
      <c r="F200" s="592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80"/>
      <c r="W200" s="211"/>
      <c r="X200" s="288"/>
      <c r="AB200" s="625"/>
      <c r="AC200" s="625"/>
    </row>
    <row r="201" spans="1:30" s="227" customFormat="1" ht="15.75" hidden="1" outlineLevel="1" collapsed="1">
      <c r="A201" s="13"/>
      <c r="B201" s="60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0"/>
      <c r="R201" s="590"/>
      <c r="S201" s="8"/>
      <c r="T201" s="196"/>
      <c r="U201" s="47"/>
      <c r="V201" s="151"/>
      <c r="W201" s="211"/>
      <c r="X201" s="6"/>
      <c r="Y201" s="5"/>
      <c r="Z201" s="5"/>
      <c r="AB201" s="625"/>
    </row>
    <row r="202" spans="1:30" s="227" customFormat="1" ht="15.75" hidden="1" outlineLevel="1">
      <c r="A202" s="862" t="s">
        <v>181</v>
      </c>
      <c r="B202" s="862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0"/>
      <c r="R202" s="590"/>
      <c r="S202" s="8"/>
      <c r="T202" s="196"/>
      <c r="U202" s="47"/>
      <c r="V202" s="151"/>
      <c r="W202" s="211"/>
      <c r="X202" s="6"/>
      <c r="Y202" s="5"/>
      <c r="Z202" s="5"/>
      <c r="AB202" s="625"/>
    </row>
    <row r="203" spans="1:30" s="227" customFormat="1" ht="15.75" hidden="1" outlineLevel="1">
      <c r="A203" s="217">
        <v>20</v>
      </c>
      <c r="B203" s="604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5" t="s">
        <v>90</v>
      </c>
      <c r="AC203" s="625" t="s">
        <v>1118</v>
      </c>
      <c r="AD203" s="629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4">
        <v>2</v>
      </c>
      <c r="W204" s="211"/>
      <c r="X204" s="237"/>
      <c r="Y204" s="234" t="s">
        <v>7</v>
      </c>
      <c r="Z204" s="234" t="s">
        <v>30</v>
      </c>
      <c r="AB204" s="625" t="s">
        <v>42</v>
      </c>
      <c r="AC204" s="625" t="s">
        <v>1118</v>
      </c>
      <c r="AD204" s="629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5" t="s">
        <v>46</v>
      </c>
      <c r="AC205" s="625" t="s">
        <v>1117</v>
      </c>
      <c r="AD205" s="629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4">
        <v>3</v>
      </c>
      <c r="W206" s="176"/>
      <c r="X206" s="237"/>
      <c r="Y206" s="234" t="s">
        <v>7</v>
      </c>
      <c r="Z206" s="234" t="s">
        <v>186</v>
      </c>
      <c r="AB206" s="625" t="s">
        <v>184</v>
      </c>
      <c r="AC206" s="625" t="s">
        <v>1118</v>
      </c>
      <c r="AD206" s="629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4">
        <v>1</v>
      </c>
      <c r="W207" s="193"/>
      <c r="X207" s="237"/>
      <c r="Y207" s="234" t="s">
        <v>7</v>
      </c>
      <c r="Z207" s="234" t="s">
        <v>984</v>
      </c>
      <c r="AB207" s="625" t="s">
        <v>982</v>
      </c>
      <c r="AC207" s="625" t="s">
        <v>1117</v>
      </c>
      <c r="AD207" s="629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4">
        <v>3</v>
      </c>
      <c r="W208" s="176"/>
      <c r="X208" s="237"/>
      <c r="Y208" s="234" t="s">
        <v>7</v>
      </c>
      <c r="Z208" s="234" t="s">
        <v>189</v>
      </c>
      <c r="AB208" s="625" t="s">
        <v>187</v>
      </c>
      <c r="AC208" s="625" t="s">
        <v>1117</v>
      </c>
      <c r="AD208" s="629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4">
        <v>3</v>
      </c>
      <c r="W209" s="176"/>
      <c r="X209" s="237"/>
      <c r="Y209" s="234" t="s">
        <v>7</v>
      </c>
      <c r="Z209" s="234" t="s">
        <v>191</v>
      </c>
      <c r="AB209" s="625" t="s">
        <v>190</v>
      </c>
      <c r="AC209" s="625" t="s">
        <v>1117</v>
      </c>
      <c r="AD209" s="629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4">
        <v>3</v>
      </c>
      <c r="W210" s="211"/>
      <c r="X210" s="237"/>
      <c r="Y210" s="234" t="s">
        <v>7</v>
      </c>
      <c r="Z210" s="234" t="s">
        <v>194</v>
      </c>
      <c r="AB210" s="625" t="s">
        <v>192</v>
      </c>
      <c r="AC210" s="625" t="s">
        <v>1117</v>
      </c>
      <c r="AD210" s="629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4">
        <v>4</v>
      </c>
      <c r="W211" s="211"/>
      <c r="X211" s="237"/>
      <c r="Y211" s="234" t="s">
        <v>7</v>
      </c>
      <c r="Z211" s="234" t="s">
        <v>197</v>
      </c>
      <c r="AB211" s="625" t="s">
        <v>195</v>
      </c>
      <c r="AC211" s="625" t="s">
        <v>1118</v>
      </c>
      <c r="AD211" s="629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4">
        <v>4</v>
      </c>
      <c r="W212" s="176"/>
      <c r="X212" s="237"/>
      <c r="Y212" s="234" t="s">
        <v>7</v>
      </c>
      <c r="Z212" s="234" t="s">
        <v>53</v>
      </c>
      <c r="AB212" s="625" t="s">
        <v>51</v>
      </c>
      <c r="AC212" s="625" t="s">
        <v>1117</v>
      </c>
      <c r="AD212" s="629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4">
        <v>3</v>
      </c>
      <c r="W213" s="211"/>
      <c r="X213" s="237"/>
      <c r="Y213" s="234" t="s">
        <v>682</v>
      </c>
      <c r="Z213" s="234" t="s">
        <v>113</v>
      </c>
      <c r="AB213" s="625" t="s">
        <v>111</v>
      </c>
      <c r="AC213" s="625" t="s">
        <v>1118</v>
      </c>
      <c r="AD213" s="629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4">
        <v>3</v>
      </c>
      <c r="W214" s="211"/>
      <c r="X214" s="237"/>
      <c r="Y214" s="234" t="s">
        <v>320</v>
      </c>
      <c r="Z214" s="234" t="s">
        <v>199</v>
      </c>
      <c r="AB214" s="625">
        <v>4301</v>
      </c>
      <c r="AC214" s="625" t="s">
        <v>1117</v>
      </c>
      <c r="AD214" s="629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4">
        <v>1</v>
      </c>
      <c r="W215" s="193"/>
      <c r="X215" s="237"/>
      <c r="Y215" s="234" t="s">
        <v>969</v>
      </c>
      <c r="Z215" s="234" t="s">
        <v>683</v>
      </c>
      <c r="AB215" s="625" t="s">
        <v>200</v>
      </c>
      <c r="AC215" s="625" t="s">
        <v>1118</v>
      </c>
      <c r="AD215" s="629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4">
        <v>1</v>
      </c>
      <c r="W216" s="193"/>
      <c r="X216" s="237"/>
      <c r="Y216" s="234" t="s">
        <v>7</v>
      </c>
      <c r="Z216" s="234" t="s">
        <v>774</v>
      </c>
      <c r="AB216" s="625" t="s">
        <v>202</v>
      </c>
      <c r="AC216" s="625" t="s">
        <v>1118</v>
      </c>
      <c r="AD216" s="629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4">
        <v>2</v>
      </c>
      <c r="W217" s="193"/>
      <c r="X217" s="237"/>
      <c r="Y217" s="234" t="s">
        <v>774</v>
      </c>
      <c r="Z217" s="234" t="s">
        <v>204</v>
      </c>
      <c r="AB217" s="625" t="s">
        <v>202</v>
      </c>
      <c r="AC217" s="625" t="s">
        <v>1118</v>
      </c>
      <c r="AD217" s="629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4">
        <v>2</v>
      </c>
      <c r="W218" s="193"/>
      <c r="X218" s="237"/>
      <c r="Y218" s="234" t="s">
        <v>7</v>
      </c>
      <c r="Z218" s="234" t="s">
        <v>197</v>
      </c>
      <c r="AB218" s="625" t="s">
        <v>205</v>
      </c>
      <c r="AC218" s="625" t="s">
        <v>1118</v>
      </c>
      <c r="AD218" s="629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4">
        <v>4</v>
      </c>
      <c r="W219" s="193"/>
      <c r="X219" s="237"/>
      <c r="Y219" s="234" t="s">
        <v>197</v>
      </c>
      <c r="Z219" s="234" t="s">
        <v>980</v>
      </c>
      <c r="AB219" s="625" t="s">
        <v>205</v>
      </c>
      <c r="AC219" s="625" t="s">
        <v>1118</v>
      </c>
      <c r="AD219" s="629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4">
        <v>4</v>
      </c>
      <c r="W220" s="211"/>
      <c r="X220" s="237"/>
      <c r="Y220" s="234" t="s">
        <v>680</v>
      </c>
      <c r="Z220" s="234" t="s">
        <v>681</v>
      </c>
      <c r="AB220" s="625">
        <v>4506</v>
      </c>
      <c r="AC220" s="625" t="s">
        <v>1117</v>
      </c>
      <c r="AD220" s="629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4">
        <v>4</v>
      </c>
      <c r="W221" s="211"/>
      <c r="X221" s="237"/>
      <c r="Y221" s="234" t="s">
        <v>723</v>
      </c>
      <c r="Z221" s="234" t="s">
        <v>685</v>
      </c>
      <c r="AB221" s="625" t="s">
        <v>206</v>
      </c>
      <c r="AC221" s="625" t="s">
        <v>1117</v>
      </c>
      <c r="AD221" s="629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4">
        <v>2</v>
      </c>
      <c r="W222" s="211"/>
      <c r="X222" s="237"/>
      <c r="Y222" s="234" t="s">
        <v>7</v>
      </c>
      <c r="Z222" s="234" t="s">
        <v>973</v>
      </c>
      <c r="AB222" s="625" t="s">
        <v>971</v>
      </c>
      <c r="AC222" s="625" t="s">
        <v>1117</v>
      </c>
      <c r="AD222" s="629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4">
        <v>1</v>
      </c>
      <c r="W223" s="211"/>
      <c r="X223" s="237"/>
      <c r="Y223" s="234" t="s">
        <v>7</v>
      </c>
      <c r="Z223" s="234" t="s">
        <v>191</v>
      </c>
      <c r="AB223" s="625" t="s">
        <v>974</v>
      </c>
      <c r="AC223" s="625" t="s">
        <v>1117</v>
      </c>
      <c r="AD223" s="629">
        <f t="shared" si="69"/>
        <v>5.0060000000000002</v>
      </c>
    </row>
    <row r="224" spans="1:30" s="227" customFormat="1" ht="16.5" hidden="1" outlineLevel="1" thickBot="1">
      <c r="A224" s="856" t="s">
        <v>372</v>
      </c>
      <c r="B224" s="857"/>
      <c r="C224" s="857"/>
      <c r="D224" s="857"/>
      <c r="E224" s="857"/>
      <c r="F224" s="591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9"/>
      <c r="W224" s="211"/>
      <c r="X224" s="237"/>
      <c r="AB224" s="625"/>
      <c r="AC224" s="625"/>
    </row>
    <row r="225" spans="1:30" s="227" customFormat="1" ht="16.5" hidden="1" outlineLevel="1" thickBot="1">
      <c r="A225" s="858"/>
      <c r="B225" s="859"/>
      <c r="C225" s="859"/>
      <c r="D225" s="859"/>
      <c r="E225" s="859"/>
      <c r="F225" s="592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80"/>
      <c r="W225" s="211"/>
      <c r="X225" s="288"/>
      <c r="AB225" s="625"/>
      <c r="AC225" s="625"/>
    </row>
    <row r="226" spans="1:30" s="227" customFormat="1" ht="16.5" hidden="1" outlineLevel="1" collapsed="1" thickBot="1">
      <c r="A226" s="13"/>
      <c r="B226" s="60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0"/>
      <c r="R226" s="590"/>
      <c r="S226" s="8"/>
      <c r="T226" s="196"/>
      <c r="U226" s="47"/>
      <c r="V226" s="151"/>
      <c r="W226" s="211"/>
      <c r="X226" s="6"/>
      <c r="Y226" s="5"/>
      <c r="Z226" s="5"/>
      <c r="AB226" s="625"/>
    </row>
    <row r="227" spans="1:30" s="227" customFormat="1" ht="16.5" hidden="1" outlineLevel="1" thickBot="1">
      <c r="A227" s="862" t="s">
        <v>207</v>
      </c>
      <c r="B227" s="862"/>
      <c r="C227" s="862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0"/>
      <c r="R227" s="590"/>
      <c r="S227" s="8"/>
      <c r="T227" s="196"/>
      <c r="U227" s="47"/>
      <c r="V227" s="151"/>
      <c r="W227" s="211"/>
      <c r="X227" s="6"/>
      <c r="Y227" s="5"/>
      <c r="Z227" s="5"/>
      <c r="AB227" s="625"/>
    </row>
    <row r="228" spans="1:30" s="227" customFormat="1" ht="15.75" outlineLevel="1">
      <c r="A228" s="217">
        <v>27</v>
      </c>
      <c r="B228" s="604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5" t="s">
        <v>208</v>
      </c>
      <c r="AC228" s="625" t="s">
        <v>1117</v>
      </c>
      <c r="AD228" s="629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4">
        <v>1</v>
      </c>
      <c r="W229" s="211"/>
      <c r="X229" s="290" t="s">
        <v>1035</v>
      </c>
      <c r="Y229" s="216" t="s">
        <v>7</v>
      </c>
      <c r="Z229" s="216" t="s">
        <v>104</v>
      </c>
      <c r="AB229" s="625" t="s">
        <v>211</v>
      </c>
      <c r="AC229" s="625" t="s">
        <v>1118</v>
      </c>
      <c r="AD229" s="629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4">
        <v>1</v>
      </c>
      <c r="W230" s="211"/>
      <c r="X230" s="290" t="s">
        <v>1035</v>
      </c>
      <c r="Y230" s="216" t="s">
        <v>642</v>
      </c>
      <c r="Z230" s="216" t="s">
        <v>643</v>
      </c>
      <c r="AB230" s="625">
        <v>4518</v>
      </c>
      <c r="AC230" s="625" t="s">
        <v>1117</v>
      </c>
      <c r="AD230" s="629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4">
        <v>1</v>
      </c>
      <c r="W231" s="211"/>
      <c r="X231" s="290" t="s">
        <v>1035</v>
      </c>
      <c r="Y231" s="216" t="s">
        <v>20</v>
      </c>
      <c r="Z231" s="216" t="s">
        <v>212</v>
      </c>
      <c r="AB231" s="625">
        <v>4518</v>
      </c>
      <c r="AC231" s="625" t="s">
        <v>1117</v>
      </c>
      <c r="AD231" s="629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4">
        <v>1</v>
      </c>
      <c r="W232" s="211"/>
      <c r="X232" s="290" t="s">
        <v>1035</v>
      </c>
      <c r="Y232" s="216" t="s">
        <v>7</v>
      </c>
      <c r="Z232" s="216" t="s">
        <v>771</v>
      </c>
      <c r="AB232" s="625" t="s">
        <v>686</v>
      </c>
      <c r="AC232" s="625" t="s">
        <v>1117</v>
      </c>
      <c r="AD232" s="629">
        <f>+IF(AC232="No",T232,0)</f>
        <v>7.42</v>
      </c>
    </row>
    <row r="233" spans="1:30" s="227" customFormat="1" ht="16.5" hidden="1" outlineLevel="1" thickBot="1">
      <c r="A233" s="856" t="s">
        <v>371</v>
      </c>
      <c r="B233" s="857"/>
      <c r="C233" s="857"/>
      <c r="D233" s="857"/>
      <c r="E233" s="857"/>
      <c r="F233" s="591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79"/>
      <c r="W233" s="211"/>
      <c r="X233" s="237"/>
      <c r="AB233" s="625"/>
      <c r="AC233" s="625"/>
    </row>
    <row r="234" spans="1:30" s="227" customFormat="1" ht="16.5" hidden="1" outlineLevel="1" thickBot="1">
      <c r="A234" s="858"/>
      <c r="B234" s="859"/>
      <c r="C234" s="859"/>
      <c r="D234" s="859"/>
      <c r="E234" s="859"/>
      <c r="F234" s="592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80"/>
      <c r="W234" s="211"/>
      <c r="X234" s="288"/>
      <c r="AB234" s="625"/>
      <c r="AC234" s="625"/>
    </row>
    <row r="235" spans="1:30" s="227" customFormat="1" ht="16.5" hidden="1" outlineLevel="1" collapsed="1" thickBot="1">
      <c r="A235" s="13"/>
      <c r="B235" s="60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0"/>
      <c r="R235" s="590"/>
      <c r="S235" s="8"/>
      <c r="T235" s="196"/>
      <c r="U235" s="47"/>
      <c r="V235" s="151"/>
      <c r="W235" s="211"/>
      <c r="X235" s="6"/>
      <c r="Y235" s="9"/>
      <c r="Z235" s="9"/>
      <c r="AB235" s="625"/>
    </row>
    <row r="236" spans="1:30" s="227" customFormat="1" ht="16.5" hidden="1" outlineLevel="1" thickBot="1">
      <c r="A236" s="862" t="s">
        <v>213</v>
      </c>
      <c r="B236" s="862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0"/>
      <c r="R236" s="590"/>
      <c r="S236" s="8"/>
      <c r="T236" s="196"/>
      <c r="U236" s="47"/>
      <c r="V236" s="151"/>
      <c r="W236" s="211"/>
      <c r="X236" s="6"/>
      <c r="Y236" s="9"/>
      <c r="Z236" s="9"/>
      <c r="AB236" s="625"/>
    </row>
    <row r="237" spans="1:30" s="227" customFormat="1" ht="15.75" outlineLevel="1">
      <c r="A237" s="478">
        <v>40</v>
      </c>
      <c r="B237" s="605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5">
        <v>4006</v>
      </c>
      <c r="AC237" s="625" t="s">
        <v>1117</v>
      </c>
      <c r="AD237" s="629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0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5">
        <v>4007</v>
      </c>
      <c r="AC238" s="625" t="s">
        <v>1117</v>
      </c>
      <c r="AD238" s="629">
        <f t="shared" si="81"/>
        <v>0.45500000000000002</v>
      </c>
    </row>
    <row r="239" spans="1:30" s="227" customFormat="1" ht="15.75" hidden="1" outlineLevel="1">
      <c r="A239" s="483" t="s">
        <v>801</v>
      </c>
      <c r="B239" s="600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5">
        <v>4008</v>
      </c>
      <c r="AC239" s="625" t="s">
        <v>1118</v>
      </c>
      <c r="AD239" s="629">
        <f t="shared" si="81"/>
        <v>0</v>
      </c>
    </row>
    <row r="240" spans="1:30" s="227" customFormat="1" ht="15.75" hidden="1" outlineLevel="1">
      <c r="A240" s="483" t="s">
        <v>801</v>
      </c>
      <c r="B240" s="600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5">
        <v>4009</v>
      </c>
      <c r="AC240" s="625" t="s">
        <v>1118</v>
      </c>
      <c r="AD240" s="629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4">
        <v>2</v>
      </c>
      <c r="W241" s="211"/>
      <c r="X241" s="177"/>
      <c r="Y241" s="234" t="s">
        <v>7</v>
      </c>
      <c r="Z241" s="234" t="s">
        <v>724</v>
      </c>
      <c r="AB241" s="625" t="s">
        <v>214</v>
      </c>
      <c r="AC241" s="625" t="s">
        <v>1118</v>
      </c>
      <c r="AD241" s="629">
        <f t="shared" si="81"/>
        <v>0</v>
      </c>
    </row>
    <row r="242" spans="1:30" s="182" customFormat="1" ht="15.75" outlineLevel="1">
      <c r="A242" s="232">
        <v>40</v>
      </c>
      <c r="B242" s="60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4">
        <v>2</v>
      </c>
      <c r="W242" s="181"/>
      <c r="X242" s="177"/>
      <c r="Y242" s="234" t="s">
        <v>7</v>
      </c>
      <c r="Z242" s="234" t="s">
        <v>428</v>
      </c>
      <c r="AB242" s="627" t="s">
        <v>439</v>
      </c>
      <c r="AC242" s="625" t="s">
        <v>1117</v>
      </c>
      <c r="AD242" s="629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5" t="s">
        <v>785</v>
      </c>
      <c r="AC243" s="625" t="s">
        <v>1117</v>
      </c>
      <c r="AD243" s="629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4">
        <v>4</v>
      </c>
      <c r="W244" s="211"/>
      <c r="X244" s="177"/>
      <c r="Y244" s="234" t="s">
        <v>7</v>
      </c>
      <c r="Z244" s="234" t="s">
        <v>429</v>
      </c>
      <c r="AB244" s="625" t="s">
        <v>216</v>
      </c>
      <c r="AC244" s="625" t="s">
        <v>1118</v>
      </c>
      <c r="AD244" s="629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4">
        <v>3</v>
      </c>
      <c r="W245" s="211"/>
      <c r="X245" s="177"/>
      <c r="Y245" s="234" t="s">
        <v>7</v>
      </c>
      <c r="Z245" s="234" t="s">
        <v>687</v>
      </c>
      <c r="AB245" s="625" t="s">
        <v>218</v>
      </c>
      <c r="AC245" s="625" t="s">
        <v>1118</v>
      </c>
      <c r="AD245" s="629">
        <f t="shared" si="81"/>
        <v>0</v>
      </c>
    </row>
    <row r="246" spans="1:30" s="227" customFormat="1" ht="15.75" outlineLevel="1">
      <c r="A246" s="483">
        <v>65</v>
      </c>
      <c r="B246" s="600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5" t="s">
        <v>220</v>
      </c>
      <c r="AC246" s="625" t="s">
        <v>1117</v>
      </c>
      <c r="AD246" s="629">
        <f t="shared" si="81"/>
        <v>1.617</v>
      </c>
    </row>
    <row r="247" spans="1:30" s="227" customFormat="1" ht="15.75" outlineLevel="1">
      <c r="A247" s="483">
        <v>65</v>
      </c>
      <c r="B247" s="600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5" t="s">
        <v>220</v>
      </c>
      <c r="AC247" s="625" t="s">
        <v>1117</v>
      </c>
      <c r="AD247" s="629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4">
        <v>1</v>
      </c>
      <c r="W248" s="211"/>
      <c r="X248" s="290" t="s">
        <v>1035</v>
      </c>
      <c r="Y248" s="234" t="s">
        <v>430</v>
      </c>
      <c r="Z248" s="234" t="s">
        <v>431</v>
      </c>
      <c r="AB248" s="625" t="s">
        <v>220</v>
      </c>
      <c r="AC248" s="625" t="s">
        <v>1117</v>
      </c>
      <c r="AD248" s="629">
        <f t="shared" si="81"/>
        <v>1.212</v>
      </c>
    </row>
    <row r="249" spans="1:30" s="227" customFormat="1" ht="15.75" outlineLevel="1">
      <c r="A249" s="483">
        <v>65</v>
      </c>
      <c r="B249" s="600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5" t="s">
        <v>220</v>
      </c>
      <c r="AC249" s="625" t="s">
        <v>1117</v>
      </c>
      <c r="AD249" s="629">
        <f t="shared" si="81"/>
        <v>0.82</v>
      </c>
    </row>
    <row r="250" spans="1:30" s="148" customFormat="1" ht="15.75" outlineLevel="1">
      <c r="A250" s="332">
        <v>65</v>
      </c>
      <c r="B250" s="608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4">
        <v>1</v>
      </c>
      <c r="W250" s="5"/>
      <c r="X250" s="177"/>
      <c r="Y250" s="234"/>
      <c r="Z250" s="234"/>
      <c r="AB250" s="626" t="s">
        <v>222</v>
      </c>
      <c r="AC250" s="625" t="s">
        <v>1117</v>
      </c>
      <c r="AD250" s="629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4">
        <v>1</v>
      </c>
      <c r="W251" s="211"/>
      <c r="X251" s="290" t="s">
        <v>1035</v>
      </c>
      <c r="Y251" s="234" t="s">
        <v>127</v>
      </c>
      <c r="Z251" s="234" t="s">
        <v>224</v>
      </c>
      <c r="AB251" s="625" t="s">
        <v>222</v>
      </c>
      <c r="AC251" s="625" t="s">
        <v>1117</v>
      </c>
      <c r="AD251" s="629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4">
        <v>3</v>
      </c>
      <c r="W252" s="211"/>
      <c r="X252" s="177"/>
      <c r="Y252" s="234" t="s">
        <v>7</v>
      </c>
      <c r="Z252" s="234" t="s">
        <v>541</v>
      </c>
      <c r="AB252" s="625" t="s">
        <v>225</v>
      </c>
      <c r="AC252" s="625" t="s">
        <v>1118</v>
      </c>
      <c r="AD252" s="629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4">
        <v>3</v>
      </c>
      <c r="W253" s="211"/>
      <c r="X253" s="177"/>
      <c r="Y253" s="234" t="s">
        <v>7</v>
      </c>
      <c r="Z253" s="234" t="s">
        <v>688</v>
      </c>
      <c r="AB253" s="625" t="s">
        <v>436</v>
      </c>
      <c r="AC253" s="625" t="s">
        <v>1117</v>
      </c>
      <c r="AD253" s="629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4">
        <v>3</v>
      </c>
      <c r="W254" s="211"/>
      <c r="X254" s="177"/>
      <c r="Y254" s="234" t="s">
        <v>7</v>
      </c>
      <c r="Z254" s="234" t="s">
        <v>690</v>
      </c>
      <c r="AB254" s="625" t="s">
        <v>435</v>
      </c>
      <c r="AC254" s="625" t="s">
        <v>1117</v>
      </c>
      <c r="AD254" s="629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4">
        <v>3</v>
      </c>
      <c r="W255" s="211"/>
      <c r="X255" s="177"/>
      <c r="Y255" s="234" t="s">
        <v>7</v>
      </c>
      <c r="Z255" s="234" t="s">
        <v>232</v>
      </c>
      <c r="AB255" s="625" t="s">
        <v>438</v>
      </c>
      <c r="AC255" s="625" t="s">
        <v>1117</v>
      </c>
      <c r="AD255" s="629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4">
        <v>3</v>
      </c>
      <c r="W256" s="211"/>
      <c r="X256" s="177"/>
      <c r="Y256" s="234" t="s">
        <v>7</v>
      </c>
      <c r="Z256" s="234" t="s">
        <v>542</v>
      </c>
      <c r="AB256" s="625" t="s">
        <v>226</v>
      </c>
      <c r="AC256" s="625" t="s">
        <v>1117</v>
      </c>
      <c r="AD256" s="629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4">
        <v>3</v>
      </c>
      <c r="W257" s="211"/>
      <c r="X257" s="177"/>
      <c r="Y257" s="234" t="s">
        <v>7</v>
      </c>
      <c r="Z257" s="234" t="s">
        <v>773</v>
      </c>
      <c r="AB257" s="625" t="s">
        <v>228</v>
      </c>
      <c r="AC257" s="625" t="s">
        <v>1117</v>
      </c>
      <c r="AD257" s="629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4">
        <v>3</v>
      </c>
      <c r="W258" s="211"/>
      <c r="X258" s="177"/>
      <c r="Y258" s="234" t="s">
        <v>7</v>
      </c>
      <c r="Z258" s="234" t="s">
        <v>194</v>
      </c>
      <c r="AB258" s="625" t="s">
        <v>229</v>
      </c>
      <c r="AC258" s="625" t="s">
        <v>1117</v>
      </c>
      <c r="AD258" s="629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4">
        <v>3</v>
      </c>
      <c r="W259" s="211"/>
      <c r="X259" s="177"/>
      <c r="Y259" s="234" t="s">
        <v>7</v>
      </c>
      <c r="Z259" s="234" t="s">
        <v>755</v>
      </c>
      <c r="AB259" s="625" t="s">
        <v>230</v>
      </c>
      <c r="AC259" s="625" t="s">
        <v>1117</v>
      </c>
      <c r="AD259" s="629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4">
        <v>1</v>
      </c>
      <c r="W260" s="211"/>
      <c r="X260" s="290" t="s">
        <v>1035</v>
      </c>
      <c r="Y260" s="234" t="s">
        <v>7</v>
      </c>
      <c r="Z260" s="234" t="s">
        <v>14</v>
      </c>
      <c r="AB260" s="625" t="s">
        <v>231</v>
      </c>
      <c r="AC260" s="625" t="s">
        <v>1117</v>
      </c>
      <c r="AD260" s="629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4">
        <v>1</v>
      </c>
      <c r="W261" s="211"/>
      <c r="X261" s="290" t="s">
        <v>1035</v>
      </c>
      <c r="Y261" s="234" t="s">
        <v>7</v>
      </c>
      <c r="Z261" s="234" t="s">
        <v>546</v>
      </c>
      <c r="AB261" s="625" t="s">
        <v>544</v>
      </c>
      <c r="AC261" s="625" t="s">
        <v>1117</v>
      </c>
      <c r="AD261" s="629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4">
        <v>4</v>
      </c>
      <c r="W262" s="211"/>
      <c r="X262" s="177"/>
      <c r="Y262" s="234" t="s">
        <v>7</v>
      </c>
      <c r="Z262" s="234" t="s">
        <v>440</v>
      </c>
      <c r="AB262" s="625" t="s">
        <v>233</v>
      </c>
      <c r="AC262" s="625" t="s">
        <v>1118</v>
      </c>
      <c r="AD262" s="629">
        <f t="shared" si="81"/>
        <v>0</v>
      </c>
    </row>
    <row r="263" spans="1:30" s="227" customFormat="1" ht="16.5" hidden="1" outlineLevel="1" thickBot="1">
      <c r="A263" s="856" t="s">
        <v>370</v>
      </c>
      <c r="B263" s="857"/>
      <c r="C263" s="857"/>
      <c r="D263" s="857"/>
      <c r="E263" s="857"/>
      <c r="F263" s="591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79"/>
      <c r="W263" s="211"/>
      <c r="X263" s="177"/>
      <c r="AB263" s="625"/>
      <c r="AC263" s="625"/>
    </row>
    <row r="264" spans="1:30" s="227" customFormat="1" ht="16.5" hidden="1" outlineLevel="1" thickBot="1">
      <c r="A264" s="858"/>
      <c r="B264" s="859"/>
      <c r="C264" s="859"/>
      <c r="D264" s="859"/>
      <c r="E264" s="859"/>
      <c r="F264" s="592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80"/>
      <c r="W264" s="211"/>
      <c r="X264" s="288"/>
      <c r="AB264" s="625"/>
      <c r="AC264" s="625"/>
    </row>
    <row r="265" spans="1:30" s="227" customFormat="1" ht="16.5" hidden="1" outlineLevel="1" collapsed="1" thickBot="1">
      <c r="A265" s="13"/>
      <c r="B265" s="60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0"/>
      <c r="R265" s="590"/>
      <c r="S265" s="8"/>
      <c r="T265" s="196"/>
      <c r="U265" s="47"/>
      <c r="V265" s="151"/>
      <c r="W265" s="211"/>
      <c r="X265" s="6"/>
      <c r="Y265" s="5"/>
      <c r="Z265" s="5"/>
      <c r="AB265" s="625"/>
    </row>
    <row r="266" spans="1:30" s="227" customFormat="1" ht="16.5" hidden="1" outlineLevel="1" thickBot="1">
      <c r="A266" s="862" t="s">
        <v>235</v>
      </c>
      <c r="B266" s="862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0"/>
      <c r="R266" s="590"/>
      <c r="S266" s="8"/>
      <c r="T266" s="196"/>
      <c r="U266" s="47"/>
      <c r="V266" s="151"/>
      <c r="W266" s="211"/>
      <c r="X266" s="6"/>
      <c r="Y266" s="5"/>
      <c r="Z266" s="5"/>
      <c r="AB266" s="625"/>
    </row>
    <row r="267" spans="1:30" s="227" customFormat="1" ht="15.75" outlineLevel="1">
      <c r="A267" s="217" t="s">
        <v>797</v>
      </c>
      <c r="B267" s="604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5" t="s">
        <v>236</v>
      </c>
      <c r="AC267" s="625" t="s">
        <v>1117</v>
      </c>
      <c r="AD267" s="629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4">
        <v>2</v>
      </c>
      <c r="W268" s="211"/>
      <c r="X268" s="237"/>
      <c r="Y268" s="234" t="s">
        <v>7</v>
      </c>
      <c r="Z268" s="234" t="s">
        <v>774</v>
      </c>
      <c r="AB268" s="625" t="s">
        <v>238</v>
      </c>
      <c r="AC268" s="625" t="s">
        <v>1117</v>
      </c>
      <c r="AD268" s="629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4">
        <v>1</v>
      </c>
      <c r="W269" s="211"/>
      <c r="X269" s="237"/>
      <c r="Y269" s="234" t="s">
        <v>7</v>
      </c>
      <c r="Z269" s="234" t="s">
        <v>241</v>
      </c>
      <c r="AB269" s="625">
        <v>1001</v>
      </c>
      <c r="AC269" s="625" t="s">
        <v>1118</v>
      </c>
      <c r="AD269" s="629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4">
        <v>2</v>
      </c>
      <c r="W270" s="211"/>
      <c r="X270" s="237"/>
      <c r="Y270" s="234" t="s">
        <v>7</v>
      </c>
      <c r="Z270" s="234" t="s">
        <v>769</v>
      </c>
      <c r="AB270" s="625">
        <v>1002</v>
      </c>
      <c r="AC270" s="625" t="s">
        <v>1118</v>
      </c>
      <c r="AD270" s="629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4">
        <v>3</v>
      </c>
      <c r="W271" s="211"/>
      <c r="X271" s="237"/>
      <c r="Y271" s="234" t="s">
        <v>769</v>
      </c>
      <c r="Z271" s="234" t="s">
        <v>242</v>
      </c>
      <c r="AB271" s="625">
        <v>1002</v>
      </c>
      <c r="AC271" s="625" t="s">
        <v>1118</v>
      </c>
      <c r="AD271" s="629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4">
        <v>5</v>
      </c>
      <c r="W272" s="211"/>
      <c r="X272" s="237"/>
      <c r="Y272" s="234" t="s">
        <v>191</v>
      </c>
      <c r="Z272" s="234" t="s">
        <v>243</v>
      </c>
      <c r="AB272" s="625">
        <v>1003</v>
      </c>
      <c r="AC272" s="625" t="s">
        <v>1118</v>
      </c>
      <c r="AD272" s="629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4">
        <v>2</v>
      </c>
      <c r="W273" s="211"/>
      <c r="X273" s="237"/>
      <c r="Y273" s="234" t="s">
        <v>246</v>
      </c>
      <c r="Z273" s="234" t="s">
        <v>247</v>
      </c>
      <c r="AB273" s="625">
        <v>1701</v>
      </c>
      <c r="AC273" s="625" t="s">
        <v>1117</v>
      </c>
      <c r="AD273" s="629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4">
        <v>3</v>
      </c>
      <c r="W274" s="211"/>
      <c r="X274" s="290" t="s">
        <v>1035</v>
      </c>
      <c r="Y274" s="234" t="s">
        <v>7</v>
      </c>
      <c r="Z274" s="234" t="s">
        <v>10</v>
      </c>
      <c r="AB274" s="625">
        <v>1702</v>
      </c>
      <c r="AC274" s="625" t="s">
        <v>1117</v>
      </c>
      <c r="AD274" s="629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5">
        <v>2501</v>
      </c>
      <c r="AC275" s="625" t="s">
        <v>1118</v>
      </c>
      <c r="AD275" s="629">
        <f t="shared" si="86"/>
        <v>0</v>
      </c>
    </row>
    <row r="276" spans="1:30" s="227" customFormat="1" ht="15.75" hidden="1" outlineLevel="1">
      <c r="A276" s="332">
        <v>25</v>
      </c>
      <c r="B276" s="608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5">
        <v>2501</v>
      </c>
      <c r="AC276" s="625" t="s">
        <v>1118</v>
      </c>
      <c r="AD276" s="629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4">
        <v>2</v>
      </c>
      <c r="W277" s="5"/>
      <c r="X277" s="237"/>
      <c r="Y277" s="234" t="s">
        <v>7</v>
      </c>
      <c r="Z277" s="234" t="s">
        <v>550</v>
      </c>
      <c r="AB277" s="626" t="s">
        <v>250</v>
      </c>
      <c r="AC277" s="625" t="s">
        <v>1117</v>
      </c>
      <c r="AD277" s="629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4">
        <v>5</v>
      </c>
      <c r="W278" s="211"/>
      <c r="X278" s="237"/>
      <c r="Y278" s="234" t="s">
        <v>7</v>
      </c>
      <c r="Z278" s="234" t="s">
        <v>697</v>
      </c>
      <c r="AB278" s="625" t="s">
        <v>249</v>
      </c>
      <c r="AC278" s="625" t="s">
        <v>1117</v>
      </c>
      <c r="AD278" s="629">
        <f t="shared" si="86"/>
        <v>3.5860000000000003</v>
      </c>
    </row>
    <row r="279" spans="1:30" s="227" customFormat="1" ht="15.75" outlineLevel="1">
      <c r="A279" s="332" t="s">
        <v>806</v>
      </c>
      <c r="B279" s="608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5" t="s">
        <v>917</v>
      </c>
      <c r="AC279" s="625" t="s">
        <v>1117</v>
      </c>
      <c r="AD279" s="629">
        <f t="shared" si="86"/>
        <v>0</v>
      </c>
    </row>
    <row r="280" spans="1:30" s="227" customFormat="1" ht="15.75" outlineLevel="1">
      <c r="A280" s="332" t="s">
        <v>806</v>
      </c>
      <c r="B280" s="608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5" t="s">
        <v>926</v>
      </c>
      <c r="AC280" s="625" t="s">
        <v>1117</v>
      </c>
      <c r="AD280" s="629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4">
        <v>5</v>
      </c>
      <c r="W281" s="211"/>
      <c r="X281" s="237"/>
      <c r="Y281" s="234" t="s">
        <v>23</v>
      </c>
      <c r="Z281" s="234" t="s">
        <v>98</v>
      </c>
      <c r="AB281" s="625" t="s">
        <v>97</v>
      </c>
      <c r="AC281" s="625" t="s">
        <v>1118</v>
      </c>
      <c r="AD281" s="629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4">
        <v>3</v>
      </c>
      <c r="W282" s="211"/>
      <c r="X282" s="237"/>
      <c r="Y282" s="234" t="s">
        <v>7</v>
      </c>
      <c r="Z282" s="234" t="s">
        <v>144</v>
      </c>
      <c r="AB282" s="625" t="s">
        <v>254</v>
      </c>
      <c r="AC282" s="625" t="s">
        <v>1118</v>
      </c>
      <c r="AD282" s="629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4">
        <v>4</v>
      </c>
      <c r="W283" s="211"/>
      <c r="X283" s="290" t="s">
        <v>1035</v>
      </c>
      <c r="Y283" s="234" t="s">
        <v>144</v>
      </c>
      <c r="Z283" s="234" t="s">
        <v>255</v>
      </c>
      <c r="AB283" s="625" t="s">
        <v>254</v>
      </c>
      <c r="AC283" s="625" t="s">
        <v>1118</v>
      </c>
      <c r="AD283" s="629">
        <f t="shared" si="86"/>
        <v>0</v>
      </c>
    </row>
    <row r="284" spans="1:30" s="227" customFormat="1" ht="15.75" outlineLevel="1">
      <c r="A284" s="332">
        <v>25</v>
      </c>
      <c r="B284" s="608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5">
        <v>2502</v>
      </c>
      <c r="AC284" s="625" t="s">
        <v>1117</v>
      </c>
      <c r="AD284" s="629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4">
        <v>4</v>
      </c>
      <c r="W285" s="211"/>
      <c r="X285" s="290" t="s">
        <v>1035</v>
      </c>
      <c r="Y285" s="234" t="s">
        <v>700</v>
      </c>
      <c r="Z285" s="234" t="s">
        <v>548</v>
      </c>
      <c r="AB285" s="625">
        <v>2502</v>
      </c>
      <c r="AC285" s="625" t="s">
        <v>1117</v>
      </c>
      <c r="AD285" s="629">
        <f t="shared" si="86"/>
        <v>89.321999999999989</v>
      </c>
    </row>
    <row r="286" spans="1:30" s="227" customFormat="1" ht="15.75" hidden="1" outlineLevel="1">
      <c r="A286" s="332" t="s">
        <v>806</v>
      </c>
      <c r="B286" s="608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5"/>
      <c r="AC286" s="625"/>
      <c r="AD286" s="629">
        <f t="shared" si="86"/>
        <v>0</v>
      </c>
    </row>
    <row r="287" spans="1:30" s="227" customFormat="1" ht="15.75" hidden="1" outlineLevel="1">
      <c r="A287" s="856" t="s">
        <v>369</v>
      </c>
      <c r="B287" s="857"/>
      <c r="C287" s="857"/>
      <c r="D287" s="857"/>
      <c r="E287" s="857"/>
      <c r="F287" s="591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79"/>
      <c r="W287" s="211"/>
      <c r="X287" s="237"/>
      <c r="AB287" s="625"/>
      <c r="AC287" s="625"/>
    </row>
    <row r="288" spans="1:30" s="227" customFormat="1" ht="16.5" hidden="1" outlineLevel="1" thickBot="1">
      <c r="A288" s="858"/>
      <c r="B288" s="859"/>
      <c r="C288" s="859"/>
      <c r="D288" s="859"/>
      <c r="E288" s="859"/>
      <c r="F288" s="592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80"/>
      <c r="W288" s="211"/>
      <c r="X288" s="288"/>
      <c r="AB288" s="625"/>
      <c r="AC288" s="625"/>
    </row>
    <row r="289" spans="1:30" s="227" customFormat="1" ht="15.75" hidden="1" outlineLevel="1" collapsed="1">
      <c r="A289" s="13"/>
      <c r="B289" s="60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0"/>
      <c r="R289" s="590"/>
      <c r="S289" s="8"/>
      <c r="T289" s="196"/>
      <c r="U289" s="47"/>
      <c r="V289" s="151"/>
      <c r="W289" s="211"/>
      <c r="X289" s="6"/>
      <c r="Y289" s="5"/>
      <c r="Z289" s="5"/>
      <c r="AB289" s="625"/>
    </row>
    <row r="290" spans="1:30" s="227" customFormat="1" ht="15.75" hidden="1" outlineLevel="1">
      <c r="A290" s="862" t="s">
        <v>256</v>
      </c>
      <c r="B290" s="862"/>
      <c r="C290" s="862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0"/>
      <c r="R290" s="590"/>
      <c r="S290" s="8"/>
      <c r="T290" s="196"/>
      <c r="U290" s="47"/>
      <c r="V290" s="151"/>
      <c r="W290" s="211"/>
      <c r="X290" s="6"/>
      <c r="Y290" s="5"/>
      <c r="Z290" s="5"/>
      <c r="AB290" s="625"/>
    </row>
    <row r="291" spans="1:30" s="148" customFormat="1" ht="15.75" hidden="1" outlineLevel="1">
      <c r="A291" s="217">
        <v>55</v>
      </c>
      <c r="B291" s="604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26">
        <v>5505</v>
      </c>
      <c r="AC291" s="625" t="s">
        <v>1118</v>
      </c>
      <c r="AD291" s="629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4">
        <v>2</v>
      </c>
      <c r="W292" s="5"/>
      <c r="X292" s="237"/>
      <c r="Y292" s="234" t="s">
        <v>555</v>
      </c>
      <c r="Z292" s="234" t="s">
        <v>260</v>
      </c>
      <c r="AB292" s="626">
        <v>5507</v>
      </c>
      <c r="AC292" s="625" t="s">
        <v>1118</v>
      </c>
      <c r="AD292" s="629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4">
        <v>1</v>
      </c>
      <c r="W293" s="5"/>
      <c r="X293" s="237"/>
      <c r="Y293" s="234" t="s">
        <v>27</v>
      </c>
      <c r="Z293" s="234" t="s">
        <v>243</v>
      </c>
      <c r="AB293" s="625" t="s">
        <v>257</v>
      </c>
      <c r="AC293" s="625" t="s">
        <v>1118</v>
      </c>
      <c r="AD293" s="629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4">
        <v>2</v>
      </c>
      <c r="W294" s="5"/>
      <c r="X294" s="237"/>
      <c r="Y294" s="234" t="s">
        <v>7</v>
      </c>
      <c r="Z294" s="234" t="s">
        <v>556</v>
      </c>
      <c r="AB294" s="625" t="s">
        <v>258</v>
      </c>
      <c r="AC294" s="625" t="s">
        <v>1117</v>
      </c>
      <c r="AD294" s="629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4">
        <v>2</v>
      </c>
      <c r="W295" s="211"/>
      <c r="X295" s="237"/>
      <c r="Y295" s="234" t="s">
        <v>7</v>
      </c>
      <c r="Z295" s="234" t="s">
        <v>559</v>
      </c>
      <c r="AB295" s="625" t="s">
        <v>259</v>
      </c>
      <c r="AC295" s="625" t="s">
        <v>1118</v>
      </c>
      <c r="AD295" s="629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4">
        <v>3</v>
      </c>
      <c r="W296" s="211"/>
      <c r="X296" s="237"/>
      <c r="Y296" s="234" t="s">
        <v>49</v>
      </c>
      <c r="Z296" s="234" t="s">
        <v>562</v>
      </c>
      <c r="AB296" s="625">
        <v>6603</v>
      </c>
      <c r="AC296" s="625" t="s">
        <v>1118</v>
      </c>
      <c r="AD296" s="629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4">
        <v>4</v>
      </c>
      <c r="W297" s="211"/>
      <c r="X297" s="237"/>
      <c r="Y297" s="234" t="s">
        <v>7</v>
      </c>
      <c r="Z297" s="234" t="s">
        <v>261</v>
      </c>
      <c r="AB297" s="625">
        <v>6604</v>
      </c>
      <c r="AC297" s="625" t="s">
        <v>1118</v>
      </c>
      <c r="AD297" s="629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4">
        <v>1</v>
      </c>
      <c r="W298" s="211"/>
      <c r="X298" s="237"/>
      <c r="Y298" s="234" t="s">
        <v>122</v>
      </c>
      <c r="Z298" s="234" t="s">
        <v>117</v>
      </c>
      <c r="AB298" s="625">
        <v>7008</v>
      </c>
      <c r="AC298" s="625" t="s">
        <v>1117</v>
      </c>
      <c r="AD298" s="629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4">
        <v>1</v>
      </c>
      <c r="W299" s="211"/>
      <c r="X299" s="237"/>
      <c r="Y299" s="234" t="s">
        <v>7</v>
      </c>
      <c r="Z299" s="234" t="s">
        <v>553</v>
      </c>
      <c r="AB299" s="625">
        <v>7009</v>
      </c>
      <c r="AC299" s="625" t="s">
        <v>1118</v>
      </c>
      <c r="AD299" s="629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4">
        <v>1</v>
      </c>
      <c r="W300" s="211"/>
      <c r="X300" s="237"/>
      <c r="Y300" s="234" t="s">
        <v>49</v>
      </c>
      <c r="Z300" s="234" t="s">
        <v>264</v>
      </c>
      <c r="AB300" s="625" t="s">
        <v>263</v>
      </c>
      <c r="AC300" s="625" t="s">
        <v>1118</v>
      </c>
      <c r="AD300" s="629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26" t="s">
        <v>921</v>
      </c>
      <c r="AC301" s="625" t="s">
        <v>1117</v>
      </c>
      <c r="AD301" s="629">
        <f t="shared" si="92"/>
        <v>5.351</v>
      </c>
    </row>
    <row r="302" spans="1:30" s="227" customFormat="1" ht="15.75" hidden="1" outlineLevel="1">
      <c r="A302" s="856" t="s">
        <v>368</v>
      </c>
      <c r="B302" s="857"/>
      <c r="C302" s="857"/>
      <c r="D302" s="857"/>
      <c r="E302" s="857"/>
      <c r="F302" s="591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79"/>
      <c r="W302" s="211"/>
      <c r="X302" s="237"/>
      <c r="AB302" s="625"/>
      <c r="AC302" s="625"/>
    </row>
    <row r="303" spans="1:30" s="227" customFormat="1" ht="16.5" hidden="1" outlineLevel="1" thickBot="1">
      <c r="A303" s="858"/>
      <c r="B303" s="859"/>
      <c r="C303" s="859"/>
      <c r="D303" s="859"/>
      <c r="E303" s="859"/>
      <c r="F303" s="592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80"/>
      <c r="W303" s="211"/>
      <c r="X303" s="288"/>
      <c r="AB303" s="625"/>
      <c r="AC303" s="625"/>
    </row>
    <row r="304" spans="1:30" s="227" customFormat="1" ht="15.75" hidden="1" outlineLevel="1" collapsed="1">
      <c r="A304" s="51"/>
      <c r="B304" s="60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0"/>
      <c r="R304" s="590"/>
      <c r="S304" s="8"/>
      <c r="T304" s="196"/>
      <c r="U304" s="47"/>
      <c r="V304" s="151"/>
      <c r="W304" s="211"/>
      <c r="X304" s="6"/>
      <c r="Y304" s="6"/>
      <c r="Z304" s="6"/>
      <c r="AB304" s="625"/>
    </row>
    <row r="305" spans="1:30" s="227" customFormat="1" ht="15.75" hidden="1" outlineLevel="1">
      <c r="A305" s="862" t="s">
        <v>266</v>
      </c>
      <c r="B305" s="862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0"/>
      <c r="R305" s="590"/>
      <c r="S305" s="8"/>
      <c r="T305" s="196"/>
      <c r="U305" s="47"/>
      <c r="V305" s="151"/>
      <c r="W305" s="211"/>
      <c r="X305" s="6"/>
      <c r="Y305" s="6"/>
      <c r="Z305" s="6"/>
      <c r="AB305" s="625"/>
    </row>
    <row r="306" spans="1:30" s="227" customFormat="1" ht="15.75" hidden="1" outlineLevel="1">
      <c r="A306" s="217">
        <v>10</v>
      </c>
      <c r="B306" s="604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5">
        <v>1003</v>
      </c>
      <c r="AC306" s="625" t="s">
        <v>1118</v>
      </c>
      <c r="AD306" s="629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4">
        <v>1</v>
      </c>
      <c r="W307" s="211"/>
      <c r="X307" s="290" t="s">
        <v>1035</v>
      </c>
      <c r="Y307" s="234" t="s">
        <v>7</v>
      </c>
      <c r="Z307" s="234" t="s">
        <v>215</v>
      </c>
      <c r="AB307" s="625">
        <v>4501</v>
      </c>
      <c r="AC307" s="625" t="s">
        <v>1117</v>
      </c>
      <c r="AD307" s="629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4">
        <v>1</v>
      </c>
      <c r="W308" s="211"/>
      <c r="X308" s="290" t="s">
        <v>1035</v>
      </c>
      <c r="Y308" s="234" t="s">
        <v>7</v>
      </c>
      <c r="Z308" s="234" t="s">
        <v>110</v>
      </c>
      <c r="AB308" s="625">
        <v>4502</v>
      </c>
      <c r="AC308" s="625" t="s">
        <v>1118</v>
      </c>
      <c r="AD308" s="629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4">
        <v>2</v>
      </c>
      <c r="W309" s="211"/>
      <c r="X309" s="290" t="s">
        <v>1035</v>
      </c>
      <c r="Y309" s="234" t="s">
        <v>110</v>
      </c>
      <c r="Z309" s="234" t="s">
        <v>269</v>
      </c>
      <c r="AB309" s="625">
        <v>4502</v>
      </c>
      <c r="AC309" s="625" t="s">
        <v>1118</v>
      </c>
      <c r="AD309" s="629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4">
        <v>2</v>
      </c>
      <c r="W310" s="211"/>
      <c r="X310" s="290" t="s">
        <v>1035</v>
      </c>
      <c r="Y310" s="234" t="s">
        <v>7</v>
      </c>
      <c r="Z310" s="234" t="s">
        <v>969</v>
      </c>
      <c r="AB310" s="625">
        <v>4503</v>
      </c>
      <c r="AC310" s="625" t="s">
        <v>1118</v>
      </c>
      <c r="AD310" s="629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4">
        <v>2</v>
      </c>
      <c r="W311" s="211"/>
      <c r="X311" s="290" t="s">
        <v>1035</v>
      </c>
      <c r="Y311" s="234" t="s">
        <v>41</v>
      </c>
      <c r="Z311" s="234" t="s">
        <v>57</v>
      </c>
      <c r="AB311" s="625">
        <v>6501</v>
      </c>
      <c r="AC311" s="625" t="s">
        <v>1117</v>
      </c>
      <c r="AD311" s="629">
        <f t="shared" si="98"/>
        <v>52.230000000000004</v>
      </c>
    </row>
    <row r="312" spans="1:30" s="227" customFormat="1" ht="16.5" hidden="1" outlineLevel="1" thickBot="1">
      <c r="A312" s="856" t="s">
        <v>367</v>
      </c>
      <c r="B312" s="857"/>
      <c r="C312" s="857"/>
      <c r="D312" s="857"/>
      <c r="E312" s="857"/>
      <c r="F312" s="591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79"/>
      <c r="W312" s="211"/>
      <c r="X312" s="237"/>
      <c r="AB312" s="625"/>
      <c r="AC312" s="625"/>
    </row>
    <row r="313" spans="1:30" s="227" customFormat="1" ht="16.5" hidden="1" outlineLevel="1" thickBot="1">
      <c r="A313" s="858"/>
      <c r="B313" s="859"/>
      <c r="C313" s="859"/>
      <c r="D313" s="859"/>
      <c r="E313" s="859"/>
      <c r="F313" s="592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80"/>
      <c r="W313" s="211"/>
      <c r="X313" s="288"/>
      <c r="AB313" s="625"/>
      <c r="AC313" s="625"/>
    </row>
    <row r="314" spans="1:30" s="227" customFormat="1" ht="16.5" hidden="1" outlineLevel="1" collapsed="1" thickBot="1">
      <c r="A314" s="13"/>
      <c r="B314" s="60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0"/>
      <c r="R314" s="590"/>
      <c r="S314" s="8"/>
      <c r="T314" s="196"/>
      <c r="U314" s="47"/>
      <c r="V314" s="151"/>
      <c r="W314" s="211"/>
      <c r="X314" s="6"/>
      <c r="Y314" s="5"/>
      <c r="Z314" s="5"/>
      <c r="AB314" s="625"/>
    </row>
    <row r="315" spans="1:30" s="227" customFormat="1" ht="16.5" hidden="1" outlineLevel="1" thickBot="1">
      <c r="A315" s="862" t="s">
        <v>517</v>
      </c>
      <c r="B315" s="862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0"/>
      <c r="R315" s="590"/>
      <c r="S315" s="8"/>
      <c r="T315" s="196"/>
      <c r="U315" s="47"/>
      <c r="V315" s="151"/>
      <c r="W315" s="211"/>
      <c r="X315" s="6"/>
      <c r="Y315" s="5"/>
      <c r="Z315" s="5"/>
      <c r="AB315" s="625"/>
    </row>
    <row r="316" spans="1:30" s="227" customFormat="1" ht="15.75" outlineLevel="1">
      <c r="A316" s="217">
        <v>25</v>
      </c>
      <c r="B316" s="604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5" t="s">
        <v>272</v>
      </c>
      <c r="AC316" s="625" t="s">
        <v>1117</v>
      </c>
      <c r="AD316" s="629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4">
        <v>1</v>
      </c>
      <c r="W317" s="5"/>
      <c r="X317" s="237"/>
      <c r="Y317" s="234" t="s">
        <v>7</v>
      </c>
      <c r="Z317" s="234" t="s">
        <v>275</v>
      </c>
      <c r="AB317" s="626" t="s">
        <v>274</v>
      </c>
      <c r="AC317" s="625" t="s">
        <v>1117</v>
      </c>
      <c r="AD317" s="629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4">
        <v>1</v>
      </c>
      <c r="W318" s="5"/>
      <c r="X318" s="237"/>
      <c r="Y318" s="234" t="s">
        <v>7</v>
      </c>
      <c r="Z318" s="234" t="s">
        <v>569</v>
      </c>
      <c r="AB318" s="625" t="s">
        <v>451</v>
      </c>
      <c r="AC318" s="625" t="s">
        <v>1117</v>
      </c>
      <c r="AD318" s="629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4">
        <v>1</v>
      </c>
      <c r="W319" s="211"/>
      <c r="X319" s="237"/>
      <c r="Y319" s="234" t="s">
        <v>571</v>
      </c>
      <c r="Z319" s="234" t="s">
        <v>277</v>
      </c>
      <c r="AB319" s="625" t="s">
        <v>276</v>
      </c>
      <c r="AC319" s="625" t="s">
        <v>1118</v>
      </c>
      <c r="AD319" s="629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4">
        <v>1</v>
      </c>
      <c r="W320" s="211"/>
      <c r="X320" s="493" t="s">
        <v>1104</v>
      </c>
      <c r="Y320" s="234" t="s">
        <v>7</v>
      </c>
      <c r="Z320" s="234" t="s">
        <v>279</v>
      </c>
      <c r="AB320" s="625" t="s">
        <v>278</v>
      </c>
      <c r="AC320" s="625" t="s">
        <v>1118</v>
      </c>
      <c r="AD320" s="629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4">
        <v>1</v>
      </c>
      <c r="W321" s="211"/>
      <c r="X321" s="237"/>
      <c r="Y321" s="234" t="s">
        <v>7</v>
      </c>
      <c r="Z321" s="234" t="s">
        <v>279</v>
      </c>
      <c r="AB321" s="625" t="s">
        <v>278</v>
      </c>
      <c r="AC321" s="625" t="s">
        <v>1118</v>
      </c>
      <c r="AD321" s="629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4">
        <v>1</v>
      </c>
      <c r="W322" s="211"/>
      <c r="X322" s="237"/>
      <c r="Y322" s="234" t="s">
        <v>533</v>
      </c>
      <c r="Z322" s="234" t="s">
        <v>14</v>
      </c>
      <c r="AB322" s="625" t="s">
        <v>280</v>
      </c>
      <c r="AC322" s="625" t="s">
        <v>1118</v>
      </c>
      <c r="AD322" s="629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4">
        <v>1</v>
      </c>
      <c r="W323" s="211"/>
      <c r="X323" s="237"/>
      <c r="Y323" s="234" t="s">
        <v>7</v>
      </c>
      <c r="Z323" s="234" t="s">
        <v>709</v>
      </c>
      <c r="AB323" s="625" t="s">
        <v>281</v>
      </c>
      <c r="AC323" s="625" t="s">
        <v>1117</v>
      </c>
      <c r="AD323" s="629">
        <f t="shared" si="104"/>
        <v>7.26</v>
      </c>
    </row>
    <row r="324" spans="1:30" s="227" customFormat="1" ht="16.5" hidden="1" outlineLevel="1" thickBot="1">
      <c r="A324" s="856" t="s">
        <v>518</v>
      </c>
      <c r="B324" s="857"/>
      <c r="C324" s="857"/>
      <c r="D324" s="857"/>
      <c r="E324" s="857"/>
      <c r="F324" s="591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79"/>
      <c r="W324" s="211"/>
      <c r="X324" s="237"/>
      <c r="AB324" s="625"/>
      <c r="AC324" s="625"/>
    </row>
    <row r="325" spans="1:30" s="227" customFormat="1" ht="16.5" hidden="1" outlineLevel="1" thickBot="1">
      <c r="A325" s="858"/>
      <c r="B325" s="859"/>
      <c r="C325" s="859"/>
      <c r="D325" s="859"/>
      <c r="E325" s="859"/>
      <c r="F325" s="592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80"/>
      <c r="W325" s="211"/>
      <c r="X325" s="288"/>
      <c r="AB325" s="625"/>
      <c r="AC325" s="625"/>
    </row>
    <row r="326" spans="1:30" s="227" customFormat="1" ht="16.5" hidden="1" outlineLevel="1" collapsed="1" thickBot="1">
      <c r="A326" s="13"/>
      <c r="B326" s="60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0"/>
      <c r="R326" s="590"/>
      <c r="S326" s="8"/>
      <c r="T326" s="196"/>
      <c r="U326" s="47"/>
      <c r="V326" s="151"/>
      <c r="W326" s="211"/>
      <c r="X326" s="6"/>
      <c r="Y326" s="5"/>
      <c r="Z326" s="5"/>
      <c r="AB326" s="625"/>
    </row>
    <row r="327" spans="1:30" s="227" customFormat="1" ht="16.5" hidden="1" outlineLevel="1" thickBot="1">
      <c r="A327" s="862" t="s">
        <v>282</v>
      </c>
      <c r="B327" s="862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0"/>
      <c r="R327" s="590"/>
      <c r="S327" s="8"/>
      <c r="T327" s="196"/>
      <c r="U327" s="47"/>
      <c r="V327" s="151"/>
      <c r="W327" s="211"/>
      <c r="X327" s="6"/>
      <c r="Y327" s="5"/>
      <c r="Z327" s="5"/>
      <c r="AB327" s="625"/>
    </row>
    <row r="328" spans="1:30" s="227" customFormat="1" ht="15.75" outlineLevel="1">
      <c r="A328" s="217">
        <v>23</v>
      </c>
      <c r="B328" s="604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5" t="s">
        <v>283</v>
      </c>
      <c r="AC328" s="625" t="s">
        <v>1117</v>
      </c>
      <c r="AD328" s="629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4">
        <v>1</v>
      </c>
      <c r="W329" s="211"/>
      <c r="X329" s="237"/>
      <c r="Y329" s="234" t="s">
        <v>7</v>
      </c>
      <c r="Z329" s="234" t="s">
        <v>887</v>
      </c>
      <c r="AB329" s="625" t="s">
        <v>289</v>
      </c>
      <c r="AC329" s="625" t="s">
        <v>1118</v>
      </c>
      <c r="AD329" s="629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4">
        <v>1</v>
      </c>
      <c r="W330" s="211"/>
      <c r="X330" s="237"/>
      <c r="Y330" s="234" t="s">
        <v>888</v>
      </c>
      <c r="Z330" s="234" t="s">
        <v>710</v>
      </c>
      <c r="AB330" s="625" t="s">
        <v>289</v>
      </c>
      <c r="AC330" s="625" t="s">
        <v>1118</v>
      </c>
      <c r="AD330" s="629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4">
        <v>1</v>
      </c>
      <c r="W331" s="211"/>
      <c r="X331" s="237"/>
      <c r="Y331" s="234" t="s">
        <v>7</v>
      </c>
      <c r="Z331" s="234" t="s">
        <v>288</v>
      </c>
      <c r="AB331" s="625" t="s">
        <v>287</v>
      </c>
      <c r="AC331" s="625" t="s">
        <v>1117</v>
      </c>
      <c r="AD331" s="629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4">
        <v>1</v>
      </c>
      <c r="W332" s="211"/>
      <c r="X332" s="237"/>
      <c r="Y332" s="234" t="s">
        <v>7</v>
      </c>
      <c r="Z332" s="234" t="s">
        <v>252</v>
      </c>
      <c r="AB332" s="625">
        <v>2902</v>
      </c>
      <c r="AC332" s="625" t="s">
        <v>1117</v>
      </c>
      <c r="AD332" s="629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4">
        <v>1</v>
      </c>
      <c r="W333" s="211"/>
      <c r="X333" s="237"/>
      <c r="Y333" s="234" t="s">
        <v>7</v>
      </c>
      <c r="Z333" s="234" t="s">
        <v>576</v>
      </c>
      <c r="AB333" s="625" t="s">
        <v>290</v>
      </c>
      <c r="AC333" s="625" t="s">
        <v>1118</v>
      </c>
      <c r="AD333" s="629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4">
        <v>1</v>
      </c>
      <c r="W334" s="211"/>
      <c r="X334" s="237"/>
      <c r="Y334" s="234" t="s">
        <v>7</v>
      </c>
      <c r="Z334" s="234" t="s">
        <v>293</v>
      </c>
      <c r="AB334" s="625" t="s">
        <v>291</v>
      </c>
      <c r="AC334" s="625" t="s">
        <v>1117</v>
      </c>
      <c r="AD334" s="629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4"/>
      <c r="W335" s="211"/>
      <c r="X335" s="237"/>
      <c r="Y335" s="234" t="s">
        <v>7</v>
      </c>
      <c r="Z335" s="234" t="s">
        <v>932</v>
      </c>
      <c r="AB335" s="625" t="s">
        <v>930</v>
      </c>
      <c r="AC335" s="625" t="s">
        <v>1117</v>
      </c>
      <c r="AD335" s="629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4">
        <v>1</v>
      </c>
      <c r="W336" s="211"/>
      <c r="X336" s="237"/>
      <c r="Y336" s="234" t="s">
        <v>110</v>
      </c>
      <c r="Z336" s="234" t="s">
        <v>298</v>
      </c>
      <c r="AB336" s="625" t="s">
        <v>146</v>
      </c>
      <c r="AC336" s="625" t="s">
        <v>1117</v>
      </c>
      <c r="AD336" s="629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4">
        <v>1</v>
      </c>
      <c r="W337" s="211"/>
      <c r="X337" s="237"/>
      <c r="Y337" s="234" t="s">
        <v>7</v>
      </c>
      <c r="Z337" s="234" t="s">
        <v>301</v>
      </c>
      <c r="AB337" s="625" t="s">
        <v>299</v>
      </c>
      <c r="AC337" s="625" t="s">
        <v>1118</v>
      </c>
      <c r="AD337" s="629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4">
        <v>1</v>
      </c>
      <c r="W338" s="211"/>
      <c r="X338" s="237"/>
      <c r="Y338" s="234" t="s">
        <v>7</v>
      </c>
      <c r="Z338" s="234" t="s">
        <v>295</v>
      </c>
      <c r="AB338" s="625" t="s">
        <v>294</v>
      </c>
      <c r="AC338" s="625" t="s">
        <v>1118</v>
      </c>
      <c r="AD338" s="629">
        <f t="shared" si="110"/>
        <v>0</v>
      </c>
    </row>
    <row r="339" spans="1:30" s="227" customFormat="1" ht="16.5" hidden="1" outlineLevel="1" thickBot="1">
      <c r="A339" s="856" t="s">
        <v>366</v>
      </c>
      <c r="B339" s="857"/>
      <c r="C339" s="857"/>
      <c r="D339" s="857"/>
      <c r="E339" s="857"/>
      <c r="F339" s="591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79"/>
      <c r="W339" s="211"/>
      <c r="X339" s="237"/>
      <c r="AB339" s="625"/>
      <c r="AC339" s="625"/>
    </row>
    <row r="340" spans="1:30" s="227" customFormat="1" ht="16.5" hidden="1" outlineLevel="1" thickBot="1">
      <c r="A340" s="858"/>
      <c r="B340" s="859"/>
      <c r="C340" s="859"/>
      <c r="D340" s="859"/>
      <c r="E340" s="859"/>
      <c r="F340" s="592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80"/>
      <c r="W340" s="211"/>
      <c r="X340" s="288"/>
      <c r="AB340" s="625"/>
      <c r="AC340" s="625"/>
    </row>
    <row r="341" spans="1:30" s="227" customFormat="1" ht="16.5" hidden="1" outlineLevel="1" collapsed="1" thickBot="1">
      <c r="A341" s="13"/>
      <c r="B341" s="60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0"/>
      <c r="R341" s="590"/>
      <c r="S341" s="8"/>
      <c r="T341" s="196"/>
      <c r="U341" s="47"/>
      <c r="V341" s="151"/>
      <c r="W341" s="211"/>
      <c r="X341" s="6"/>
      <c r="Y341" s="5"/>
      <c r="Z341" s="5"/>
      <c r="AB341" s="625"/>
    </row>
    <row r="342" spans="1:30" s="227" customFormat="1" ht="17.25" hidden="1" customHeight="1" outlineLevel="1" thickBot="1">
      <c r="A342" s="862" t="s">
        <v>302</v>
      </c>
      <c r="B342" s="862"/>
      <c r="C342" s="862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0"/>
      <c r="R342" s="590"/>
      <c r="S342" s="8"/>
      <c r="T342" s="196"/>
      <c r="U342" s="47"/>
      <c r="V342" s="151"/>
      <c r="W342" s="211"/>
      <c r="X342" s="6"/>
      <c r="Y342" s="5"/>
      <c r="Z342" s="5"/>
      <c r="AB342" s="625"/>
    </row>
    <row r="343" spans="1:30" s="227" customFormat="1" ht="15.75" outlineLevel="1">
      <c r="A343" s="217" t="s">
        <v>795</v>
      </c>
      <c r="B343" s="604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5" t="s">
        <v>779</v>
      </c>
      <c r="AC343" s="625" t="s">
        <v>1117</v>
      </c>
      <c r="AD343" s="629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0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4">
        <v>3</v>
      </c>
      <c r="W344" s="211"/>
      <c r="X344" s="237"/>
      <c r="Y344" s="184" t="s">
        <v>582</v>
      </c>
      <c r="Z344" s="184" t="s">
        <v>304</v>
      </c>
      <c r="AB344" s="625" t="s">
        <v>303</v>
      </c>
      <c r="AC344" s="625" t="s">
        <v>1118</v>
      </c>
      <c r="AD344" s="629">
        <f t="shared" si="119"/>
        <v>0</v>
      </c>
    </row>
    <row r="345" spans="1:30" s="227" customFormat="1" ht="15.75" hidden="1" outlineLevel="1">
      <c r="A345" s="232">
        <v>55</v>
      </c>
      <c r="B345" s="610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4">
        <v>1</v>
      </c>
      <c r="W345" s="211"/>
      <c r="X345" s="237"/>
      <c r="Y345" s="234" t="s">
        <v>7</v>
      </c>
      <c r="Z345" s="184" t="s">
        <v>881</v>
      </c>
      <c r="AB345" s="625">
        <v>5504</v>
      </c>
      <c r="AC345" s="625" t="s">
        <v>1118</v>
      </c>
      <c r="AD345" s="629">
        <f t="shared" si="119"/>
        <v>0</v>
      </c>
    </row>
    <row r="346" spans="1:30" s="227" customFormat="1" ht="15.75" outlineLevel="1">
      <c r="A346" s="232">
        <v>55</v>
      </c>
      <c r="B346" s="610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4">
        <v>2</v>
      </c>
      <c r="W346" s="211"/>
      <c r="X346" s="237"/>
      <c r="Y346" s="184" t="s">
        <v>469</v>
      </c>
      <c r="Z346" s="184" t="s">
        <v>127</v>
      </c>
      <c r="AB346" s="625" t="s">
        <v>307</v>
      </c>
      <c r="AC346" s="625" t="s">
        <v>1117</v>
      </c>
      <c r="AD346" s="629">
        <f t="shared" si="119"/>
        <v>23.210999999999999</v>
      </c>
    </row>
    <row r="347" spans="1:30" s="227" customFormat="1" ht="15.75" outlineLevel="1">
      <c r="A347" s="232">
        <v>55</v>
      </c>
      <c r="B347" s="610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4">
        <v>1</v>
      </c>
      <c r="W347" s="211"/>
      <c r="X347" s="237"/>
      <c r="Y347" s="184" t="s">
        <v>7</v>
      </c>
      <c r="Z347" s="184" t="s">
        <v>579</v>
      </c>
      <c r="AB347" s="625" t="s">
        <v>597</v>
      </c>
      <c r="AC347" s="625" t="s">
        <v>1117</v>
      </c>
      <c r="AD347" s="629">
        <f t="shared" si="119"/>
        <v>2.157</v>
      </c>
    </row>
    <row r="348" spans="1:30" s="227" customFormat="1" ht="15.75" outlineLevel="1">
      <c r="A348" s="232">
        <v>55</v>
      </c>
      <c r="B348" s="611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4">
        <v>1</v>
      </c>
      <c r="W348" s="211"/>
      <c r="X348" s="237"/>
      <c r="Y348" s="184" t="s">
        <v>7</v>
      </c>
      <c r="Z348" s="184" t="s">
        <v>310</v>
      </c>
      <c r="AB348" s="625" t="s">
        <v>309</v>
      </c>
      <c r="AC348" s="625" t="s">
        <v>1117</v>
      </c>
      <c r="AD348" s="629">
        <f t="shared" si="119"/>
        <v>123.53199999999998</v>
      </c>
    </row>
    <row r="349" spans="1:30" s="227" customFormat="1" ht="15.75" outlineLevel="1">
      <c r="A349" s="332" t="s">
        <v>933</v>
      </c>
      <c r="B349" s="612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4">
        <v>4</v>
      </c>
      <c r="W349" s="211"/>
      <c r="X349" s="237"/>
      <c r="Y349" s="184" t="s">
        <v>20</v>
      </c>
      <c r="Z349" s="184" t="s">
        <v>934</v>
      </c>
      <c r="AB349" s="625">
        <v>6206</v>
      </c>
      <c r="AC349" s="625" t="s">
        <v>1117</v>
      </c>
      <c r="AD349" s="629">
        <f t="shared" si="119"/>
        <v>0</v>
      </c>
    </row>
    <row r="350" spans="1:30" s="148" customFormat="1" ht="15.75" outlineLevel="1">
      <c r="A350" s="332">
        <v>62</v>
      </c>
      <c r="B350" s="612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4">
        <v>4</v>
      </c>
      <c r="W350" s="5"/>
      <c r="X350" s="237"/>
      <c r="Y350" s="184" t="s">
        <v>936</v>
      </c>
      <c r="Z350" s="184" t="s">
        <v>313</v>
      </c>
      <c r="AB350" s="626">
        <v>6206</v>
      </c>
      <c r="AC350" s="625" t="s">
        <v>1117</v>
      </c>
      <c r="AD350" s="629">
        <f t="shared" si="119"/>
        <v>0</v>
      </c>
    </row>
    <row r="351" spans="1:30" s="148" customFormat="1" ht="15.75" outlineLevel="1">
      <c r="A351" s="232">
        <v>62</v>
      </c>
      <c r="B351" s="611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4">
        <v>4</v>
      </c>
      <c r="W351" s="5"/>
      <c r="X351" s="237"/>
      <c r="Y351" s="184" t="s">
        <v>7</v>
      </c>
      <c r="Z351" s="184" t="s">
        <v>586</v>
      </c>
      <c r="AB351" s="626">
        <v>6207</v>
      </c>
      <c r="AC351" s="625" t="s">
        <v>1117</v>
      </c>
      <c r="AD351" s="629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4">
        <v>4</v>
      </c>
      <c r="W352" s="211"/>
      <c r="X352" s="237"/>
      <c r="Y352" s="184" t="s">
        <v>7</v>
      </c>
      <c r="Z352" s="184" t="s">
        <v>587</v>
      </c>
      <c r="AB352" s="625" t="s">
        <v>1109</v>
      </c>
      <c r="AC352" s="625" t="s">
        <v>1117</v>
      </c>
      <c r="AD352" s="629">
        <f t="shared" si="119"/>
        <v>70.276790000000787</v>
      </c>
    </row>
    <row r="353" spans="1:30" s="227" customFormat="1" ht="15.75" outlineLevel="1">
      <c r="A353" s="232">
        <v>62</v>
      </c>
      <c r="B353" s="610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4">
        <v>4</v>
      </c>
      <c r="W353" s="211"/>
      <c r="X353" s="237"/>
      <c r="Y353" s="184" t="s">
        <v>7</v>
      </c>
      <c r="Z353" s="184" t="s">
        <v>882</v>
      </c>
      <c r="AB353" s="625" t="s">
        <v>311</v>
      </c>
      <c r="AC353" s="625" t="s">
        <v>1117</v>
      </c>
      <c r="AD353" s="629">
        <f t="shared" si="119"/>
        <v>1.4790000000000001</v>
      </c>
    </row>
    <row r="354" spans="1:30" s="227" customFormat="1" ht="15.75" outlineLevel="1">
      <c r="A354" s="232">
        <v>64</v>
      </c>
      <c r="B354" s="610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4">
        <v>2</v>
      </c>
      <c r="W354" s="211"/>
      <c r="X354" s="237"/>
      <c r="Y354" s="184" t="s">
        <v>315</v>
      </c>
      <c r="Z354" s="184" t="s">
        <v>316</v>
      </c>
      <c r="AB354" s="625">
        <v>6402</v>
      </c>
      <c r="AC354" s="625" t="s">
        <v>1117</v>
      </c>
      <c r="AD354" s="629">
        <f t="shared" si="119"/>
        <v>27.33</v>
      </c>
    </row>
    <row r="355" spans="1:30" s="227" customFormat="1" ht="15.75" outlineLevel="1">
      <c r="A355" s="232">
        <v>64</v>
      </c>
      <c r="B355" s="610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4">
        <v>2</v>
      </c>
      <c r="W355" s="211"/>
      <c r="X355" s="237"/>
      <c r="Y355" s="187" t="s">
        <v>7</v>
      </c>
      <c r="Z355" s="184" t="s">
        <v>36</v>
      </c>
      <c r="AB355" s="625">
        <v>6403</v>
      </c>
      <c r="AC355" s="625" t="s">
        <v>1117</v>
      </c>
      <c r="AD355" s="629">
        <f t="shared" si="119"/>
        <v>77.408999999999992</v>
      </c>
    </row>
    <row r="356" spans="1:30" s="227" customFormat="1" ht="15.75" outlineLevel="1">
      <c r="A356" s="232">
        <v>64</v>
      </c>
      <c r="B356" s="610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4">
        <v>2</v>
      </c>
      <c r="W356" s="211"/>
      <c r="X356" s="237"/>
      <c r="Y356" s="187" t="s">
        <v>7</v>
      </c>
      <c r="Z356" s="184" t="s">
        <v>319</v>
      </c>
      <c r="AB356" s="625" t="s">
        <v>317</v>
      </c>
      <c r="AC356" s="625" t="s">
        <v>1117</v>
      </c>
      <c r="AD356" s="629">
        <f t="shared" si="119"/>
        <v>3.3849999999999998</v>
      </c>
    </row>
    <row r="357" spans="1:30" s="227" customFormat="1" ht="15.75" outlineLevel="1">
      <c r="A357" s="232">
        <v>66</v>
      </c>
      <c r="B357" s="610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4">
        <v>5</v>
      </c>
      <c r="W357" s="211"/>
      <c r="X357" s="237"/>
      <c r="Y357" s="184" t="s">
        <v>7</v>
      </c>
      <c r="Z357" s="184" t="s">
        <v>120</v>
      </c>
      <c r="AB357" s="625">
        <v>6601</v>
      </c>
      <c r="AC357" s="625" t="s">
        <v>1117</v>
      </c>
      <c r="AD357" s="629">
        <f t="shared" si="119"/>
        <v>30.076000000000001</v>
      </c>
    </row>
    <row r="358" spans="1:30" s="227" customFormat="1" ht="15.75" hidden="1" outlineLevel="1">
      <c r="A358" s="232">
        <v>66</v>
      </c>
      <c r="B358" s="610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4">
        <v>5</v>
      </c>
      <c r="W358" s="211"/>
      <c r="X358" s="237"/>
      <c r="Y358" s="184" t="s">
        <v>7</v>
      </c>
      <c r="Z358" s="184" t="s">
        <v>144</v>
      </c>
      <c r="AB358" s="625">
        <v>6602</v>
      </c>
      <c r="AC358" s="625" t="s">
        <v>1118</v>
      </c>
      <c r="AD358" s="629">
        <f t="shared" si="119"/>
        <v>0</v>
      </c>
    </row>
    <row r="359" spans="1:30" s="227" customFormat="1" ht="15.75" hidden="1" outlineLevel="1">
      <c r="A359" s="232">
        <v>66</v>
      </c>
      <c r="B359" s="610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4">
        <v>3</v>
      </c>
      <c r="W359" s="211"/>
      <c r="X359" s="237"/>
      <c r="Y359" s="184" t="s">
        <v>583</v>
      </c>
      <c r="Z359" s="184" t="s">
        <v>49</v>
      </c>
      <c r="AB359" s="625">
        <v>6603</v>
      </c>
      <c r="AC359" s="625" t="s">
        <v>1118</v>
      </c>
      <c r="AD359" s="629">
        <f t="shared" si="119"/>
        <v>0</v>
      </c>
    </row>
    <row r="360" spans="1:30" s="227" customFormat="1" ht="15.75" hidden="1" outlineLevel="1">
      <c r="A360" s="856" t="s">
        <v>365</v>
      </c>
      <c r="B360" s="857"/>
      <c r="C360" s="857"/>
      <c r="D360" s="857"/>
      <c r="E360" s="857"/>
      <c r="F360" s="591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79"/>
      <c r="W360" s="211"/>
      <c r="X360" s="237"/>
      <c r="AB360" s="625"/>
      <c r="AC360" s="625"/>
    </row>
    <row r="361" spans="1:30" s="148" customFormat="1" ht="16.5" hidden="1" outlineLevel="1" thickBot="1">
      <c r="A361" s="858"/>
      <c r="B361" s="859"/>
      <c r="C361" s="859"/>
      <c r="D361" s="859"/>
      <c r="E361" s="859"/>
      <c r="F361" s="592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80"/>
      <c r="W361" s="5"/>
      <c r="X361" s="288"/>
      <c r="AB361" s="626"/>
      <c r="AC361" s="625"/>
    </row>
    <row r="362" spans="1:30" s="148" customFormat="1" ht="15.75" hidden="1" outlineLevel="1" collapsed="1">
      <c r="A362" s="13"/>
      <c r="B362" s="61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0"/>
      <c r="R362" s="590"/>
      <c r="S362" s="8"/>
      <c r="T362" s="196"/>
      <c r="U362" s="48"/>
      <c r="V362" s="49"/>
      <c r="W362" s="5"/>
      <c r="X362" s="6"/>
      <c r="Y362" s="11"/>
      <c r="Z362" s="10"/>
      <c r="AB362" s="626"/>
    </row>
    <row r="363" spans="1:30" s="227" customFormat="1" ht="15.75" hidden="1" outlineLevel="1">
      <c r="A363" s="862" t="s">
        <v>323</v>
      </c>
      <c r="B363" s="862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0"/>
      <c r="R363" s="590"/>
      <c r="S363" s="8"/>
      <c r="T363" s="196"/>
      <c r="U363" s="48"/>
      <c r="V363" s="49"/>
      <c r="W363" s="211"/>
      <c r="X363" s="6"/>
      <c r="Y363" s="11"/>
      <c r="Z363" s="10"/>
      <c r="AB363" s="625"/>
    </row>
    <row r="364" spans="1:30" s="227" customFormat="1" ht="15.75" hidden="1" outlineLevel="1">
      <c r="A364" s="217" t="s">
        <v>799</v>
      </c>
      <c r="B364" s="604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5" t="s">
        <v>163</v>
      </c>
      <c r="AC364" s="625" t="s">
        <v>1118</v>
      </c>
      <c r="AD364" s="629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4">
        <v>1</v>
      </c>
      <c r="W365" s="211"/>
      <c r="X365" s="237"/>
      <c r="Y365" s="234" t="s">
        <v>7</v>
      </c>
      <c r="Z365" s="234" t="s">
        <v>21</v>
      </c>
      <c r="AB365" s="625" t="s">
        <v>325</v>
      </c>
      <c r="AC365" s="625" t="s">
        <v>1118</v>
      </c>
      <c r="AD365" s="629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4">
        <v>1</v>
      </c>
      <c r="W366" s="211"/>
      <c r="X366" s="237"/>
      <c r="Y366" s="234" t="s">
        <v>7</v>
      </c>
      <c r="Z366" s="234" t="s">
        <v>18</v>
      </c>
      <c r="AB366" s="625" t="s">
        <v>588</v>
      </c>
      <c r="AC366" s="625" t="s">
        <v>1117</v>
      </c>
      <c r="AD366" s="629">
        <f>+IF(AC366="No",T366,0)</f>
        <v>15.732000000000001</v>
      </c>
    </row>
    <row r="367" spans="1:30" s="227" customFormat="1" ht="15.75" hidden="1" outlineLevel="1">
      <c r="A367" s="856" t="s">
        <v>364</v>
      </c>
      <c r="B367" s="857"/>
      <c r="C367" s="857"/>
      <c r="D367" s="857"/>
      <c r="E367" s="857"/>
      <c r="F367" s="591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9"/>
      <c r="W367" s="211"/>
      <c r="X367" s="237"/>
      <c r="AB367" s="625"/>
      <c r="AC367" s="625"/>
    </row>
    <row r="368" spans="1:30" s="227" customFormat="1" ht="16.5" hidden="1" outlineLevel="1" thickBot="1">
      <c r="A368" s="858"/>
      <c r="B368" s="859"/>
      <c r="C368" s="859"/>
      <c r="D368" s="859"/>
      <c r="E368" s="859"/>
      <c r="F368" s="592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80"/>
      <c r="W368" s="211"/>
      <c r="X368" s="288"/>
      <c r="AB368" s="625"/>
      <c r="AC368" s="625"/>
    </row>
    <row r="369" spans="1:30" s="227" customFormat="1" ht="15.75" hidden="1" outlineLevel="1" collapsed="1">
      <c r="A369" s="13"/>
      <c r="B369" s="60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0"/>
      <c r="R369" s="590"/>
      <c r="S369" s="8"/>
      <c r="T369" s="196"/>
      <c r="U369" s="47"/>
      <c r="V369" s="151"/>
      <c r="W369" s="211"/>
      <c r="X369" s="6"/>
      <c r="Y369" s="5"/>
      <c r="Z369" s="5"/>
      <c r="AB369" s="625"/>
    </row>
    <row r="370" spans="1:30" s="227" customFormat="1" ht="15.75" hidden="1" outlineLevel="1">
      <c r="A370" s="862" t="s">
        <v>328</v>
      </c>
      <c r="B370" s="862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0"/>
      <c r="R370" s="590"/>
      <c r="S370" s="8"/>
      <c r="T370" s="196"/>
      <c r="U370" s="47"/>
      <c r="V370" s="151"/>
      <c r="W370" s="211"/>
      <c r="X370" s="6"/>
      <c r="Y370" s="5"/>
      <c r="Z370" s="5"/>
      <c r="AB370" s="625"/>
    </row>
    <row r="371" spans="1:30" s="227" customFormat="1" ht="15.75" hidden="1" outlineLevel="1">
      <c r="A371" s="217" t="s">
        <v>800</v>
      </c>
      <c r="B371" s="604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5" t="s">
        <v>329</v>
      </c>
      <c r="AC371" s="625" t="s">
        <v>1118</v>
      </c>
      <c r="AD371" s="629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4">
        <v>1</v>
      </c>
      <c r="W372" s="211"/>
      <c r="X372" s="237"/>
      <c r="Y372" s="234" t="s">
        <v>7</v>
      </c>
      <c r="Z372" s="234" t="s">
        <v>333</v>
      </c>
      <c r="AB372" s="625">
        <v>3603</v>
      </c>
      <c r="AC372" s="625" t="s">
        <v>1118</v>
      </c>
      <c r="AD372" s="629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4">
        <v>2</v>
      </c>
      <c r="W373" s="211"/>
      <c r="X373" s="237"/>
      <c r="Y373" s="234" t="s">
        <v>279</v>
      </c>
      <c r="Z373" s="234" t="s">
        <v>563</v>
      </c>
      <c r="AB373" s="625" t="s">
        <v>278</v>
      </c>
      <c r="AC373" s="625" t="s">
        <v>1118</v>
      </c>
      <c r="AD373" s="629">
        <f t="shared" si="124"/>
        <v>0</v>
      </c>
    </row>
    <row r="374" spans="1:30" s="227" customFormat="1" ht="15.75" hidden="1" outlineLevel="1">
      <c r="A374" s="332" t="s">
        <v>801</v>
      </c>
      <c r="B374" s="608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4">
        <v>2</v>
      </c>
      <c r="W374" s="211"/>
      <c r="X374" s="237"/>
      <c r="Y374" s="234" t="s">
        <v>565</v>
      </c>
      <c r="Z374" s="234" t="s">
        <v>566</v>
      </c>
      <c r="AB374" s="625" t="s">
        <v>278</v>
      </c>
      <c r="AC374" s="625" t="s">
        <v>1118</v>
      </c>
      <c r="AD374" s="629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4">
        <v>1</v>
      </c>
      <c r="W375" s="211"/>
      <c r="X375" s="237"/>
      <c r="Y375" s="234" t="s">
        <v>7</v>
      </c>
      <c r="Z375" s="234" t="s">
        <v>590</v>
      </c>
      <c r="AB375" s="625" t="s">
        <v>334</v>
      </c>
      <c r="AC375" s="625" t="s">
        <v>1118</v>
      </c>
      <c r="AD375" s="629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4">
        <v>2</v>
      </c>
      <c r="W376" s="211"/>
      <c r="X376" s="237"/>
      <c r="Y376" s="234" t="s">
        <v>7</v>
      </c>
      <c r="Z376" s="234" t="s">
        <v>337</v>
      </c>
      <c r="AB376" s="625" t="s">
        <v>335</v>
      </c>
      <c r="AC376" s="625" t="s">
        <v>1117</v>
      </c>
      <c r="AD376" s="629">
        <f t="shared" si="124"/>
        <v>107.30999999999999</v>
      </c>
    </row>
    <row r="377" spans="1:30" s="227" customFormat="1" ht="15.75" outlineLevel="1">
      <c r="A377" s="332" t="s">
        <v>802</v>
      </c>
      <c r="B377" s="608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4">
        <v>1</v>
      </c>
      <c r="W377" s="211"/>
      <c r="X377" s="237"/>
      <c r="Y377" s="234" t="s">
        <v>591</v>
      </c>
      <c r="Z377" s="234" t="s">
        <v>592</v>
      </c>
      <c r="AB377" s="625">
        <v>4507</v>
      </c>
      <c r="AC377" s="625" t="s">
        <v>1117</v>
      </c>
      <c r="AD377" s="629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4">
        <v>1</v>
      </c>
      <c r="W378" s="211"/>
      <c r="X378" s="237"/>
      <c r="Y378" s="234" t="s">
        <v>339</v>
      </c>
      <c r="Z378" s="234" t="s">
        <v>340</v>
      </c>
      <c r="AB378" s="625">
        <v>4507</v>
      </c>
      <c r="AC378" s="625" t="s">
        <v>1117</v>
      </c>
      <c r="AD378" s="629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4">
        <v>1</v>
      </c>
      <c r="W379" s="211"/>
      <c r="X379" s="237"/>
      <c r="Y379" s="234" t="s">
        <v>341</v>
      </c>
      <c r="Z379" s="234" t="s">
        <v>342</v>
      </c>
      <c r="AB379" s="625">
        <v>4507</v>
      </c>
      <c r="AC379" s="625" t="s">
        <v>1117</v>
      </c>
      <c r="AD379" s="629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4">
        <v>2</v>
      </c>
      <c r="W380" s="211"/>
      <c r="X380" s="290" t="s">
        <v>1035</v>
      </c>
      <c r="Y380" s="234" t="s">
        <v>7</v>
      </c>
      <c r="Z380" s="234" t="s">
        <v>894</v>
      </c>
      <c r="AB380" s="625" t="s">
        <v>343</v>
      </c>
      <c r="AC380" s="625" t="s">
        <v>1117</v>
      </c>
      <c r="AD380" s="629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4">
        <v>2</v>
      </c>
      <c r="W381" s="193"/>
      <c r="X381" s="290" t="s">
        <v>1035</v>
      </c>
      <c r="Y381" s="234" t="s">
        <v>891</v>
      </c>
      <c r="Z381" s="234" t="s">
        <v>756</v>
      </c>
      <c r="AB381" s="625" t="s">
        <v>343</v>
      </c>
      <c r="AC381" s="625" t="s">
        <v>1117</v>
      </c>
      <c r="AD381" s="629">
        <f t="shared" si="124"/>
        <v>0.73</v>
      </c>
    </row>
    <row r="382" spans="1:30" s="227" customFormat="1" ht="16.5" hidden="1" outlineLevel="1" thickBot="1">
      <c r="A382" s="232" t="s">
        <v>803</v>
      </c>
      <c r="B382" s="614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4">
        <v>2</v>
      </c>
      <c r="W382" s="211"/>
      <c r="X382" s="237"/>
      <c r="Y382" s="190" t="s">
        <v>7</v>
      </c>
      <c r="Z382" s="190" t="s">
        <v>346</v>
      </c>
      <c r="AB382" s="625" t="s">
        <v>344</v>
      </c>
      <c r="AC382" s="625" t="s">
        <v>1118</v>
      </c>
      <c r="AD382" s="629">
        <f t="shared" si="124"/>
        <v>0</v>
      </c>
    </row>
    <row r="383" spans="1:30" s="227" customFormat="1" ht="16.5" hidden="1" outlineLevel="1" thickBot="1">
      <c r="A383" s="856" t="s">
        <v>363</v>
      </c>
      <c r="B383" s="857"/>
      <c r="C383" s="857"/>
      <c r="D383" s="857"/>
      <c r="E383" s="857"/>
      <c r="F383" s="591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79"/>
      <c r="W383" s="211"/>
      <c r="X383" s="237"/>
      <c r="AB383" s="625"/>
      <c r="AC383" s="625"/>
    </row>
    <row r="384" spans="1:30" s="227" customFormat="1" ht="16.5" hidden="1" outlineLevel="1" thickBot="1">
      <c r="A384" s="858"/>
      <c r="B384" s="859"/>
      <c r="C384" s="859"/>
      <c r="D384" s="859"/>
      <c r="E384" s="859"/>
      <c r="F384" s="592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80"/>
      <c r="W384" s="211"/>
      <c r="X384" s="288"/>
      <c r="AB384" s="625"/>
      <c r="AC384" s="625"/>
    </row>
    <row r="385" spans="1:30" s="227" customFormat="1" ht="16.5" hidden="1" outlineLevel="1" collapsed="1" thickBot="1">
      <c r="A385" s="13"/>
      <c r="B385" s="60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0"/>
      <c r="R385" s="590"/>
      <c r="S385" s="8"/>
      <c r="T385" s="196"/>
      <c r="U385" s="47"/>
      <c r="V385" s="151"/>
      <c r="W385" s="211"/>
      <c r="X385" s="6"/>
      <c r="Y385" s="5"/>
      <c r="Z385" s="5"/>
      <c r="AB385" s="625"/>
    </row>
    <row r="386" spans="1:30" s="227" customFormat="1" ht="16.5" hidden="1" outlineLevel="1" thickBot="1">
      <c r="A386" s="862" t="s">
        <v>358</v>
      </c>
      <c r="B386" s="862"/>
      <c r="C386" s="862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0"/>
      <c r="R386" s="590"/>
      <c r="S386" s="8"/>
      <c r="T386" s="196"/>
      <c r="U386" s="47"/>
      <c r="V386" s="151"/>
      <c r="W386" s="211"/>
      <c r="X386" s="6"/>
      <c r="Y386" s="5"/>
      <c r="Z386" s="5"/>
      <c r="AB386" s="625"/>
    </row>
    <row r="387" spans="1:30" s="227" customFormat="1" ht="15.75" outlineLevel="1">
      <c r="A387" s="217" t="s">
        <v>804</v>
      </c>
      <c r="B387" s="615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5">
        <v>1901</v>
      </c>
      <c r="AC387" s="625" t="s">
        <v>1117</v>
      </c>
      <c r="AD387" s="629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2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4">
        <v>2</v>
      </c>
      <c r="W388" s="211"/>
      <c r="X388" s="237"/>
      <c r="Y388" s="234" t="s">
        <v>7</v>
      </c>
      <c r="Z388" s="234" t="s">
        <v>189</v>
      </c>
      <c r="AB388" s="625">
        <v>2301</v>
      </c>
      <c r="AC388" s="625" t="s">
        <v>1117</v>
      </c>
      <c r="AD388" s="629">
        <f t="shared" si="130"/>
        <v>11.663</v>
      </c>
    </row>
    <row r="389" spans="1:30" s="227" customFormat="1" ht="15.75" hidden="1" outlineLevel="1">
      <c r="A389" s="232" t="s">
        <v>805</v>
      </c>
      <c r="B389" s="602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4">
        <v>3</v>
      </c>
      <c r="W389" s="211"/>
      <c r="X389" s="237"/>
      <c r="Y389" s="234" t="s">
        <v>7</v>
      </c>
      <c r="Z389" s="234" t="s">
        <v>285</v>
      </c>
      <c r="AB389" s="625">
        <v>2302</v>
      </c>
      <c r="AC389" s="625" t="s">
        <v>1118</v>
      </c>
      <c r="AD389" s="629">
        <f t="shared" si="130"/>
        <v>0</v>
      </c>
    </row>
    <row r="390" spans="1:30" s="148" customFormat="1" ht="15.75" outlineLevel="1">
      <c r="A390" s="232" t="s">
        <v>806</v>
      </c>
      <c r="B390" s="616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4">
        <v>2</v>
      </c>
      <c r="W390" s="5"/>
      <c r="X390" s="237"/>
      <c r="Y390" s="234" t="s">
        <v>719</v>
      </c>
      <c r="Z390" s="234" t="s">
        <v>351</v>
      </c>
      <c r="AB390" s="626">
        <v>2504</v>
      </c>
      <c r="AC390" s="625" t="s">
        <v>1117</v>
      </c>
      <c r="AD390" s="629">
        <f t="shared" si="130"/>
        <v>10.276</v>
      </c>
    </row>
    <row r="391" spans="1:30" s="227" customFormat="1" ht="15.75" outlineLevel="1">
      <c r="A391" s="332" t="s">
        <v>806</v>
      </c>
      <c r="B391" s="617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4">
        <v>2</v>
      </c>
      <c r="W391" s="211"/>
      <c r="X391" s="237"/>
      <c r="Y391" s="234" t="s">
        <v>271</v>
      </c>
      <c r="Z391" s="234" t="s">
        <v>27</v>
      </c>
      <c r="AB391" s="625">
        <v>2505</v>
      </c>
      <c r="AC391" s="625" t="s">
        <v>1117</v>
      </c>
      <c r="AD391" s="629">
        <f t="shared" si="130"/>
        <v>0</v>
      </c>
    </row>
    <row r="392" spans="1:30" s="227" customFormat="1" ht="15.75" outlineLevel="1">
      <c r="A392" s="232" t="s">
        <v>807</v>
      </c>
      <c r="B392" s="602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4">
        <v>2</v>
      </c>
      <c r="W392" s="211"/>
      <c r="X392" s="237"/>
      <c r="Y392" s="234" t="s">
        <v>110</v>
      </c>
      <c r="Z392" s="234" t="s">
        <v>352</v>
      </c>
      <c r="AB392" s="625">
        <v>3105</v>
      </c>
      <c r="AC392" s="625" t="s">
        <v>1117</v>
      </c>
      <c r="AD392" s="629">
        <f t="shared" si="130"/>
        <v>38</v>
      </c>
    </row>
    <row r="393" spans="1:30" s="227" customFormat="1" ht="15.75" outlineLevel="1">
      <c r="A393" s="232" t="s">
        <v>801</v>
      </c>
      <c r="B393" s="602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4">
        <v>1</v>
      </c>
      <c r="W393" s="211"/>
      <c r="X393" s="237"/>
      <c r="Y393" s="234" t="s">
        <v>7</v>
      </c>
      <c r="Z393" s="234" t="s">
        <v>639</v>
      </c>
      <c r="AB393" s="625">
        <v>4001</v>
      </c>
      <c r="AC393" s="625" t="s">
        <v>1117</v>
      </c>
      <c r="AD393" s="629">
        <f t="shared" si="130"/>
        <v>62.438999999999993</v>
      </c>
    </row>
    <row r="394" spans="1:30" s="227" customFormat="1" ht="15.75" outlineLevel="1">
      <c r="A394" s="232" t="s">
        <v>808</v>
      </c>
      <c r="B394" s="602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4">
        <v>3</v>
      </c>
      <c r="W394" s="211"/>
      <c r="X394" s="237"/>
      <c r="Y394" s="234" t="s">
        <v>7</v>
      </c>
      <c r="Z394" s="234" t="s">
        <v>189</v>
      </c>
      <c r="AB394" s="625">
        <v>4803</v>
      </c>
      <c r="AC394" s="625" t="s">
        <v>1117</v>
      </c>
      <c r="AD394" s="629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4">
        <v>1</v>
      </c>
      <c r="W395" s="211"/>
      <c r="X395" s="237"/>
      <c r="Y395" s="234" t="s">
        <v>7</v>
      </c>
      <c r="Z395" s="234" t="s">
        <v>265</v>
      </c>
      <c r="AB395" s="625" t="s">
        <v>749</v>
      </c>
      <c r="AC395" s="625" t="s">
        <v>1117</v>
      </c>
      <c r="AD395" s="629">
        <f t="shared" si="130"/>
        <v>10.514999999999999</v>
      </c>
    </row>
    <row r="396" spans="1:30" s="227" customFormat="1" ht="16.5" hidden="1" outlineLevel="1" thickBot="1">
      <c r="A396" s="856" t="s">
        <v>362</v>
      </c>
      <c r="B396" s="857"/>
      <c r="C396" s="857"/>
      <c r="D396" s="857"/>
      <c r="E396" s="857"/>
      <c r="F396" s="591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79"/>
      <c r="W396" s="211"/>
      <c r="X396" s="237"/>
      <c r="AB396" s="625"/>
      <c r="AC396" s="625"/>
    </row>
    <row r="397" spans="1:30" s="227" customFormat="1" ht="16.5" hidden="1" outlineLevel="1" thickBot="1">
      <c r="A397" s="883"/>
      <c r="B397" s="884"/>
      <c r="C397" s="884"/>
      <c r="D397" s="884"/>
      <c r="E397" s="884"/>
      <c r="F397" s="592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80"/>
      <c r="W397" s="211"/>
      <c r="X397" s="288"/>
      <c r="AB397" s="625"/>
      <c r="AC397" s="625"/>
    </row>
    <row r="398" spans="1:30" s="227" customFormat="1" ht="16.5" hidden="1" outlineLevel="1" collapsed="1" thickBot="1">
      <c r="A398" s="13"/>
      <c r="B398" s="59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0"/>
      <c r="R398" s="590"/>
      <c r="S398" s="8"/>
      <c r="T398" s="196"/>
      <c r="U398" s="47"/>
      <c r="V398" s="151"/>
      <c r="W398" s="211"/>
      <c r="X398" s="6"/>
      <c r="Y398" s="5"/>
      <c r="Z398" s="5"/>
      <c r="AB398" s="625"/>
      <c r="AC398" s="625"/>
    </row>
    <row r="399" spans="1:30" s="227" customFormat="1" ht="16.5" hidden="1" outlineLevel="1" thickBot="1">
      <c r="A399" s="862" t="s">
        <v>354</v>
      </c>
      <c r="B399" s="862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0"/>
      <c r="R399" s="590"/>
      <c r="S399" s="8"/>
      <c r="T399" s="196"/>
      <c r="U399" s="47"/>
      <c r="V399" s="151"/>
      <c r="W399" s="211"/>
      <c r="X399" s="6"/>
      <c r="Y399" s="5"/>
      <c r="Z399" s="5"/>
      <c r="AB399" s="625"/>
      <c r="AC399" s="625"/>
    </row>
    <row r="400" spans="1:30" s="227" customFormat="1" ht="16.5" hidden="1" outlineLevel="1" thickBot="1">
      <c r="A400" s="217" t="s">
        <v>809</v>
      </c>
      <c r="B400" s="61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5">
        <v>7007</v>
      </c>
      <c r="AC400" s="625" t="s">
        <v>1118</v>
      </c>
      <c r="AD400" s="629">
        <f>+IF(AC400="No",T400,0)</f>
        <v>0</v>
      </c>
    </row>
    <row r="401" spans="1:30" s="227" customFormat="1" ht="16.5" hidden="1" outlineLevel="1" thickBot="1">
      <c r="A401" s="232" t="s">
        <v>809</v>
      </c>
      <c r="B401" s="602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4">
        <v>1</v>
      </c>
      <c r="W401" s="211"/>
      <c r="X401" s="290" t="s">
        <v>1035</v>
      </c>
      <c r="Y401" s="234" t="s">
        <v>7</v>
      </c>
      <c r="Z401" s="234" t="s">
        <v>122</v>
      </c>
      <c r="AB401" s="625">
        <v>7008</v>
      </c>
      <c r="AC401" s="625" t="s">
        <v>1118</v>
      </c>
      <c r="AD401" s="629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4">
        <v>1</v>
      </c>
      <c r="W402" s="211"/>
      <c r="X402" s="290" t="s">
        <v>1035</v>
      </c>
      <c r="Y402" s="234" t="s">
        <v>7</v>
      </c>
      <c r="Z402" s="234" t="s">
        <v>243</v>
      </c>
      <c r="AB402" s="625" t="s">
        <v>577</v>
      </c>
      <c r="AC402" s="625" t="s">
        <v>1118</v>
      </c>
      <c r="AD402" s="629">
        <f>+IF(AC402="No",T402,0)</f>
        <v>0</v>
      </c>
    </row>
    <row r="403" spans="1:30" s="227" customFormat="1" ht="16.5" hidden="1" outlineLevel="1" thickBot="1">
      <c r="A403" s="856" t="s">
        <v>381</v>
      </c>
      <c r="B403" s="857"/>
      <c r="C403" s="857"/>
      <c r="D403" s="857"/>
      <c r="E403" s="857"/>
      <c r="F403" s="591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0"/>
      <c r="W403" s="211"/>
      <c r="X403" s="237"/>
      <c r="AB403" s="625"/>
      <c r="AC403" s="625"/>
    </row>
    <row r="404" spans="1:30" s="227" customFormat="1" ht="16.5" hidden="1" outlineLevel="1" thickBot="1">
      <c r="A404" s="858"/>
      <c r="B404" s="859"/>
      <c r="C404" s="859"/>
      <c r="D404" s="859"/>
      <c r="E404" s="859"/>
      <c r="F404" s="592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61"/>
      <c r="W404" s="211"/>
      <c r="X404" s="288"/>
      <c r="AB404" s="625"/>
      <c r="AC404" s="625"/>
    </row>
    <row r="405" spans="1:30" s="227" customFormat="1" ht="16.5" hidden="1" thickBot="1">
      <c r="A405" s="13"/>
      <c r="B405" s="60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0"/>
      <c r="R405" s="590"/>
      <c r="S405" s="8"/>
      <c r="T405" s="196"/>
      <c r="U405" s="47"/>
      <c r="V405" s="151"/>
      <c r="W405" s="211"/>
      <c r="X405" s="6"/>
      <c r="Y405" s="5"/>
      <c r="Z405" s="5"/>
      <c r="AB405" s="625"/>
      <c r="AC405" s="625"/>
    </row>
    <row r="406" spans="1:30" s="227" customFormat="1" ht="16.5" hidden="1" thickBot="1">
      <c r="A406" s="59" t="s">
        <v>852</v>
      </c>
      <c r="B406" s="61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0"/>
      <c r="R406" s="590"/>
      <c r="S406" s="8"/>
      <c r="T406" s="196"/>
      <c r="U406" s="47"/>
      <c r="V406" s="151"/>
      <c r="W406" s="211"/>
      <c r="X406" s="6"/>
      <c r="Y406" s="5"/>
      <c r="Z406" s="5"/>
      <c r="AB406" s="625"/>
      <c r="AC406" s="625"/>
    </row>
    <row r="407" spans="1:30" s="227" customFormat="1" ht="15.75">
      <c r="A407" s="217" t="s">
        <v>810</v>
      </c>
      <c r="B407" s="604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5" t="s">
        <v>26</v>
      </c>
      <c r="AC407" s="625" t="s">
        <v>1117</v>
      </c>
      <c r="AD407" s="629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5" t="s">
        <v>25</v>
      </c>
      <c r="AC408" s="625" t="s">
        <v>1117</v>
      </c>
      <c r="AD408" s="629">
        <f>+IF(AC408="No",T408,0)</f>
        <v>17.662999999999997</v>
      </c>
    </row>
    <row r="409" spans="1:30" s="227" customFormat="1" ht="15.75" hidden="1">
      <c r="A409" s="856" t="s">
        <v>906</v>
      </c>
      <c r="B409" s="857"/>
      <c r="C409" s="857"/>
      <c r="D409" s="857"/>
      <c r="E409" s="857"/>
      <c r="F409" s="591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74"/>
      <c r="W409" s="211"/>
      <c r="X409" s="237"/>
      <c r="AB409" s="625"/>
      <c r="AC409" s="625"/>
    </row>
    <row r="410" spans="1:30" s="227" customFormat="1" ht="16.5" hidden="1" thickBot="1">
      <c r="A410" s="894"/>
      <c r="B410" s="895"/>
      <c r="C410" s="895"/>
      <c r="D410" s="895"/>
      <c r="E410" s="895"/>
      <c r="F410" s="592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75"/>
      <c r="W410" s="211"/>
      <c r="X410" s="288"/>
      <c r="AB410" s="625"/>
      <c r="AC410" s="625"/>
    </row>
    <row r="411" spans="1:30" s="227" customFormat="1" ht="15.75">
      <c r="A411" s="13"/>
      <c r="B411" s="60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0"/>
      <c r="R411" s="590"/>
      <c r="S411" s="8"/>
      <c r="T411" s="196"/>
      <c r="U411" s="47"/>
      <c r="V411" s="151"/>
      <c r="W411" s="211"/>
      <c r="X411" s="6"/>
      <c r="Y411" s="5"/>
      <c r="Z411" s="5"/>
      <c r="AB411" s="625"/>
      <c r="AC411" s="625"/>
    </row>
    <row r="412" spans="1:30" s="227" customFormat="1" ht="15.75">
      <c r="A412" s="13"/>
      <c r="B412" s="60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0"/>
      <c r="R412" s="590"/>
      <c r="S412" s="8"/>
      <c r="T412" s="196"/>
      <c r="U412" s="47"/>
      <c r="V412" s="151"/>
      <c r="W412" s="211"/>
      <c r="X412" s="6"/>
      <c r="Y412" s="5"/>
      <c r="Z412" s="5"/>
      <c r="AB412" s="625"/>
      <c r="AC412" s="625"/>
    </row>
    <row r="413" spans="1:30" s="227" customFormat="1" ht="16.5" thickBot="1">
      <c r="A413" s="13"/>
      <c r="B413" s="60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0"/>
      <c r="R413" s="590"/>
      <c r="S413" s="8"/>
      <c r="T413" s="196"/>
      <c r="U413" s="47"/>
      <c r="V413" s="151"/>
      <c r="W413" s="211"/>
      <c r="X413" s="6"/>
      <c r="Y413" s="5"/>
      <c r="Z413" s="5"/>
      <c r="AB413" s="625"/>
      <c r="AC413" s="625"/>
    </row>
    <row r="414" spans="1:30" s="227" customFormat="1" ht="15.75">
      <c r="A414" s="896" t="s">
        <v>382</v>
      </c>
      <c r="B414" s="897"/>
      <c r="C414" s="897"/>
      <c r="D414" s="897"/>
      <c r="E414" s="897"/>
      <c r="F414" s="593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98">
        <f t="shared" si="140"/>
        <v>11035.799900000002</v>
      </c>
      <c r="V414" s="151"/>
      <c r="W414" s="211"/>
      <c r="X414" s="222"/>
      <c r="AB414" s="625"/>
      <c r="AC414" s="625"/>
      <c r="AD414" s="898">
        <f>SUM(AD9:AD408)</f>
        <v>4750.6729299999988</v>
      </c>
    </row>
    <row r="415" spans="1:30" s="227" customFormat="1" ht="16.5" thickBot="1">
      <c r="A415" s="858"/>
      <c r="B415" s="859"/>
      <c r="C415" s="859"/>
      <c r="D415" s="859"/>
      <c r="E415" s="859"/>
      <c r="F415" s="592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99"/>
      <c r="V415" s="151"/>
      <c r="W415" s="211"/>
      <c r="X415" s="288"/>
      <c r="AB415" s="625"/>
      <c r="AC415" s="625"/>
      <c r="AD415" s="899"/>
    </row>
    <row r="416" spans="1:30" s="227" customFormat="1" ht="15.75">
      <c r="A416" s="152"/>
      <c r="B416" s="620"/>
      <c r="Q416" s="590"/>
      <c r="R416" s="590"/>
      <c r="S416" s="41"/>
      <c r="T416" s="201"/>
      <c r="U416" s="201"/>
      <c r="V416" s="151"/>
      <c r="W416" s="211"/>
      <c r="AB416" s="625"/>
      <c r="AC416" s="625"/>
    </row>
    <row r="417" spans="1:29" s="227" customFormat="1" ht="16.5" thickBot="1">
      <c r="A417" s="152"/>
      <c r="B417" s="620" t="s">
        <v>907</v>
      </c>
      <c r="Q417" s="590"/>
      <c r="R417" s="590"/>
      <c r="S417" s="41"/>
      <c r="T417" s="201"/>
      <c r="U417" s="201"/>
      <c r="V417" s="151"/>
      <c r="W417" s="211"/>
      <c r="AB417" s="625"/>
      <c r="AC417" s="625"/>
    </row>
    <row r="418" spans="1:29" s="227" customFormat="1" ht="15.75">
      <c r="A418" s="152"/>
      <c r="B418" s="621" t="s">
        <v>767</v>
      </c>
      <c r="C418" s="885" t="s">
        <v>937</v>
      </c>
      <c r="D418" s="886"/>
      <c r="E418" s="886"/>
      <c r="F418" s="886"/>
      <c r="G418" s="887"/>
      <c r="Q418" s="590"/>
      <c r="R418" s="590"/>
      <c r="S418" s="41"/>
      <c r="T418" s="201"/>
      <c r="U418" s="201"/>
      <c r="V418" s="151"/>
      <c r="W418" s="211"/>
      <c r="AB418" s="625"/>
      <c r="AC418" s="625"/>
    </row>
    <row r="419" spans="1:29" s="227" customFormat="1" ht="15.75">
      <c r="A419" s="152"/>
      <c r="B419" s="622" t="s">
        <v>768</v>
      </c>
      <c r="C419" s="888" t="s">
        <v>951</v>
      </c>
      <c r="D419" s="889"/>
      <c r="E419" s="889"/>
      <c r="F419" s="889"/>
      <c r="G419" s="890"/>
      <c r="Q419" s="590"/>
      <c r="R419" s="590"/>
      <c r="S419" s="41"/>
      <c r="T419" s="201"/>
      <c r="U419" s="201"/>
      <c r="V419" s="151"/>
      <c r="W419" s="211"/>
      <c r="AB419" s="625"/>
      <c r="AC419" s="625"/>
    </row>
    <row r="420" spans="1:29" s="227" customFormat="1" ht="15.75">
      <c r="A420" s="152"/>
      <c r="B420" s="622" t="s">
        <v>938</v>
      </c>
      <c r="C420" s="888" t="s">
        <v>952</v>
      </c>
      <c r="D420" s="889"/>
      <c r="E420" s="889"/>
      <c r="F420" s="889"/>
      <c r="G420" s="890"/>
      <c r="Q420" s="590"/>
      <c r="R420" s="590"/>
      <c r="S420" s="41"/>
      <c r="T420" s="201"/>
      <c r="U420" s="201"/>
      <c r="V420" s="151"/>
      <c r="W420" s="211"/>
      <c r="AB420" s="625"/>
      <c r="AC420" s="625"/>
    </row>
    <row r="421" spans="1:29" s="227" customFormat="1" ht="16.5" thickBot="1">
      <c r="A421" s="152"/>
      <c r="B421" s="623" t="s">
        <v>948</v>
      </c>
      <c r="C421" s="891" t="s">
        <v>905</v>
      </c>
      <c r="D421" s="892"/>
      <c r="E421" s="892"/>
      <c r="F421" s="892"/>
      <c r="G421" s="893"/>
      <c r="Q421" s="590"/>
      <c r="R421" s="590"/>
      <c r="S421" s="41"/>
      <c r="T421" s="201"/>
      <c r="U421" s="201"/>
      <c r="V421" s="151"/>
      <c r="W421" s="211"/>
      <c r="AB421" s="625"/>
      <c r="AC421" s="625"/>
    </row>
    <row r="422" spans="1:29" s="227" customFormat="1" ht="15.75">
      <c r="A422" s="152"/>
      <c r="B422" s="620"/>
      <c r="Q422" s="590"/>
      <c r="R422" s="590"/>
      <c r="S422" s="41"/>
      <c r="T422" s="201"/>
      <c r="U422" s="201"/>
      <c r="V422" s="151"/>
      <c r="W422" s="211"/>
      <c r="AB422" s="625"/>
      <c r="AC422" s="625"/>
    </row>
    <row r="423" spans="1:29" s="227" customFormat="1" ht="15.75">
      <c r="A423" s="152"/>
      <c r="B423" s="620"/>
      <c r="Q423" s="590"/>
      <c r="R423" s="590"/>
      <c r="S423" s="41"/>
      <c r="T423" s="201"/>
      <c r="U423" s="201"/>
      <c r="V423" s="151"/>
      <c r="W423" s="211"/>
      <c r="AB423" s="625"/>
      <c r="AC423" s="625"/>
    </row>
    <row r="424" spans="1:29" s="227" customFormat="1" ht="15.75">
      <c r="A424" s="152"/>
      <c r="B424" s="620"/>
      <c r="Q424" s="590"/>
      <c r="R424" s="590"/>
      <c r="S424" s="41"/>
      <c r="T424" s="201"/>
      <c r="U424" s="201"/>
      <c r="V424" s="151"/>
      <c r="W424" s="211"/>
      <c r="AB424" s="625"/>
      <c r="AC424" s="625"/>
    </row>
    <row r="425" spans="1:29" ht="15.75">
      <c r="Q425" s="590"/>
      <c r="R425" s="590"/>
      <c r="AC425" s="625"/>
    </row>
    <row r="426" spans="1:29" ht="15.75">
      <c r="Q426" s="590"/>
      <c r="R426" s="590"/>
      <c r="AC426" s="625"/>
    </row>
    <row r="427" spans="1:29" ht="15.75">
      <c r="Q427" s="590"/>
      <c r="R427" s="590"/>
      <c r="AC427" s="625"/>
    </row>
    <row r="428" spans="1:29" ht="15.75">
      <c r="Q428" s="590"/>
      <c r="R428" s="590"/>
      <c r="AC428" s="625"/>
    </row>
    <row r="429" spans="1:29" ht="15.75">
      <c r="Q429" s="590"/>
      <c r="R429" s="590"/>
      <c r="AC429" s="625"/>
    </row>
    <row r="430" spans="1:29" ht="15.75">
      <c r="Q430" s="590"/>
      <c r="R430" s="590"/>
      <c r="AC430" s="625"/>
    </row>
    <row r="431" spans="1:29" ht="15.75">
      <c r="Q431" s="590"/>
      <c r="R431" s="590"/>
      <c r="AC431" s="625"/>
    </row>
    <row r="432" spans="1:29" ht="15.75">
      <c r="Q432" s="590"/>
      <c r="R432" s="590"/>
    </row>
    <row r="433" spans="17:18" ht="15.75">
      <c r="Q433" s="590"/>
      <c r="R433" s="590"/>
    </row>
    <row r="434" spans="17:18" ht="15.75">
      <c r="Q434" s="590"/>
      <c r="R434" s="590"/>
    </row>
    <row r="435" spans="17:18" ht="15.75">
      <c r="Q435" s="590"/>
      <c r="R435" s="590"/>
    </row>
    <row r="436" spans="17:18" ht="15.75">
      <c r="Q436" s="590"/>
      <c r="R436" s="590"/>
    </row>
    <row r="437" spans="17:18" ht="15.75">
      <c r="Q437" s="590"/>
      <c r="R437" s="590"/>
    </row>
    <row r="438" spans="17:18" ht="15.75">
      <c r="Q438" s="590"/>
      <c r="R438" s="590"/>
    </row>
    <row r="439" spans="17:18" ht="15.75">
      <c r="Q439" s="590"/>
      <c r="R439" s="590"/>
    </row>
    <row r="440" spans="17:18" ht="15.75">
      <c r="Q440" s="590"/>
      <c r="R440" s="590"/>
    </row>
    <row r="441" spans="17:18" ht="15.75">
      <c r="Q441" s="590"/>
      <c r="R441" s="590"/>
    </row>
    <row r="442" spans="17:18" ht="15.75">
      <c r="Q442" s="590"/>
      <c r="R442" s="590"/>
    </row>
    <row r="443" spans="17:18" ht="15.75">
      <c r="Q443" s="590"/>
      <c r="R443" s="590"/>
    </row>
    <row r="444" spans="17:18" ht="15.75">
      <c r="Q444" s="590"/>
      <c r="R444" s="590"/>
    </row>
    <row r="445" spans="17:18" ht="15.75">
      <c r="Q445" s="590"/>
      <c r="R445" s="590"/>
    </row>
    <row r="446" spans="17:18" ht="15.75">
      <c r="Q446" s="590"/>
      <c r="R446" s="590"/>
    </row>
    <row r="447" spans="17:18" ht="15.75">
      <c r="Q447" s="590"/>
      <c r="R447" s="590"/>
    </row>
    <row r="448" spans="17:18" ht="15.75">
      <c r="Q448" s="590"/>
      <c r="R448" s="590"/>
    </row>
    <row r="449" spans="17:18" ht="15.75">
      <c r="Q449" s="590"/>
      <c r="R449" s="590"/>
    </row>
    <row r="450" spans="17:18" ht="15.75">
      <c r="Q450" s="590"/>
      <c r="R450" s="590"/>
    </row>
    <row r="451" spans="17:18" ht="15.75">
      <c r="Q451" s="590"/>
      <c r="R451" s="590"/>
    </row>
    <row r="452" spans="17:18" ht="15.75">
      <c r="Q452" s="590"/>
      <c r="R452" s="590"/>
    </row>
    <row r="453" spans="17:18" ht="15.75">
      <c r="Q453" s="590"/>
      <c r="R453" s="590"/>
    </row>
    <row r="454" spans="17:18" ht="15.75">
      <c r="Q454" s="590"/>
      <c r="R454" s="590"/>
    </row>
    <row r="455" spans="17:18" ht="15.75">
      <c r="Q455" s="590"/>
      <c r="R455" s="590"/>
    </row>
    <row r="456" spans="17:18" ht="15.75">
      <c r="Q456" s="590"/>
      <c r="R456" s="590"/>
    </row>
    <row r="457" spans="17:18" ht="15.75">
      <c r="Q457" s="590"/>
      <c r="R457" s="590"/>
    </row>
    <row r="458" spans="17:18" ht="15.75">
      <c r="Q458" s="590"/>
      <c r="R458" s="590"/>
    </row>
    <row r="459" spans="17:18" ht="15.75">
      <c r="Q459" s="590"/>
      <c r="R459" s="590"/>
    </row>
    <row r="460" spans="17:18" ht="15.75">
      <c r="Q460" s="590"/>
      <c r="R460" s="590"/>
    </row>
    <row r="461" spans="17:18" ht="15.75">
      <c r="Q461" s="590"/>
      <c r="R461" s="590"/>
    </row>
    <row r="462" spans="17:18" ht="15.75">
      <c r="Q462" s="590"/>
      <c r="R462" s="590"/>
    </row>
    <row r="463" spans="17:18" ht="15.75">
      <c r="Q463" s="590"/>
      <c r="R463" s="590"/>
    </row>
    <row r="464" spans="17:18" ht="15.75">
      <c r="Q464" s="590"/>
      <c r="R464" s="590"/>
    </row>
    <row r="465" spans="17:18" ht="15.75">
      <c r="Q465" s="590"/>
      <c r="R465" s="590"/>
    </row>
    <row r="466" spans="17:18" ht="15.75">
      <c r="Q466" s="590"/>
      <c r="R466" s="590"/>
    </row>
    <row r="467" spans="17:18" ht="15.75">
      <c r="Q467" s="590"/>
      <c r="R467" s="59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39" bestFit="1" customWidth="1"/>
    <col min="2" max="2" width="17.7109375" style="639" bestFit="1" customWidth="1"/>
    <col min="3" max="3" width="47.85546875" style="639" bestFit="1" customWidth="1"/>
    <col min="4" max="4" width="16.28515625" style="637" bestFit="1" customWidth="1"/>
    <col min="5" max="5" width="20.28515625" style="637" bestFit="1" customWidth="1"/>
    <col min="6" max="6" width="15" style="637" customWidth="1"/>
    <col min="7" max="7" width="18.5703125" style="637" bestFit="1" customWidth="1"/>
    <col min="8" max="8" width="15.140625" style="637" bestFit="1" customWidth="1"/>
    <col min="9" max="9" width="17.42578125" style="637" customWidth="1"/>
    <col min="10" max="10" width="9.85546875" style="637" customWidth="1"/>
    <col min="11" max="11" width="9.140625" style="637" customWidth="1"/>
    <col min="12" max="12" width="9.140625" style="633" customWidth="1"/>
    <col min="13" max="256" width="9.140625" style="637" customWidth="1"/>
    <col min="257" max="257" width="14.42578125" style="637" bestFit="1" customWidth="1"/>
    <col min="258" max="258" width="17.7109375" style="637" bestFit="1" customWidth="1"/>
    <col min="259" max="259" width="47.85546875" style="637" bestFit="1" customWidth="1"/>
    <col min="260" max="260" width="16.28515625" style="637" bestFit="1" customWidth="1"/>
    <col min="261" max="261" width="20.28515625" style="637" bestFit="1" customWidth="1"/>
    <col min="262" max="262" width="15" style="637" customWidth="1"/>
    <col min="263" max="263" width="18.5703125" style="637" bestFit="1" customWidth="1"/>
    <col min="264" max="264" width="15.140625" style="637" bestFit="1" customWidth="1"/>
    <col min="265" max="265" width="17.42578125" style="637" customWidth="1"/>
    <col min="266" max="266" width="9.85546875" style="637" customWidth="1"/>
    <col min="267" max="512" width="9.140625" style="637" customWidth="1"/>
    <col min="513" max="513" width="14.42578125" style="637" bestFit="1" customWidth="1"/>
    <col min="514" max="514" width="17.7109375" style="637" bestFit="1" customWidth="1"/>
    <col min="515" max="515" width="47.85546875" style="637" bestFit="1" customWidth="1"/>
    <col min="516" max="516" width="16.28515625" style="637" bestFit="1" customWidth="1"/>
    <col min="517" max="517" width="20.28515625" style="637" bestFit="1" customWidth="1"/>
    <col min="518" max="518" width="15" style="637" customWidth="1"/>
    <col min="519" max="519" width="18.5703125" style="637" bestFit="1" customWidth="1"/>
    <col min="520" max="520" width="15.140625" style="637" bestFit="1" customWidth="1"/>
    <col min="521" max="521" width="17.42578125" style="637" customWidth="1"/>
    <col min="522" max="522" width="9.85546875" style="637" customWidth="1"/>
    <col min="523" max="768" width="9.140625" style="637" customWidth="1"/>
    <col min="769" max="769" width="14.42578125" style="637" bestFit="1" customWidth="1"/>
    <col min="770" max="770" width="17.7109375" style="637" bestFit="1" customWidth="1"/>
    <col min="771" max="771" width="47.85546875" style="637" bestFit="1" customWidth="1"/>
    <col min="772" max="772" width="16.28515625" style="637" bestFit="1" customWidth="1"/>
    <col min="773" max="773" width="20.28515625" style="637" bestFit="1" customWidth="1"/>
    <col min="774" max="774" width="15" style="637" customWidth="1"/>
    <col min="775" max="775" width="18.5703125" style="637" bestFit="1" customWidth="1"/>
    <col min="776" max="776" width="15.140625" style="637" bestFit="1" customWidth="1"/>
    <col min="777" max="777" width="17.42578125" style="637" customWidth="1"/>
    <col min="778" max="778" width="9.85546875" style="637" customWidth="1"/>
    <col min="779" max="1024" width="9.140625" style="637" customWidth="1"/>
    <col min="1025" max="1025" width="14.42578125" style="637" bestFit="1" customWidth="1"/>
    <col min="1026" max="1026" width="17.7109375" style="637" bestFit="1" customWidth="1"/>
    <col min="1027" max="1027" width="47.85546875" style="637" bestFit="1" customWidth="1"/>
    <col min="1028" max="1028" width="16.28515625" style="637" bestFit="1" customWidth="1"/>
    <col min="1029" max="1029" width="20.28515625" style="637" bestFit="1" customWidth="1"/>
    <col min="1030" max="1030" width="15" style="637" customWidth="1"/>
    <col min="1031" max="1031" width="18.5703125" style="637" bestFit="1" customWidth="1"/>
    <col min="1032" max="1032" width="15.140625" style="637" bestFit="1" customWidth="1"/>
    <col min="1033" max="1033" width="17.42578125" style="637" customWidth="1"/>
    <col min="1034" max="1034" width="9.85546875" style="637" customWidth="1"/>
    <col min="1035" max="1280" width="9.140625" style="637" customWidth="1"/>
    <col min="1281" max="1281" width="14.42578125" style="637" bestFit="1" customWidth="1"/>
    <col min="1282" max="1282" width="17.7109375" style="637" bestFit="1" customWidth="1"/>
    <col min="1283" max="1283" width="47.85546875" style="637" bestFit="1" customWidth="1"/>
    <col min="1284" max="1284" width="16.28515625" style="637" bestFit="1" customWidth="1"/>
    <col min="1285" max="1285" width="20.28515625" style="637" bestFit="1" customWidth="1"/>
    <col min="1286" max="1286" width="15" style="637" customWidth="1"/>
    <col min="1287" max="1287" width="18.5703125" style="637" bestFit="1" customWidth="1"/>
    <col min="1288" max="1288" width="15.140625" style="637" bestFit="1" customWidth="1"/>
    <col min="1289" max="1289" width="17.42578125" style="637" customWidth="1"/>
    <col min="1290" max="1290" width="9.85546875" style="637" customWidth="1"/>
    <col min="1291" max="1536" width="9.140625" style="637" customWidth="1"/>
    <col min="1537" max="1537" width="14.42578125" style="637" bestFit="1" customWidth="1"/>
    <col min="1538" max="1538" width="17.7109375" style="637" bestFit="1" customWidth="1"/>
    <col min="1539" max="1539" width="47.85546875" style="637" bestFit="1" customWidth="1"/>
    <col min="1540" max="1540" width="16.28515625" style="637" bestFit="1" customWidth="1"/>
    <col min="1541" max="1541" width="20.28515625" style="637" bestFit="1" customWidth="1"/>
    <col min="1542" max="1542" width="15" style="637" customWidth="1"/>
    <col min="1543" max="1543" width="18.5703125" style="637" bestFit="1" customWidth="1"/>
    <col min="1544" max="1544" width="15.140625" style="637" bestFit="1" customWidth="1"/>
    <col min="1545" max="1545" width="17.42578125" style="637" customWidth="1"/>
    <col min="1546" max="1546" width="9.85546875" style="637" customWidth="1"/>
    <col min="1547" max="1792" width="9.140625" style="637" customWidth="1"/>
    <col min="1793" max="1793" width="14.42578125" style="637" bestFit="1" customWidth="1"/>
    <col min="1794" max="1794" width="17.7109375" style="637" bestFit="1" customWidth="1"/>
    <col min="1795" max="1795" width="47.85546875" style="637" bestFit="1" customWidth="1"/>
    <col min="1796" max="1796" width="16.28515625" style="637" bestFit="1" customWidth="1"/>
    <col min="1797" max="1797" width="20.28515625" style="637" bestFit="1" customWidth="1"/>
    <col min="1798" max="1798" width="15" style="637" customWidth="1"/>
    <col min="1799" max="1799" width="18.5703125" style="637" bestFit="1" customWidth="1"/>
    <col min="1800" max="1800" width="15.140625" style="637" bestFit="1" customWidth="1"/>
    <col min="1801" max="1801" width="17.42578125" style="637" customWidth="1"/>
    <col min="1802" max="1802" width="9.85546875" style="637" customWidth="1"/>
    <col min="1803" max="2048" width="9.140625" style="637" customWidth="1"/>
    <col min="2049" max="2049" width="14.42578125" style="637" bestFit="1" customWidth="1"/>
    <col min="2050" max="2050" width="17.7109375" style="637" bestFit="1" customWidth="1"/>
    <col min="2051" max="2051" width="47.85546875" style="637" bestFit="1" customWidth="1"/>
    <col min="2052" max="2052" width="16.28515625" style="637" bestFit="1" customWidth="1"/>
    <col min="2053" max="2053" width="20.28515625" style="637" bestFit="1" customWidth="1"/>
    <col min="2054" max="2054" width="15" style="637" customWidth="1"/>
    <col min="2055" max="2055" width="18.5703125" style="637" bestFit="1" customWidth="1"/>
    <col min="2056" max="2056" width="15.140625" style="637" bestFit="1" customWidth="1"/>
    <col min="2057" max="2057" width="17.42578125" style="637" customWidth="1"/>
    <col min="2058" max="2058" width="9.85546875" style="637" customWidth="1"/>
    <col min="2059" max="2304" width="9.140625" style="637" customWidth="1"/>
    <col min="2305" max="2305" width="14.42578125" style="637" bestFit="1" customWidth="1"/>
    <col min="2306" max="2306" width="17.7109375" style="637" bestFit="1" customWidth="1"/>
    <col min="2307" max="2307" width="47.85546875" style="637" bestFit="1" customWidth="1"/>
    <col min="2308" max="2308" width="16.28515625" style="637" bestFit="1" customWidth="1"/>
    <col min="2309" max="2309" width="20.28515625" style="637" bestFit="1" customWidth="1"/>
    <col min="2310" max="2310" width="15" style="637" customWidth="1"/>
    <col min="2311" max="2311" width="18.5703125" style="637" bestFit="1" customWidth="1"/>
    <col min="2312" max="2312" width="15.140625" style="637" bestFit="1" customWidth="1"/>
    <col min="2313" max="2313" width="17.42578125" style="637" customWidth="1"/>
    <col min="2314" max="2314" width="9.85546875" style="637" customWidth="1"/>
    <col min="2315" max="2560" width="9.140625" style="637" customWidth="1"/>
    <col min="2561" max="2561" width="14.42578125" style="637" bestFit="1" customWidth="1"/>
    <col min="2562" max="2562" width="17.7109375" style="637" bestFit="1" customWidth="1"/>
    <col min="2563" max="2563" width="47.85546875" style="637" bestFit="1" customWidth="1"/>
    <col min="2564" max="2564" width="16.28515625" style="637" bestFit="1" customWidth="1"/>
    <col min="2565" max="2565" width="20.28515625" style="637" bestFit="1" customWidth="1"/>
    <col min="2566" max="2566" width="15" style="637" customWidth="1"/>
    <col min="2567" max="2567" width="18.5703125" style="637" bestFit="1" customWidth="1"/>
    <col min="2568" max="2568" width="15.140625" style="637" bestFit="1" customWidth="1"/>
    <col min="2569" max="2569" width="17.42578125" style="637" customWidth="1"/>
    <col min="2570" max="2570" width="9.85546875" style="637" customWidth="1"/>
    <col min="2571" max="2816" width="9.140625" style="637" customWidth="1"/>
    <col min="2817" max="2817" width="14.42578125" style="637" bestFit="1" customWidth="1"/>
    <col min="2818" max="2818" width="17.7109375" style="637" bestFit="1" customWidth="1"/>
    <col min="2819" max="2819" width="47.85546875" style="637" bestFit="1" customWidth="1"/>
    <col min="2820" max="2820" width="16.28515625" style="637" bestFit="1" customWidth="1"/>
    <col min="2821" max="2821" width="20.28515625" style="637" bestFit="1" customWidth="1"/>
    <col min="2822" max="2822" width="15" style="637" customWidth="1"/>
    <col min="2823" max="2823" width="18.5703125" style="637" bestFit="1" customWidth="1"/>
    <col min="2824" max="2824" width="15.140625" style="637" bestFit="1" customWidth="1"/>
    <col min="2825" max="2825" width="17.42578125" style="637" customWidth="1"/>
    <col min="2826" max="2826" width="9.85546875" style="637" customWidth="1"/>
    <col min="2827" max="3072" width="9.140625" style="637" customWidth="1"/>
    <col min="3073" max="3073" width="14.42578125" style="637" bestFit="1" customWidth="1"/>
    <col min="3074" max="3074" width="17.7109375" style="637" bestFit="1" customWidth="1"/>
    <col min="3075" max="3075" width="47.85546875" style="637" bestFit="1" customWidth="1"/>
    <col min="3076" max="3076" width="16.28515625" style="637" bestFit="1" customWidth="1"/>
    <col min="3077" max="3077" width="20.28515625" style="637" bestFit="1" customWidth="1"/>
    <col min="3078" max="3078" width="15" style="637" customWidth="1"/>
    <col min="3079" max="3079" width="18.5703125" style="637" bestFit="1" customWidth="1"/>
    <col min="3080" max="3080" width="15.140625" style="637" bestFit="1" customWidth="1"/>
    <col min="3081" max="3081" width="17.42578125" style="637" customWidth="1"/>
    <col min="3082" max="3082" width="9.85546875" style="637" customWidth="1"/>
    <col min="3083" max="3328" width="9.140625" style="637" customWidth="1"/>
    <col min="3329" max="3329" width="14.42578125" style="637" bestFit="1" customWidth="1"/>
    <col min="3330" max="3330" width="17.7109375" style="637" bestFit="1" customWidth="1"/>
    <col min="3331" max="3331" width="47.85546875" style="637" bestFit="1" customWidth="1"/>
    <col min="3332" max="3332" width="16.28515625" style="637" bestFit="1" customWidth="1"/>
    <col min="3333" max="3333" width="20.28515625" style="637" bestFit="1" customWidth="1"/>
    <col min="3334" max="3334" width="15" style="637" customWidth="1"/>
    <col min="3335" max="3335" width="18.5703125" style="637" bestFit="1" customWidth="1"/>
    <col min="3336" max="3336" width="15.140625" style="637" bestFit="1" customWidth="1"/>
    <col min="3337" max="3337" width="17.42578125" style="637" customWidth="1"/>
    <col min="3338" max="3338" width="9.85546875" style="637" customWidth="1"/>
    <col min="3339" max="3584" width="9.140625" style="637" customWidth="1"/>
    <col min="3585" max="3585" width="14.42578125" style="637" bestFit="1" customWidth="1"/>
    <col min="3586" max="3586" width="17.7109375" style="637" bestFit="1" customWidth="1"/>
    <col min="3587" max="3587" width="47.85546875" style="637" bestFit="1" customWidth="1"/>
    <col min="3588" max="3588" width="16.28515625" style="637" bestFit="1" customWidth="1"/>
    <col min="3589" max="3589" width="20.28515625" style="637" bestFit="1" customWidth="1"/>
    <col min="3590" max="3590" width="15" style="637" customWidth="1"/>
    <col min="3591" max="3591" width="18.5703125" style="637" bestFit="1" customWidth="1"/>
    <col min="3592" max="3592" width="15.140625" style="637" bestFit="1" customWidth="1"/>
    <col min="3593" max="3593" width="17.42578125" style="637" customWidth="1"/>
    <col min="3594" max="3594" width="9.85546875" style="637" customWidth="1"/>
    <col min="3595" max="3840" width="9.140625" style="637" customWidth="1"/>
    <col min="3841" max="3841" width="14.42578125" style="637" bestFit="1" customWidth="1"/>
    <col min="3842" max="3842" width="17.7109375" style="637" bestFit="1" customWidth="1"/>
    <col min="3843" max="3843" width="47.85546875" style="637" bestFit="1" customWidth="1"/>
    <col min="3844" max="3844" width="16.28515625" style="637" bestFit="1" customWidth="1"/>
    <col min="3845" max="3845" width="20.28515625" style="637" bestFit="1" customWidth="1"/>
    <col min="3846" max="3846" width="15" style="637" customWidth="1"/>
    <col min="3847" max="3847" width="18.5703125" style="637" bestFit="1" customWidth="1"/>
    <col min="3848" max="3848" width="15.140625" style="637" bestFit="1" customWidth="1"/>
    <col min="3849" max="3849" width="17.42578125" style="637" customWidth="1"/>
    <col min="3850" max="3850" width="9.85546875" style="637" customWidth="1"/>
    <col min="3851" max="4096" width="9.140625" style="637" customWidth="1"/>
    <col min="4097" max="4097" width="14.42578125" style="637" bestFit="1" customWidth="1"/>
    <col min="4098" max="4098" width="17.7109375" style="637" bestFit="1" customWidth="1"/>
    <col min="4099" max="4099" width="47.85546875" style="637" bestFit="1" customWidth="1"/>
    <col min="4100" max="4100" width="16.28515625" style="637" bestFit="1" customWidth="1"/>
    <col min="4101" max="4101" width="20.28515625" style="637" bestFit="1" customWidth="1"/>
    <col min="4102" max="4102" width="15" style="637" customWidth="1"/>
    <col min="4103" max="4103" width="18.5703125" style="637" bestFit="1" customWidth="1"/>
    <col min="4104" max="4104" width="15.140625" style="637" bestFit="1" customWidth="1"/>
    <col min="4105" max="4105" width="17.42578125" style="637" customWidth="1"/>
    <col min="4106" max="4106" width="9.85546875" style="637" customWidth="1"/>
    <col min="4107" max="4352" width="9.140625" style="637" customWidth="1"/>
    <col min="4353" max="4353" width="14.42578125" style="637" bestFit="1" customWidth="1"/>
    <col min="4354" max="4354" width="17.7109375" style="637" bestFit="1" customWidth="1"/>
    <col min="4355" max="4355" width="47.85546875" style="637" bestFit="1" customWidth="1"/>
    <col min="4356" max="4356" width="16.28515625" style="637" bestFit="1" customWidth="1"/>
    <col min="4357" max="4357" width="20.28515625" style="637" bestFit="1" customWidth="1"/>
    <col min="4358" max="4358" width="15" style="637" customWidth="1"/>
    <col min="4359" max="4359" width="18.5703125" style="637" bestFit="1" customWidth="1"/>
    <col min="4360" max="4360" width="15.140625" style="637" bestFit="1" customWidth="1"/>
    <col min="4361" max="4361" width="17.42578125" style="637" customWidth="1"/>
    <col min="4362" max="4362" width="9.85546875" style="637" customWidth="1"/>
    <col min="4363" max="4608" width="9.140625" style="637" customWidth="1"/>
    <col min="4609" max="4609" width="14.42578125" style="637" bestFit="1" customWidth="1"/>
    <col min="4610" max="4610" width="17.7109375" style="637" bestFit="1" customWidth="1"/>
    <col min="4611" max="4611" width="47.85546875" style="637" bestFit="1" customWidth="1"/>
    <col min="4612" max="4612" width="16.28515625" style="637" bestFit="1" customWidth="1"/>
    <col min="4613" max="4613" width="20.28515625" style="637" bestFit="1" customWidth="1"/>
    <col min="4614" max="4614" width="15" style="637" customWidth="1"/>
    <col min="4615" max="4615" width="18.5703125" style="637" bestFit="1" customWidth="1"/>
    <col min="4616" max="4616" width="15.140625" style="637" bestFit="1" customWidth="1"/>
    <col min="4617" max="4617" width="17.42578125" style="637" customWidth="1"/>
    <col min="4618" max="4618" width="9.85546875" style="637" customWidth="1"/>
    <col min="4619" max="4864" width="9.140625" style="637" customWidth="1"/>
    <col min="4865" max="4865" width="14.42578125" style="637" bestFit="1" customWidth="1"/>
    <col min="4866" max="4866" width="17.7109375" style="637" bestFit="1" customWidth="1"/>
    <col min="4867" max="4867" width="47.85546875" style="637" bestFit="1" customWidth="1"/>
    <col min="4868" max="4868" width="16.28515625" style="637" bestFit="1" customWidth="1"/>
    <col min="4869" max="4869" width="20.28515625" style="637" bestFit="1" customWidth="1"/>
    <col min="4870" max="4870" width="15" style="637" customWidth="1"/>
    <col min="4871" max="4871" width="18.5703125" style="637" bestFit="1" customWidth="1"/>
    <col min="4872" max="4872" width="15.140625" style="637" bestFit="1" customWidth="1"/>
    <col min="4873" max="4873" width="17.42578125" style="637" customWidth="1"/>
    <col min="4874" max="4874" width="9.85546875" style="637" customWidth="1"/>
    <col min="4875" max="5120" width="9.140625" style="637" customWidth="1"/>
    <col min="5121" max="5121" width="14.42578125" style="637" bestFit="1" customWidth="1"/>
    <col min="5122" max="5122" width="17.7109375" style="637" bestFit="1" customWidth="1"/>
    <col min="5123" max="5123" width="47.85546875" style="637" bestFit="1" customWidth="1"/>
    <col min="5124" max="5124" width="16.28515625" style="637" bestFit="1" customWidth="1"/>
    <col min="5125" max="5125" width="20.28515625" style="637" bestFit="1" customWidth="1"/>
    <col min="5126" max="5126" width="15" style="637" customWidth="1"/>
    <col min="5127" max="5127" width="18.5703125" style="637" bestFit="1" customWidth="1"/>
    <col min="5128" max="5128" width="15.140625" style="637" bestFit="1" customWidth="1"/>
    <col min="5129" max="5129" width="17.42578125" style="637" customWidth="1"/>
    <col min="5130" max="5130" width="9.85546875" style="637" customWidth="1"/>
    <col min="5131" max="5376" width="9.140625" style="637" customWidth="1"/>
    <col min="5377" max="5377" width="14.42578125" style="637" bestFit="1" customWidth="1"/>
    <col min="5378" max="5378" width="17.7109375" style="637" bestFit="1" customWidth="1"/>
    <col min="5379" max="5379" width="47.85546875" style="637" bestFit="1" customWidth="1"/>
    <col min="5380" max="5380" width="16.28515625" style="637" bestFit="1" customWidth="1"/>
    <col min="5381" max="5381" width="20.28515625" style="637" bestFit="1" customWidth="1"/>
    <col min="5382" max="5382" width="15" style="637" customWidth="1"/>
    <col min="5383" max="5383" width="18.5703125" style="637" bestFit="1" customWidth="1"/>
    <col min="5384" max="5384" width="15.140625" style="637" bestFit="1" customWidth="1"/>
    <col min="5385" max="5385" width="17.42578125" style="637" customWidth="1"/>
    <col min="5386" max="5386" width="9.85546875" style="637" customWidth="1"/>
    <col min="5387" max="5632" width="9.140625" style="637" customWidth="1"/>
    <col min="5633" max="5633" width="14.42578125" style="637" bestFit="1" customWidth="1"/>
    <col min="5634" max="5634" width="17.7109375" style="637" bestFit="1" customWidth="1"/>
    <col min="5635" max="5635" width="47.85546875" style="637" bestFit="1" customWidth="1"/>
    <col min="5636" max="5636" width="16.28515625" style="637" bestFit="1" customWidth="1"/>
    <col min="5637" max="5637" width="20.28515625" style="637" bestFit="1" customWidth="1"/>
    <col min="5638" max="5638" width="15" style="637" customWidth="1"/>
    <col min="5639" max="5639" width="18.5703125" style="637" bestFit="1" customWidth="1"/>
    <col min="5640" max="5640" width="15.140625" style="637" bestFit="1" customWidth="1"/>
    <col min="5641" max="5641" width="17.42578125" style="637" customWidth="1"/>
    <col min="5642" max="5642" width="9.85546875" style="637" customWidth="1"/>
    <col min="5643" max="5888" width="9.140625" style="637" customWidth="1"/>
    <col min="5889" max="5889" width="14.42578125" style="637" bestFit="1" customWidth="1"/>
    <col min="5890" max="5890" width="17.7109375" style="637" bestFit="1" customWidth="1"/>
    <col min="5891" max="5891" width="47.85546875" style="637" bestFit="1" customWidth="1"/>
    <col min="5892" max="5892" width="16.28515625" style="637" bestFit="1" customWidth="1"/>
    <col min="5893" max="5893" width="20.28515625" style="637" bestFit="1" customWidth="1"/>
    <col min="5894" max="5894" width="15" style="637" customWidth="1"/>
    <col min="5895" max="5895" width="18.5703125" style="637" bestFit="1" customWidth="1"/>
    <col min="5896" max="5896" width="15.140625" style="637" bestFit="1" customWidth="1"/>
    <col min="5897" max="5897" width="17.42578125" style="637" customWidth="1"/>
    <col min="5898" max="5898" width="9.85546875" style="637" customWidth="1"/>
    <col min="5899" max="6144" width="9.140625" style="637" customWidth="1"/>
    <col min="6145" max="6145" width="14.42578125" style="637" bestFit="1" customWidth="1"/>
    <col min="6146" max="6146" width="17.7109375" style="637" bestFit="1" customWidth="1"/>
    <col min="6147" max="6147" width="47.85546875" style="637" bestFit="1" customWidth="1"/>
    <col min="6148" max="6148" width="16.28515625" style="637" bestFit="1" customWidth="1"/>
    <col min="6149" max="6149" width="20.28515625" style="637" bestFit="1" customWidth="1"/>
    <col min="6150" max="6150" width="15" style="637" customWidth="1"/>
    <col min="6151" max="6151" width="18.5703125" style="637" bestFit="1" customWidth="1"/>
    <col min="6152" max="6152" width="15.140625" style="637" bestFit="1" customWidth="1"/>
    <col min="6153" max="6153" width="17.42578125" style="637" customWidth="1"/>
    <col min="6154" max="6154" width="9.85546875" style="637" customWidth="1"/>
    <col min="6155" max="6400" width="9.140625" style="637" customWidth="1"/>
    <col min="6401" max="6401" width="14.42578125" style="637" bestFit="1" customWidth="1"/>
    <col min="6402" max="6402" width="17.7109375" style="637" bestFit="1" customWidth="1"/>
    <col min="6403" max="6403" width="47.85546875" style="637" bestFit="1" customWidth="1"/>
    <col min="6404" max="6404" width="16.28515625" style="637" bestFit="1" customWidth="1"/>
    <col min="6405" max="6405" width="20.28515625" style="637" bestFit="1" customWidth="1"/>
    <col min="6406" max="6406" width="15" style="637" customWidth="1"/>
    <col min="6407" max="6407" width="18.5703125" style="637" bestFit="1" customWidth="1"/>
    <col min="6408" max="6408" width="15.140625" style="637" bestFit="1" customWidth="1"/>
    <col min="6409" max="6409" width="17.42578125" style="637" customWidth="1"/>
    <col min="6410" max="6410" width="9.85546875" style="637" customWidth="1"/>
    <col min="6411" max="6656" width="9.140625" style="637" customWidth="1"/>
    <col min="6657" max="6657" width="14.42578125" style="637" bestFit="1" customWidth="1"/>
    <col min="6658" max="6658" width="17.7109375" style="637" bestFit="1" customWidth="1"/>
    <col min="6659" max="6659" width="47.85546875" style="637" bestFit="1" customWidth="1"/>
    <col min="6660" max="6660" width="16.28515625" style="637" bestFit="1" customWidth="1"/>
    <col min="6661" max="6661" width="20.28515625" style="637" bestFit="1" customWidth="1"/>
    <col min="6662" max="6662" width="15" style="637" customWidth="1"/>
    <col min="6663" max="6663" width="18.5703125" style="637" bestFit="1" customWidth="1"/>
    <col min="6664" max="6664" width="15.140625" style="637" bestFit="1" customWidth="1"/>
    <col min="6665" max="6665" width="17.42578125" style="637" customWidth="1"/>
    <col min="6666" max="6666" width="9.85546875" style="637" customWidth="1"/>
    <col min="6667" max="6912" width="9.140625" style="637" customWidth="1"/>
    <col min="6913" max="6913" width="14.42578125" style="637" bestFit="1" customWidth="1"/>
    <col min="6914" max="6914" width="17.7109375" style="637" bestFit="1" customWidth="1"/>
    <col min="6915" max="6915" width="47.85546875" style="637" bestFit="1" customWidth="1"/>
    <col min="6916" max="6916" width="16.28515625" style="637" bestFit="1" customWidth="1"/>
    <col min="6917" max="6917" width="20.28515625" style="637" bestFit="1" customWidth="1"/>
    <col min="6918" max="6918" width="15" style="637" customWidth="1"/>
    <col min="6919" max="6919" width="18.5703125" style="637" bestFit="1" customWidth="1"/>
    <col min="6920" max="6920" width="15.140625" style="637" bestFit="1" customWidth="1"/>
    <col min="6921" max="6921" width="17.42578125" style="637" customWidth="1"/>
    <col min="6922" max="6922" width="9.85546875" style="637" customWidth="1"/>
    <col min="6923" max="7168" width="9.140625" style="637" customWidth="1"/>
    <col min="7169" max="7169" width="14.42578125" style="637" bestFit="1" customWidth="1"/>
    <col min="7170" max="7170" width="17.7109375" style="637" bestFit="1" customWidth="1"/>
    <col min="7171" max="7171" width="47.85546875" style="637" bestFit="1" customWidth="1"/>
    <col min="7172" max="7172" width="16.28515625" style="637" bestFit="1" customWidth="1"/>
    <col min="7173" max="7173" width="20.28515625" style="637" bestFit="1" customWidth="1"/>
    <col min="7174" max="7174" width="15" style="637" customWidth="1"/>
    <col min="7175" max="7175" width="18.5703125" style="637" bestFit="1" customWidth="1"/>
    <col min="7176" max="7176" width="15.140625" style="637" bestFit="1" customWidth="1"/>
    <col min="7177" max="7177" width="17.42578125" style="637" customWidth="1"/>
    <col min="7178" max="7178" width="9.85546875" style="637" customWidth="1"/>
    <col min="7179" max="7424" width="9.140625" style="637" customWidth="1"/>
    <col min="7425" max="7425" width="14.42578125" style="637" bestFit="1" customWidth="1"/>
    <col min="7426" max="7426" width="17.7109375" style="637" bestFit="1" customWidth="1"/>
    <col min="7427" max="7427" width="47.85546875" style="637" bestFit="1" customWidth="1"/>
    <col min="7428" max="7428" width="16.28515625" style="637" bestFit="1" customWidth="1"/>
    <col min="7429" max="7429" width="20.28515625" style="637" bestFit="1" customWidth="1"/>
    <col min="7430" max="7430" width="15" style="637" customWidth="1"/>
    <col min="7431" max="7431" width="18.5703125" style="637" bestFit="1" customWidth="1"/>
    <col min="7432" max="7432" width="15.140625" style="637" bestFit="1" customWidth="1"/>
    <col min="7433" max="7433" width="17.42578125" style="637" customWidth="1"/>
    <col min="7434" max="7434" width="9.85546875" style="637" customWidth="1"/>
    <col min="7435" max="7680" width="9.140625" style="637" customWidth="1"/>
    <col min="7681" max="7681" width="14.42578125" style="637" bestFit="1" customWidth="1"/>
    <col min="7682" max="7682" width="17.7109375" style="637" bestFit="1" customWidth="1"/>
    <col min="7683" max="7683" width="47.85546875" style="637" bestFit="1" customWidth="1"/>
    <col min="7684" max="7684" width="16.28515625" style="637" bestFit="1" customWidth="1"/>
    <col min="7685" max="7685" width="20.28515625" style="637" bestFit="1" customWidth="1"/>
    <col min="7686" max="7686" width="15" style="637" customWidth="1"/>
    <col min="7687" max="7687" width="18.5703125" style="637" bestFit="1" customWidth="1"/>
    <col min="7688" max="7688" width="15.140625" style="637" bestFit="1" customWidth="1"/>
    <col min="7689" max="7689" width="17.42578125" style="637" customWidth="1"/>
    <col min="7690" max="7690" width="9.85546875" style="637" customWidth="1"/>
    <col min="7691" max="7936" width="9.140625" style="637" customWidth="1"/>
    <col min="7937" max="7937" width="14.42578125" style="637" bestFit="1" customWidth="1"/>
    <col min="7938" max="7938" width="17.7109375" style="637" bestFit="1" customWidth="1"/>
    <col min="7939" max="7939" width="47.85546875" style="637" bestFit="1" customWidth="1"/>
    <col min="7940" max="7940" width="16.28515625" style="637" bestFit="1" customWidth="1"/>
    <col min="7941" max="7941" width="20.28515625" style="637" bestFit="1" customWidth="1"/>
    <col min="7942" max="7942" width="15" style="637" customWidth="1"/>
    <col min="7943" max="7943" width="18.5703125" style="637" bestFit="1" customWidth="1"/>
    <col min="7944" max="7944" width="15.140625" style="637" bestFit="1" customWidth="1"/>
    <col min="7945" max="7945" width="17.42578125" style="637" customWidth="1"/>
    <col min="7946" max="7946" width="9.85546875" style="637" customWidth="1"/>
    <col min="7947" max="8192" width="9.140625" style="637" customWidth="1"/>
    <col min="8193" max="8193" width="14.42578125" style="637" bestFit="1" customWidth="1"/>
    <col min="8194" max="8194" width="17.7109375" style="637" bestFit="1" customWidth="1"/>
    <col min="8195" max="8195" width="47.85546875" style="637" bestFit="1" customWidth="1"/>
    <col min="8196" max="8196" width="16.28515625" style="637" bestFit="1" customWidth="1"/>
    <col min="8197" max="8197" width="20.28515625" style="637" bestFit="1" customWidth="1"/>
    <col min="8198" max="8198" width="15" style="637" customWidth="1"/>
    <col min="8199" max="8199" width="18.5703125" style="637" bestFit="1" customWidth="1"/>
    <col min="8200" max="8200" width="15.140625" style="637" bestFit="1" customWidth="1"/>
    <col min="8201" max="8201" width="17.42578125" style="637" customWidth="1"/>
    <col min="8202" max="8202" width="9.85546875" style="637" customWidth="1"/>
    <col min="8203" max="8448" width="9.140625" style="637" customWidth="1"/>
    <col min="8449" max="8449" width="14.42578125" style="637" bestFit="1" customWidth="1"/>
    <col min="8450" max="8450" width="17.7109375" style="637" bestFit="1" customWidth="1"/>
    <col min="8451" max="8451" width="47.85546875" style="637" bestFit="1" customWidth="1"/>
    <col min="8452" max="8452" width="16.28515625" style="637" bestFit="1" customWidth="1"/>
    <col min="8453" max="8453" width="20.28515625" style="637" bestFit="1" customWidth="1"/>
    <col min="8454" max="8454" width="15" style="637" customWidth="1"/>
    <col min="8455" max="8455" width="18.5703125" style="637" bestFit="1" customWidth="1"/>
    <col min="8456" max="8456" width="15.140625" style="637" bestFit="1" customWidth="1"/>
    <col min="8457" max="8457" width="17.42578125" style="637" customWidth="1"/>
    <col min="8458" max="8458" width="9.85546875" style="637" customWidth="1"/>
    <col min="8459" max="8704" width="9.140625" style="637" customWidth="1"/>
    <col min="8705" max="8705" width="14.42578125" style="637" bestFit="1" customWidth="1"/>
    <col min="8706" max="8706" width="17.7109375" style="637" bestFit="1" customWidth="1"/>
    <col min="8707" max="8707" width="47.85546875" style="637" bestFit="1" customWidth="1"/>
    <col min="8708" max="8708" width="16.28515625" style="637" bestFit="1" customWidth="1"/>
    <col min="8709" max="8709" width="20.28515625" style="637" bestFit="1" customWidth="1"/>
    <col min="8710" max="8710" width="15" style="637" customWidth="1"/>
    <col min="8711" max="8711" width="18.5703125" style="637" bestFit="1" customWidth="1"/>
    <col min="8712" max="8712" width="15.140625" style="637" bestFit="1" customWidth="1"/>
    <col min="8713" max="8713" width="17.42578125" style="637" customWidth="1"/>
    <col min="8714" max="8714" width="9.85546875" style="637" customWidth="1"/>
    <col min="8715" max="8960" width="9.140625" style="637" customWidth="1"/>
    <col min="8961" max="8961" width="14.42578125" style="637" bestFit="1" customWidth="1"/>
    <col min="8962" max="8962" width="17.7109375" style="637" bestFit="1" customWidth="1"/>
    <col min="8963" max="8963" width="47.85546875" style="637" bestFit="1" customWidth="1"/>
    <col min="8964" max="8964" width="16.28515625" style="637" bestFit="1" customWidth="1"/>
    <col min="8965" max="8965" width="20.28515625" style="637" bestFit="1" customWidth="1"/>
    <col min="8966" max="8966" width="15" style="637" customWidth="1"/>
    <col min="8967" max="8967" width="18.5703125" style="637" bestFit="1" customWidth="1"/>
    <col min="8968" max="8968" width="15.140625" style="637" bestFit="1" customWidth="1"/>
    <col min="8969" max="8969" width="17.42578125" style="637" customWidth="1"/>
    <col min="8970" max="8970" width="9.85546875" style="637" customWidth="1"/>
    <col min="8971" max="9216" width="9.140625" style="637" customWidth="1"/>
    <col min="9217" max="9217" width="14.42578125" style="637" bestFit="1" customWidth="1"/>
    <col min="9218" max="9218" width="17.7109375" style="637" bestFit="1" customWidth="1"/>
    <col min="9219" max="9219" width="47.85546875" style="637" bestFit="1" customWidth="1"/>
    <col min="9220" max="9220" width="16.28515625" style="637" bestFit="1" customWidth="1"/>
    <col min="9221" max="9221" width="20.28515625" style="637" bestFit="1" customWidth="1"/>
    <col min="9222" max="9222" width="15" style="637" customWidth="1"/>
    <col min="9223" max="9223" width="18.5703125" style="637" bestFit="1" customWidth="1"/>
    <col min="9224" max="9224" width="15.140625" style="637" bestFit="1" customWidth="1"/>
    <col min="9225" max="9225" width="17.42578125" style="637" customWidth="1"/>
    <col min="9226" max="9226" width="9.85546875" style="637" customWidth="1"/>
    <col min="9227" max="9472" width="9.140625" style="637" customWidth="1"/>
    <col min="9473" max="9473" width="14.42578125" style="637" bestFit="1" customWidth="1"/>
    <col min="9474" max="9474" width="17.7109375" style="637" bestFit="1" customWidth="1"/>
    <col min="9475" max="9475" width="47.85546875" style="637" bestFit="1" customWidth="1"/>
    <col min="9476" max="9476" width="16.28515625" style="637" bestFit="1" customWidth="1"/>
    <col min="9477" max="9477" width="20.28515625" style="637" bestFit="1" customWidth="1"/>
    <col min="9478" max="9478" width="15" style="637" customWidth="1"/>
    <col min="9479" max="9479" width="18.5703125" style="637" bestFit="1" customWidth="1"/>
    <col min="9480" max="9480" width="15.140625" style="637" bestFit="1" customWidth="1"/>
    <col min="9481" max="9481" width="17.42578125" style="637" customWidth="1"/>
    <col min="9482" max="9482" width="9.85546875" style="637" customWidth="1"/>
    <col min="9483" max="9728" width="9.140625" style="637" customWidth="1"/>
    <col min="9729" max="9729" width="14.42578125" style="637" bestFit="1" customWidth="1"/>
    <col min="9730" max="9730" width="17.7109375" style="637" bestFit="1" customWidth="1"/>
    <col min="9731" max="9731" width="47.85546875" style="637" bestFit="1" customWidth="1"/>
    <col min="9732" max="9732" width="16.28515625" style="637" bestFit="1" customWidth="1"/>
    <col min="9733" max="9733" width="20.28515625" style="637" bestFit="1" customWidth="1"/>
    <col min="9734" max="9734" width="15" style="637" customWidth="1"/>
    <col min="9735" max="9735" width="18.5703125" style="637" bestFit="1" customWidth="1"/>
    <col min="9736" max="9736" width="15.140625" style="637" bestFit="1" customWidth="1"/>
    <col min="9737" max="9737" width="17.42578125" style="637" customWidth="1"/>
    <col min="9738" max="9738" width="9.85546875" style="637" customWidth="1"/>
    <col min="9739" max="9984" width="9.140625" style="637" customWidth="1"/>
    <col min="9985" max="9985" width="14.42578125" style="637" bestFit="1" customWidth="1"/>
    <col min="9986" max="9986" width="17.7109375" style="637" bestFit="1" customWidth="1"/>
    <col min="9987" max="9987" width="47.85546875" style="637" bestFit="1" customWidth="1"/>
    <col min="9988" max="9988" width="16.28515625" style="637" bestFit="1" customWidth="1"/>
    <col min="9989" max="9989" width="20.28515625" style="637" bestFit="1" customWidth="1"/>
    <col min="9990" max="9990" width="15" style="637" customWidth="1"/>
    <col min="9991" max="9991" width="18.5703125" style="637" bestFit="1" customWidth="1"/>
    <col min="9992" max="9992" width="15.140625" style="637" bestFit="1" customWidth="1"/>
    <col min="9993" max="9993" width="17.42578125" style="637" customWidth="1"/>
    <col min="9994" max="9994" width="9.85546875" style="637" customWidth="1"/>
    <col min="9995" max="10240" width="9.140625" style="637" customWidth="1"/>
    <col min="10241" max="10241" width="14.42578125" style="637" bestFit="1" customWidth="1"/>
    <col min="10242" max="10242" width="17.7109375" style="637" bestFit="1" customWidth="1"/>
    <col min="10243" max="10243" width="47.85546875" style="637" bestFit="1" customWidth="1"/>
    <col min="10244" max="10244" width="16.28515625" style="637" bestFit="1" customWidth="1"/>
    <col min="10245" max="10245" width="20.28515625" style="637" bestFit="1" customWidth="1"/>
    <col min="10246" max="10246" width="15" style="637" customWidth="1"/>
    <col min="10247" max="10247" width="18.5703125" style="637" bestFit="1" customWidth="1"/>
    <col min="10248" max="10248" width="15.140625" style="637" bestFit="1" customWidth="1"/>
    <col min="10249" max="10249" width="17.42578125" style="637" customWidth="1"/>
    <col min="10250" max="10250" width="9.85546875" style="637" customWidth="1"/>
    <col min="10251" max="10496" width="9.140625" style="637" customWidth="1"/>
    <col min="10497" max="10497" width="14.42578125" style="637" bestFit="1" customWidth="1"/>
    <col min="10498" max="10498" width="17.7109375" style="637" bestFit="1" customWidth="1"/>
    <col min="10499" max="10499" width="47.85546875" style="637" bestFit="1" customWidth="1"/>
    <col min="10500" max="10500" width="16.28515625" style="637" bestFit="1" customWidth="1"/>
    <col min="10501" max="10501" width="20.28515625" style="637" bestFit="1" customWidth="1"/>
    <col min="10502" max="10502" width="15" style="637" customWidth="1"/>
    <col min="10503" max="10503" width="18.5703125" style="637" bestFit="1" customWidth="1"/>
    <col min="10504" max="10504" width="15.140625" style="637" bestFit="1" customWidth="1"/>
    <col min="10505" max="10505" width="17.42578125" style="637" customWidth="1"/>
    <col min="10506" max="10506" width="9.85546875" style="637" customWidth="1"/>
    <col min="10507" max="10752" width="9.140625" style="637" customWidth="1"/>
    <col min="10753" max="10753" width="14.42578125" style="637" bestFit="1" customWidth="1"/>
    <col min="10754" max="10754" width="17.7109375" style="637" bestFit="1" customWidth="1"/>
    <col min="10755" max="10755" width="47.85546875" style="637" bestFit="1" customWidth="1"/>
    <col min="10756" max="10756" width="16.28515625" style="637" bestFit="1" customWidth="1"/>
    <col min="10757" max="10757" width="20.28515625" style="637" bestFit="1" customWidth="1"/>
    <col min="10758" max="10758" width="15" style="637" customWidth="1"/>
    <col min="10759" max="10759" width="18.5703125" style="637" bestFit="1" customWidth="1"/>
    <col min="10760" max="10760" width="15.140625" style="637" bestFit="1" customWidth="1"/>
    <col min="10761" max="10761" width="17.42578125" style="637" customWidth="1"/>
    <col min="10762" max="10762" width="9.85546875" style="637" customWidth="1"/>
    <col min="10763" max="11008" width="9.140625" style="637" customWidth="1"/>
    <col min="11009" max="11009" width="14.42578125" style="637" bestFit="1" customWidth="1"/>
    <col min="11010" max="11010" width="17.7109375" style="637" bestFit="1" customWidth="1"/>
    <col min="11011" max="11011" width="47.85546875" style="637" bestFit="1" customWidth="1"/>
    <col min="11012" max="11012" width="16.28515625" style="637" bestFit="1" customWidth="1"/>
    <col min="11013" max="11013" width="20.28515625" style="637" bestFit="1" customWidth="1"/>
    <col min="11014" max="11014" width="15" style="637" customWidth="1"/>
    <col min="11015" max="11015" width="18.5703125" style="637" bestFit="1" customWidth="1"/>
    <col min="11016" max="11016" width="15.140625" style="637" bestFit="1" customWidth="1"/>
    <col min="11017" max="11017" width="17.42578125" style="637" customWidth="1"/>
    <col min="11018" max="11018" width="9.85546875" style="637" customWidth="1"/>
    <col min="11019" max="11264" width="9.140625" style="637" customWidth="1"/>
    <col min="11265" max="11265" width="14.42578125" style="637" bestFit="1" customWidth="1"/>
    <col min="11266" max="11266" width="17.7109375" style="637" bestFit="1" customWidth="1"/>
    <col min="11267" max="11267" width="47.85546875" style="637" bestFit="1" customWidth="1"/>
    <col min="11268" max="11268" width="16.28515625" style="637" bestFit="1" customWidth="1"/>
    <col min="11269" max="11269" width="20.28515625" style="637" bestFit="1" customWidth="1"/>
    <col min="11270" max="11270" width="15" style="637" customWidth="1"/>
    <col min="11271" max="11271" width="18.5703125" style="637" bestFit="1" customWidth="1"/>
    <col min="11272" max="11272" width="15.140625" style="637" bestFit="1" customWidth="1"/>
    <col min="11273" max="11273" width="17.42578125" style="637" customWidth="1"/>
    <col min="11274" max="11274" width="9.85546875" style="637" customWidth="1"/>
    <col min="11275" max="11520" width="9.140625" style="637" customWidth="1"/>
    <col min="11521" max="11521" width="14.42578125" style="637" bestFit="1" customWidth="1"/>
    <col min="11522" max="11522" width="17.7109375" style="637" bestFit="1" customWidth="1"/>
    <col min="11523" max="11523" width="47.85546875" style="637" bestFit="1" customWidth="1"/>
    <col min="11524" max="11524" width="16.28515625" style="637" bestFit="1" customWidth="1"/>
    <col min="11525" max="11525" width="20.28515625" style="637" bestFit="1" customWidth="1"/>
    <col min="11526" max="11526" width="15" style="637" customWidth="1"/>
    <col min="11527" max="11527" width="18.5703125" style="637" bestFit="1" customWidth="1"/>
    <col min="11528" max="11528" width="15.140625" style="637" bestFit="1" customWidth="1"/>
    <col min="11529" max="11529" width="17.42578125" style="637" customWidth="1"/>
    <col min="11530" max="11530" width="9.85546875" style="637" customWidth="1"/>
    <col min="11531" max="11776" width="9.140625" style="637" customWidth="1"/>
    <col min="11777" max="11777" width="14.42578125" style="637" bestFit="1" customWidth="1"/>
    <col min="11778" max="11778" width="17.7109375" style="637" bestFit="1" customWidth="1"/>
    <col min="11779" max="11779" width="47.85546875" style="637" bestFit="1" customWidth="1"/>
    <col min="11780" max="11780" width="16.28515625" style="637" bestFit="1" customWidth="1"/>
    <col min="11781" max="11781" width="20.28515625" style="637" bestFit="1" customWidth="1"/>
    <col min="11782" max="11782" width="15" style="637" customWidth="1"/>
    <col min="11783" max="11783" width="18.5703125" style="637" bestFit="1" customWidth="1"/>
    <col min="11784" max="11784" width="15.140625" style="637" bestFit="1" customWidth="1"/>
    <col min="11785" max="11785" width="17.42578125" style="637" customWidth="1"/>
    <col min="11786" max="11786" width="9.85546875" style="637" customWidth="1"/>
    <col min="11787" max="12032" width="9.140625" style="637" customWidth="1"/>
    <col min="12033" max="12033" width="14.42578125" style="637" bestFit="1" customWidth="1"/>
    <col min="12034" max="12034" width="17.7109375" style="637" bestFit="1" customWidth="1"/>
    <col min="12035" max="12035" width="47.85546875" style="637" bestFit="1" customWidth="1"/>
    <col min="12036" max="12036" width="16.28515625" style="637" bestFit="1" customWidth="1"/>
    <col min="12037" max="12037" width="20.28515625" style="637" bestFit="1" customWidth="1"/>
    <col min="12038" max="12038" width="15" style="637" customWidth="1"/>
    <col min="12039" max="12039" width="18.5703125" style="637" bestFit="1" customWidth="1"/>
    <col min="12040" max="12040" width="15.140625" style="637" bestFit="1" customWidth="1"/>
    <col min="12041" max="12041" width="17.42578125" style="637" customWidth="1"/>
    <col min="12042" max="12042" width="9.85546875" style="637" customWidth="1"/>
    <col min="12043" max="12288" width="9.140625" style="637" customWidth="1"/>
    <col min="12289" max="12289" width="14.42578125" style="637" bestFit="1" customWidth="1"/>
    <col min="12290" max="12290" width="17.7109375" style="637" bestFit="1" customWidth="1"/>
    <col min="12291" max="12291" width="47.85546875" style="637" bestFit="1" customWidth="1"/>
    <col min="12292" max="12292" width="16.28515625" style="637" bestFit="1" customWidth="1"/>
    <col min="12293" max="12293" width="20.28515625" style="637" bestFit="1" customWidth="1"/>
    <col min="12294" max="12294" width="15" style="637" customWidth="1"/>
    <col min="12295" max="12295" width="18.5703125" style="637" bestFit="1" customWidth="1"/>
    <col min="12296" max="12296" width="15.140625" style="637" bestFit="1" customWidth="1"/>
    <col min="12297" max="12297" width="17.42578125" style="637" customWidth="1"/>
    <col min="12298" max="12298" width="9.85546875" style="637" customWidth="1"/>
    <col min="12299" max="12544" width="9.140625" style="637" customWidth="1"/>
    <col min="12545" max="12545" width="14.42578125" style="637" bestFit="1" customWidth="1"/>
    <col min="12546" max="12546" width="17.7109375" style="637" bestFit="1" customWidth="1"/>
    <col min="12547" max="12547" width="47.85546875" style="637" bestFit="1" customWidth="1"/>
    <col min="12548" max="12548" width="16.28515625" style="637" bestFit="1" customWidth="1"/>
    <col min="12549" max="12549" width="20.28515625" style="637" bestFit="1" customWidth="1"/>
    <col min="12550" max="12550" width="15" style="637" customWidth="1"/>
    <col min="12551" max="12551" width="18.5703125" style="637" bestFit="1" customWidth="1"/>
    <col min="12552" max="12552" width="15.140625" style="637" bestFit="1" customWidth="1"/>
    <col min="12553" max="12553" width="17.42578125" style="637" customWidth="1"/>
    <col min="12554" max="12554" width="9.85546875" style="637" customWidth="1"/>
    <col min="12555" max="12800" width="9.140625" style="637" customWidth="1"/>
    <col min="12801" max="12801" width="14.42578125" style="637" bestFit="1" customWidth="1"/>
    <col min="12802" max="12802" width="17.7109375" style="637" bestFit="1" customWidth="1"/>
    <col min="12803" max="12803" width="47.85546875" style="637" bestFit="1" customWidth="1"/>
    <col min="12804" max="12804" width="16.28515625" style="637" bestFit="1" customWidth="1"/>
    <col min="12805" max="12805" width="20.28515625" style="637" bestFit="1" customWidth="1"/>
    <col min="12806" max="12806" width="15" style="637" customWidth="1"/>
    <col min="12807" max="12807" width="18.5703125" style="637" bestFit="1" customWidth="1"/>
    <col min="12808" max="12808" width="15.140625" style="637" bestFit="1" customWidth="1"/>
    <col min="12809" max="12809" width="17.42578125" style="637" customWidth="1"/>
    <col min="12810" max="12810" width="9.85546875" style="637" customWidth="1"/>
    <col min="12811" max="13056" width="9.140625" style="637" customWidth="1"/>
    <col min="13057" max="13057" width="14.42578125" style="637" bestFit="1" customWidth="1"/>
    <col min="13058" max="13058" width="17.7109375" style="637" bestFit="1" customWidth="1"/>
    <col min="13059" max="13059" width="47.85546875" style="637" bestFit="1" customWidth="1"/>
    <col min="13060" max="13060" width="16.28515625" style="637" bestFit="1" customWidth="1"/>
    <col min="13061" max="13061" width="20.28515625" style="637" bestFit="1" customWidth="1"/>
    <col min="13062" max="13062" width="15" style="637" customWidth="1"/>
    <col min="13063" max="13063" width="18.5703125" style="637" bestFit="1" customWidth="1"/>
    <col min="13064" max="13064" width="15.140625" style="637" bestFit="1" customWidth="1"/>
    <col min="13065" max="13065" width="17.42578125" style="637" customWidth="1"/>
    <col min="13066" max="13066" width="9.85546875" style="637" customWidth="1"/>
    <col min="13067" max="13312" width="9.140625" style="637" customWidth="1"/>
    <col min="13313" max="13313" width="14.42578125" style="637" bestFit="1" customWidth="1"/>
    <col min="13314" max="13314" width="17.7109375" style="637" bestFit="1" customWidth="1"/>
    <col min="13315" max="13315" width="47.85546875" style="637" bestFit="1" customWidth="1"/>
    <col min="13316" max="13316" width="16.28515625" style="637" bestFit="1" customWidth="1"/>
    <col min="13317" max="13317" width="20.28515625" style="637" bestFit="1" customWidth="1"/>
    <col min="13318" max="13318" width="15" style="637" customWidth="1"/>
    <col min="13319" max="13319" width="18.5703125" style="637" bestFit="1" customWidth="1"/>
    <col min="13320" max="13320" width="15.140625" style="637" bestFit="1" customWidth="1"/>
    <col min="13321" max="13321" width="17.42578125" style="637" customWidth="1"/>
    <col min="13322" max="13322" width="9.85546875" style="637" customWidth="1"/>
    <col min="13323" max="13568" width="9.140625" style="637" customWidth="1"/>
    <col min="13569" max="13569" width="14.42578125" style="637" bestFit="1" customWidth="1"/>
    <col min="13570" max="13570" width="17.7109375" style="637" bestFit="1" customWidth="1"/>
    <col min="13571" max="13571" width="47.85546875" style="637" bestFit="1" customWidth="1"/>
    <col min="13572" max="13572" width="16.28515625" style="637" bestFit="1" customWidth="1"/>
    <col min="13573" max="13573" width="20.28515625" style="637" bestFit="1" customWidth="1"/>
    <col min="13574" max="13574" width="15" style="637" customWidth="1"/>
    <col min="13575" max="13575" width="18.5703125" style="637" bestFit="1" customWidth="1"/>
    <col min="13576" max="13576" width="15.140625" style="637" bestFit="1" customWidth="1"/>
    <col min="13577" max="13577" width="17.42578125" style="637" customWidth="1"/>
    <col min="13578" max="13578" width="9.85546875" style="637" customWidth="1"/>
    <col min="13579" max="13824" width="9.140625" style="637" customWidth="1"/>
    <col min="13825" max="13825" width="14.42578125" style="637" bestFit="1" customWidth="1"/>
    <col min="13826" max="13826" width="17.7109375" style="637" bestFit="1" customWidth="1"/>
    <col min="13827" max="13827" width="47.85546875" style="637" bestFit="1" customWidth="1"/>
    <col min="13828" max="13828" width="16.28515625" style="637" bestFit="1" customWidth="1"/>
    <col min="13829" max="13829" width="20.28515625" style="637" bestFit="1" customWidth="1"/>
    <col min="13830" max="13830" width="15" style="637" customWidth="1"/>
    <col min="13831" max="13831" width="18.5703125" style="637" bestFit="1" customWidth="1"/>
    <col min="13832" max="13832" width="15.140625" style="637" bestFit="1" customWidth="1"/>
    <col min="13833" max="13833" width="17.42578125" style="637" customWidth="1"/>
    <col min="13834" max="13834" width="9.85546875" style="637" customWidth="1"/>
    <col min="13835" max="14080" width="9.140625" style="637" customWidth="1"/>
    <col min="14081" max="14081" width="14.42578125" style="637" bestFit="1" customWidth="1"/>
    <col min="14082" max="14082" width="17.7109375" style="637" bestFit="1" customWidth="1"/>
    <col min="14083" max="14083" width="47.85546875" style="637" bestFit="1" customWidth="1"/>
    <col min="14084" max="14084" width="16.28515625" style="637" bestFit="1" customWidth="1"/>
    <col min="14085" max="14085" width="20.28515625" style="637" bestFit="1" customWidth="1"/>
    <col min="14086" max="14086" width="15" style="637" customWidth="1"/>
    <col min="14087" max="14087" width="18.5703125" style="637" bestFit="1" customWidth="1"/>
    <col min="14088" max="14088" width="15.140625" style="637" bestFit="1" customWidth="1"/>
    <col min="14089" max="14089" width="17.42578125" style="637" customWidth="1"/>
    <col min="14090" max="14090" width="9.85546875" style="637" customWidth="1"/>
    <col min="14091" max="14336" width="9.140625" style="637" customWidth="1"/>
    <col min="14337" max="14337" width="14.42578125" style="637" bestFit="1" customWidth="1"/>
    <col min="14338" max="14338" width="17.7109375" style="637" bestFit="1" customWidth="1"/>
    <col min="14339" max="14339" width="47.85546875" style="637" bestFit="1" customWidth="1"/>
    <col min="14340" max="14340" width="16.28515625" style="637" bestFit="1" customWidth="1"/>
    <col min="14341" max="14341" width="20.28515625" style="637" bestFit="1" customWidth="1"/>
    <col min="14342" max="14342" width="15" style="637" customWidth="1"/>
    <col min="14343" max="14343" width="18.5703125" style="637" bestFit="1" customWidth="1"/>
    <col min="14344" max="14344" width="15.140625" style="637" bestFit="1" customWidth="1"/>
    <col min="14345" max="14345" width="17.42578125" style="637" customWidth="1"/>
    <col min="14346" max="14346" width="9.85546875" style="637" customWidth="1"/>
    <col min="14347" max="14592" width="9.140625" style="637" customWidth="1"/>
    <col min="14593" max="14593" width="14.42578125" style="637" bestFit="1" customWidth="1"/>
    <col min="14594" max="14594" width="17.7109375" style="637" bestFit="1" customWidth="1"/>
    <col min="14595" max="14595" width="47.85546875" style="637" bestFit="1" customWidth="1"/>
    <col min="14596" max="14596" width="16.28515625" style="637" bestFit="1" customWidth="1"/>
    <col min="14597" max="14597" width="20.28515625" style="637" bestFit="1" customWidth="1"/>
    <col min="14598" max="14598" width="15" style="637" customWidth="1"/>
    <col min="14599" max="14599" width="18.5703125" style="637" bestFit="1" customWidth="1"/>
    <col min="14600" max="14600" width="15.140625" style="637" bestFit="1" customWidth="1"/>
    <col min="14601" max="14601" width="17.42578125" style="637" customWidth="1"/>
    <col min="14602" max="14602" width="9.85546875" style="637" customWidth="1"/>
    <col min="14603" max="14848" width="9.140625" style="637" customWidth="1"/>
    <col min="14849" max="14849" width="14.42578125" style="637" bestFit="1" customWidth="1"/>
    <col min="14850" max="14850" width="17.7109375" style="637" bestFit="1" customWidth="1"/>
    <col min="14851" max="14851" width="47.85546875" style="637" bestFit="1" customWidth="1"/>
    <col min="14852" max="14852" width="16.28515625" style="637" bestFit="1" customWidth="1"/>
    <col min="14853" max="14853" width="20.28515625" style="637" bestFit="1" customWidth="1"/>
    <col min="14854" max="14854" width="15" style="637" customWidth="1"/>
    <col min="14855" max="14855" width="18.5703125" style="637" bestFit="1" customWidth="1"/>
    <col min="14856" max="14856" width="15.140625" style="637" bestFit="1" customWidth="1"/>
    <col min="14857" max="14857" width="17.42578125" style="637" customWidth="1"/>
    <col min="14858" max="14858" width="9.85546875" style="637" customWidth="1"/>
    <col min="14859" max="15104" width="9.140625" style="637" customWidth="1"/>
    <col min="15105" max="15105" width="14.42578125" style="637" bestFit="1" customWidth="1"/>
    <col min="15106" max="15106" width="17.7109375" style="637" bestFit="1" customWidth="1"/>
    <col min="15107" max="15107" width="47.85546875" style="637" bestFit="1" customWidth="1"/>
    <col min="15108" max="15108" width="16.28515625" style="637" bestFit="1" customWidth="1"/>
    <col min="15109" max="15109" width="20.28515625" style="637" bestFit="1" customWidth="1"/>
    <col min="15110" max="15110" width="15" style="637" customWidth="1"/>
    <col min="15111" max="15111" width="18.5703125" style="637" bestFit="1" customWidth="1"/>
    <col min="15112" max="15112" width="15.140625" style="637" bestFit="1" customWidth="1"/>
    <col min="15113" max="15113" width="17.42578125" style="637" customWidth="1"/>
    <col min="15114" max="15114" width="9.85546875" style="637" customWidth="1"/>
    <col min="15115" max="15360" width="9.140625" style="637" customWidth="1"/>
    <col min="15361" max="15361" width="14.42578125" style="637" bestFit="1" customWidth="1"/>
    <col min="15362" max="15362" width="17.7109375" style="637" bestFit="1" customWidth="1"/>
    <col min="15363" max="15363" width="47.85546875" style="637" bestFit="1" customWidth="1"/>
    <col min="15364" max="15364" width="16.28515625" style="637" bestFit="1" customWidth="1"/>
    <col min="15365" max="15365" width="20.28515625" style="637" bestFit="1" customWidth="1"/>
    <col min="15366" max="15366" width="15" style="637" customWidth="1"/>
    <col min="15367" max="15367" width="18.5703125" style="637" bestFit="1" customWidth="1"/>
    <col min="15368" max="15368" width="15.140625" style="637" bestFit="1" customWidth="1"/>
    <col min="15369" max="15369" width="17.42578125" style="637" customWidth="1"/>
    <col min="15370" max="15370" width="9.85546875" style="637" customWidth="1"/>
    <col min="15371" max="15616" width="9.140625" style="637" customWidth="1"/>
    <col min="15617" max="15617" width="14.42578125" style="637" bestFit="1" customWidth="1"/>
    <col min="15618" max="15618" width="17.7109375" style="637" bestFit="1" customWidth="1"/>
    <col min="15619" max="15619" width="47.85546875" style="637" bestFit="1" customWidth="1"/>
    <col min="15620" max="15620" width="16.28515625" style="637" bestFit="1" customWidth="1"/>
    <col min="15621" max="15621" width="20.28515625" style="637" bestFit="1" customWidth="1"/>
    <col min="15622" max="15622" width="15" style="637" customWidth="1"/>
    <col min="15623" max="15623" width="18.5703125" style="637" bestFit="1" customWidth="1"/>
    <col min="15624" max="15624" width="15.140625" style="637" bestFit="1" customWidth="1"/>
    <col min="15625" max="15625" width="17.42578125" style="637" customWidth="1"/>
    <col min="15626" max="15626" width="9.85546875" style="637" customWidth="1"/>
    <col min="15627" max="15872" width="9.140625" style="637" customWidth="1"/>
    <col min="15873" max="15873" width="14.42578125" style="637" bestFit="1" customWidth="1"/>
    <col min="15874" max="15874" width="17.7109375" style="637" bestFit="1" customWidth="1"/>
    <col min="15875" max="15875" width="47.85546875" style="637" bestFit="1" customWidth="1"/>
    <col min="15876" max="15876" width="16.28515625" style="637" bestFit="1" customWidth="1"/>
    <col min="15877" max="15877" width="20.28515625" style="637" bestFit="1" customWidth="1"/>
    <col min="15878" max="15878" width="15" style="637" customWidth="1"/>
    <col min="15879" max="15879" width="18.5703125" style="637" bestFit="1" customWidth="1"/>
    <col min="15880" max="15880" width="15.140625" style="637" bestFit="1" customWidth="1"/>
    <col min="15881" max="15881" width="17.42578125" style="637" customWidth="1"/>
    <col min="15882" max="15882" width="9.85546875" style="637" customWidth="1"/>
    <col min="15883" max="16128" width="9.140625" style="637" customWidth="1"/>
    <col min="16129" max="16129" width="14.42578125" style="637" bestFit="1" customWidth="1"/>
    <col min="16130" max="16130" width="17.7109375" style="637" bestFit="1" customWidth="1"/>
    <col min="16131" max="16131" width="47.85546875" style="637" bestFit="1" customWidth="1"/>
    <col min="16132" max="16132" width="16.28515625" style="637" bestFit="1" customWidth="1"/>
    <col min="16133" max="16133" width="20.28515625" style="637" bestFit="1" customWidth="1"/>
    <col min="16134" max="16134" width="15" style="637" customWidth="1"/>
    <col min="16135" max="16135" width="18.5703125" style="637" bestFit="1" customWidth="1"/>
    <col min="16136" max="16136" width="15.140625" style="637" bestFit="1" customWidth="1"/>
    <col min="16137" max="16137" width="17.42578125" style="637" customWidth="1"/>
    <col min="16138" max="16138" width="9.85546875" style="637" customWidth="1"/>
    <col min="16139" max="16384" width="9.140625" style="637" customWidth="1"/>
  </cols>
  <sheetData>
    <row r="1" spans="1:13" s="632" customFormat="1">
      <c r="A1" s="630" t="s">
        <v>1121</v>
      </c>
      <c r="B1" s="630" t="s">
        <v>1122</v>
      </c>
      <c r="C1" s="630" t="s">
        <v>1123</v>
      </c>
      <c r="D1" s="631" t="s">
        <v>1124</v>
      </c>
      <c r="E1" s="631" t="s">
        <v>1125</v>
      </c>
      <c r="F1" s="631" t="s">
        <v>1126</v>
      </c>
      <c r="G1" s="631" t="s">
        <v>1127</v>
      </c>
      <c r="H1" s="631" t="s">
        <v>1128</v>
      </c>
      <c r="J1" s="631"/>
      <c r="L1" s="633" t="s">
        <v>1121</v>
      </c>
      <c r="M1" s="632" t="s">
        <v>1122</v>
      </c>
    </row>
    <row r="2" spans="1:13">
      <c r="A2" s="634" t="s">
        <v>1129</v>
      </c>
      <c r="B2" s="634" t="s">
        <v>1130</v>
      </c>
      <c r="C2" s="635" t="s">
        <v>1131</v>
      </c>
      <c r="D2" s="636">
        <v>0</v>
      </c>
      <c r="E2" s="636">
        <v>0</v>
      </c>
      <c r="F2" s="636">
        <v>81</v>
      </c>
      <c r="G2" s="636">
        <v>0</v>
      </c>
      <c r="H2" s="636" t="s">
        <v>1132</v>
      </c>
      <c r="J2" s="638">
        <f>+(F2+G2/1000)-(D2+E2/1000)</f>
        <v>81</v>
      </c>
      <c r="L2" s="633" t="s">
        <v>1129</v>
      </c>
      <c r="M2" s="637" t="s">
        <v>1130</v>
      </c>
    </row>
    <row r="3" spans="1:13">
      <c r="A3" s="634" t="s">
        <v>1129</v>
      </c>
      <c r="B3" s="634" t="s">
        <v>1130</v>
      </c>
      <c r="C3" s="635" t="s">
        <v>1131</v>
      </c>
      <c r="D3" s="636">
        <v>81</v>
      </c>
      <c r="E3" s="636">
        <v>0</v>
      </c>
      <c r="F3" s="636">
        <v>107</v>
      </c>
      <c r="G3" s="636">
        <v>0</v>
      </c>
      <c r="H3" s="636" t="s">
        <v>1133</v>
      </c>
      <c r="J3" s="638">
        <f t="shared" ref="J3:J66" si="0">+(F3+G3/1000)-(D3+E3/1000)</f>
        <v>26</v>
      </c>
      <c r="L3" s="633" t="s">
        <v>1129</v>
      </c>
      <c r="M3" s="637" t="s">
        <v>1130</v>
      </c>
    </row>
    <row r="4" spans="1:13">
      <c r="A4" s="634" t="s">
        <v>1129</v>
      </c>
      <c r="B4" s="634" t="s">
        <v>1130</v>
      </c>
      <c r="C4" s="635" t="s">
        <v>1131</v>
      </c>
      <c r="D4" s="636">
        <v>107</v>
      </c>
      <c r="E4" s="636">
        <v>0</v>
      </c>
      <c r="F4" s="636">
        <v>118</v>
      </c>
      <c r="G4" s="636">
        <v>1006</v>
      </c>
      <c r="H4" s="636" t="s">
        <v>1134</v>
      </c>
      <c r="J4" s="638">
        <f t="shared" si="0"/>
        <v>12.006</v>
      </c>
      <c r="L4" s="633" t="s">
        <v>1129</v>
      </c>
      <c r="M4" s="637" t="s">
        <v>1130</v>
      </c>
    </row>
    <row r="5" spans="1:13">
      <c r="A5" s="634" t="s">
        <v>1135</v>
      </c>
      <c r="B5" s="634" t="s">
        <v>1130</v>
      </c>
      <c r="C5" s="635" t="s">
        <v>1136</v>
      </c>
      <c r="D5" s="636">
        <v>0</v>
      </c>
      <c r="E5" s="636">
        <v>0</v>
      </c>
      <c r="F5" s="636">
        <v>40</v>
      </c>
      <c r="G5" s="636">
        <v>0</v>
      </c>
      <c r="H5" s="636" t="s">
        <v>1134</v>
      </c>
      <c r="J5" s="638">
        <f t="shared" si="0"/>
        <v>40</v>
      </c>
      <c r="L5" s="633" t="s">
        <v>1135</v>
      </c>
      <c r="M5" s="637" t="s">
        <v>1130</v>
      </c>
    </row>
    <row r="6" spans="1:13">
      <c r="A6" s="634" t="s">
        <v>1135</v>
      </c>
      <c r="B6" s="634" t="s">
        <v>1130</v>
      </c>
      <c r="C6" s="635" t="s">
        <v>1137</v>
      </c>
      <c r="D6" s="636">
        <v>40</v>
      </c>
      <c r="E6" s="636">
        <v>0</v>
      </c>
      <c r="F6" s="636">
        <v>77</v>
      </c>
      <c r="G6" s="636">
        <v>0</v>
      </c>
      <c r="H6" s="636" t="s">
        <v>1134</v>
      </c>
      <c r="J6" s="638">
        <f t="shared" si="0"/>
        <v>37</v>
      </c>
      <c r="L6" s="633" t="s">
        <v>1135</v>
      </c>
      <c r="M6" s="637" t="s">
        <v>1130</v>
      </c>
    </row>
    <row r="7" spans="1:13">
      <c r="A7" s="634" t="s">
        <v>1135</v>
      </c>
      <c r="B7" s="634" t="s">
        <v>1130</v>
      </c>
      <c r="C7" s="635" t="s">
        <v>1138</v>
      </c>
      <c r="D7" s="636">
        <v>51</v>
      </c>
      <c r="E7" s="636">
        <v>555</v>
      </c>
      <c r="F7" s="636">
        <v>51</v>
      </c>
      <c r="G7" s="636">
        <v>867</v>
      </c>
      <c r="H7" s="636" t="s">
        <v>1134</v>
      </c>
      <c r="J7" s="638">
        <f t="shared" si="0"/>
        <v>0.31199999999999761</v>
      </c>
      <c r="L7" s="633" t="s">
        <v>1135</v>
      </c>
      <c r="M7" s="637" t="s">
        <v>1130</v>
      </c>
    </row>
    <row r="8" spans="1:13">
      <c r="A8" s="634" t="s">
        <v>1135</v>
      </c>
      <c r="B8" s="634" t="s">
        <v>1130</v>
      </c>
      <c r="C8" s="635" t="s">
        <v>1137</v>
      </c>
      <c r="D8" s="636">
        <v>77</v>
      </c>
      <c r="E8" s="636">
        <v>0</v>
      </c>
      <c r="F8" s="636">
        <v>96</v>
      </c>
      <c r="G8" s="636">
        <v>0</v>
      </c>
      <c r="H8" s="636" t="s">
        <v>1133</v>
      </c>
      <c r="J8" s="638">
        <f t="shared" si="0"/>
        <v>19</v>
      </c>
      <c r="L8" s="633" t="s">
        <v>1135</v>
      </c>
      <c r="M8" s="637" t="s">
        <v>1130</v>
      </c>
    </row>
    <row r="9" spans="1:13">
      <c r="A9" s="634" t="s">
        <v>1135</v>
      </c>
      <c r="B9" s="634" t="s">
        <v>1130</v>
      </c>
      <c r="C9" s="635" t="s">
        <v>1139</v>
      </c>
      <c r="D9" s="636">
        <v>95</v>
      </c>
      <c r="E9" s="636">
        <v>660</v>
      </c>
      <c r="F9" s="636">
        <v>96</v>
      </c>
      <c r="G9" s="636">
        <v>725</v>
      </c>
      <c r="H9" s="636" t="s">
        <v>1133</v>
      </c>
      <c r="J9" s="638">
        <f t="shared" si="0"/>
        <v>1.0649999999999977</v>
      </c>
      <c r="L9" s="633" t="s">
        <v>1135</v>
      </c>
      <c r="M9" s="637" t="s">
        <v>1130</v>
      </c>
    </row>
    <row r="10" spans="1:13">
      <c r="A10" s="634" t="s">
        <v>1135</v>
      </c>
      <c r="B10" s="634" t="s">
        <v>1130</v>
      </c>
      <c r="C10" s="635" t="s">
        <v>1137</v>
      </c>
      <c r="D10" s="636">
        <v>96</v>
      </c>
      <c r="E10" s="636">
        <v>0</v>
      </c>
      <c r="F10" s="636">
        <v>127</v>
      </c>
      <c r="G10" s="636">
        <v>600</v>
      </c>
      <c r="H10" s="636" t="s">
        <v>1134</v>
      </c>
      <c r="J10" s="638">
        <f t="shared" si="0"/>
        <v>31.599999999999994</v>
      </c>
      <c r="L10" s="633" t="s">
        <v>1135</v>
      </c>
      <c r="M10" s="637" t="s">
        <v>1130</v>
      </c>
    </row>
    <row r="11" spans="1:13">
      <c r="A11" s="634" t="s">
        <v>1140</v>
      </c>
      <c r="B11" s="634" t="s">
        <v>1130</v>
      </c>
      <c r="C11" s="635" t="s">
        <v>244</v>
      </c>
      <c r="D11" s="636">
        <v>5</v>
      </c>
      <c r="E11" s="636">
        <v>0</v>
      </c>
      <c r="F11" s="636">
        <v>22</v>
      </c>
      <c r="G11" s="636">
        <v>0</v>
      </c>
      <c r="H11" s="636" t="s">
        <v>1134</v>
      </c>
      <c r="J11" s="638">
        <f t="shared" si="0"/>
        <v>17</v>
      </c>
      <c r="L11" s="633" t="s">
        <v>1140</v>
      </c>
      <c r="M11" s="637" t="s">
        <v>1130</v>
      </c>
    </row>
    <row r="12" spans="1:13">
      <c r="A12" s="634" t="s">
        <v>1140</v>
      </c>
      <c r="B12" s="634" t="s">
        <v>1130</v>
      </c>
      <c r="C12" s="635" t="s">
        <v>244</v>
      </c>
      <c r="D12" s="636">
        <v>22</v>
      </c>
      <c r="E12" s="636">
        <v>0</v>
      </c>
      <c r="F12" s="636">
        <v>24</v>
      </c>
      <c r="G12" s="636">
        <v>0</v>
      </c>
      <c r="H12" s="636" t="s">
        <v>1133</v>
      </c>
      <c r="J12" s="638">
        <f t="shared" si="0"/>
        <v>2</v>
      </c>
      <c r="L12" s="633" t="s">
        <v>1140</v>
      </c>
      <c r="M12" s="637" t="s">
        <v>1130</v>
      </c>
    </row>
    <row r="13" spans="1:13">
      <c r="A13" s="634" t="s">
        <v>1140</v>
      </c>
      <c r="B13" s="634" t="s">
        <v>1130</v>
      </c>
      <c r="C13" s="635" t="s">
        <v>244</v>
      </c>
      <c r="D13" s="636">
        <v>24</v>
      </c>
      <c r="E13" s="636">
        <v>0</v>
      </c>
      <c r="F13" s="636">
        <v>33</v>
      </c>
      <c r="G13" s="636">
        <v>0</v>
      </c>
      <c r="H13" s="636" t="s">
        <v>1134</v>
      </c>
      <c r="J13" s="638">
        <f t="shared" si="0"/>
        <v>9</v>
      </c>
      <c r="L13" s="633" t="s">
        <v>1140</v>
      </c>
      <c r="M13" s="637" t="s">
        <v>1130</v>
      </c>
    </row>
    <row r="14" spans="1:13">
      <c r="A14" s="634" t="s">
        <v>1140</v>
      </c>
      <c r="B14" s="634" t="s">
        <v>1113</v>
      </c>
      <c r="C14" s="635" t="s">
        <v>267</v>
      </c>
      <c r="D14" s="636">
        <v>33</v>
      </c>
      <c r="E14" s="636">
        <v>0</v>
      </c>
      <c r="F14" s="636">
        <v>50</v>
      </c>
      <c r="G14" s="636">
        <v>700</v>
      </c>
      <c r="H14" s="636" t="s">
        <v>1134</v>
      </c>
      <c r="J14" s="638">
        <f t="shared" si="0"/>
        <v>17.700000000000003</v>
      </c>
      <c r="L14" s="633" t="s">
        <v>1140</v>
      </c>
      <c r="M14" s="637" t="s">
        <v>1113</v>
      </c>
    </row>
    <row r="15" spans="1:13">
      <c r="A15" s="634" t="s">
        <v>1140</v>
      </c>
      <c r="B15" s="634" t="s">
        <v>1113</v>
      </c>
      <c r="C15" s="635" t="s">
        <v>267</v>
      </c>
      <c r="D15" s="636">
        <v>50</v>
      </c>
      <c r="E15" s="636">
        <v>700</v>
      </c>
      <c r="F15" s="636">
        <v>72</v>
      </c>
      <c r="G15" s="636">
        <v>200</v>
      </c>
      <c r="H15" s="636" t="s">
        <v>1133</v>
      </c>
      <c r="J15" s="638">
        <f t="shared" si="0"/>
        <v>21.5</v>
      </c>
      <c r="L15" s="633" t="s">
        <v>1140</v>
      </c>
      <c r="M15" s="637" t="s">
        <v>1113</v>
      </c>
    </row>
    <row r="16" spans="1:13">
      <c r="A16" s="634" t="s">
        <v>1140</v>
      </c>
      <c r="B16" s="634" t="s">
        <v>1113</v>
      </c>
      <c r="C16" s="635" t="s">
        <v>267</v>
      </c>
      <c r="D16" s="636">
        <v>72</v>
      </c>
      <c r="E16" s="636">
        <v>200</v>
      </c>
      <c r="F16" s="636">
        <v>128</v>
      </c>
      <c r="G16" s="636">
        <v>0</v>
      </c>
      <c r="H16" s="636" t="s">
        <v>1141</v>
      </c>
      <c r="J16" s="638">
        <f t="shared" si="0"/>
        <v>55.8</v>
      </c>
      <c r="L16" s="633" t="s">
        <v>1140</v>
      </c>
      <c r="M16" s="637" t="s">
        <v>1113</v>
      </c>
    </row>
    <row r="17" spans="1:13">
      <c r="A17" s="634" t="s">
        <v>1140</v>
      </c>
      <c r="B17" s="634" t="s">
        <v>1113</v>
      </c>
      <c r="C17" s="635" t="s">
        <v>267</v>
      </c>
      <c r="D17" s="636">
        <v>128</v>
      </c>
      <c r="E17" s="636">
        <v>0</v>
      </c>
      <c r="F17" s="636">
        <v>137</v>
      </c>
      <c r="G17" s="636">
        <v>700</v>
      </c>
      <c r="H17" s="636" t="s">
        <v>1133</v>
      </c>
      <c r="J17" s="638">
        <f t="shared" si="0"/>
        <v>9.6999999999999886</v>
      </c>
      <c r="L17" s="633" t="s">
        <v>1140</v>
      </c>
      <c r="M17" s="637" t="s">
        <v>1113</v>
      </c>
    </row>
    <row r="18" spans="1:13">
      <c r="A18" s="634" t="s">
        <v>89</v>
      </c>
      <c r="B18" s="634" t="s">
        <v>1142</v>
      </c>
      <c r="C18" s="635" t="s">
        <v>661</v>
      </c>
      <c r="D18" s="636">
        <v>0</v>
      </c>
      <c r="E18" s="636">
        <v>0</v>
      </c>
      <c r="F18" s="636">
        <v>6</v>
      </c>
      <c r="G18" s="636">
        <v>0</v>
      </c>
      <c r="H18" s="636" t="s">
        <v>1134</v>
      </c>
      <c r="J18" s="638">
        <f t="shared" si="0"/>
        <v>6</v>
      </c>
      <c r="L18" s="633" t="s">
        <v>89</v>
      </c>
      <c r="M18" s="637" t="s">
        <v>1142</v>
      </c>
    </row>
    <row r="19" spans="1:13">
      <c r="A19" s="634" t="s">
        <v>89</v>
      </c>
      <c r="B19" s="634" t="s">
        <v>1142</v>
      </c>
      <c r="C19" s="635" t="s">
        <v>661</v>
      </c>
      <c r="D19" s="636">
        <v>6</v>
      </c>
      <c r="E19" s="636">
        <v>0</v>
      </c>
      <c r="F19" s="636">
        <v>13</v>
      </c>
      <c r="G19" s="636">
        <v>0</v>
      </c>
      <c r="H19" s="636" t="s">
        <v>1133</v>
      </c>
      <c r="J19" s="638">
        <f t="shared" si="0"/>
        <v>7</v>
      </c>
      <c r="L19" s="633" t="s">
        <v>89</v>
      </c>
      <c r="M19" s="637" t="s">
        <v>1142</v>
      </c>
    </row>
    <row r="20" spans="1:13">
      <c r="A20" s="634" t="s">
        <v>89</v>
      </c>
      <c r="B20" s="634" t="s">
        <v>1142</v>
      </c>
      <c r="C20" s="635" t="s">
        <v>661</v>
      </c>
      <c r="D20" s="636">
        <v>13</v>
      </c>
      <c r="E20" s="636">
        <v>0</v>
      </c>
      <c r="F20" s="636">
        <v>26</v>
      </c>
      <c r="G20" s="636">
        <v>0</v>
      </c>
      <c r="H20" s="636" t="s">
        <v>1134</v>
      </c>
      <c r="J20" s="638">
        <f t="shared" si="0"/>
        <v>13</v>
      </c>
      <c r="L20" s="633" t="s">
        <v>89</v>
      </c>
      <c r="M20" s="637" t="s">
        <v>1142</v>
      </c>
    </row>
    <row r="21" spans="1:13">
      <c r="A21" s="634" t="s">
        <v>89</v>
      </c>
      <c r="B21" s="634" t="s">
        <v>1142</v>
      </c>
      <c r="C21" s="635" t="s">
        <v>661</v>
      </c>
      <c r="D21" s="636">
        <v>26</v>
      </c>
      <c r="E21" s="636">
        <v>0</v>
      </c>
      <c r="F21" s="636">
        <v>48</v>
      </c>
      <c r="G21" s="636">
        <v>0</v>
      </c>
      <c r="H21" s="636" t="s">
        <v>1134</v>
      </c>
      <c r="J21" s="638">
        <f t="shared" si="0"/>
        <v>22</v>
      </c>
      <c r="L21" s="633" t="s">
        <v>89</v>
      </c>
      <c r="M21" s="637" t="s">
        <v>1142</v>
      </c>
    </row>
    <row r="22" spans="1:13">
      <c r="A22" s="634" t="s">
        <v>89</v>
      </c>
      <c r="B22" s="634" t="s">
        <v>1142</v>
      </c>
      <c r="C22" s="635" t="s">
        <v>661</v>
      </c>
      <c r="D22" s="636">
        <v>48</v>
      </c>
      <c r="E22" s="636">
        <v>0</v>
      </c>
      <c r="F22" s="636">
        <v>58</v>
      </c>
      <c r="G22" s="636">
        <v>50</v>
      </c>
      <c r="H22" s="636" t="s">
        <v>1133</v>
      </c>
      <c r="J22" s="638">
        <f t="shared" si="0"/>
        <v>10.049999999999997</v>
      </c>
      <c r="L22" s="633" t="s">
        <v>89</v>
      </c>
      <c r="M22" s="637" t="s">
        <v>1142</v>
      </c>
    </row>
    <row r="23" spans="1:13">
      <c r="A23" s="634" t="s">
        <v>90</v>
      </c>
      <c r="B23" s="634" t="s">
        <v>1142</v>
      </c>
      <c r="C23" s="635" t="s">
        <v>1143</v>
      </c>
      <c r="D23" s="636">
        <v>0</v>
      </c>
      <c r="E23" s="636">
        <v>0</v>
      </c>
      <c r="F23" s="636">
        <v>22</v>
      </c>
      <c r="G23" s="636">
        <v>0</v>
      </c>
      <c r="H23" s="636" t="s">
        <v>1134</v>
      </c>
      <c r="J23" s="638">
        <f t="shared" si="0"/>
        <v>22</v>
      </c>
      <c r="L23" s="633" t="s">
        <v>90</v>
      </c>
      <c r="M23" s="637" t="s">
        <v>1142</v>
      </c>
    </row>
    <row r="24" spans="1:13">
      <c r="A24" s="634" t="s">
        <v>90</v>
      </c>
      <c r="B24" s="634" t="s">
        <v>1142</v>
      </c>
      <c r="C24" s="635" t="s">
        <v>1143</v>
      </c>
      <c r="D24" s="636">
        <v>22</v>
      </c>
      <c r="E24" s="636">
        <v>0</v>
      </c>
      <c r="F24" s="636">
        <v>25</v>
      </c>
      <c r="G24" s="636">
        <v>0</v>
      </c>
      <c r="H24" s="636" t="s">
        <v>1132</v>
      </c>
      <c r="J24" s="638">
        <f t="shared" si="0"/>
        <v>3</v>
      </c>
      <c r="L24" s="633" t="s">
        <v>90</v>
      </c>
      <c r="M24" s="637" t="s">
        <v>1142</v>
      </c>
    </row>
    <row r="25" spans="1:13">
      <c r="A25" s="634" t="s">
        <v>90</v>
      </c>
      <c r="B25" s="634" t="s">
        <v>1142</v>
      </c>
      <c r="C25" s="635" t="s">
        <v>1143</v>
      </c>
      <c r="D25" s="636">
        <v>25</v>
      </c>
      <c r="E25" s="636">
        <v>0</v>
      </c>
      <c r="F25" s="636">
        <v>26</v>
      </c>
      <c r="G25" s="636">
        <v>0</v>
      </c>
      <c r="H25" s="636" t="s">
        <v>1134</v>
      </c>
      <c r="J25" s="638">
        <f t="shared" si="0"/>
        <v>1</v>
      </c>
      <c r="L25" s="633" t="s">
        <v>90</v>
      </c>
      <c r="M25" s="637" t="s">
        <v>1142</v>
      </c>
    </row>
    <row r="26" spans="1:13">
      <c r="A26" s="634" t="s">
        <v>90</v>
      </c>
      <c r="B26" s="634" t="s">
        <v>1142</v>
      </c>
      <c r="C26" s="635" t="s">
        <v>1143</v>
      </c>
      <c r="D26" s="636">
        <v>26</v>
      </c>
      <c r="E26" s="636">
        <v>0</v>
      </c>
      <c r="F26" s="636">
        <v>35</v>
      </c>
      <c r="G26" s="636">
        <v>0</v>
      </c>
      <c r="H26" s="636" t="s">
        <v>1141</v>
      </c>
      <c r="J26" s="638">
        <f t="shared" si="0"/>
        <v>9</v>
      </c>
      <c r="L26" s="633" t="s">
        <v>90</v>
      </c>
      <c r="M26" s="637" t="s">
        <v>1142</v>
      </c>
    </row>
    <row r="27" spans="1:13">
      <c r="A27" s="634" t="s">
        <v>90</v>
      </c>
      <c r="B27" s="634" t="s">
        <v>1142</v>
      </c>
      <c r="C27" s="635" t="s">
        <v>1143</v>
      </c>
      <c r="D27" s="636">
        <v>35</v>
      </c>
      <c r="E27" s="636">
        <v>0</v>
      </c>
      <c r="F27" s="636">
        <v>37</v>
      </c>
      <c r="G27" s="636">
        <v>0</v>
      </c>
      <c r="H27" s="636" t="s">
        <v>1134</v>
      </c>
      <c r="J27" s="638">
        <f t="shared" si="0"/>
        <v>2</v>
      </c>
      <c r="L27" s="633" t="s">
        <v>90</v>
      </c>
      <c r="M27" s="637" t="s">
        <v>1142</v>
      </c>
    </row>
    <row r="28" spans="1:13">
      <c r="A28" s="634" t="s">
        <v>90</v>
      </c>
      <c r="B28" s="634" t="s">
        <v>1142</v>
      </c>
      <c r="C28" s="635" t="s">
        <v>1143</v>
      </c>
      <c r="D28" s="636">
        <v>37</v>
      </c>
      <c r="E28" s="636">
        <v>0</v>
      </c>
      <c r="F28" s="636">
        <v>54</v>
      </c>
      <c r="G28" s="636">
        <v>0</v>
      </c>
      <c r="H28" s="636" t="s">
        <v>1133</v>
      </c>
      <c r="J28" s="638">
        <f t="shared" si="0"/>
        <v>17</v>
      </c>
      <c r="L28" s="633" t="s">
        <v>90</v>
      </c>
      <c r="M28" s="637" t="s">
        <v>1142</v>
      </c>
    </row>
    <row r="29" spans="1:13">
      <c r="A29" s="634" t="s">
        <v>90</v>
      </c>
      <c r="B29" s="634" t="s">
        <v>1142</v>
      </c>
      <c r="C29" s="635" t="s">
        <v>1143</v>
      </c>
      <c r="D29" s="636">
        <v>54</v>
      </c>
      <c r="E29" s="636">
        <v>0</v>
      </c>
      <c r="F29" s="636">
        <v>67</v>
      </c>
      <c r="G29" s="636">
        <v>340</v>
      </c>
      <c r="H29" s="636" t="s">
        <v>1134</v>
      </c>
      <c r="J29" s="638">
        <f t="shared" si="0"/>
        <v>13.340000000000003</v>
      </c>
      <c r="L29" s="633" t="s">
        <v>90</v>
      </c>
      <c r="M29" s="637" t="s">
        <v>1142</v>
      </c>
    </row>
    <row r="30" spans="1:13">
      <c r="A30" s="634" t="s">
        <v>90</v>
      </c>
      <c r="B30" s="634" t="s">
        <v>1144</v>
      </c>
      <c r="C30" s="635" t="s">
        <v>1145</v>
      </c>
      <c r="D30" s="636">
        <v>67</v>
      </c>
      <c r="E30" s="636">
        <v>340</v>
      </c>
      <c r="F30" s="636">
        <v>69</v>
      </c>
      <c r="G30" s="636">
        <v>0</v>
      </c>
      <c r="H30" s="636" t="s">
        <v>1134</v>
      </c>
      <c r="J30" s="638">
        <f t="shared" si="0"/>
        <v>1.6599999999999966</v>
      </c>
      <c r="L30" s="633" t="s">
        <v>90</v>
      </c>
      <c r="M30" s="637" t="s">
        <v>1144</v>
      </c>
    </row>
    <row r="31" spans="1:13">
      <c r="A31" s="634" t="s">
        <v>90</v>
      </c>
      <c r="B31" s="634" t="s">
        <v>1144</v>
      </c>
      <c r="C31" s="635" t="s">
        <v>1145</v>
      </c>
      <c r="D31" s="636">
        <v>69</v>
      </c>
      <c r="E31" s="636">
        <v>0</v>
      </c>
      <c r="F31" s="636">
        <v>70</v>
      </c>
      <c r="G31" s="636">
        <v>0</v>
      </c>
      <c r="H31" s="636" t="s">
        <v>1133</v>
      </c>
      <c r="J31" s="638">
        <f t="shared" si="0"/>
        <v>1</v>
      </c>
      <c r="L31" s="633" t="s">
        <v>90</v>
      </c>
      <c r="M31" s="637" t="s">
        <v>1144</v>
      </c>
    </row>
    <row r="32" spans="1:13">
      <c r="A32" s="634" t="s">
        <v>90</v>
      </c>
      <c r="B32" s="634" t="s">
        <v>1144</v>
      </c>
      <c r="C32" s="635" t="s">
        <v>1145</v>
      </c>
      <c r="D32" s="636">
        <v>70</v>
      </c>
      <c r="E32" s="636">
        <v>0</v>
      </c>
      <c r="F32" s="636">
        <v>71</v>
      </c>
      <c r="G32" s="636">
        <v>0</v>
      </c>
      <c r="H32" s="636" t="s">
        <v>1134</v>
      </c>
      <c r="J32" s="638">
        <f t="shared" si="0"/>
        <v>1</v>
      </c>
      <c r="L32" s="633" t="s">
        <v>90</v>
      </c>
      <c r="M32" s="637" t="s">
        <v>1144</v>
      </c>
    </row>
    <row r="33" spans="1:13">
      <c r="A33" s="634" t="s">
        <v>90</v>
      </c>
      <c r="B33" s="634" t="s">
        <v>1144</v>
      </c>
      <c r="C33" s="635" t="s">
        <v>1145</v>
      </c>
      <c r="D33" s="636">
        <v>71</v>
      </c>
      <c r="E33" s="636">
        <v>0</v>
      </c>
      <c r="F33" s="636">
        <v>74</v>
      </c>
      <c r="G33" s="636">
        <v>0</v>
      </c>
      <c r="H33" s="636" t="s">
        <v>1133</v>
      </c>
      <c r="J33" s="638">
        <f t="shared" si="0"/>
        <v>3</v>
      </c>
      <c r="L33" s="633" t="s">
        <v>90</v>
      </c>
      <c r="M33" s="637" t="s">
        <v>1144</v>
      </c>
    </row>
    <row r="34" spans="1:13">
      <c r="A34" s="634" t="s">
        <v>90</v>
      </c>
      <c r="B34" s="634" t="s">
        <v>1144</v>
      </c>
      <c r="C34" s="635" t="s">
        <v>1145</v>
      </c>
      <c r="D34" s="636">
        <v>74</v>
      </c>
      <c r="E34" s="636">
        <v>0</v>
      </c>
      <c r="F34" s="636">
        <v>75</v>
      </c>
      <c r="G34" s="636">
        <v>0</v>
      </c>
      <c r="H34" s="636" t="s">
        <v>1134</v>
      </c>
      <c r="J34" s="638">
        <f t="shared" si="0"/>
        <v>1</v>
      </c>
      <c r="L34" s="633" t="s">
        <v>90</v>
      </c>
      <c r="M34" s="637" t="s">
        <v>1144</v>
      </c>
    </row>
    <row r="35" spans="1:13">
      <c r="A35" s="634" t="s">
        <v>90</v>
      </c>
      <c r="B35" s="634" t="s">
        <v>1144</v>
      </c>
      <c r="C35" s="635" t="s">
        <v>1145</v>
      </c>
      <c r="D35" s="636">
        <v>75</v>
      </c>
      <c r="E35" s="636">
        <v>0</v>
      </c>
      <c r="F35" s="636">
        <v>78</v>
      </c>
      <c r="G35" s="636">
        <v>0</v>
      </c>
      <c r="H35" s="636" t="s">
        <v>1133</v>
      </c>
      <c r="J35" s="638">
        <f t="shared" si="0"/>
        <v>3</v>
      </c>
      <c r="L35" s="633" t="s">
        <v>90</v>
      </c>
      <c r="M35" s="637" t="s">
        <v>1144</v>
      </c>
    </row>
    <row r="36" spans="1:13">
      <c r="A36" s="634" t="s">
        <v>90</v>
      </c>
      <c r="B36" s="634" t="s">
        <v>1144</v>
      </c>
      <c r="C36" s="635" t="s">
        <v>1145</v>
      </c>
      <c r="D36" s="636">
        <v>78</v>
      </c>
      <c r="E36" s="636">
        <v>0</v>
      </c>
      <c r="F36" s="636">
        <v>82</v>
      </c>
      <c r="G36" s="636">
        <v>0</v>
      </c>
      <c r="H36" s="636" t="s">
        <v>1132</v>
      </c>
      <c r="J36" s="638">
        <f t="shared" si="0"/>
        <v>4</v>
      </c>
      <c r="L36" s="633" t="s">
        <v>90</v>
      </c>
      <c r="M36" s="637" t="s">
        <v>1144</v>
      </c>
    </row>
    <row r="37" spans="1:13">
      <c r="A37" s="634" t="s">
        <v>90</v>
      </c>
      <c r="B37" s="634" t="s">
        <v>1144</v>
      </c>
      <c r="C37" s="635" t="s">
        <v>1145</v>
      </c>
      <c r="D37" s="636">
        <v>82</v>
      </c>
      <c r="E37" s="636">
        <v>0</v>
      </c>
      <c r="F37" s="636">
        <v>83</v>
      </c>
      <c r="G37" s="636">
        <v>0</v>
      </c>
      <c r="H37" s="636" t="s">
        <v>1133</v>
      </c>
      <c r="J37" s="638">
        <f t="shared" si="0"/>
        <v>1</v>
      </c>
      <c r="L37" s="633" t="s">
        <v>90</v>
      </c>
      <c r="M37" s="637" t="s">
        <v>1144</v>
      </c>
    </row>
    <row r="38" spans="1:13">
      <c r="A38" s="634" t="s">
        <v>90</v>
      </c>
      <c r="B38" s="634" t="s">
        <v>1144</v>
      </c>
      <c r="C38" s="635" t="s">
        <v>1145</v>
      </c>
      <c r="D38" s="636">
        <v>83</v>
      </c>
      <c r="E38" s="636">
        <v>0</v>
      </c>
      <c r="F38" s="636">
        <v>84</v>
      </c>
      <c r="G38" s="636">
        <v>0</v>
      </c>
      <c r="H38" s="636" t="s">
        <v>1134</v>
      </c>
      <c r="J38" s="638">
        <f t="shared" si="0"/>
        <v>1</v>
      </c>
      <c r="L38" s="633" t="s">
        <v>90</v>
      </c>
      <c r="M38" s="637" t="s">
        <v>1144</v>
      </c>
    </row>
    <row r="39" spans="1:13">
      <c r="A39" s="634" t="s">
        <v>90</v>
      </c>
      <c r="B39" s="634" t="s">
        <v>1144</v>
      </c>
      <c r="C39" s="635" t="s">
        <v>1145</v>
      </c>
      <c r="D39" s="636">
        <v>84</v>
      </c>
      <c r="E39" s="636">
        <v>0</v>
      </c>
      <c r="F39" s="636">
        <v>87</v>
      </c>
      <c r="G39" s="636">
        <v>0</v>
      </c>
      <c r="H39" s="636" t="s">
        <v>1133</v>
      </c>
      <c r="J39" s="638">
        <f t="shared" si="0"/>
        <v>3</v>
      </c>
      <c r="L39" s="633" t="s">
        <v>90</v>
      </c>
      <c r="M39" s="637" t="s">
        <v>1144</v>
      </c>
    </row>
    <row r="40" spans="1:13">
      <c r="A40" s="634" t="s">
        <v>90</v>
      </c>
      <c r="B40" s="634" t="s">
        <v>1144</v>
      </c>
      <c r="C40" s="635" t="s">
        <v>1145</v>
      </c>
      <c r="D40" s="636">
        <v>87</v>
      </c>
      <c r="E40" s="636">
        <v>0</v>
      </c>
      <c r="F40" s="636">
        <v>89</v>
      </c>
      <c r="G40" s="636">
        <v>0</v>
      </c>
      <c r="H40" s="636" t="s">
        <v>1134</v>
      </c>
      <c r="J40" s="638">
        <f t="shared" si="0"/>
        <v>2</v>
      </c>
      <c r="L40" s="633" t="s">
        <v>90</v>
      </c>
      <c r="M40" s="637" t="s">
        <v>1144</v>
      </c>
    </row>
    <row r="41" spans="1:13">
      <c r="A41" s="634" t="s">
        <v>90</v>
      </c>
      <c r="B41" s="634" t="s">
        <v>1144</v>
      </c>
      <c r="C41" s="635" t="s">
        <v>1145</v>
      </c>
      <c r="D41" s="636">
        <v>89</v>
      </c>
      <c r="E41" s="636">
        <v>0</v>
      </c>
      <c r="F41" s="636">
        <v>91</v>
      </c>
      <c r="G41" s="636">
        <v>0</v>
      </c>
      <c r="H41" s="636" t="s">
        <v>1133</v>
      </c>
      <c r="J41" s="638">
        <f t="shared" si="0"/>
        <v>2</v>
      </c>
      <c r="L41" s="633" t="s">
        <v>90</v>
      </c>
      <c r="M41" s="637" t="s">
        <v>1144</v>
      </c>
    </row>
    <row r="42" spans="1:13">
      <c r="A42" s="634" t="s">
        <v>90</v>
      </c>
      <c r="B42" s="634" t="s">
        <v>1144</v>
      </c>
      <c r="C42" s="635" t="s">
        <v>1145</v>
      </c>
      <c r="D42" s="636">
        <v>91</v>
      </c>
      <c r="E42" s="636">
        <v>0</v>
      </c>
      <c r="F42" s="636">
        <v>92</v>
      </c>
      <c r="G42" s="636">
        <v>0</v>
      </c>
      <c r="H42" s="636" t="s">
        <v>1134</v>
      </c>
      <c r="J42" s="638">
        <f t="shared" si="0"/>
        <v>1</v>
      </c>
      <c r="L42" s="633" t="s">
        <v>90</v>
      </c>
      <c r="M42" s="637" t="s">
        <v>1144</v>
      </c>
    </row>
    <row r="43" spans="1:13">
      <c r="A43" s="634" t="s">
        <v>90</v>
      </c>
      <c r="B43" s="634" t="s">
        <v>1144</v>
      </c>
      <c r="C43" s="635" t="s">
        <v>1145</v>
      </c>
      <c r="D43" s="636">
        <v>92</v>
      </c>
      <c r="E43" s="636">
        <v>0</v>
      </c>
      <c r="F43" s="636">
        <v>94</v>
      </c>
      <c r="G43" s="636">
        <v>0</v>
      </c>
      <c r="H43" s="636" t="s">
        <v>1132</v>
      </c>
      <c r="J43" s="638">
        <f t="shared" si="0"/>
        <v>2</v>
      </c>
      <c r="L43" s="633" t="s">
        <v>90</v>
      </c>
      <c r="M43" s="637" t="s">
        <v>1144</v>
      </c>
    </row>
    <row r="44" spans="1:13">
      <c r="A44" s="634" t="s">
        <v>90</v>
      </c>
      <c r="B44" s="634" t="s">
        <v>1144</v>
      </c>
      <c r="C44" s="635" t="s">
        <v>1145</v>
      </c>
      <c r="D44" s="636">
        <v>94</v>
      </c>
      <c r="E44" s="636">
        <v>0</v>
      </c>
      <c r="F44" s="636">
        <v>96</v>
      </c>
      <c r="G44" s="636">
        <v>0</v>
      </c>
      <c r="H44" s="636" t="s">
        <v>1133</v>
      </c>
      <c r="J44" s="638">
        <f t="shared" si="0"/>
        <v>2</v>
      </c>
      <c r="L44" s="633" t="s">
        <v>90</v>
      </c>
      <c r="M44" s="637" t="s">
        <v>1144</v>
      </c>
    </row>
    <row r="45" spans="1:13">
      <c r="A45" s="634" t="s">
        <v>90</v>
      </c>
      <c r="B45" s="634" t="s">
        <v>1144</v>
      </c>
      <c r="C45" s="635" t="s">
        <v>1145</v>
      </c>
      <c r="D45" s="636">
        <v>96</v>
      </c>
      <c r="E45" s="636">
        <v>0</v>
      </c>
      <c r="F45" s="636">
        <v>100</v>
      </c>
      <c r="G45" s="636">
        <v>0</v>
      </c>
      <c r="H45" s="636" t="s">
        <v>1132</v>
      </c>
      <c r="J45" s="638">
        <f t="shared" si="0"/>
        <v>4</v>
      </c>
      <c r="L45" s="633" t="s">
        <v>90</v>
      </c>
      <c r="M45" s="637" t="s">
        <v>1144</v>
      </c>
    </row>
    <row r="46" spans="1:13">
      <c r="A46" s="634" t="s">
        <v>90</v>
      </c>
      <c r="B46" s="634" t="s">
        <v>1144</v>
      </c>
      <c r="C46" s="635" t="s">
        <v>1145</v>
      </c>
      <c r="D46" s="636">
        <v>100</v>
      </c>
      <c r="E46" s="636">
        <v>0</v>
      </c>
      <c r="F46" s="636">
        <v>102</v>
      </c>
      <c r="G46" s="636">
        <v>0</v>
      </c>
      <c r="H46" s="636" t="s">
        <v>1133</v>
      </c>
      <c r="J46" s="638">
        <f t="shared" si="0"/>
        <v>2</v>
      </c>
      <c r="L46" s="633" t="s">
        <v>90</v>
      </c>
      <c r="M46" s="637" t="s">
        <v>1144</v>
      </c>
    </row>
    <row r="47" spans="1:13">
      <c r="A47" s="634" t="s">
        <v>90</v>
      </c>
      <c r="B47" s="634" t="s">
        <v>1144</v>
      </c>
      <c r="C47" s="635" t="s">
        <v>1145</v>
      </c>
      <c r="D47" s="636">
        <v>102</v>
      </c>
      <c r="E47" s="636">
        <v>0</v>
      </c>
      <c r="F47" s="636">
        <v>104</v>
      </c>
      <c r="G47" s="636">
        <v>0</v>
      </c>
      <c r="H47" s="636" t="s">
        <v>1134</v>
      </c>
      <c r="J47" s="638">
        <f t="shared" si="0"/>
        <v>2</v>
      </c>
      <c r="L47" s="633" t="s">
        <v>90</v>
      </c>
      <c r="M47" s="637" t="s">
        <v>1144</v>
      </c>
    </row>
    <row r="48" spans="1:13">
      <c r="A48" s="634" t="s">
        <v>90</v>
      </c>
      <c r="B48" s="634" t="s">
        <v>1144</v>
      </c>
      <c r="C48" s="635" t="s">
        <v>1145</v>
      </c>
      <c r="D48" s="636">
        <v>104</v>
      </c>
      <c r="E48" s="636">
        <v>0</v>
      </c>
      <c r="F48" s="636">
        <v>108</v>
      </c>
      <c r="G48" s="636">
        <v>0</v>
      </c>
      <c r="H48" s="636" t="s">
        <v>1133</v>
      </c>
      <c r="J48" s="638">
        <f t="shared" si="0"/>
        <v>4</v>
      </c>
      <c r="L48" s="633" t="s">
        <v>90</v>
      </c>
      <c r="M48" s="637" t="s">
        <v>1144</v>
      </c>
    </row>
    <row r="49" spans="1:13">
      <c r="A49" s="634" t="s">
        <v>90</v>
      </c>
      <c r="B49" s="634" t="s">
        <v>1144</v>
      </c>
      <c r="C49" s="635" t="s">
        <v>1145</v>
      </c>
      <c r="D49" s="636">
        <v>108</v>
      </c>
      <c r="E49" s="636">
        <v>0</v>
      </c>
      <c r="F49" s="636">
        <v>111</v>
      </c>
      <c r="G49" s="636">
        <v>0</v>
      </c>
      <c r="H49" s="636" t="s">
        <v>1132</v>
      </c>
      <c r="J49" s="638">
        <f t="shared" si="0"/>
        <v>3</v>
      </c>
      <c r="L49" s="633" t="s">
        <v>90</v>
      </c>
      <c r="M49" s="637" t="s">
        <v>1144</v>
      </c>
    </row>
    <row r="50" spans="1:13">
      <c r="A50" s="634" t="s">
        <v>90</v>
      </c>
      <c r="B50" s="634" t="s">
        <v>1144</v>
      </c>
      <c r="C50" s="635" t="s">
        <v>1145</v>
      </c>
      <c r="D50" s="636">
        <v>111</v>
      </c>
      <c r="E50" s="636">
        <v>0</v>
      </c>
      <c r="F50" s="636">
        <v>113</v>
      </c>
      <c r="G50" s="636">
        <v>0</v>
      </c>
      <c r="H50" s="636" t="s">
        <v>1133</v>
      </c>
      <c r="J50" s="638">
        <f t="shared" si="0"/>
        <v>2</v>
      </c>
      <c r="L50" s="633" t="s">
        <v>90</v>
      </c>
      <c r="M50" s="637" t="s">
        <v>1144</v>
      </c>
    </row>
    <row r="51" spans="1:13">
      <c r="A51" s="634" t="s">
        <v>90</v>
      </c>
      <c r="B51" s="634" t="s">
        <v>1144</v>
      </c>
      <c r="C51" s="635" t="s">
        <v>1145</v>
      </c>
      <c r="D51" s="636">
        <v>113</v>
      </c>
      <c r="E51" s="636">
        <v>0</v>
      </c>
      <c r="F51" s="636">
        <v>114</v>
      </c>
      <c r="G51" s="636">
        <v>0</v>
      </c>
      <c r="H51" s="636" t="s">
        <v>1134</v>
      </c>
      <c r="J51" s="638">
        <f t="shared" si="0"/>
        <v>1</v>
      </c>
      <c r="L51" s="633" t="s">
        <v>90</v>
      </c>
      <c r="M51" s="637" t="s">
        <v>1144</v>
      </c>
    </row>
    <row r="52" spans="1:13">
      <c r="A52" s="634" t="s">
        <v>90</v>
      </c>
      <c r="B52" s="634" t="s">
        <v>1144</v>
      </c>
      <c r="C52" s="635" t="s">
        <v>1145</v>
      </c>
      <c r="D52" s="636">
        <v>114</v>
      </c>
      <c r="E52" s="636">
        <v>0</v>
      </c>
      <c r="F52" s="636">
        <v>115</v>
      </c>
      <c r="G52" s="636">
        <v>0</v>
      </c>
      <c r="H52" s="636" t="s">
        <v>1133</v>
      </c>
      <c r="J52" s="638">
        <f t="shared" si="0"/>
        <v>1</v>
      </c>
      <c r="L52" s="633" t="s">
        <v>90</v>
      </c>
      <c r="M52" s="637" t="s">
        <v>1144</v>
      </c>
    </row>
    <row r="53" spans="1:13">
      <c r="A53" s="634" t="s">
        <v>90</v>
      </c>
      <c r="B53" s="634" t="s">
        <v>1144</v>
      </c>
      <c r="C53" s="635" t="s">
        <v>1145</v>
      </c>
      <c r="D53" s="636">
        <v>115</v>
      </c>
      <c r="E53" s="636">
        <v>0</v>
      </c>
      <c r="F53" s="636">
        <v>116</v>
      </c>
      <c r="G53" s="636">
        <v>0</v>
      </c>
      <c r="H53" s="636" t="s">
        <v>1134</v>
      </c>
      <c r="J53" s="638">
        <f t="shared" si="0"/>
        <v>1</v>
      </c>
      <c r="L53" s="633" t="s">
        <v>90</v>
      </c>
      <c r="M53" s="637" t="s">
        <v>1144</v>
      </c>
    </row>
    <row r="54" spans="1:13">
      <c r="A54" s="634" t="s">
        <v>90</v>
      </c>
      <c r="B54" s="634" t="s">
        <v>1144</v>
      </c>
      <c r="C54" s="635" t="s">
        <v>1145</v>
      </c>
      <c r="D54" s="636">
        <v>116</v>
      </c>
      <c r="E54" s="636">
        <v>0</v>
      </c>
      <c r="F54" s="636">
        <v>121</v>
      </c>
      <c r="G54" s="636">
        <v>0</v>
      </c>
      <c r="H54" s="636" t="s">
        <v>1133</v>
      </c>
      <c r="J54" s="638">
        <f t="shared" si="0"/>
        <v>5</v>
      </c>
      <c r="L54" s="633" t="s">
        <v>90</v>
      </c>
      <c r="M54" s="637" t="s">
        <v>1144</v>
      </c>
    </row>
    <row r="55" spans="1:13">
      <c r="A55" s="634" t="s">
        <v>90</v>
      </c>
      <c r="B55" s="634" t="s">
        <v>1144</v>
      </c>
      <c r="C55" s="635" t="s">
        <v>1145</v>
      </c>
      <c r="D55" s="636">
        <v>121</v>
      </c>
      <c r="E55" s="636">
        <v>0</v>
      </c>
      <c r="F55" s="636">
        <v>124</v>
      </c>
      <c r="G55" s="636">
        <v>0</v>
      </c>
      <c r="H55" s="636" t="s">
        <v>1132</v>
      </c>
      <c r="J55" s="638">
        <f t="shared" si="0"/>
        <v>3</v>
      </c>
      <c r="L55" s="633" t="s">
        <v>90</v>
      </c>
      <c r="M55" s="637" t="s">
        <v>1144</v>
      </c>
    </row>
    <row r="56" spans="1:13">
      <c r="A56" s="634" t="s">
        <v>90</v>
      </c>
      <c r="B56" s="634" t="s">
        <v>1144</v>
      </c>
      <c r="C56" s="635" t="s">
        <v>1145</v>
      </c>
      <c r="D56" s="636">
        <v>124</v>
      </c>
      <c r="E56" s="636">
        <v>0</v>
      </c>
      <c r="F56" s="636">
        <v>125</v>
      </c>
      <c r="G56" s="636">
        <v>0</v>
      </c>
      <c r="H56" s="636" t="s">
        <v>1133</v>
      </c>
      <c r="J56" s="638">
        <f t="shared" si="0"/>
        <v>1</v>
      </c>
      <c r="L56" s="633" t="s">
        <v>90</v>
      </c>
      <c r="M56" s="637" t="s">
        <v>1144</v>
      </c>
    </row>
    <row r="57" spans="1:13">
      <c r="A57" s="634" t="s">
        <v>90</v>
      </c>
      <c r="B57" s="634" t="s">
        <v>1144</v>
      </c>
      <c r="C57" s="635" t="s">
        <v>1145</v>
      </c>
      <c r="D57" s="636">
        <v>125</v>
      </c>
      <c r="E57" s="636">
        <v>0</v>
      </c>
      <c r="F57" s="636">
        <v>126</v>
      </c>
      <c r="G57" s="636">
        <v>0</v>
      </c>
      <c r="H57" s="636" t="s">
        <v>1132</v>
      </c>
      <c r="J57" s="638">
        <f t="shared" si="0"/>
        <v>1</v>
      </c>
      <c r="L57" s="633" t="s">
        <v>90</v>
      </c>
      <c r="M57" s="637" t="s">
        <v>1144</v>
      </c>
    </row>
    <row r="58" spans="1:13">
      <c r="A58" s="634" t="s">
        <v>90</v>
      </c>
      <c r="B58" s="634" t="s">
        <v>1144</v>
      </c>
      <c r="C58" s="635" t="s">
        <v>1145</v>
      </c>
      <c r="D58" s="636">
        <v>126</v>
      </c>
      <c r="E58" s="636">
        <v>0</v>
      </c>
      <c r="F58" s="636">
        <v>127</v>
      </c>
      <c r="G58" s="636">
        <v>0</v>
      </c>
      <c r="H58" s="636" t="s">
        <v>1133</v>
      </c>
      <c r="J58" s="638">
        <f t="shared" si="0"/>
        <v>1</v>
      </c>
      <c r="L58" s="633" t="s">
        <v>90</v>
      </c>
      <c r="M58" s="637" t="s">
        <v>1144</v>
      </c>
    </row>
    <row r="59" spans="1:13">
      <c r="A59" s="634" t="s">
        <v>90</v>
      </c>
      <c r="B59" s="634" t="s">
        <v>1144</v>
      </c>
      <c r="C59" s="635" t="s">
        <v>1145</v>
      </c>
      <c r="D59" s="636">
        <v>127</v>
      </c>
      <c r="E59" s="636">
        <v>0</v>
      </c>
      <c r="F59" s="636">
        <v>128</v>
      </c>
      <c r="G59" s="636">
        <v>0</v>
      </c>
      <c r="H59" s="636" t="s">
        <v>1134</v>
      </c>
      <c r="J59" s="638">
        <f t="shared" si="0"/>
        <v>1</v>
      </c>
      <c r="L59" s="633" t="s">
        <v>90</v>
      </c>
      <c r="M59" s="637" t="s">
        <v>1144</v>
      </c>
    </row>
    <row r="60" spans="1:13">
      <c r="A60" s="634" t="s">
        <v>90</v>
      </c>
      <c r="B60" s="634" t="s">
        <v>1144</v>
      </c>
      <c r="C60" s="635" t="s">
        <v>1145</v>
      </c>
      <c r="D60" s="636">
        <v>128</v>
      </c>
      <c r="E60" s="636">
        <v>0</v>
      </c>
      <c r="F60" s="636">
        <v>129</v>
      </c>
      <c r="G60" s="636">
        <v>0</v>
      </c>
      <c r="H60" s="636" t="s">
        <v>1133</v>
      </c>
      <c r="J60" s="638">
        <f t="shared" si="0"/>
        <v>1</v>
      </c>
      <c r="L60" s="633" t="s">
        <v>90</v>
      </c>
      <c r="M60" s="637" t="s">
        <v>1144</v>
      </c>
    </row>
    <row r="61" spans="1:13">
      <c r="A61" s="634" t="s">
        <v>90</v>
      </c>
      <c r="B61" s="634" t="s">
        <v>1144</v>
      </c>
      <c r="C61" s="635" t="s">
        <v>1145</v>
      </c>
      <c r="D61" s="636">
        <v>129</v>
      </c>
      <c r="E61" s="636">
        <v>0</v>
      </c>
      <c r="F61" s="636">
        <v>133</v>
      </c>
      <c r="G61" s="636">
        <v>0</v>
      </c>
      <c r="H61" s="636" t="s">
        <v>1132</v>
      </c>
      <c r="J61" s="638">
        <f t="shared" si="0"/>
        <v>4</v>
      </c>
      <c r="L61" s="633" t="s">
        <v>90</v>
      </c>
      <c r="M61" s="637" t="s">
        <v>1144</v>
      </c>
    </row>
    <row r="62" spans="1:13">
      <c r="A62" s="634" t="s">
        <v>90</v>
      </c>
      <c r="B62" s="634" t="s">
        <v>1144</v>
      </c>
      <c r="C62" s="635" t="s">
        <v>1145</v>
      </c>
      <c r="D62" s="636">
        <v>133</v>
      </c>
      <c r="E62" s="636">
        <v>0</v>
      </c>
      <c r="F62" s="636">
        <v>135</v>
      </c>
      <c r="G62" s="636">
        <v>0</v>
      </c>
      <c r="H62" s="636" t="s">
        <v>1133</v>
      </c>
      <c r="J62" s="638">
        <f t="shared" si="0"/>
        <v>2</v>
      </c>
      <c r="L62" s="633" t="s">
        <v>90</v>
      </c>
      <c r="M62" s="637" t="s">
        <v>1144</v>
      </c>
    </row>
    <row r="63" spans="1:13">
      <c r="A63" s="634" t="s">
        <v>90</v>
      </c>
      <c r="B63" s="634" t="s">
        <v>1144</v>
      </c>
      <c r="C63" s="635" t="s">
        <v>1145</v>
      </c>
      <c r="D63" s="636">
        <v>135</v>
      </c>
      <c r="E63" s="636">
        <v>0</v>
      </c>
      <c r="F63" s="636">
        <v>146</v>
      </c>
      <c r="G63" s="636">
        <v>70</v>
      </c>
      <c r="H63" s="636" t="s">
        <v>1132</v>
      </c>
      <c r="J63" s="638">
        <f t="shared" si="0"/>
        <v>11.069999999999993</v>
      </c>
      <c r="L63" s="633" t="s">
        <v>90</v>
      </c>
      <c r="M63" s="637" t="s">
        <v>1144</v>
      </c>
    </row>
    <row r="64" spans="1:13">
      <c r="A64" s="634" t="s">
        <v>42</v>
      </c>
      <c r="B64" s="634" t="s">
        <v>1144</v>
      </c>
      <c r="C64" s="635" t="s">
        <v>1146</v>
      </c>
      <c r="D64" s="636">
        <v>0</v>
      </c>
      <c r="E64" s="636">
        <v>0</v>
      </c>
      <c r="F64" s="636">
        <v>6</v>
      </c>
      <c r="G64" s="636">
        <v>0</v>
      </c>
      <c r="H64" s="636" t="s">
        <v>1133</v>
      </c>
      <c r="J64" s="638">
        <f t="shared" si="0"/>
        <v>6</v>
      </c>
      <c r="L64" s="633" t="s">
        <v>42</v>
      </c>
      <c r="M64" s="637" t="s">
        <v>1144</v>
      </c>
    </row>
    <row r="65" spans="1:13">
      <c r="A65" s="634" t="s">
        <v>42</v>
      </c>
      <c r="B65" s="634" t="s">
        <v>1144</v>
      </c>
      <c r="C65" s="635" t="s">
        <v>1146</v>
      </c>
      <c r="D65" s="636">
        <v>6</v>
      </c>
      <c r="E65" s="636">
        <v>0</v>
      </c>
      <c r="F65" s="636">
        <v>13</v>
      </c>
      <c r="G65" s="636">
        <v>500</v>
      </c>
      <c r="H65" s="636" t="s">
        <v>1132</v>
      </c>
      <c r="J65" s="638">
        <f t="shared" si="0"/>
        <v>7.5</v>
      </c>
      <c r="L65" s="633" t="s">
        <v>42</v>
      </c>
      <c r="M65" s="637" t="s">
        <v>1144</v>
      </c>
    </row>
    <row r="66" spans="1:13">
      <c r="A66" s="634" t="s">
        <v>42</v>
      </c>
      <c r="B66" s="634" t="s">
        <v>1144</v>
      </c>
      <c r="C66" s="635" t="s">
        <v>1146</v>
      </c>
      <c r="D66" s="636">
        <v>13</v>
      </c>
      <c r="E66" s="636">
        <v>500</v>
      </c>
      <c r="F66" s="636">
        <v>19</v>
      </c>
      <c r="G66" s="636">
        <v>20</v>
      </c>
      <c r="H66" s="636" t="s">
        <v>1133</v>
      </c>
      <c r="J66" s="638">
        <f t="shared" si="0"/>
        <v>5.52</v>
      </c>
      <c r="L66" s="633" t="s">
        <v>42</v>
      </c>
      <c r="M66" s="637" t="s">
        <v>1144</v>
      </c>
    </row>
    <row r="67" spans="1:13">
      <c r="A67" s="634" t="s">
        <v>42</v>
      </c>
      <c r="B67" s="634" t="s">
        <v>1144</v>
      </c>
      <c r="C67" s="635" t="s">
        <v>1146</v>
      </c>
      <c r="D67" s="636">
        <v>19</v>
      </c>
      <c r="E67" s="636">
        <v>20</v>
      </c>
      <c r="F67" s="636">
        <v>38</v>
      </c>
      <c r="G67" s="636">
        <v>0</v>
      </c>
      <c r="H67" s="636" t="s">
        <v>1134</v>
      </c>
      <c r="J67" s="638">
        <f t="shared" ref="J67:J130" si="1">+(F67+G67/1000)-(D67+E67/1000)</f>
        <v>18.98</v>
      </c>
      <c r="L67" s="633" t="s">
        <v>42</v>
      </c>
      <c r="M67" s="637" t="s">
        <v>1144</v>
      </c>
    </row>
    <row r="68" spans="1:13">
      <c r="A68" s="634" t="s">
        <v>42</v>
      </c>
      <c r="B68" s="634" t="s">
        <v>1147</v>
      </c>
      <c r="C68" s="635" t="s">
        <v>45</v>
      </c>
      <c r="D68" s="636">
        <v>38</v>
      </c>
      <c r="E68" s="636">
        <v>0</v>
      </c>
      <c r="F68" s="636">
        <v>73</v>
      </c>
      <c r="G68" s="636">
        <v>747</v>
      </c>
      <c r="H68" s="636" t="s">
        <v>1141</v>
      </c>
      <c r="J68" s="638">
        <f t="shared" si="1"/>
        <v>35.747</v>
      </c>
      <c r="L68" s="633" t="s">
        <v>42</v>
      </c>
      <c r="M68" s="637" t="s">
        <v>1147</v>
      </c>
    </row>
    <row r="69" spans="1:13">
      <c r="A69" s="634" t="s">
        <v>151</v>
      </c>
      <c r="B69" s="634" t="s">
        <v>1148</v>
      </c>
      <c r="C69" s="635" t="s">
        <v>1149</v>
      </c>
      <c r="D69" s="636">
        <v>6</v>
      </c>
      <c r="E69" s="636">
        <v>942</v>
      </c>
      <c r="F69" s="636">
        <v>7</v>
      </c>
      <c r="G69" s="636">
        <v>671</v>
      </c>
      <c r="H69" s="636" t="s">
        <v>1132</v>
      </c>
      <c r="J69" s="638">
        <f t="shared" si="1"/>
        <v>0.72900000000000009</v>
      </c>
      <c r="L69" s="633" t="s">
        <v>151</v>
      </c>
      <c r="M69" s="637" t="s">
        <v>1148</v>
      </c>
    </row>
    <row r="70" spans="1:13">
      <c r="A70" s="634" t="s">
        <v>151</v>
      </c>
      <c r="B70" s="634" t="s">
        <v>1148</v>
      </c>
      <c r="C70" s="635" t="s">
        <v>1150</v>
      </c>
      <c r="D70" s="636">
        <v>49</v>
      </c>
      <c r="E70" s="636">
        <v>0</v>
      </c>
      <c r="F70" s="636">
        <v>49</v>
      </c>
      <c r="G70" s="636">
        <v>1333</v>
      </c>
      <c r="H70" s="636" t="s">
        <v>1132</v>
      </c>
      <c r="J70" s="638">
        <f t="shared" si="1"/>
        <v>1.3329999999999984</v>
      </c>
      <c r="L70" s="633" t="s">
        <v>151</v>
      </c>
      <c r="M70" s="637" t="s">
        <v>1148</v>
      </c>
    </row>
    <row r="71" spans="1:13">
      <c r="A71" s="634" t="s">
        <v>283</v>
      </c>
      <c r="B71" s="634" t="s">
        <v>1151</v>
      </c>
      <c r="C71" s="635" t="s">
        <v>1152</v>
      </c>
      <c r="D71" s="636">
        <v>0</v>
      </c>
      <c r="E71" s="636">
        <v>0</v>
      </c>
      <c r="F71" s="636">
        <v>1</v>
      </c>
      <c r="G71" s="636">
        <v>0</v>
      </c>
      <c r="H71" s="636" t="s">
        <v>1134</v>
      </c>
      <c r="J71" s="638">
        <f t="shared" si="1"/>
        <v>1</v>
      </c>
      <c r="L71" s="633" t="s">
        <v>283</v>
      </c>
      <c r="M71" s="637" t="s">
        <v>1151</v>
      </c>
    </row>
    <row r="72" spans="1:13">
      <c r="A72" s="634" t="s">
        <v>283</v>
      </c>
      <c r="B72" s="634" t="s">
        <v>1151</v>
      </c>
      <c r="C72" s="635" t="s">
        <v>1152</v>
      </c>
      <c r="D72" s="636">
        <v>1</v>
      </c>
      <c r="E72" s="636">
        <v>0</v>
      </c>
      <c r="F72" s="636">
        <v>2</v>
      </c>
      <c r="G72" s="636">
        <v>0</v>
      </c>
      <c r="H72" s="636" t="s">
        <v>1132</v>
      </c>
      <c r="J72" s="638">
        <f t="shared" si="1"/>
        <v>1</v>
      </c>
      <c r="L72" s="633" t="s">
        <v>283</v>
      </c>
      <c r="M72" s="637" t="s">
        <v>1151</v>
      </c>
    </row>
    <row r="73" spans="1:13">
      <c r="A73" s="634" t="s">
        <v>283</v>
      </c>
      <c r="B73" s="634" t="s">
        <v>1151</v>
      </c>
      <c r="C73" s="635" t="s">
        <v>1152</v>
      </c>
      <c r="D73" s="636">
        <v>2</v>
      </c>
      <c r="E73" s="636">
        <v>0</v>
      </c>
      <c r="F73" s="636">
        <v>3</v>
      </c>
      <c r="G73" s="636">
        <v>600</v>
      </c>
      <c r="H73" s="636" t="s">
        <v>1134</v>
      </c>
      <c r="J73" s="638">
        <f t="shared" si="1"/>
        <v>1.6</v>
      </c>
      <c r="L73" s="633" t="s">
        <v>283</v>
      </c>
      <c r="M73" s="637" t="s">
        <v>1151</v>
      </c>
    </row>
    <row r="74" spans="1:13">
      <c r="A74" s="634" t="s">
        <v>283</v>
      </c>
      <c r="B74" s="634" t="s">
        <v>1151</v>
      </c>
      <c r="C74" s="635" t="s">
        <v>1152</v>
      </c>
      <c r="D74" s="636">
        <v>3</v>
      </c>
      <c r="E74" s="636">
        <v>600</v>
      </c>
      <c r="F74" s="636">
        <v>4</v>
      </c>
      <c r="G74" s="636">
        <v>0</v>
      </c>
      <c r="H74" s="636" t="s">
        <v>1132</v>
      </c>
      <c r="J74" s="638">
        <f t="shared" si="1"/>
        <v>0.39999999999999991</v>
      </c>
      <c r="L74" s="633" t="s">
        <v>283</v>
      </c>
      <c r="M74" s="637" t="s">
        <v>1151</v>
      </c>
    </row>
    <row r="75" spans="1:13">
      <c r="A75" s="634" t="s">
        <v>283</v>
      </c>
      <c r="B75" s="634" t="s">
        <v>1151</v>
      </c>
      <c r="C75" s="635" t="s">
        <v>1152</v>
      </c>
      <c r="D75" s="636">
        <v>4</v>
      </c>
      <c r="E75" s="636">
        <v>0</v>
      </c>
      <c r="F75" s="636">
        <v>5</v>
      </c>
      <c r="G75" s="636">
        <v>0</v>
      </c>
      <c r="H75" s="636" t="s">
        <v>1134</v>
      </c>
      <c r="J75" s="638">
        <f t="shared" si="1"/>
        <v>1</v>
      </c>
      <c r="L75" s="633" t="s">
        <v>283</v>
      </c>
      <c r="M75" s="637" t="s">
        <v>1151</v>
      </c>
    </row>
    <row r="76" spans="1:13">
      <c r="A76" s="634" t="s">
        <v>283</v>
      </c>
      <c r="B76" s="634" t="s">
        <v>1151</v>
      </c>
      <c r="C76" s="635" t="s">
        <v>1152</v>
      </c>
      <c r="D76" s="636">
        <v>5</v>
      </c>
      <c r="E76" s="636">
        <v>0</v>
      </c>
      <c r="F76" s="636">
        <v>6</v>
      </c>
      <c r="G76" s="636">
        <v>500</v>
      </c>
      <c r="H76" s="636" t="s">
        <v>1132</v>
      </c>
      <c r="J76" s="638">
        <f t="shared" si="1"/>
        <v>1.5</v>
      </c>
      <c r="L76" s="633" t="s">
        <v>283</v>
      </c>
      <c r="M76" s="637" t="s">
        <v>1151</v>
      </c>
    </row>
    <row r="77" spans="1:13">
      <c r="A77" s="634" t="s">
        <v>283</v>
      </c>
      <c r="B77" s="634" t="s">
        <v>1151</v>
      </c>
      <c r="C77" s="635" t="s">
        <v>1152</v>
      </c>
      <c r="D77" s="636">
        <v>6</v>
      </c>
      <c r="E77" s="636">
        <v>500</v>
      </c>
      <c r="F77" s="636">
        <v>8</v>
      </c>
      <c r="G77" s="636">
        <v>800</v>
      </c>
      <c r="H77" s="636" t="s">
        <v>1134</v>
      </c>
      <c r="J77" s="638">
        <f t="shared" si="1"/>
        <v>2.3000000000000007</v>
      </c>
      <c r="L77" s="633" t="s">
        <v>283</v>
      </c>
      <c r="M77" s="637" t="s">
        <v>1151</v>
      </c>
    </row>
    <row r="78" spans="1:13">
      <c r="A78" s="634" t="s">
        <v>283</v>
      </c>
      <c r="B78" s="634" t="s">
        <v>1151</v>
      </c>
      <c r="C78" s="635" t="s">
        <v>1152</v>
      </c>
      <c r="D78" s="636">
        <v>8</v>
      </c>
      <c r="E78" s="636">
        <v>800</v>
      </c>
      <c r="F78" s="636">
        <v>9</v>
      </c>
      <c r="G78" s="636">
        <v>200</v>
      </c>
      <c r="H78" s="636" t="s">
        <v>1132</v>
      </c>
      <c r="J78" s="638">
        <f t="shared" si="1"/>
        <v>0.39999999999999858</v>
      </c>
      <c r="L78" s="633" t="s">
        <v>283</v>
      </c>
      <c r="M78" s="637" t="s">
        <v>1151</v>
      </c>
    </row>
    <row r="79" spans="1:13">
      <c r="A79" s="634" t="s">
        <v>283</v>
      </c>
      <c r="B79" s="634" t="s">
        <v>1151</v>
      </c>
      <c r="C79" s="635" t="s">
        <v>1152</v>
      </c>
      <c r="D79" s="636">
        <v>9</v>
      </c>
      <c r="E79" s="636">
        <v>200</v>
      </c>
      <c r="F79" s="636">
        <v>11</v>
      </c>
      <c r="G79" s="636">
        <v>300</v>
      </c>
      <c r="H79" s="636" t="s">
        <v>1134</v>
      </c>
      <c r="J79" s="638">
        <f t="shared" si="1"/>
        <v>2.1000000000000014</v>
      </c>
      <c r="L79" s="633" t="s">
        <v>283</v>
      </c>
      <c r="M79" s="637" t="s">
        <v>1151</v>
      </c>
    </row>
    <row r="80" spans="1:13">
      <c r="A80" s="634" t="s">
        <v>283</v>
      </c>
      <c r="B80" s="634" t="s">
        <v>1151</v>
      </c>
      <c r="C80" s="635" t="s">
        <v>1152</v>
      </c>
      <c r="D80" s="636">
        <v>11</v>
      </c>
      <c r="E80" s="636">
        <v>300</v>
      </c>
      <c r="F80" s="636">
        <v>14</v>
      </c>
      <c r="G80" s="636">
        <v>700</v>
      </c>
      <c r="H80" s="636" t="s">
        <v>1132</v>
      </c>
      <c r="J80" s="638">
        <f t="shared" si="1"/>
        <v>3.3999999999999986</v>
      </c>
      <c r="L80" s="633" t="s">
        <v>283</v>
      </c>
      <c r="M80" s="637" t="s">
        <v>1151</v>
      </c>
    </row>
    <row r="81" spans="1:13">
      <c r="A81" s="634" t="s">
        <v>283</v>
      </c>
      <c r="B81" s="634" t="s">
        <v>1151</v>
      </c>
      <c r="C81" s="635" t="s">
        <v>1152</v>
      </c>
      <c r="D81" s="636">
        <v>14</v>
      </c>
      <c r="E81" s="636">
        <v>700</v>
      </c>
      <c r="F81" s="636">
        <v>16</v>
      </c>
      <c r="G81" s="636">
        <v>0</v>
      </c>
      <c r="H81" s="636" t="s">
        <v>1134</v>
      </c>
      <c r="J81" s="638">
        <f t="shared" si="1"/>
        <v>1.3000000000000007</v>
      </c>
      <c r="L81" s="633" t="s">
        <v>283</v>
      </c>
      <c r="M81" s="637" t="s">
        <v>1151</v>
      </c>
    </row>
    <row r="82" spans="1:13">
      <c r="A82" s="634" t="s">
        <v>283</v>
      </c>
      <c r="B82" s="634" t="s">
        <v>1151</v>
      </c>
      <c r="C82" s="635" t="s">
        <v>1152</v>
      </c>
      <c r="D82" s="636">
        <v>16</v>
      </c>
      <c r="E82" s="636">
        <v>0</v>
      </c>
      <c r="F82" s="636">
        <v>16</v>
      </c>
      <c r="G82" s="636">
        <v>200</v>
      </c>
      <c r="H82" s="636" t="s">
        <v>1132</v>
      </c>
      <c r="J82" s="638">
        <f t="shared" si="1"/>
        <v>0.19999999999999929</v>
      </c>
      <c r="L82" s="633" t="s">
        <v>283</v>
      </c>
      <c r="M82" s="637" t="s">
        <v>1151</v>
      </c>
    </row>
    <row r="83" spans="1:13">
      <c r="A83" s="634" t="s">
        <v>283</v>
      </c>
      <c r="B83" s="634" t="s">
        <v>1151</v>
      </c>
      <c r="C83" s="635" t="s">
        <v>1152</v>
      </c>
      <c r="D83" s="636">
        <v>16</v>
      </c>
      <c r="E83" s="636">
        <v>200</v>
      </c>
      <c r="F83" s="636">
        <v>18</v>
      </c>
      <c r="G83" s="636">
        <v>150</v>
      </c>
      <c r="H83" s="636" t="s">
        <v>1134</v>
      </c>
      <c r="J83" s="638">
        <f t="shared" si="1"/>
        <v>1.9499999999999993</v>
      </c>
      <c r="L83" s="633" t="s">
        <v>283</v>
      </c>
      <c r="M83" s="637" t="s">
        <v>1151</v>
      </c>
    </row>
    <row r="84" spans="1:13">
      <c r="A84" s="634" t="s">
        <v>283</v>
      </c>
      <c r="B84" s="634" t="s">
        <v>1151</v>
      </c>
      <c r="C84" s="635" t="s">
        <v>1152</v>
      </c>
      <c r="D84" s="636">
        <v>18</v>
      </c>
      <c r="E84" s="636">
        <v>150</v>
      </c>
      <c r="F84" s="636">
        <v>19</v>
      </c>
      <c r="G84" s="636">
        <v>500</v>
      </c>
      <c r="H84" s="636" t="s">
        <v>1132</v>
      </c>
      <c r="J84" s="638">
        <f t="shared" si="1"/>
        <v>1.3500000000000014</v>
      </c>
      <c r="L84" s="633" t="s">
        <v>283</v>
      </c>
      <c r="M84" s="637" t="s">
        <v>1151</v>
      </c>
    </row>
    <row r="85" spans="1:13">
      <c r="A85" s="634" t="s">
        <v>283</v>
      </c>
      <c r="B85" s="634" t="s">
        <v>1151</v>
      </c>
      <c r="C85" s="635" t="s">
        <v>1152</v>
      </c>
      <c r="D85" s="636">
        <v>19</v>
      </c>
      <c r="E85" s="636">
        <v>500</v>
      </c>
      <c r="F85" s="636">
        <v>20</v>
      </c>
      <c r="G85" s="636">
        <v>400</v>
      </c>
      <c r="H85" s="636" t="s">
        <v>1134</v>
      </c>
      <c r="J85" s="638">
        <f t="shared" si="1"/>
        <v>0.89999999999999858</v>
      </c>
      <c r="L85" s="633" t="s">
        <v>283</v>
      </c>
      <c r="M85" s="637" t="s">
        <v>1151</v>
      </c>
    </row>
    <row r="86" spans="1:13">
      <c r="A86" s="634" t="s">
        <v>283</v>
      </c>
      <c r="B86" s="634" t="s">
        <v>1151</v>
      </c>
      <c r="C86" s="635" t="s">
        <v>1152</v>
      </c>
      <c r="D86" s="636">
        <v>20</v>
      </c>
      <c r="E86" s="636">
        <v>400</v>
      </c>
      <c r="F86" s="636">
        <v>24</v>
      </c>
      <c r="G86" s="636">
        <v>800</v>
      </c>
      <c r="H86" s="636" t="s">
        <v>1132</v>
      </c>
      <c r="J86" s="638">
        <f t="shared" si="1"/>
        <v>4.4000000000000021</v>
      </c>
      <c r="L86" s="633" t="s">
        <v>283</v>
      </c>
      <c r="M86" s="637" t="s">
        <v>1151</v>
      </c>
    </row>
    <row r="87" spans="1:13">
      <c r="A87" s="634" t="s">
        <v>283</v>
      </c>
      <c r="B87" s="634" t="s">
        <v>1151</v>
      </c>
      <c r="C87" s="635" t="s">
        <v>1152</v>
      </c>
      <c r="D87" s="636">
        <v>24</v>
      </c>
      <c r="E87" s="636">
        <v>800</v>
      </c>
      <c r="F87" s="636">
        <v>25</v>
      </c>
      <c r="G87" s="636">
        <v>200</v>
      </c>
      <c r="H87" s="636" t="s">
        <v>1134</v>
      </c>
      <c r="J87" s="638">
        <f t="shared" si="1"/>
        <v>0.39999999999999858</v>
      </c>
      <c r="L87" s="633" t="s">
        <v>283</v>
      </c>
      <c r="M87" s="637" t="s">
        <v>1151</v>
      </c>
    </row>
    <row r="88" spans="1:13">
      <c r="A88" s="634" t="s">
        <v>283</v>
      </c>
      <c r="B88" s="634" t="s">
        <v>1151</v>
      </c>
      <c r="C88" s="635" t="s">
        <v>1152</v>
      </c>
      <c r="D88" s="636">
        <v>25</v>
      </c>
      <c r="E88" s="636">
        <v>200</v>
      </c>
      <c r="F88" s="636">
        <v>26</v>
      </c>
      <c r="G88" s="636">
        <v>700</v>
      </c>
      <c r="H88" s="636" t="s">
        <v>1132</v>
      </c>
      <c r="J88" s="638">
        <f t="shared" si="1"/>
        <v>1.5</v>
      </c>
      <c r="L88" s="633" t="s">
        <v>283</v>
      </c>
      <c r="M88" s="637" t="s">
        <v>1151</v>
      </c>
    </row>
    <row r="89" spans="1:13">
      <c r="A89" s="634" t="s">
        <v>283</v>
      </c>
      <c r="B89" s="634" t="s">
        <v>1151</v>
      </c>
      <c r="C89" s="635" t="s">
        <v>1152</v>
      </c>
      <c r="D89" s="636">
        <v>26</v>
      </c>
      <c r="E89" s="636">
        <v>700</v>
      </c>
      <c r="F89" s="636">
        <v>27</v>
      </c>
      <c r="G89" s="636">
        <v>200</v>
      </c>
      <c r="H89" s="636" t="s">
        <v>1134</v>
      </c>
      <c r="J89" s="638">
        <f t="shared" si="1"/>
        <v>0.5</v>
      </c>
      <c r="L89" s="633" t="s">
        <v>283</v>
      </c>
      <c r="M89" s="637" t="s">
        <v>1151</v>
      </c>
    </row>
    <row r="90" spans="1:13">
      <c r="A90" s="634" t="s">
        <v>283</v>
      </c>
      <c r="B90" s="634" t="s">
        <v>1151</v>
      </c>
      <c r="C90" s="635" t="s">
        <v>1152</v>
      </c>
      <c r="D90" s="636">
        <v>27</v>
      </c>
      <c r="E90" s="636">
        <v>200</v>
      </c>
      <c r="F90" s="636">
        <v>27</v>
      </c>
      <c r="G90" s="636">
        <v>300</v>
      </c>
      <c r="H90" s="636" t="s">
        <v>1132</v>
      </c>
      <c r="J90" s="638">
        <f t="shared" si="1"/>
        <v>0.10000000000000142</v>
      </c>
      <c r="L90" s="633" t="s">
        <v>283</v>
      </c>
      <c r="M90" s="637" t="s">
        <v>1151</v>
      </c>
    </row>
    <row r="91" spans="1:13">
      <c r="A91" s="634" t="s">
        <v>283</v>
      </c>
      <c r="B91" s="634" t="s">
        <v>1151</v>
      </c>
      <c r="C91" s="635" t="s">
        <v>1152</v>
      </c>
      <c r="D91" s="636">
        <v>27</v>
      </c>
      <c r="E91" s="636">
        <v>300</v>
      </c>
      <c r="F91" s="636">
        <v>27</v>
      </c>
      <c r="G91" s="636">
        <v>600</v>
      </c>
      <c r="H91" s="636" t="s">
        <v>1133</v>
      </c>
      <c r="J91" s="638">
        <f t="shared" si="1"/>
        <v>0.30000000000000071</v>
      </c>
      <c r="L91" s="633" t="s">
        <v>283</v>
      </c>
      <c r="M91" s="637" t="s">
        <v>1151</v>
      </c>
    </row>
    <row r="92" spans="1:13">
      <c r="A92" s="634" t="s">
        <v>283</v>
      </c>
      <c r="B92" s="634" t="s">
        <v>1151</v>
      </c>
      <c r="C92" s="635" t="s">
        <v>1152</v>
      </c>
      <c r="D92" s="636">
        <v>27</v>
      </c>
      <c r="E92" s="636">
        <v>600</v>
      </c>
      <c r="F92" s="636">
        <v>28</v>
      </c>
      <c r="G92" s="636">
        <v>160</v>
      </c>
      <c r="H92" s="636" t="s">
        <v>1132</v>
      </c>
      <c r="J92" s="638">
        <f t="shared" si="1"/>
        <v>0.55999999999999872</v>
      </c>
      <c r="L92" s="633" t="s">
        <v>283</v>
      </c>
      <c r="M92" s="637" t="s">
        <v>1151</v>
      </c>
    </row>
    <row r="93" spans="1:13">
      <c r="A93" s="634" t="s">
        <v>283</v>
      </c>
      <c r="B93" s="634" t="s">
        <v>1151</v>
      </c>
      <c r="C93" s="635" t="s">
        <v>1152</v>
      </c>
      <c r="D93" s="636">
        <v>28</v>
      </c>
      <c r="E93" s="636">
        <v>160</v>
      </c>
      <c r="F93" s="636">
        <v>28</v>
      </c>
      <c r="G93" s="636">
        <v>300</v>
      </c>
      <c r="H93" s="636" t="s">
        <v>1133</v>
      </c>
      <c r="J93" s="638">
        <f t="shared" si="1"/>
        <v>0.14000000000000057</v>
      </c>
      <c r="L93" s="633" t="s">
        <v>283</v>
      </c>
      <c r="M93" s="637" t="s">
        <v>1151</v>
      </c>
    </row>
    <row r="94" spans="1:13">
      <c r="A94" s="634" t="s">
        <v>283</v>
      </c>
      <c r="B94" s="634" t="s">
        <v>1151</v>
      </c>
      <c r="C94" s="635" t="s">
        <v>1152</v>
      </c>
      <c r="D94" s="636">
        <v>28</v>
      </c>
      <c r="E94" s="636">
        <v>300</v>
      </c>
      <c r="F94" s="636">
        <v>28</v>
      </c>
      <c r="G94" s="636">
        <v>730</v>
      </c>
      <c r="H94" s="636" t="s">
        <v>1132</v>
      </c>
      <c r="J94" s="638">
        <f t="shared" si="1"/>
        <v>0.42999999999999972</v>
      </c>
      <c r="L94" s="633" t="s">
        <v>283</v>
      </c>
      <c r="M94" s="637" t="s">
        <v>1151</v>
      </c>
    </row>
    <row r="95" spans="1:13">
      <c r="A95" s="634" t="s">
        <v>283</v>
      </c>
      <c r="B95" s="634" t="s">
        <v>1151</v>
      </c>
      <c r="C95" s="635" t="s">
        <v>1152</v>
      </c>
      <c r="D95" s="636">
        <v>28</v>
      </c>
      <c r="E95" s="636">
        <v>730</v>
      </c>
      <c r="F95" s="636">
        <v>29</v>
      </c>
      <c r="G95" s="636">
        <v>0</v>
      </c>
      <c r="H95" s="636" t="s">
        <v>1133</v>
      </c>
      <c r="J95" s="638">
        <f t="shared" si="1"/>
        <v>0.26999999999999957</v>
      </c>
      <c r="L95" s="633" t="s">
        <v>283</v>
      </c>
      <c r="M95" s="637" t="s">
        <v>1151</v>
      </c>
    </row>
    <row r="96" spans="1:13">
      <c r="A96" s="634" t="s">
        <v>283</v>
      </c>
      <c r="B96" s="634" t="s">
        <v>1151</v>
      </c>
      <c r="C96" s="635" t="s">
        <v>1152</v>
      </c>
      <c r="D96" s="636">
        <v>29</v>
      </c>
      <c r="E96" s="636">
        <v>0</v>
      </c>
      <c r="F96" s="636">
        <v>30</v>
      </c>
      <c r="G96" s="636">
        <v>300</v>
      </c>
      <c r="H96" s="636" t="s">
        <v>1134</v>
      </c>
      <c r="J96" s="638">
        <f t="shared" si="1"/>
        <v>1.3000000000000007</v>
      </c>
      <c r="L96" s="633" t="s">
        <v>283</v>
      </c>
      <c r="M96" s="637" t="s">
        <v>1151</v>
      </c>
    </row>
    <row r="97" spans="1:13">
      <c r="A97" s="634" t="s">
        <v>283</v>
      </c>
      <c r="B97" s="634" t="s">
        <v>1151</v>
      </c>
      <c r="C97" s="635" t="s">
        <v>1152</v>
      </c>
      <c r="D97" s="636">
        <v>30</v>
      </c>
      <c r="E97" s="636">
        <v>300</v>
      </c>
      <c r="F97" s="636">
        <v>31</v>
      </c>
      <c r="G97" s="636">
        <v>900</v>
      </c>
      <c r="H97" s="636" t="s">
        <v>1132</v>
      </c>
      <c r="J97" s="638">
        <f t="shared" si="1"/>
        <v>1.5999999999999979</v>
      </c>
      <c r="L97" s="633" t="s">
        <v>283</v>
      </c>
      <c r="M97" s="637" t="s">
        <v>1151</v>
      </c>
    </row>
    <row r="98" spans="1:13">
      <c r="A98" s="634" t="s">
        <v>283</v>
      </c>
      <c r="B98" s="634" t="s">
        <v>1151</v>
      </c>
      <c r="C98" s="635" t="s">
        <v>1152</v>
      </c>
      <c r="D98" s="636">
        <v>31</v>
      </c>
      <c r="E98" s="636">
        <v>900</v>
      </c>
      <c r="F98" s="636">
        <v>32</v>
      </c>
      <c r="G98" s="636">
        <v>100</v>
      </c>
      <c r="H98" s="636" t="s">
        <v>1133</v>
      </c>
      <c r="J98" s="638">
        <f t="shared" si="1"/>
        <v>0.20000000000000284</v>
      </c>
      <c r="L98" s="633" t="s">
        <v>283</v>
      </c>
      <c r="M98" s="637" t="s">
        <v>1151</v>
      </c>
    </row>
    <row r="99" spans="1:13">
      <c r="A99" s="634" t="s">
        <v>283</v>
      </c>
      <c r="B99" s="634" t="s">
        <v>1151</v>
      </c>
      <c r="C99" s="635" t="s">
        <v>1152</v>
      </c>
      <c r="D99" s="636">
        <v>32</v>
      </c>
      <c r="E99" s="636">
        <v>100</v>
      </c>
      <c r="F99" s="636">
        <v>32</v>
      </c>
      <c r="G99" s="636">
        <v>600</v>
      </c>
      <c r="H99" s="636" t="s">
        <v>1132</v>
      </c>
      <c r="J99" s="638">
        <f t="shared" si="1"/>
        <v>0.5</v>
      </c>
      <c r="L99" s="633" t="s">
        <v>283</v>
      </c>
      <c r="M99" s="637" t="s">
        <v>1151</v>
      </c>
    </row>
    <row r="100" spans="1:13">
      <c r="A100" s="634" t="s">
        <v>283</v>
      </c>
      <c r="B100" s="634" t="s">
        <v>1151</v>
      </c>
      <c r="C100" s="635" t="s">
        <v>1152</v>
      </c>
      <c r="D100" s="636">
        <v>32</v>
      </c>
      <c r="E100" s="636">
        <v>600</v>
      </c>
      <c r="F100" s="636">
        <v>33</v>
      </c>
      <c r="G100" s="636">
        <v>0</v>
      </c>
      <c r="H100" s="636" t="s">
        <v>1133</v>
      </c>
      <c r="J100" s="638">
        <f t="shared" si="1"/>
        <v>0.39999999999999858</v>
      </c>
      <c r="L100" s="633" t="s">
        <v>283</v>
      </c>
      <c r="M100" s="637" t="s">
        <v>1151</v>
      </c>
    </row>
    <row r="101" spans="1:13">
      <c r="A101" s="634" t="s">
        <v>283</v>
      </c>
      <c r="B101" s="634" t="s">
        <v>1151</v>
      </c>
      <c r="C101" s="635" t="s">
        <v>1152</v>
      </c>
      <c r="D101" s="636">
        <v>33</v>
      </c>
      <c r="E101" s="636">
        <v>0</v>
      </c>
      <c r="F101" s="636">
        <v>36</v>
      </c>
      <c r="G101" s="636">
        <v>600</v>
      </c>
      <c r="H101" s="636" t="s">
        <v>1132</v>
      </c>
      <c r="J101" s="638">
        <f t="shared" si="1"/>
        <v>3.6000000000000014</v>
      </c>
      <c r="L101" s="633" t="s">
        <v>283</v>
      </c>
      <c r="M101" s="637" t="s">
        <v>1151</v>
      </c>
    </row>
    <row r="102" spans="1:13">
      <c r="A102" s="634" t="s">
        <v>283</v>
      </c>
      <c r="B102" s="634" t="s">
        <v>1151</v>
      </c>
      <c r="C102" s="635" t="s">
        <v>1152</v>
      </c>
      <c r="D102" s="636">
        <v>36</v>
      </c>
      <c r="E102" s="636">
        <v>600</v>
      </c>
      <c r="F102" s="636">
        <v>37</v>
      </c>
      <c r="G102" s="636">
        <v>400</v>
      </c>
      <c r="H102" s="636" t="s">
        <v>1133</v>
      </c>
      <c r="J102" s="638">
        <f t="shared" si="1"/>
        <v>0.79999999999999716</v>
      </c>
      <c r="L102" s="633" t="s">
        <v>283</v>
      </c>
      <c r="M102" s="637" t="s">
        <v>1151</v>
      </c>
    </row>
    <row r="103" spans="1:13">
      <c r="A103" s="634" t="s">
        <v>283</v>
      </c>
      <c r="B103" s="634" t="s">
        <v>1151</v>
      </c>
      <c r="C103" s="635" t="s">
        <v>1152</v>
      </c>
      <c r="D103" s="636">
        <v>37</v>
      </c>
      <c r="E103" s="636">
        <v>400</v>
      </c>
      <c r="F103" s="636">
        <v>38</v>
      </c>
      <c r="G103" s="636">
        <v>400</v>
      </c>
      <c r="H103" s="636" t="s">
        <v>1132</v>
      </c>
      <c r="J103" s="638">
        <f t="shared" si="1"/>
        <v>1</v>
      </c>
      <c r="L103" s="633" t="s">
        <v>283</v>
      </c>
      <c r="M103" s="637" t="s">
        <v>1151</v>
      </c>
    </row>
    <row r="104" spans="1:13">
      <c r="A104" s="634" t="s">
        <v>283</v>
      </c>
      <c r="B104" s="634" t="s">
        <v>1151</v>
      </c>
      <c r="C104" s="635" t="s">
        <v>1152</v>
      </c>
      <c r="D104" s="636">
        <v>38</v>
      </c>
      <c r="E104" s="636">
        <v>400</v>
      </c>
      <c r="F104" s="636">
        <v>38</v>
      </c>
      <c r="G104" s="636">
        <v>500</v>
      </c>
      <c r="H104" s="636" t="s">
        <v>1133</v>
      </c>
      <c r="J104" s="638">
        <f t="shared" si="1"/>
        <v>0.10000000000000142</v>
      </c>
      <c r="L104" s="633" t="s">
        <v>283</v>
      </c>
      <c r="M104" s="637" t="s">
        <v>1151</v>
      </c>
    </row>
    <row r="105" spans="1:13">
      <c r="A105" s="634" t="s">
        <v>283</v>
      </c>
      <c r="B105" s="634" t="s">
        <v>1151</v>
      </c>
      <c r="C105" s="635" t="s">
        <v>1152</v>
      </c>
      <c r="D105" s="636">
        <v>38</v>
      </c>
      <c r="E105" s="636">
        <v>500</v>
      </c>
      <c r="F105" s="636">
        <v>38</v>
      </c>
      <c r="G105" s="636">
        <v>800</v>
      </c>
      <c r="H105" s="636" t="s">
        <v>1132</v>
      </c>
      <c r="J105" s="638">
        <f t="shared" si="1"/>
        <v>0.29999999999999716</v>
      </c>
      <c r="L105" s="633" t="s">
        <v>283</v>
      </c>
      <c r="M105" s="637" t="s">
        <v>1151</v>
      </c>
    </row>
    <row r="106" spans="1:13">
      <c r="A106" s="634" t="s">
        <v>283</v>
      </c>
      <c r="B106" s="634" t="s">
        <v>1151</v>
      </c>
      <c r="C106" s="635" t="s">
        <v>1152</v>
      </c>
      <c r="D106" s="636">
        <v>38</v>
      </c>
      <c r="E106" s="636">
        <v>800</v>
      </c>
      <c r="F106" s="636">
        <v>40</v>
      </c>
      <c r="G106" s="636">
        <v>0</v>
      </c>
      <c r="H106" s="636" t="s">
        <v>1133</v>
      </c>
      <c r="J106" s="638">
        <f t="shared" si="1"/>
        <v>1.2000000000000028</v>
      </c>
      <c r="L106" s="633" t="s">
        <v>283</v>
      </c>
      <c r="M106" s="637" t="s">
        <v>1151</v>
      </c>
    </row>
    <row r="107" spans="1:13">
      <c r="A107" s="634" t="s">
        <v>283</v>
      </c>
      <c r="B107" s="634" t="s">
        <v>1151</v>
      </c>
      <c r="C107" s="635" t="s">
        <v>1152</v>
      </c>
      <c r="D107" s="636">
        <v>40</v>
      </c>
      <c r="E107" s="636">
        <v>0</v>
      </c>
      <c r="F107" s="636">
        <v>41</v>
      </c>
      <c r="G107" s="636">
        <v>0</v>
      </c>
      <c r="H107" s="636" t="s">
        <v>1132</v>
      </c>
      <c r="J107" s="638">
        <f t="shared" si="1"/>
        <v>1</v>
      </c>
      <c r="L107" s="633" t="s">
        <v>283</v>
      </c>
      <c r="M107" s="637" t="s">
        <v>1151</v>
      </c>
    </row>
    <row r="108" spans="1:13">
      <c r="A108" s="634" t="s">
        <v>283</v>
      </c>
      <c r="B108" s="634" t="s">
        <v>1151</v>
      </c>
      <c r="C108" s="635" t="s">
        <v>1152</v>
      </c>
      <c r="D108" s="636">
        <v>41</v>
      </c>
      <c r="E108" s="636">
        <v>0</v>
      </c>
      <c r="F108" s="636">
        <v>42</v>
      </c>
      <c r="G108" s="636">
        <v>0</v>
      </c>
      <c r="H108" s="636" t="s">
        <v>1133</v>
      </c>
      <c r="J108" s="638">
        <f t="shared" si="1"/>
        <v>1</v>
      </c>
      <c r="L108" s="633" t="s">
        <v>283</v>
      </c>
      <c r="M108" s="637" t="s">
        <v>1151</v>
      </c>
    </row>
    <row r="109" spans="1:13">
      <c r="A109" s="634" t="s">
        <v>283</v>
      </c>
      <c r="B109" s="634" t="s">
        <v>1151</v>
      </c>
      <c r="C109" s="635" t="s">
        <v>1152</v>
      </c>
      <c r="D109" s="636">
        <v>42</v>
      </c>
      <c r="E109" s="636">
        <v>0</v>
      </c>
      <c r="F109" s="636">
        <v>42</v>
      </c>
      <c r="G109" s="636">
        <v>350</v>
      </c>
      <c r="H109" s="636" t="s">
        <v>1132</v>
      </c>
      <c r="J109" s="638">
        <f t="shared" si="1"/>
        <v>0.35000000000000142</v>
      </c>
      <c r="L109" s="633" t="s">
        <v>283</v>
      </c>
      <c r="M109" s="637" t="s">
        <v>1151</v>
      </c>
    </row>
    <row r="110" spans="1:13">
      <c r="A110" s="634" t="s">
        <v>283</v>
      </c>
      <c r="B110" s="634" t="s">
        <v>1151</v>
      </c>
      <c r="C110" s="635" t="s">
        <v>1152</v>
      </c>
      <c r="D110" s="636">
        <v>42</v>
      </c>
      <c r="E110" s="636">
        <v>350</v>
      </c>
      <c r="F110" s="636">
        <v>42</v>
      </c>
      <c r="G110" s="636">
        <v>800</v>
      </c>
      <c r="H110" s="636" t="s">
        <v>1133</v>
      </c>
      <c r="J110" s="638">
        <f t="shared" si="1"/>
        <v>0.44999999999999574</v>
      </c>
      <c r="L110" s="633" t="s">
        <v>283</v>
      </c>
      <c r="M110" s="637" t="s">
        <v>1151</v>
      </c>
    </row>
    <row r="111" spans="1:13">
      <c r="A111" s="634" t="s">
        <v>283</v>
      </c>
      <c r="B111" s="634" t="s">
        <v>1151</v>
      </c>
      <c r="C111" s="635" t="s">
        <v>1152</v>
      </c>
      <c r="D111" s="636">
        <v>42</v>
      </c>
      <c r="E111" s="636">
        <v>800</v>
      </c>
      <c r="F111" s="636">
        <v>44</v>
      </c>
      <c r="G111" s="636">
        <v>0</v>
      </c>
      <c r="H111" s="636" t="s">
        <v>1132</v>
      </c>
      <c r="J111" s="638">
        <f t="shared" si="1"/>
        <v>1.2000000000000028</v>
      </c>
      <c r="L111" s="633" t="s">
        <v>283</v>
      </c>
      <c r="M111" s="637" t="s">
        <v>1151</v>
      </c>
    </row>
    <row r="112" spans="1:13">
      <c r="A112" s="634" t="s">
        <v>283</v>
      </c>
      <c r="B112" s="634" t="s">
        <v>1151</v>
      </c>
      <c r="C112" s="635" t="s">
        <v>1152</v>
      </c>
      <c r="D112" s="636">
        <v>44</v>
      </c>
      <c r="E112" s="636">
        <v>0</v>
      </c>
      <c r="F112" s="636">
        <v>45</v>
      </c>
      <c r="G112" s="636">
        <v>900</v>
      </c>
      <c r="H112" s="636" t="s">
        <v>1133</v>
      </c>
      <c r="J112" s="638">
        <f t="shared" si="1"/>
        <v>1.8999999999999986</v>
      </c>
      <c r="L112" s="633" t="s">
        <v>283</v>
      </c>
      <c r="M112" s="637" t="s">
        <v>1151</v>
      </c>
    </row>
    <row r="113" spans="1:13">
      <c r="A113" s="634" t="s">
        <v>283</v>
      </c>
      <c r="B113" s="634" t="s">
        <v>1151</v>
      </c>
      <c r="C113" s="635" t="s">
        <v>1152</v>
      </c>
      <c r="D113" s="636">
        <v>45</v>
      </c>
      <c r="E113" s="636">
        <v>900</v>
      </c>
      <c r="F113" s="636">
        <v>50</v>
      </c>
      <c r="G113" s="636">
        <v>800</v>
      </c>
      <c r="H113" s="636" t="s">
        <v>1132</v>
      </c>
      <c r="J113" s="638">
        <f t="shared" si="1"/>
        <v>4.8999999999999986</v>
      </c>
      <c r="L113" s="633" t="s">
        <v>283</v>
      </c>
      <c r="M113" s="637" t="s">
        <v>1151</v>
      </c>
    </row>
    <row r="114" spans="1:13">
      <c r="A114" s="634" t="s">
        <v>283</v>
      </c>
      <c r="B114" s="634" t="s">
        <v>1151</v>
      </c>
      <c r="C114" s="635" t="s">
        <v>1152</v>
      </c>
      <c r="D114" s="636">
        <v>50</v>
      </c>
      <c r="E114" s="636">
        <v>800</v>
      </c>
      <c r="F114" s="636">
        <v>52</v>
      </c>
      <c r="G114" s="636">
        <v>200</v>
      </c>
      <c r="H114" s="636" t="s">
        <v>1134</v>
      </c>
      <c r="J114" s="638">
        <f t="shared" si="1"/>
        <v>1.4000000000000057</v>
      </c>
      <c r="L114" s="633" t="s">
        <v>283</v>
      </c>
      <c r="M114" s="637" t="s">
        <v>1151</v>
      </c>
    </row>
    <row r="115" spans="1:13">
      <c r="A115" s="634" t="s">
        <v>283</v>
      </c>
      <c r="B115" s="634" t="s">
        <v>1151</v>
      </c>
      <c r="C115" s="635" t="s">
        <v>1152</v>
      </c>
      <c r="D115" s="636">
        <v>52</v>
      </c>
      <c r="E115" s="636">
        <v>200</v>
      </c>
      <c r="F115" s="636">
        <v>52</v>
      </c>
      <c r="G115" s="636">
        <v>500</v>
      </c>
      <c r="H115" s="636" t="s">
        <v>1132</v>
      </c>
      <c r="J115" s="638">
        <f t="shared" si="1"/>
        <v>0.29999999999999716</v>
      </c>
      <c r="L115" s="633" t="s">
        <v>283</v>
      </c>
      <c r="M115" s="637" t="s">
        <v>1151</v>
      </c>
    </row>
    <row r="116" spans="1:13">
      <c r="A116" s="634" t="s">
        <v>283</v>
      </c>
      <c r="B116" s="634" t="s">
        <v>1151</v>
      </c>
      <c r="C116" s="635" t="s">
        <v>1152</v>
      </c>
      <c r="D116" s="636">
        <v>52</v>
      </c>
      <c r="E116" s="636">
        <v>500</v>
      </c>
      <c r="F116" s="636">
        <v>52</v>
      </c>
      <c r="G116" s="636">
        <v>650</v>
      </c>
      <c r="H116" s="636" t="s">
        <v>1133</v>
      </c>
      <c r="J116" s="638">
        <f t="shared" si="1"/>
        <v>0.14999999999999858</v>
      </c>
      <c r="L116" s="633" t="s">
        <v>283</v>
      </c>
      <c r="M116" s="637" t="s">
        <v>1151</v>
      </c>
    </row>
    <row r="117" spans="1:13">
      <c r="A117" s="634" t="s">
        <v>283</v>
      </c>
      <c r="B117" s="634" t="s">
        <v>1151</v>
      </c>
      <c r="C117" s="635" t="s">
        <v>1152</v>
      </c>
      <c r="D117" s="636">
        <v>52</v>
      </c>
      <c r="E117" s="636">
        <v>650</v>
      </c>
      <c r="F117" s="636">
        <v>52</v>
      </c>
      <c r="G117" s="636">
        <v>800</v>
      </c>
      <c r="H117" s="636" t="s">
        <v>1132</v>
      </c>
      <c r="J117" s="638">
        <f t="shared" si="1"/>
        <v>0.14999999999999858</v>
      </c>
      <c r="L117" s="633" t="s">
        <v>283</v>
      </c>
      <c r="M117" s="637" t="s">
        <v>1151</v>
      </c>
    </row>
    <row r="118" spans="1:13">
      <c r="A118" s="634" t="s">
        <v>283</v>
      </c>
      <c r="B118" s="634" t="s">
        <v>1151</v>
      </c>
      <c r="C118" s="635" t="s">
        <v>1152</v>
      </c>
      <c r="D118" s="636">
        <v>52</v>
      </c>
      <c r="E118" s="636">
        <v>800</v>
      </c>
      <c r="F118" s="636">
        <v>53</v>
      </c>
      <c r="G118" s="636">
        <v>0</v>
      </c>
      <c r="H118" s="636" t="s">
        <v>1133</v>
      </c>
      <c r="J118" s="638">
        <f t="shared" si="1"/>
        <v>0.20000000000000284</v>
      </c>
      <c r="L118" s="633" t="s">
        <v>283</v>
      </c>
      <c r="M118" s="637" t="s">
        <v>1151</v>
      </c>
    </row>
    <row r="119" spans="1:13">
      <c r="A119" s="634" t="s">
        <v>283</v>
      </c>
      <c r="B119" s="634" t="s">
        <v>1151</v>
      </c>
      <c r="C119" s="635" t="s">
        <v>1152</v>
      </c>
      <c r="D119" s="636">
        <v>53</v>
      </c>
      <c r="E119" s="636">
        <v>0</v>
      </c>
      <c r="F119" s="636">
        <v>53</v>
      </c>
      <c r="G119" s="636">
        <v>300</v>
      </c>
      <c r="H119" s="636" t="s">
        <v>1132</v>
      </c>
      <c r="J119" s="638">
        <f t="shared" si="1"/>
        <v>0.29999999999999716</v>
      </c>
      <c r="L119" s="633" t="s">
        <v>283</v>
      </c>
      <c r="M119" s="637" t="s">
        <v>1151</v>
      </c>
    </row>
    <row r="120" spans="1:13">
      <c r="A120" s="634" t="s">
        <v>283</v>
      </c>
      <c r="B120" s="634" t="s">
        <v>1151</v>
      </c>
      <c r="C120" s="635" t="s">
        <v>1152</v>
      </c>
      <c r="D120" s="636">
        <v>53</v>
      </c>
      <c r="E120" s="636">
        <v>300</v>
      </c>
      <c r="F120" s="636">
        <v>53</v>
      </c>
      <c r="G120" s="636">
        <v>500</v>
      </c>
      <c r="H120" s="636" t="s">
        <v>1133</v>
      </c>
      <c r="J120" s="638">
        <f t="shared" si="1"/>
        <v>0.20000000000000284</v>
      </c>
      <c r="L120" s="633" t="s">
        <v>283</v>
      </c>
      <c r="M120" s="637" t="s">
        <v>1151</v>
      </c>
    </row>
    <row r="121" spans="1:13">
      <c r="A121" s="634" t="s">
        <v>283</v>
      </c>
      <c r="B121" s="634" t="s">
        <v>1151</v>
      </c>
      <c r="C121" s="635" t="s">
        <v>1152</v>
      </c>
      <c r="D121" s="636">
        <v>53</v>
      </c>
      <c r="E121" s="636">
        <v>500</v>
      </c>
      <c r="F121" s="636">
        <v>55</v>
      </c>
      <c r="G121" s="636">
        <v>150</v>
      </c>
      <c r="H121" s="636" t="s">
        <v>1132</v>
      </c>
      <c r="J121" s="638">
        <f t="shared" si="1"/>
        <v>1.6499999999999986</v>
      </c>
      <c r="L121" s="633" t="s">
        <v>283</v>
      </c>
      <c r="M121" s="637" t="s">
        <v>1151</v>
      </c>
    </row>
    <row r="122" spans="1:13">
      <c r="A122" s="634" t="s">
        <v>283</v>
      </c>
      <c r="B122" s="634" t="s">
        <v>1151</v>
      </c>
      <c r="C122" s="635" t="s">
        <v>1152</v>
      </c>
      <c r="D122" s="636">
        <v>55</v>
      </c>
      <c r="E122" s="636">
        <v>150</v>
      </c>
      <c r="F122" s="636">
        <v>55</v>
      </c>
      <c r="G122" s="636">
        <v>250</v>
      </c>
      <c r="H122" s="636" t="s">
        <v>1133</v>
      </c>
      <c r="J122" s="638">
        <f t="shared" si="1"/>
        <v>0.10000000000000142</v>
      </c>
      <c r="L122" s="633" t="s">
        <v>283</v>
      </c>
      <c r="M122" s="637" t="s">
        <v>1151</v>
      </c>
    </row>
    <row r="123" spans="1:13">
      <c r="A123" s="634" t="s">
        <v>283</v>
      </c>
      <c r="B123" s="634" t="s">
        <v>1151</v>
      </c>
      <c r="C123" s="635" t="s">
        <v>1152</v>
      </c>
      <c r="D123" s="636">
        <v>55</v>
      </c>
      <c r="E123" s="636">
        <v>250</v>
      </c>
      <c r="F123" s="636">
        <v>55</v>
      </c>
      <c r="G123" s="636">
        <v>850</v>
      </c>
      <c r="H123" s="636" t="s">
        <v>1132</v>
      </c>
      <c r="J123" s="638">
        <f t="shared" si="1"/>
        <v>0.60000000000000142</v>
      </c>
      <c r="L123" s="633" t="s">
        <v>283</v>
      </c>
      <c r="M123" s="637" t="s">
        <v>1151</v>
      </c>
    </row>
    <row r="124" spans="1:13">
      <c r="A124" s="634" t="s">
        <v>283</v>
      </c>
      <c r="B124" s="634" t="s">
        <v>1151</v>
      </c>
      <c r="C124" s="635" t="s">
        <v>1152</v>
      </c>
      <c r="D124" s="636">
        <v>55</v>
      </c>
      <c r="E124" s="636">
        <v>850</v>
      </c>
      <c r="F124" s="636">
        <v>56</v>
      </c>
      <c r="G124" s="636">
        <v>0</v>
      </c>
      <c r="H124" s="636" t="s">
        <v>1133</v>
      </c>
      <c r="J124" s="638">
        <f t="shared" si="1"/>
        <v>0.14999999999999858</v>
      </c>
      <c r="L124" s="633" t="s">
        <v>283</v>
      </c>
      <c r="M124" s="637" t="s">
        <v>1151</v>
      </c>
    </row>
    <row r="125" spans="1:13">
      <c r="A125" s="634" t="s">
        <v>283</v>
      </c>
      <c r="B125" s="634" t="s">
        <v>1151</v>
      </c>
      <c r="C125" s="635" t="s">
        <v>1152</v>
      </c>
      <c r="D125" s="636">
        <v>56</v>
      </c>
      <c r="E125" s="636">
        <v>0</v>
      </c>
      <c r="F125" s="636">
        <v>58</v>
      </c>
      <c r="G125" s="636">
        <v>830</v>
      </c>
      <c r="H125" s="636" t="s">
        <v>1132</v>
      </c>
      <c r="J125" s="638">
        <f t="shared" si="1"/>
        <v>2.8299999999999983</v>
      </c>
      <c r="L125" s="633" t="s">
        <v>283</v>
      </c>
      <c r="M125" s="637" t="s">
        <v>1151</v>
      </c>
    </row>
    <row r="126" spans="1:13">
      <c r="A126" s="634" t="s">
        <v>283</v>
      </c>
      <c r="B126" s="634" t="s">
        <v>1151</v>
      </c>
      <c r="C126" s="635" t="s">
        <v>1152</v>
      </c>
      <c r="D126" s="636">
        <v>58</v>
      </c>
      <c r="E126" s="636">
        <v>830</v>
      </c>
      <c r="F126" s="636">
        <v>59</v>
      </c>
      <c r="G126" s="636">
        <v>0</v>
      </c>
      <c r="H126" s="636" t="s">
        <v>1133</v>
      </c>
      <c r="J126" s="638">
        <f t="shared" si="1"/>
        <v>0.17000000000000171</v>
      </c>
      <c r="L126" s="633" t="s">
        <v>283</v>
      </c>
      <c r="M126" s="637" t="s">
        <v>1151</v>
      </c>
    </row>
    <row r="127" spans="1:13">
      <c r="A127" s="634" t="s">
        <v>283</v>
      </c>
      <c r="B127" s="634" t="s">
        <v>1151</v>
      </c>
      <c r="C127" s="635" t="s">
        <v>1152</v>
      </c>
      <c r="D127" s="636">
        <v>59</v>
      </c>
      <c r="E127" s="636">
        <v>0</v>
      </c>
      <c r="F127" s="636">
        <v>59</v>
      </c>
      <c r="G127" s="636">
        <v>450</v>
      </c>
      <c r="H127" s="636" t="s">
        <v>1132</v>
      </c>
      <c r="J127" s="638">
        <f t="shared" si="1"/>
        <v>0.45000000000000284</v>
      </c>
      <c r="L127" s="633" t="s">
        <v>283</v>
      </c>
      <c r="M127" s="637" t="s">
        <v>1151</v>
      </c>
    </row>
    <row r="128" spans="1:13">
      <c r="A128" s="634" t="s">
        <v>283</v>
      </c>
      <c r="B128" s="634" t="s">
        <v>1151</v>
      </c>
      <c r="C128" s="635" t="s">
        <v>1152</v>
      </c>
      <c r="D128" s="636">
        <v>59</v>
      </c>
      <c r="E128" s="636">
        <v>450</v>
      </c>
      <c r="F128" s="636">
        <v>59</v>
      </c>
      <c r="G128" s="636">
        <v>880</v>
      </c>
      <c r="H128" s="636" t="s">
        <v>1134</v>
      </c>
      <c r="J128" s="638">
        <f t="shared" si="1"/>
        <v>0.42999999999999972</v>
      </c>
      <c r="L128" s="633" t="s">
        <v>283</v>
      </c>
      <c r="M128" s="637" t="s">
        <v>1151</v>
      </c>
    </row>
    <row r="129" spans="1:13">
      <c r="A129" s="634" t="s">
        <v>283</v>
      </c>
      <c r="B129" s="634" t="s">
        <v>1151</v>
      </c>
      <c r="C129" s="635" t="s">
        <v>1152</v>
      </c>
      <c r="D129" s="636">
        <v>59</v>
      </c>
      <c r="E129" s="636">
        <v>880</v>
      </c>
      <c r="F129" s="636">
        <v>59</v>
      </c>
      <c r="G129" s="636">
        <v>930</v>
      </c>
      <c r="H129" s="636" t="s">
        <v>1132</v>
      </c>
      <c r="J129" s="638">
        <f t="shared" si="1"/>
        <v>4.9999999999997158E-2</v>
      </c>
      <c r="L129" s="633" t="s">
        <v>283</v>
      </c>
      <c r="M129" s="637" t="s">
        <v>1151</v>
      </c>
    </row>
    <row r="130" spans="1:13">
      <c r="A130" s="634" t="s">
        <v>283</v>
      </c>
      <c r="B130" s="634" t="s">
        <v>1151</v>
      </c>
      <c r="C130" s="635" t="s">
        <v>1152</v>
      </c>
      <c r="D130" s="636">
        <v>59</v>
      </c>
      <c r="E130" s="636">
        <v>930</v>
      </c>
      <c r="F130" s="636">
        <v>61</v>
      </c>
      <c r="G130" s="636">
        <v>160</v>
      </c>
      <c r="H130" s="636" t="s">
        <v>1134</v>
      </c>
      <c r="J130" s="638">
        <f t="shared" si="1"/>
        <v>1.2299999999999969</v>
      </c>
      <c r="L130" s="633" t="s">
        <v>283</v>
      </c>
      <c r="M130" s="637" t="s">
        <v>1151</v>
      </c>
    </row>
    <row r="131" spans="1:13">
      <c r="A131" s="634" t="s">
        <v>283</v>
      </c>
      <c r="B131" s="634" t="s">
        <v>1151</v>
      </c>
      <c r="C131" s="635" t="s">
        <v>1152</v>
      </c>
      <c r="D131" s="636">
        <v>61</v>
      </c>
      <c r="E131" s="636">
        <v>160</v>
      </c>
      <c r="F131" s="636">
        <v>63</v>
      </c>
      <c r="G131" s="636">
        <v>735</v>
      </c>
      <c r="H131" s="636" t="s">
        <v>1132</v>
      </c>
      <c r="J131" s="638">
        <f t="shared" ref="J131:J194" si="2">+(F131+G131/1000)-(D131+E131/1000)</f>
        <v>2.5750000000000028</v>
      </c>
      <c r="L131" s="633" t="s">
        <v>283</v>
      </c>
      <c r="M131" s="637" t="s">
        <v>1151</v>
      </c>
    </row>
    <row r="132" spans="1:13">
      <c r="A132" s="634" t="s">
        <v>283</v>
      </c>
      <c r="B132" s="634" t="s">
        <v>1151</v>
      </c>
      <c r="C132" s="635" t="s">
        <v>1152</v>
      </c>
      <c r="D132" s="636">
        <v>63</v>
      </c>
      <c r="E132" s="636">
        <v>735</v>
      </c>
      <c r="F132" s="636">
        <v>63</v>
      </c>
      <c r="G132" s="636">
        <v>800</v>
      </c>
      <c r="H132" s="636" t="s">
        <v>1133</v>
      </c>
      <c r="J132" s="638">
        <f t="shared" si="2"/>
        <v>6.4999999999997726E-2</v>
      </c>
      <c r="L132" s="633" t="s">
        <v>283</v>
      </c>
      <c r="M132" s="637" t="s">
        <v>1151</v>
      </c>
    </row>
    <row r="133" spans="1:13">
      <c r="A133" s="634" t="s">
        <v>283</v>
      </c>
      <c r="B133" s="634" t="s">
        <v>1151</v>
      </c>
      <c r="C133" s="635" t="s">
        <v>1152</v>
      </c>
      <c r="D133" s="636">
        <v>63</v>
      </c>
      <c r="E133" s="636">
        <v>800</v>
      </c>
      <c r="F133" s="636">
        <v>65</v>
      </c>
      <c r="G133" s="636">
        <v>0</v>
      </c>
      <c r="H133" s="636" t="s">
        <v>1132</v>
      </c>
      <c r="J133" s="638">
        <f t="shared" si="2"/>
        <v>1.2000000000000028</v>
      </c>
      <c r="L133" s="633" t="s">
        <v>283</v>
      </c>
      <c r="M133" s="637" t="s">
        <v>1151</v>
      </c>
    </row>
    <row r="134" spans="1:13">
      <c r="A134" s="634" t="s">
        <v>283</v>
      </c>
      <c r="B134" s="634" t="s">
        <v>1151</v>
      </c>
      <c r="C134" s="635" t="s">
        <v>1152</v>
      </c>
      <c r="D134" s="636">
        <v>65</v>
      </c>
      <c r="E134" s="636">
        <v>0</v>
      </c>
      <c r="F134" s="636">
        <v>65</v>
      </c>
      <c r="G134" s="636">
        <v>155</v>
      </c>
      <c r="H134" s="636" t="s">
        <v>1133</v>
      </c>
      <c r="J134" s="638">
        <f t="shared" si="2"/>
        <v>0.15500000000000114</v>
      </c>
      <c r="L134" s="633" t="s">
        <v>283</v>
      </c>
      <c r="M134" s="637" t="s">
        <v>1151</v>
      </c>
    </row>
    <row r="135" spans="1:13">
      <c r="A135" s="634" t="s">
        <v>283</v>
      </c>
      <c r="B135" s="634" t="s">
        <v>1151</v>
      </c>
      <c r="C135" s="635" t="s">
        <v>1152</v>
      </c>
      <c r="D135" s="636">
        <v>65</v>
      </c>
      <c r="E135" s="636">
        <v>155</v>
      </c>
      <c r="F135" s="636">
        <v>66</v>
      </c>
      <c r="G135" s="636">
        <v>0</v>
      </c>
      <c r="H135" s="636" t="s">
        <v>1132</v>
      </c>
      <c r="J135" s="638">
        <f t="shared" si="2"/>
        <v>0.84499999999999886</v>
      </c>
      <c r="L135" s="633" t="s">
        <v>283</v>
      </c>
      <c r="M135" s="637" t="s">
        <v>1151</v>
      </c>
    </row>
    <row r="136" spans="1:13">
      <c r="A136" s="634" t="s">
        <v>283</v>
      </c>
      <c r="B136" s="634" t="s">
        <v>1151</v>
      </c>
      <c r="C136" s="635" t="s">
        <v>1152</v>
      </c>
      <c r="D136" s="636">
        <v>66</v>
      </c>
      <c r="E136" s="636">
        <v>0</v>
      </c>
      <c r="F136" s="636">
        <v>67</v>
      </c>
      <c r="G136" s="636">
        <v>680</v>
      </c>
      <c r="H136" s="636" t="s">
        <v>1134</v>
      </c>
      <c r="J136" s="638">
        <f t="shared" si="2"/>
        <v>1.6800000000000068</v>
      </c>
      <c r="L136" s="633" t="s">
        <v>283</v>
      </c>
      <c r="M136" s="637" t="s">
        <v>1151</v>
      </c>
    </row>
    <row r="137" spans="1:13">
      <c r="A137" s="634" t="s">
        <v>283</v>
      </c>
      <c r="B137" s="634" t="s">
        <v>1151</v>
      </c>
      <c r="C137" s="635" t="s">
        <v>1152</v>
      </c>
      <c r="D137" s="636">
        <v>67</v>
      </c>
      <c r="E137" s="636">
        <v>680</v>
      </c>
      <c r="F137" s="636">
        <v>68</v>
      </c>
      <c r="G137" s="636">
        <v>337</v>
      </c>
      <c r="H137" s="636" t="s">
        <v>1132</v>
      </c>
      <c r="J137" s="638">
        <f t="shared" si="2"/>
        <v>0.65699999999999648</v>
      </c>
      <c r="L137" s="633" t="s">
        <v>283</v>
      </c>
      <c r="M137" s="637" t="s">
        <v>1151</v>
      </c>
    </row>
    <row r="138" spans="1:13">
      <c r="A138" s="634" t="s">
        <v>283</v>
      </c>
      <c r="B138" s="634" t="s">
        <v>1151</v>
      </c>
      <c r="C138" s="635" t="s">
        <v>1152</v>
      </c>
      <c r="D138" s="636">
        <v>68</v>
      </c>
      <c r="E138" s="636">
        <v>337</v>
      </c>
      <c r="F138" s="636">
        <v>68</v>
      </c>
      <c r="G138" s="636">
        <v>454</v>
      </c>
      <c r="H138" s="636" t="s">
        <v>1134</v>
      </c>
      <c r="J138" s="638">
        <f t="shared" si="2"/>
        <v>0.11699999999999022</v>
      </c>
      <c r="L138" s="633" t="s">
        <v>283</v>
      </c>
      <c r="M138" s="637" t="s">
        <v>1151</v>
      </c>
    </row>
    <row r="139" spans="1:13">
      <c r="A139" s="634" t="s">
        <v>283</v>
      </c>
      <c r="B139" s="634" t="s">
        <v>1151</v>
      </c>
      <c r="C139" s="635" t="s">
        <v>1152</v>
      </c>
      <c r="D139" s="636">
        <v>68</v>
      </c>
      <c r="E139" s="636">
        <v>454</v>
      </c>
      <c r="F139" s="636">
        <v>68</v>
      </c>
      <c r="G139" s="636">
        <v>815</v>
      </c>
      <c r="H139" s="636" t="s">
        <v>1132</v>
      </c>
      <c r="J139" s="638">
        <f t="shared" si="2"/>
        <v>0.36100000000000421</v>
      </c>
      <c r="L139" s="633" t="s">
        <v>283</v>
      </c>
      <c r="M139" s="637" t="s">
        <v>1151</v>
      </c>
    </row>
    <row r="140" spans="1:13">
      <c r="A140" s="634" t="s">
        <v>283</v>
      </c>
      <c r="B140" s="634" t="s">
        <v>1151</v>
      </c>
      <c r="C140" s="635" t="s">
        <v>1152</v>
      </c>
      <c r="D140" s="636">
        <v>68</v>
      </c>
      <c r="E140" s="636">
        <v>815</v>
      </c>
      <c r="F140" s="636">
        <v>68</v>
      </c>
      <c r="G140" s="636">
        <v>900</v>
      </c>
      <c r="H140" s="636" t="s">
        <v>1134</v>
      </c>
      <c r="J140" s="638">
        <f t="shared" si="2"/>
        <v>8.5000000000007958E-2</v>
      </c>
      <c r="L140" s="633" t="s">
        <v>283</v>
      </c>
      <c r="M140" s="637" t="s">
        <v>1151</v>
      </c>
    </row>
    <row r="141" spans="1:13">
      <c r="A141" s="634" t="s">
        <v>283</v>
      </c>
      <c r="B141" s="634" t="s">
        <v>1151</v>
      </c>
      <c r="C141" s="635" t="s">
        <v>1152</v>
      </c>
      <c r="D141" s="636">
        <v>68</v>
      </c>
      <c r="E141" s="636">
        <v>900</v>
      </c>
      <c r="F141" s="636">
        <v>69</v>
      </c>
      <c r="G141" s="636">
        <v>0</v>
      </c>
      <c r="H141" s="636" t="s">
        <v>1132</v>
      </c>
      <c r="J141" s="638">
        <f t="shared" si="2"/>
        <v>9.9999999999994316E-2</v>
      </c>
      <c r="L141" s="633" t="s">
        <v>283</v>
      </c>
      <c r="M141" s="637" t="s">
        <v>1151</v>
      </c>
    </row>
    <row r="142" spans="1:13">
      <c r="A142" s="634" t="s">
        <v>283</v>
      </c>
      <c r="B142" s="634" t="s">
        <v>1151</v>
      </c>
      <c r="C142" s="635" t="s">
        <v>1152</v>
      </c>
      <c r="D142" s="636">
        <v>69</v>
      </c>
      <c r="E142" s="636">
        <v>0</v>
      </c>
      <c r="F142" s="636">
        <v>70</v>
      </c>
      <c r="G142" s="636">
        <v>320</v>
      </c>
      <c r="H142" s="636" t="s">
        <v>1134</v>
      </c>
      <c r="J142" s="638">
        <f t="shared" si="2"/>
        <v>1.3199999999999932</v>
      </c>
      <c r="L142" s="633" t="s">
        <v>283</v>
      </c>
      <c r="M142" s="637" t="s">
        <v>1151</v>
      </c>
    </row>
    <row r="143" spans="1:13">
      <c r="A143" s="634" t="s">
        <v>283</v>
      </c>
      <c r="B143" s="634" t="s">
        <v>1151</v>
      </c>
      <c r="C143" s="635" t="s">
        <v>1152</v>
      </c>
      <c r="D143" s="636">
        <v>70</v>
      </c>
      <c r="E143" s="636">
        <v>320</v>
      </c>
      <c r="F143" s="636">
        <v>70</v>
      </c>
      <c r="G143" s="636">
        <v>775</v>
      </c>
      <c r="H143" s="636" t="s">
        <v>1133</v>
      </c>
      <c r="J143" s="638">
        <f t="shared" si="2"/>
        <v>0.45500000000001251</v>
      </c>
      <c r="L143" s="633" t="s">
        <v>283</v>
      </c>
      <c r="M143" s="637" t="s">
        <v>1151</v>
      </c>
    </row>
    <row r="144" spans="1:13">
      <c r="A144" s="634" t="s">
        <v>283</v>
      </c>
      <c r="B144" s="634" t="s">
        <v>1151</v>
      </c>
      <c r="C144" s="635" t="s">
        <v>1152</v>
      </c>
      <c r="D144" s="636">
        <v>70</v>
      </c>
      <c r="E144" s="636">
        <v>775</v>
      </c>
      <c r="F144" s="636">
        <v>71</v>
      </c>
      <c r="G144" s="636">
        <v>250</v>
      </c>
      <c r="H144" s="636" t="s">
        <v>1132</v>
      </c>
      <c r="J144" s="638">
        <f t="shared" si="2"/>
        <v>0.47499999999999432</v>
      </c>
      <c r="L144" s="633" t="s">
        <v>283</v>
      </c>
      <c r="M144" s="637" t="s">
        <v>1151</v>
      </c>
    </row>
    <row r="145" spans="1:13">
      <c r="A145" s="634" t="s">
        <v>283</v>
      </c>
      <c r="B145" s="634" t="s">
        <v>1151</v>
      </c>
      <c r="C145" s="635" t="s">
        <v>1152</v>
      </c>
      <c r="D145" s="636">
        <v>71</v>
      </c>
      <c r="E145" s="636">
        <v>250</v>
      </c>
      <c r="F145" s="636">
        <v>71</v>
      </c>
      <c r="G145" s="636">
        <v>880</v>
      </c>
      <c r="H145" s="636" t="s">
        <v>1133</v>
      </c>
      <c r="J145" s="638">
        <f t="shared" si="2"/>
        <v>0.62999999999999545</v>
      </c>
      <c r="L145" s="633" t="s">
        <v>283</v>
      </c>
      <c r="M145" s="637" t="s">
        <v>1151</v>
      </c>
    </row>
    <row r="146" spans="1:13">
      <c r="A146" s="634" t="s">
        <v>283</v>
      </c>
      <c r="B146" s="634" t="s">
        <v>1151</v>
      </c>
      <c r="C146" s="635" t="s">
        <v>1152</v>
      </c>
      <c r="D146" s="636">
        <v>71</v>
      </c>
      <c r="E146" s="636">
        <v>880</v>
      </c>
      <c r="F146" s="636">
        <v>79</v>
      </c>
      <c r="G146" s="636">
        <v>950</v>
      </c>
      <c r="H146" s="636" t="s">
        <v>1132</v>
      </c>
      <c r="J146" s="638">
        <f t="shared" si="2"/>
        <v>8.0700000000000074</v>
      </c>
      <c r="L146" s="633" t="s">
        <v>283</v>
      </c>
      <c r="M146" s="637" t="s">
        <v>1151</v>
      </c>
    </row>
    <row r="147" spans="1:13">
      <c r="A147" s="634" t="s">
        <v>283</v>
      </c>
      <c r="B147" s="634" t="s">
        <v>1151</v>
      </c>
      <c r="C147" s="635" t="s">
        <v>1152</v>
      </c>
      <c r="D147" s="636">
        <v>79</v>
      </c>
      <c r="E147" s="636">
        <v>950</v>
      </c>
      <c r="F147" s="636">
        <v>80</v>
      </c>
      <c r="G147" s="636">
        <v>587</v>
      </c>
      <c r="H147" s="636" t="s">
        <v>1133</v>
      </c>
      <c r="J147" s="638">
        <f t="shared" si="2"/>
        <v>0.63700000000000045</v>
      </c>
      <c r="L147" s="633" t="s">
        <v>283</v>
      </c>
      <c r="M147" s="637" t="s">
        <v>1151</v>
      </c>
    </row>
    <row r="148" spans="1:13">
      <c r="A148" s="634" t="s">
        <v>283</v>
      </c>
      <c r="B148" s="634" t="s">
        <v>1151</v>
      </c>
      <c r="C148" s="635" t="s">
        <v>1152</v>
      </c>
      <c r="D148" s="636">
        <v>80</v>
      </c>
      <c r="E148" s="636">
        <v>587</v>
      </c>
      <c r="F148" s="636">
        <v>82</v>
      </c>
      <c r="G148" s="636">
        <v>475</v>
      </c>
      <c r="H148" s="636" t="s">
        <v>1132</v>
      </c>
      <c r="J148" s="638">
        <f t="shared" si="2"/>
        <v>1.887999999999991</v>
      </c>
      <c r="L148" s="633" t="s">
        <v>283</v>
      </c>
      <c r="M148" s="637" t="s">
        <v>1151</v>
      </c>
    </row>
    <row r="149" spans="1:13">
      <c r="A149" s="634" t="s">
        <v>283</v>
      </c>
      <c r="B149" s="634" t="s">
        <v>1151</v>
      </c>
      <c r="C149" s="635" t="s">
        <v>1152</v>
      </c>
      <c r="D149" s="636">
        <v>82</v>
      </c>
      <c r="E149" s="636">
        <v>475</v>
      </c>
      <c r="F149" s="636">
        <v>83</v>
      </c>
      <c r="G149" s="636">
        <v>0</v>
      </c>
      <c r="H149" s="636" t="s">
        <v>1133</v>
      </c>
      <c r="J149" s="638">
        <f t="shared" si="2"/>
        <v>0.52500000000000568</v>
      </c>
      <c r="L149" s="633" t="s">
        <v>283</v>
      </c>
      <c r="M149" s="637" t="s">
        <v>1151</v>
      </c>
    </row>
    <row r="150" spans="1:13">
      <c r="A150" s="634" t="s">
        <v>283</v>
      </c>
      <c r="B150" s="634" t="s">
        <v>1151</v>
      </c>
      <c r="C150" s="635" t="s">
        <v>1152</v>
      </c>
      <c r="D150" s="636">
        <v>83</v>
      </c>
      <c r="E150" s="636">
        <v>0</v>
      </c>
      <c r="F150" s="636">
        <v>84</v>
      </c>
      <c r="G150" s="636">
        <v>450</v>
      </c>
      <c r="H150" s="636" t="s">
        <v>1132</v>
      </c>
      <c r="J150" s="638">
        <f t="shared" si="2"/>
        <v>1.4500000000000028</v>
      </c>
      <c r="L150" s="633" t="s">
        <v>283</v>
      </c>
      <c r="M150" s="637" t="s">
        <v>1151</v>
      </c>
    </row>
    <row r="151" spans="1:13">
      <c r="A151" s="634" t="s">
        <v>283</v>
      </c>
      <c r="B151" s="634" t="s">
        <v>1151</v>
      </c>
      <c r="C151" s="635" t="s">
        <v>1152</v>
      </c>
      <c r="D151" s="636">
        <v>84</v>
      </c>
      <c r="E151" s="636">
        <v>450</v>
      </c>
      <c r="F151" s="636">
        <v>85</v>
      </c>
      <c r="G151" s="636">
        <v>0</v>
      </c>
      <c r="H151" s="636" t="s">
        <v>1134</v>
      </c>
      <c r="J151" s="638">
        <f t="shared" si="2"/>
        <v>0.54999999999999716</v>
      </c>
      <c r="L151" s="633" t="s">
        <v>283</v>
      </c>
      <c r="M151" s="637" t="s">
        <v>1151</v>
      </c>
    </row>
    <row r="152" spans="1:13">
      <c r="A152" s="634" t="s">
        <v>283</v>
      </c>
      <c r="B152" s="634" t="s">
        <v>1151</v>
      </c>
      <c r="C152" s="635" t="s">
        <v>1152</v>
      </c>
      <c r="D152" s="636">
        <v>85</v>
      </c>
      <c r="E152" s="636">
        <v>0</v>
      </c>
      <c r="F152" s="636">
        <v>85</v>
      </c>
      <c r="G152" s="636">
        <v>120</v>
      </c>
      <c r="H152" s="636" t="s">
        <v>1132</v>
      </c>
      <c r="J152" s="638">
        <f t="shared" si="2"/>
        <v>0.12000000000000455</v>
      </c>
      <c r="L152" s="633" t="s">
        <v>283</v>
      </c>
      <c r="M152" s="637" t="s">
        <v>1151</v>
      </c>
    </row>
    <row r="153" spans="1:13">
      <c r="A153" s="634" t="s">
        <v>283</v>
      </c>
      <c r="B153" s="634" t="s">
        <v>1151</v>
      </c>
      <c r="C153" s="635" t="s">
        <v>1152</v>
      </c>
      <c r="D153" s="636">
        <v>85</v>
      </c>
      <c r="E153" s="636">
        <v>120</v>
      </c>
      <c r="F153" s="636">
        <v>85</v>
      </c>
      <c r="G153" s="636">
        <v>900</v>
      </c>
      <c r="H153" s="636" t="s">
        <v>1133</v>
      </c>
      <c r="J153" s="638">
        <f t="shared" si="2"/>
        <v>0.78000000000000114</v>
      </c>
      <c r="L153" s="633" t="s">
        <v>283</v>
      </c>
      <c r="M153" s="637" t="s">
        <v>1151</v>
      </c>
    </row>
    <row r="154" spans="1:13">
      <c r="A154" s="634" t="s">
        <v>283</v>
      </c>
      <c r="B154" s="634" t="s">
        <v>1151</v>
      </c>
      <c r="C154" s="635" t="s">
        <v>1152</v>
      </c>
      <c r="D154" s="636">
        <v>85</v>
      </c>
      <c r="E154" s="636">
        <v>900</v>
      </c>
      <c r="F154" s="636">
        <v>86</v>
      </c>
      <c r="G154" s="636">
        <v>0</v>
      </c>
      <c r="H154" s="636" t="s">
        <v>1132</v>
      </c>
      <c r="J154" s="638">
        <f t="shared" si="2"/>
        <v>9.9999999999994316E-2</v>
      </c>
      <c r="L154" s="633" t="s">
        <v>283</v>
      </c>
      <c r="M154" s="637" t="s">
        <v>1151</v>
      </c>
    </row>
    <row r="155" spans="1:13">
      <c r="A155" s="634" t="s">
        <v>283</v>
      </c>
      <c r="B155" s="634" t="s">
        <v>1151</v>
      </c>
      <c r="C155" s="635" t="s">
        <v>1152</v>
      </c>
      <c r="D155" s="636">
        <v>86</v>
      </c>
      <c r="E155" s="636">
        <v>0</v>
      </c>
      <c r="F155" s="636">
        <v>88</v>
      </c>
      <c r="G155" s="636">
        <v>0</v>
      </c>
      <c r="H155" s="636" t="s">
        <v>1133</v>
      </c>
      <c r="J155" s="638">
        <f t="shared" si="2"/>
        <v>2</v>
      </c>
      <c r="L155" s="633" t="s">
        <v>283</v>
      </c>
      <c r="M155" s="637" t="s">
        <v>1151</v>
      </c>
    </row>
    <row r="156" spans="1:13">
      <c r="A156" s="634" t="s">
        <v>283</v>
      </c>
      <c r="B156" s="634" t="s">
        <v>1151</v>
      </c>
      <c r="C156" s="635" t="s">
        <v>1152</v>
      </c>
      <c r="D156" s="636">
        <v>88</v>
      </c>
      <c r="E156" s="636">
        <v>0</v>
      </c>
      <c r="F156" s="636">
        <v>92</v>
      </c>
      <c r="G156" s="636">
        <v>100</v>
      </c>
      <c r="H156" s="636" t="s">
        <v>1132</v>
      </c>
      <c r="J156" s="638">
        <f t="shared" si="2"/>
        <v>4.0999999999999943</v>
      </c>
      <c r="L156" s="633" t="s">
        <v>283</v>
      </c>
      <c r="M156" s="637" t="s">
        <v>1151</v>
      </c>
    </row>
    <row r="157" spans="1:13">
      <c r="A157" s="634" t="s">
        <v>283</v>
      </c>
      <c r="B157" s="634" t="s">
        <v>1151</v>
      </c>
      <c r="C157" s="635" t="s">
        <v>1152</v>
      </c>
      <c r="D157" s="636">
        <v>92</v>
      </c>
      <c r="E157" s="636">
        <v>100</v>
      </c>
      <c r="F157" s="636">
        <v>92</v>
      </c>
      <c r="G157" s="636">
        <v>650</v>
      </c>
      <c r="H157" s="636" t="s">
        <v>1133</v>
      </c>
      <c r="J157" s="638">
        <f t="shared" si="2"/>
        <v>0.55000000000001137</v>
      </c>
      <c r="L157" s="633" t="s">
        <v>283</v>
      </c>
      <c r="M157" s="637" t="s">
        <v>1151</v>
      </c>
    </row>
    <row r="158" spans="1:13">
      <c r="A158" s="634" t="s">
        <v>283</v>
      </c>
      <c r="B158" s="634" t="s">
        <v>1151</v>
      </c>
      <c r="C158" s="635" t="s">
        <v>1152</v>
      </c>
      <c r="D158" s="636">
        <v>92</v>
      </c>
      <c r="E158" s="636">
        <v>650</v>
      </c>
      <c r="F158" s="636">
        <v>92</v>
      </c>
      <c r="G158" s="636">
        <v>750</v>
      </c>
      <c r="H158" s="636" t="s">
        <v>1132</v>
      </c>
      <c r="J158" s="638">
        <f t="shared" si="2"/>
        <v>9.9999999999994316E-2</v>
      </c>
      <c r="L158" s="633" t="s">
        <v>283</v>
      </c>
      <c r="M158" s="637" t="s">
        <v>1151</v>
      </c>
    </row>
    <row r="159" spans="1:13">
      <c r="A159" s="634" t="s">
        <v>283</v>
      </c>
      <c r="B159" s="634" t="s">
        <v>1151</v>
      </c>
      <c r="C159" s="635" t="s">
        <v>1152</v>
      </c>
      <c r="D159" s="636">
        <v>92</v>
      </c>
      <c r="E159" s="636">
        <v>750</v>
      </c>
      <c r="F159" s="636">
        <v>92</v>
      </c>
      <c r="G159" s="636">
        <v>950</v>
      </c>
      <c r="H159" s="636" t="s">
        <v>1133</v>
      </c>
      <c r="J159" s="638">
        <f t="shared" si="2"/>
        <v>0.20000000000000284</v>
      </c>
      <c r="L159" s="633" t="s">
        <v>283</v>
      </c>
      <c r="M159" s="637" t="s">
        <v>1151</v>
      </c>
    </row>
    <row r="160" spans="1:13">
      <c r="A160" s="634" t="s">
        <v>283</v>
      </c>
      <c r="B160" s="634" t="s">
        <v>1151</v>
      </c>
      <c r="C160" s="635" t="s">
        <v>1152</v>
      </c>
      <c r="D160" s="636">
        <v>92</v>
      </c>
      <c r="E160" s="636">
        <v>950</v>
      </c>
      <c r="F160" s="636">
        <v>93</v>
      </c>
      <c r="G160" s="636">
        <v>0</v>
      </c>
      <c r="H160" s="636" t="s">
        <v>1132</v>
      </c>
      <c r="J160" s="638">
        <f t="shared" si="2"/>
        <v>4.9999999999997158E-2</v>
      </c>
      <c r="L160" s="633" t="s">
        <v>283</v>
      </c>
      <c r="M160" s="637" t="s">
        <v>1151</v>
      </c>
    </row>
    <row r="161" spans="1:13">
      <c r="A161" s="634" t="s">
        <v>283</v>
      </c>
      <c r="B161" s="634" t="s">
        <v>1151</v>
      </c>
      <c r="C161" s="635" t="s">
        <v>1152</v>
      </c>
      <c r="D161" s="636">
        <v>93</v>
      </c>
      <c r="E161" s="636">
        <v>0</v>
      </c>
      <c r="F161" s="636">
        <v>93</v>
      </c>
      <c r="G161" s="636">
        <v>127</v>
      </c>
      <c r="H161" s="636" t="s">
        <v>1133</v>
      </c>
      <c r="J161" s="638">
        <f t="shared" si="2"/>
        <v>0.12699999999999534</v>
      </c>
      <c r="L161" s="633" t="s">
        <v>283</v>
      </c>
      <c r="M161" s="637" t="s">
        <v>1151</v>
      </c>
    </row>
    <row r="162" spans="1:13">
      <c r="A162" s="634" t="s">
        <v>283</v>
      </c>
      <c r="B162" s="634" t="s">
        <v>1151</v>
      </c>
      <c r="C162" s="635" t="s">
        <v>1152</v>
      </c>
      <c r="D162" s="636">
        <v>93</v>
      </c>
      <c r="E162" s="636">
        <v>127</v>
      </c>
      <c r="F162" s="636">
        <v>93</v>
      </c>
      <c r="G162" s="636">
        <v>973</v>
      </c>
      <c r="H162" s="636" t="s">
        <v>1132</v>
      </c>
      <c r="J162" s="638">
        <f t="shared" si="2"/>
        <v>0.84600000000000364</v>
      </c>
      <c r="L162" s="633" t="s">
        <v>283</v>
      </c>
      <c r="M162" s="637" t="s">
        <v>1151</v>
      </c>
    </row>
    <row r="163" spans="1:13">
      <c r="A163" s="634" t="s">
        <v>283</v>
      </c>
      <c r="B163" s="634" t="s">
        <v>1151</v>
      </c>
      <c r="C163" s="635" t="s">
        <v>1152</v>
      </c>
      <c r="D163" s="636">
        <v>93</v>
      </c>
      <c r="E163" s="636">
        <v>973</v>
      </c>
      <c r="F163" s="636">
        <v>94</v>
      </c>
      <c r="G163" s="636">
        <v>220</v>
      </c>
      <c r="H163" s="636" t="s">
        <v>1134</v>
      </c>
      <c r="J163" s="638">
        <f t="shared" si="2"/>
        <v>0.24699999999999989</v>
      </c>
      <c r="L163" s="633" t="s">
        <v>283</v>
      </c>
      <c r="M163" s="637" t="s">
        <v>1151</v>
      </c>
    </row>
    <row r="164" spans="1:13">
      <c r="A164" s="634" t="s">
        <v>283</v>
      </c>
      <c r="B164" s="634" t="s">
        <v>1151</v>
      </c>
      <c r="C164" s="635" t="s">
        <v>1152</v>
      </c>
      <c r="D164" s="636">
        <v>94</v>
      </c>
      <c r="E164" s="636">
        <v>220</v>
      </c>
      <c r="F164" s="636">
        <v>95</v>
      </c>
      <c r="G164" s="636">
        <v>0</v>
      </c>
      <c r="H164" s="636" t="s">
        <v>1133</v>
      </c>
      <c r="J164" s="638">
        <f t="shared" si="2"/>
        <v>0.78000000000000114</v>
      </c>
      <c r="L164" s="633" t="s">
        <v>283</v>
      </c>
      <c r="M164" s="637" t="s">
        <v>1151</v>
      </c>
    </row>
    <row r="165" spans="1:13">
      <c r="A165" s="634" t="s">
        <v>283</v>
      </c>
      <c r="B165" s="634" t="s">
        <v>1151</v>
      </c>
      <c r="C165" s="635" t="s">
        <v>1152</v>
      </c>
      <c r="D165" s="636">
        <v>95</v>
      </c>
      <c r="E165" s="636">
        <v>0</v>
      </c>
      <c r="F165" s="636">
        <v>95</v>
      </c>
      <c r="G165" s="636">
        <v>791</v>
      </c>
      <c r="H165" s="636" t="s">
        <v>1132</v>
      </c>
      <c r="J165" s="638">
        <f t="shared" si="2"/>
        <v>0.79099999999999682</v>
      </c>
      <c r="L165" s="633" t="s">
        <v>283</v>
      </c>
      <c r="M165" s="637" t="s">
        <v>1151</v>
      </c>
    </row>
    <row r="166" spans="1:13">
      <c r="A166" s="634" t="s">
        <v>283</v>
      </c>
      <c r="B166" s="634" t="s">
        <v>1151</v>
      </c>
      <c r="C166" s="635" t="s">
        <v>1152</v>
      </c>
      <c r="D166" s="636">
        <v>95</v>
      </c>
      <c r="E166" s="636">
        <v>791</v>
      </c>
      <c r="F166" s="636">
        <v>96</v>
      </c>
      <c r="G166" s="636">
        <v>0</v>
      </c>
      <c r="H166" s="636" t="s">
        <v>1134</v>
      </c>
      <c r="J166" s="638">
        <f t="shared" si="2"/>
        <v>0.20900000000000318</v>
      </c>
      <c r="L166" s="633" t="s">
        <v>283</v>
      </c>
      <c r="M166" s="637" t="s">
        <v>1151</v>
      </c>
    </row>
    <row r="167" spans="1:13">
      <c r="A167" s="634" t="s">
        <v>283</v>
      </c>
      <c r="B167" s="634" t="s">
        <v>1151</v>
      </c>
      <c r="C167" s="635" t="s">
        <v>1152</v>
      </c>
      <c r="D167" s="636">
        <v>96</v>
      </c>
      <c r="E167" s="636">
        <v>0</v>
      </c>
      <c r="F167" s="636">
        <v>96</v>
      </c>
      <c r="G167" s="636">
        <v>335</v>
      </c>
      <c r="H167" s="636" t="s">
        <v>1132</v>
      </c>
      <c r="J167" s="638">
        <f t="shared" si="2"/>
        <v>0.33499999999999375</v>
      </c>
      <c r="L167" s="633" t="s">
        <v>283</v>
      </c>
      <c r="M167" s="637" t="s">
        <v>1151</v>
      </c>
    </row>
    <row r="168" spans="1:13">
      <c r="A168" s="634" t="s">
        <v>283</v>
      </c>
      <c r="B168" s="634" t="s">
        <v>1151</v>
      </c>
      <c r="C168" s="635" t="s">
        <v>1152</v>
      </c>
      <c r="D168" s="636">
        <v>96</v>
      </c>
      <c r="E168" s="636">
        <v>335</v>
      </c>
      <c r="F168" s="636">
        <v>96</v>
      </c>
      <c r="G168" s="636">
        <v>700</v>
      </c>
      <c r="H168" s="636" t="s">
        <v>1133</v>
      </c>
      <c r="J168" s="638">
        <f t="shared" si="2"/>
        <v>0.36500000000000909</v>
      </c>
      <c r="L168" s="633" t="s">
        <v>283</v>
      </c>
      <c r="M168" s="637" t="s">
        <v>1151</v>
      </c>
    </row>
    <row r="169" spans="1:13">
      <c r="A169" s="634" t="s">
        <v>283</v>
      </c>
      <c r="B169" s="634" t="s">
        <v>1151</v>
      </c>
      <c r="C169" s="635" t="s">
        <v>1152</v>
      </c>
      <c r="D169" s="636">
        <v>96</v>
      </c>
      <c r="E169" s="636">
        <v>700</v>
      </c>
      <c r="F169" s="636">
        <v>97</v>
      </c>
      <c r="G169" s="636">
        <v>595</v>
      </c>
      <c r="H169" s="636" t="s">
        <v>1132</v>
      </c>
      <c r="J169" s="638">
        <f t="shared" si="2"/>
        <v>0.89499999999999602</v>
      </c>
      <c r="L169" s="633" t="s">
        <v>283</v>
      </c>
      <c r="M169" s="637" t="s">
        <v>1151</v>
      </c>
    </row>
    <row r="170" spans="1:13">
      <c r="A170" s="634" t="s">
        <v>283</v>
      </c>
      <c r="B170" s="634" t="s">
        <v>1151</v>
      </c>
      <c r="C170" s="635" t="s">
        <v>1152</v>
      </c>
      <c r="D170" s="636">
        <v>97</v>
      </c>
      <c r="E170" s="636">
        <v>595</v>
      </c>
      <c r="F170" s="636">
        <v>97</v>
      </c>
      <c r="G170" s="636">
        <v>900</v>
      </c>
      <c r="H170" s="636" t="s">
        <v>1133</v>
      </c>
      <c r="J170" s="638">
        <f t="shared" si="2"/>
        <v>0.30500000000000682</v>
      </c>
      <c r="L170" s="633" t="s">
        <v>283</v>
      </c>
      <c r="M170" s="637" t="s">
        <v>1151</v>
      </c>
    </row>
    <row r="171" spans="1:13">
      <c r="A171" s="634" t="s">
        <v>283</v>
      </c>
      <c r="B171" s="634" t="s">
        <v>1151</v>
      </c>
      <c r="C171" s="635" t="s">
        <v>1152</v>
      </c>
      <c r="D171" s="636">
        <v>97</v>
      </c>
      <c r="E171" s="636">
        <v>900</v>
      </c>
      <c r="F171" s="636">
        <v>99</v>
      </c>
      <c r="G171" s="636">
        <v>294</v>
      </c>
      <c r="H171" s="636" t="s">
        <v>1132</v>
      </c>
      <c r="J171" s="638">
        <f t="shared" si="2"/>
        <v>1.3939999999999912</v>
      </c>
      <c r="L171" s="633" t="s">
        <v>283</v>
      </c>
      <c r="M171" s="637" t="s">
        <v>1151</v>
      </c>
    </row>
    <row r="172" spans="1:13">
      <c r="A172" s="634" t="s">
        <v>283</v>
      </c>
      <c r="B172" s="634" t="s">
        <v>1151</v>
      </c>
      <c r="C172" s="635" t="s">
        <v>1152</v>
      </c>
      <c r="D172" s="636">
        <v>99</v>
      </c>
      <c r="E172" s="636">
        <v>294</v>
      </c>
      <c r="F172" s="636">
        <v>100</v>
      </c>
      <c r="G172" s="636">
        <v>234</v>
      </c>
      <c r="H172" s="636" t="s">
        <v>1133</v>
      </c>
      <c r="J172" s="638">
        <f t="shared" si="2"/>
        <v>0.93999999999999773</v>
      </c>
      <c r="L172" s="633" t="s">
        <v>283</v>
      </c>
      <c r="M172" s="637" t="s">
        <v>1151</v>
      </c>
    </row>
    <row r="173" spans="1:13">
      <c r="A173" s="634" t="s">
        <v>283</v>
      </c>
      <c r="B173" s="634" t="s">
        <v>1151</v>
      </c>
      <c r="C173" s="635" t="s">
        <v>1152</v>
      </c>
      <c r="D173" s="636">
        <v>100</v>
      </c>
      <c r="E173" s="636">
        <v>234</v>
      </c>
      <c r="F173" s="636">
        <v>100</v>
      </c>
      <c r="G173" s="636">
        <v>770</v>
      </c>
      <c r="H173" s="636" t="s">
        <v>1132</v>
      </c>
      <c r="J173" s="638">
        <f t="shared" si="2"/>
        <v>0.53600000000000136</v>
      </c>
      <c r="L173" s="633" t="s">
        <v>283</v>
      </c>
      <c r="M173" s="637" t="s">
        <v>1151</v>
      </c>
    </row>
    <row r="174" spans="1:13">
      <c r="A174" s="634" t="s">
        <v>283</v>
      </c>
      <c r="B174" s="634" t="s">
        <v>1151</v>
      </c>
      <c r="C174" s="635" t="s">
        <v>1152</v>
      </c>
      <c r="D174" s="636">
        <v>100</v>
      </c>
      <c r="E174" s="636">
        <v>770</v>
      </c>
      <c r="F174" s="636">
        <v>100</v>
      </c>
      <c r="G174" s="636">
        <v>894</v>
      </c>
      <c r="H174" s="636" t="s">
        <v>1133</v>
      </c>
      <c r="J174" s="638">
        <f t="shared" si="2"/>
        <v>0.12400000000000944</v>
      </c>
      <c r="L174" s="633" t="s">
        <v>283</v>
      </c>
      <c r="M174" s="637" t="s">
        <v>1151</v>
      </c>
    </row>
    <row r="175" spans="1:13">
      <c r="A175" s="634" t="s">
        <v>283</v>
      </c>
      <c r="B175" s="634" t="s">
        <v>1151</v>
      </c>
      <c r="C175" s="635" t="s">
        <v>1152</v>
      </c>
      <c r="D175" s="636">
        <v>100</v>
      </c>
      <c r="E175" s="636">
        <v>894</v>
      </c>
      <c r="F175" s="636">
        <v>100</v>
      </c>
      <c r="G175" s="636">
        <v>950</v>
      </c>
      <c r="H175" s="636" t="s">
        <v>1132</v>
      </c>
      <c r="J175" s="638">
        <f t="shared" si="2"/>
        <v>5.5999999999997385E-2</v>
      </c>
      <c r="L175" s="633" t="s">
        <v>283</v>
      </c>
      <c r="M175" s="637" t="s">
        <v>1151</v>
      </c>
    </row>
    <row r="176" spans="1:13">
      <c r="A176" s="634" t="s">
        <v>283</v>
      </c>
      <c r="B176" s="634" t="s">
        <v>1151</v>
      </c>
      <c r="C176" s="635" t="s">
        <v>1152</v>
      </c>
      <c r="D176" s="636">
        <v>100</v>
      </c>
      <c r="E176" s="636">
        <v>950</v>
      </c>
      <c r="F176" s="636">
        <v>101</v>
      </c>
      <c r="G176" s="636">
        <v>177</v>
      </c>
      <c r="H176" s="636" t="s">
        <v>1133</v>
      </c>
      <c r="J176" s="638">
        <f t="shared" si="2"/>
        <v>0.22700000000000387</v>
      </c>
      <c r="L176" s="633" t="s">
        <v>283</v>
      </c>
      <c r="M176" s="637" t="s">
        <v>1151</v>
      </c>
    </row>
    <row r="177" spans="1:13">
      <c r="A177" s="634" t="s">
        <v>283</v>
      </c>
      <c r="B177" s="634" t="s">
        <v>1151</v>
      </c>
      <c r="C177" s="635" t="s">
        <v>1152</v>
      </c>
      <c r="D177" s="636">
        <v>101</v>
      </c>
      <c r="E177" s="636">
        <v>177</v>
      </c>
      <c r="F177" s="636">
        <v>101</v>
      </c>
      <c r="G177" s="636">
        <v>405</v>
      </c>
      <c r="H177" s="636" t="s">
        <v>1132</v>
      </c>
      <c r="J177" s="638">
        <f t="shared" si="2"/>
        <v>0.22799999999999443</v>
      </c>
      <c r="L177" s="633" t="s">
        <v>283</v>
      </c>
      <c r="M177" s="637" t="s">
        <v>1151</v>
      </c>
    </row>
    <row r="178" spans="1:13">
      <c r="A178" s="634" t="s">
        <v>283</v>
      </c>
      <c r="B178" s="634" t="s">
        <v>1151</v>
      </c>
      <c r="C178" s="635" t="s">
        <v>1152</v>
      </c>
      <c r="D178" s="636">
        <v>101</v>
      </c>
      <c r="E178" s="636">
        <v>405</v>
      </c>
      <c r="F178" s="636">
        <v>101</v>
      </c>
      <c r="G178" s="636">
        <v>520</v>
      </c>
      <c r="H178" s="636" t="s">
        <v>1133</v>
      </c>
      <c r="J178" s="638">
        <f t="shared" si="2"/>
        <v>0.11499999999999488</v>
      </c>
      <c r="L178" s="633" t="s">
        <v>283</v>
      </c>
      <c r="M178" s="637" t="s">
        <v>1151</v>
      </c>
    </row>
    <row r="179" spans="1:13">
      <c r="A179" s="634" t="s">
        <v>283</v>
      </c>
      <c r="B179" s="634" t="s">
        <v>1151</v>
      </c>
      <c r="C179" s="635" t="s">
        <v>1152</v>
      </c>
      <c r="D179" s="636">
        <v>101</v>
      </c>
      <c r="E179" s="636">
        <v>520</v>
      </c>
      <c r="F179" s="636">
        <v>101</v>
      </c>
      <c r="G179" s="636">
        <v>577</v>
      </c>
      <c r="H179" s="636" t="s">
        <v>1132</v>
      </c>
      <c r="J179" s="638">
        <f t="shared" si="2"/>
        <v>5.700000000000216E-2</v>
      </c>
      <c r="L179" s="633" t="s">
        <v>283</v>
      </c>
      <c r="M179" s="637" t="s">
        <v>1151</v>
      </c>
    </row>
    <row r="180" spans="1:13">
      <c r="A180" s="634" t="s">
        <v>283</v>
      </c>
      <c r="B180" s="634" t="s">
        <v>1151</v>
      </c>
      <c r="C180" s="635" t="s">
        <v>1152</v>
      </c>
      <c r="D180" s="636">
        <v>101</v>
      </c>
      <c r="E180" s="636">
        <v>577</v>
      </c>
      <c r="F180" s="636">
        <v>102</v>
      </c>
      <c r="G180" s="636">
        <v>0</v>
      </c>
      <c r="H180" s="636" t="s">
        <v>1133</v>
      </c>
      <c r="J180" s="638">
        <f t="shared" si="2"/>
        <v>0.42300000000000182</v>
      </c>
      <c r="L180" s="633" t="s">
        <v>283</v>
      </c>
      <c r="M180" s="637" t="s">
        <v>1151</v>
      </c>
    </row>
    <row r="181" spans="1:13">
      <c r="A181" s="634" t="s">
        <v>283</v>
      </c>
      <c r="B181" s="634" t="s">
        <v>1151</v>
      </c>
      <c r="C181" s="635" t="s">
        <v>1152</v>
      </c>
      <c r="D181" s="636">
        <v>102</v>
      </c>
      <c r="E181" s="636">
        <v>0</v>
      </c>
      <c r="F181" s="636">
        <v>102</v>
      </c>
      <c r="G181" s="636">
        <v>395</v>
      </c>
      <c r="H181" s="636" t="s">
        <v>1132</v>
      </c>
      <c r="J181" s="638">
        <f t="shared" si="2"/>
        <v>0.39499999999999602</v>
      </c>
      <c r="L181" s="633" t="s">
        <v>283</v>
      </c>
      <c r="M181" s="637" t="s">
        <v>1151</v>
      </c>
    </row>
    <row r="182" spans="1:13">
      <c r="A182" s="634" t="s">
        <v>283</v>
      </c>
      <c r="B182" s="634" t="s">
        <v>1151</v>
      </c>
      <c r="C182" s="635" t="s">
        <v>1152</v>
      </c>
      <c r="D182" s="636">
        <v>102</v>
      </c>
      <c r="E182" s="636">
        <v>395</v>
      </c>
      <c r="F182" s="636">
        <v>102</v>
      </c>
      <c r="G182" s="636">
        <v>463</v>
      </c>
      <c r="H182" s="636" t="s">
        <v>1133</v>
      </c>
      <c r="J182" s="638">
        <f t="shared" si="2"/>
        <v>6.799999999999784E-2</v>
      </c>
      <c r="L182" s="633" t="s">
        <v>283</v>
      </c>
      <c r="M182" s="637" t="s">
        <v>1151</v>
      </c>
    </row>
    <row r="183" spans="1:13">
      <c r="A183" s="634" t="s">
        <v>283</v>
      </c>
      <c r="B183" s="634" t="s">
        <v>1151</v>
      </c>
      <c r="C183" s="635" t="s">
        <v>1152</v>
      </c>
      <c r="D183" s="636">
        <v>102</v>
      </c>
      <c r="E183" s="636">
        <v>463</v>
      </c>
      <c r="F183" s="636">
        <v>102</v>
      </c>
      <c r="G183" s="636">
        <v>595</v>
      </c>
      <c r="H183" s="636" t="s">
        <v>1132</v>
      </c>
      <c r="J183" s="638">
        <f t="shared" si="2"/>
        <v>0.132000000000005</v>
      </c>
      <c r="L183" s="633" t="s">
        <v>283</v>
      </c>
      <c r="M183" s="637" t="s">
        <v>1151</v>
      </c>
    </row>
    <row r="184" spans="1:13">
      <c r="A184" s="634" t="s">
        <v>283</v>
      </c>
      <c r="B184" s="634" t="s">
        <v>1151</v>
      </c>
      <c r="C184" s="635" t="s">
        <v>1152</v>
      </c>
      <c r="D184" s="636">
        <v>102</v>
      </c>
      <c r="E184" s="636">
        <v>595</v>
      </c>
      <c r="F184" s="636">
        <v>102</v>
      </c>
      <c r="G184" s="636">
        <v>616</v>
      </c>
      <c r="H184" s="636" t="s">
        <v>1133</v>
      </c>
      <c r="J184" s="638">
        <f t="shared" si="2"/>
        <v>2.1000000000000796E-2</v>
      </c>
      <c r="L184" s="633" t="s">
        <v>283</v>
      </c>
      <c r="M184" s="637" t="s">
        <v>1151</v>
      </c>
    </row>
    <row r="185" spans="1:13">
      <c r="A185" s="634" t="s">
        <v>283</v>
      </c>
      <c r="B185" s="634" t="s">
        <v>1151</v>
      </c>
      <c r="C185" s="635" t="s">
        <v>1152</v>
      </c>
      <c r="D185" s="636">
        <v>102</v>
      </c>
      <c r="E185" s="636">
        <v>616</v>
      </c>
      <c r="F185" s="636">
        <v>102</v>
      </c>
      <c r="G185" s="636">
        <v>696</v>
      </c>
      <c r="H185" s="636" t="s">
        <v>1132</v>
      </c>
      <c r="J185" s="638">
        <f t="shared" si="2"/>
        <v>7.9999999999998295E-2</v>
      </c>
      <c r="L185" s="633" t="s">
        <v>283</v>
      </c>
      <c r="M185" s="637" t="s">
        <v>1151</v>
      </c>
    </row>
    <row r="186" spans="1:13">
      <c r="A186" s="634" t="s">
        <v>283</v>
      </c>
      <c r="B186" s="634" t="s">
        <v>1151</v>
      </c>
      <c r="C186" s="635" t="s">
        <v>1152</v>
      </c>
      <c r="D186" s="636">
        <v>102</v>
      </c>
      <c r="E186" s="636">
        <v>696</v>
      </c>
      <c r="F186" s="636">
        <v>103</v>
      </c>
      <c r="G186" s="636">
        <v>0</v>
      </c>
      <c r="H186" s="636" t="s">
        <v>1133</v>
      </c>
      <c r="J186" s="638">
        <f t="shared" si="2"/>
        <v>0.30400000000000205</v>
      </c>
      <c r="L186" s="633" t="s">
        <v>283</v>
      </c>
      <c r="M186" s="637" t="s">
        <v>1151</v>
      </c>
    </row>
    <row r="187" spans="1:13">
      <c r="A187" s="634" t="s">
        <v>283</v>
      </c>
      <c r="B187" s="634" t="s">
        <v>1151</v>
      </c>
      <c r="C187" s="635" t="s">
        <v>1152</v>
      </c>
      <c r="D187" s="636">
        <v>103</v>
      </c>
      <c r="E187" s="636">
        <v>0</v>
      </c>
      <c r="F187" s="636">
        <v>103</v>
      </c>
      <c r="G187" s="636">
        <v>580</v>
      </c>
      <c r="H187" s="636" t="s">
        <v>1132</v>
      </c>
      <c r="J187" s="638">
        <f t="shared" si="2"/>
        <v>0.57999999999999829</v>
      </c>
      <c r="L187" s="633" t="s">
        <v>283</v>
      </c>
      <c r="M187" s="637" t="s">
        <v>1151</v>
      </c>
    </row>
    <row r="188" spans="1:13">
      <c r="A188" s="634" t="s">
        <v>283</v>
      </c>
      <c r="B188" s="634" t="s">
        <v>1151</v>
      </c>
      <c r="C188" s="635" t="s">
        <v>1152</v>
      </c>
      <c r="D188" s="636">
        <v>103</v>
      </c>
      <c r="E188" s="636">
        <v>580</v>
      </c>
      <c r="F188" s="636">
        <v>103</v>
      </c>
      <c r="G188" s="636">
        <v>811</v>
      </c>
      <c r="H188" s="636" t="s">
        <v>1133</v>
      </c>
      <c r="J188" s="638">
        <f t="shared" si="2"/>
        <v>0.23100000000000875</v>
      </c>
      <c r="L188" s="633" t="s">
        <v>283</v>
      </c>
      <c r="M188" s="637" t="s">
        <v>1151</v>
      </c>
    </row>
    <row r="189" spans="1:13">
      <c r="A189" s="634" t="s">
        <v>283</v>
      </c>
      <c r="B189" s="634" t="s">
        <v>1151</v>
      </c>
      <c r="C189" s="635" t="s">
        <v>1152</v>
      </c>
      <c r="D189" s="636">
        <v>103</v>
      </c>
      <c r="E189" s="636">
        <v>811</v>
      </c>
      <c r="F189" s="636">
        <v>104</v>
      </c>
      <c r="G189" s="636">
        <v>0</v>
      </c>
      <c r="H189" s="636" t="s">
        <v>1132</v>
      </c>
      <c r="J189" s="638">
        <f t="shared" si="2"/>
        <v>0.18899999999999295</v>
      </c>
      <c r="L189" s="633" t="s">
        <v>283</v>
      </c>
      <c r="M189" s="637" t="s">
        <v>1151</v>
      </c>
    </row>
    <row r="190" spans="1:13">
      <c r="A190" s="634" t="s">
        <v>283</v>
      </c>
      <c r="B190" s="634" t="s">
        <v>1151</v>
      </c>
      <c r="C190" s="635" t="s">
        <v>1152</v>
      </c>
      <c r="D190" s="636">
        <v>104</v>
      </c>
      <c r="E190" s="636">
        <v>0</v>
      </c>
      <c r="F190" s="636">
        <v>104</v>
      </c>
      <c r="G190" s="636">
        <v>840</v>
      </c>
      <c r="H190" s="636" t="s">
        <v>1133</v>
      </c>
      <c r="J190" s="638">
        <f t="shared" si="2"/>
        <v>0.84000000000000341</v>
      </c>
      <c r="L190" s="633" t="s">
        <v>283</v>
      </c>
      <c r="M190" s="637" t="s">
        <v>1151</v>
      </c>
    </row>
    <row r="191" spans="1:13">
      <c r="A191" s="634" t="s">
        <v>283</v>
      </c>
      <c r="B191" s="634" t="s">
        <v>1151</v>
      </c>
      <c r="C191" s="635" t="s">
        <v>1152</v>
      </c>
      <c r="D191" s="636">
        <v>104</v>
      </c>
      <c r="E191" s="636">
        <v>840</v>
      </c>
      <c r="F191" s="636">
        <v>105</v>
      </c>
      <c r="G191" s="636">
        <v>232</v>
      </c>
      <c r="H191" s="636" t="s">
        <v>1132</v>
      </c>
      <c r="J191" s="638">
        <f t="shared" si="2"/>
        <v>0.39199999999999591</v>
      </c>
      <c r="L191" s="633" t="s">
        <v>283</v>
      </c>
      <c r="M191" s="637" t="s">
        <v>1151</v>
      </c>
    </row>
    <row r="192" spans="1:13">
      <c r="A192" s="634" t="s">
        <v>283</v>
      </c>
      <c r="B192" s="634" t="s">
        <v>1151</v>
      </c>
      <c r="C192" s="635" t="s">
        <v>1152</v>
      </c>
      <c r="D192" s="636">
        <v>105</v>
      </c>
      <c r="E192" s="636">
        <v>232</v>
      </c>
      <c r="F192" s="636">
        <v>105</v>
      </c>
      <c r="G192" s="636">
        <v>381</v>
      </c>
      <c r="H192" s="636" t="s">
        <v>1133</v>
      </c>
      <c r="J192" s="638">
        <f t="shared" si="2"/>
        <v>0.14900000000000091</v>
      </c>
      <c r="L192" s="633" t="s">
        <v>283</v>
      </c>
      <c r="M192" s="637" t="s">
        <v>1151</v>
      </c>
    </row>
    <row r="193" spans="1:13">
      <c r="A193" s="634" t="s">
        <v>283</v>
      </c>
      <c r="B193" s="634" t="s">
        <v>1151</v>
      </c>
      <c r="C193" s="635" t="s">
        <v>1152</v>
      </c>
      <c r="D193" s="636">
        <v>105</v>
      </c>
      <c r="E193" s="636">
        <v>381</v>
      </c>
      <c r="F193" s="636">
        <v>108</v>
      </c>
      <c r="G193" s="636">
        <v>330</v>
      </c>
      <c r="H193" s="636" t="s">
        <v>1132</v>
      </c>
      <c r="J193" s="638">
        <f t="shared" si="2"/>
        <v>2.9489999999999981</v>
      </c>
      <c r="L193" s="633" t="s">
        <v>283</v>
      </c>
      <c r="M193" s="637" t="s">
        <v>1151</v>
      </c>
    </row>
    <row r="194" spans="1:13">
      <c r="A194" s="634" t="s">
        <v>283</v>
      </c>
      <c r="B194" s="634" t="s">
        <v>1151</v>
      </c>
      <c r="C194" s="635" t="s">
        <v>1152</v>
      </c>
      <c r="D194" s="636">
        <v>108</v>
      </c>
      <c r="E194" s="636">
        <v>330</v>
      </c>
      <c r="F194" s="636">
        <v>108</v>
      </c>
      <c r="G194" s="636">
        <v>780</v>
      </c>
      <c r="H194" s="636" t="s">
        <v>1133</v>
      </c>
      <c r="J194" s="638">
        <f t="shared" si="2"/>
        <v>0.45000000000000284</v>
      </c>
      <c r="L194" s="633" t="s">
        <v>283</v>
      </c>
      <c r="M194" s="637" t="s">
        <v>1151</v>
      </c>
    </row>
    <row r="195" spans="1:13">
      <c r="A195" s="634" t="s">
        <v>283</v>
      </c>
      <c r="B195" s="634" t="s">
        <v>1151</v>
      </c>
      <c r="C195" s="635" t="s">
        <v>1152</v>
      </c>
      <c r="D195" s="636">
        <v>108</v>
      </c>
      <c r="E195" s="636">
        <v>780</v>
      </c>
      <c r="F195" s="636">
        <v>109</v>
      </c>
      <c r="G195" s="636">
        <v>0</v>
      </c>
      <c r="H195" s="636" t="s">
        <v>1132</v>
      </c>
      <c r="J195" s="638">
        <f t="shared" ref="J195:J258" si="3">+(F195+G195/1000)-(D195+E195/1000)</f>
        <v>0.21999999999999886</v>
      </c>
      <c r="L195" s="633" t="s">
        <v>283</v>
      </c>
      <c r="M195" s="637" t="s">
        <v>1151</v>
      </c>
    </row>
    <row r="196" spans="1:13">
      <c r="A196" s="634" t="s">
        <v>283</v>
      </c>
      <c r="B196" s="634" t="s">
        <v>1151</v>
      </c>
      <c r="C196" s="635" t="s">
        <v>1152</v>
      </c>
      <c r="D196" s="636">
        <v>109</v>
      </c>
      <c r="E196" s="636">
        <v>0</v>
      </c>
      <c r="F196" s="636">
        <v>110</v>
      </c>
      <c r="G196" s="636">
        <v>160</v>
      </c>
      <c r="H196" s="636" t="s">
        <v>1133</v>
      </c>
      <c r="J196" s="638">
        <f t="shared" si="3"/>
        <v>1.1599999999999966</v>
      </c>
      <c r="L196" s="633" t="s">
        <v>283</v>
      </c>
      <c r="M196" s="637" t="s">
        <v>1151</v>
      </c>
    </row>
    <row r="197" spans="1:13">
      <c r="A197" s="634" t="s">
        <v>283</v>
      </c>
      <c r="B197" s="634" t="s">
        <v>1151</v>
      </c>
      <c r="C197" s="635" t="s">
        <v>1152</v>
      </c>
      <c r="D197" s="636">
        <v>110</v>
      </c>
      <c r="E197" s="636">
        <v>160</v>
      </c>
      <c r="F197" s="636">
        <v>110</v>
      </c>
      <c r="G197" s="636">
        <v>280</v>
      </c>
      <c r="H197" s="636" t="s">
        <v>1132</v>
      </c>
      <c r="J197" s="638">
        <f t="shared" si="3"/>
        <v>0.12000000000000455</v>
      </c>
      <c r="L197" s="633" t="s">
        <v>283</v>
      </c>
      <c r="M197" s="637" t="s">
        <v>1151</v>
      </c>
    </row>
    <row r="198" spans="1:13">
      <c r="A198" s="634" t="s">
        <v>283</v>
      </c>
      <c r="B198" s="634" t="s">
        <v>1151</v>
      </c>
      <c r="C198" s="635" t="s">
        <v>1152</v>
      </c>
      <c r="D198" s="636">
        <v>110</v>
      </c>
      <c r="E198" s="636">
        <v>280</v>
      </c>
      <c r="F198" s="636">
        <v>112</v>
      </c>
      <c r="G198" s="636">
        <v>117</v>
      </c>
      <c r="H198" s="636" t="s">
        <v>1133</v>
      </c>
      <c r="J198" s="638">
        <f t="shared" si="3"/>
        <v>1.8370000000000033</v>
      </c>
      <c r="L198" s="633" t="s">
        <v>283</v>
      </c>
      <c r="M198" s="637" t="s">
        <v>1151</v>
      </c>
    </row>
    <row r="199" spans="1:13">
      <c r="A199" s="634" t="s">
        <v>283</v>
      </c>
      <c r="B199" s="634" t="s">
        <v>1151</v>
      </c>
      <c r="C199" s="635" t="s">
        <v>1152</v>
      </c>
      <c r="D199" s="636">
        <v>112</v>
      </c>
      <c r="E199" s="636">
        <v>117</v>
      </c>
      <c r="F199" s="636">
        <v>112</v>
      </c>
      <c r="G199" s="636">
        <v>245</v>
      </c>
      <c r="H199" s="636" t="s">
        <v>1132</v>
      </c>
      <c r="J199" s="638">
        <f t="shared" si="3"/>
        <v>0.12800000000000011</v>
      </c>
      <c r="L199" s="633" t="s">
        <v>283</v>
      </c>
      <c r="M199" s="637" t="s">
        <v>1151</v>
      </c>
    </row>
    <row r="200" spans="1:13">
      <c r="A200" s="634" t="s">
        <v>283</v>
      </c>
      <c r="B200" s="634" t="s">
        <v>1151</v>
      </c>
      <c r="C200" s="635" t="s">
        <v>1152</v>
      </c>
      <c r="D200" s="636">
        <v>112</v>
      </c>
      <c r="E200" s="636">
        <v>245</v>
      </c>
      <c r="F200" s="636">
        <v>112</v>
      </c>
      <c r="G200" s="636">
        <v>630</v>
      </c>
      <c r="H200" s="636" t="s">
        <v>1133</v>
      </c>
      <c r="J200" s="638">
        <f t="shared" si="3"/>
        <v>0.38499999999999091</v>
      </c>
      <c r="L200" s="633" t="s">
        <v>283</v>
      </c>
      <c r="M200" s="637" t="s">
        <v>1151</v>
      </c>
    </row>
    <row r="201" spans="1:13">
      <c r="A201" s="634" t="s">
        <v>283</v>
      </c>
      <c r="B201" s="634" t="s">
        <v>1151</v>
      </c>
      <c r="C201" s="635" t="s">
        <v>1152</v>
      </c>
      <c r="D201" s="636">
        <v>112</v>
      </c>
      <c r="E201" s="636">
        <v>630</v>
      </c>
      <c r="F201" s="636">
        <v>112</v>
      </c>
      <c r="G201" s="636">
        <v>755</v>
      </c>
      <c r="H201" s="636" t="s">
        <v>1132</v>
      </c>
      <c r="J201" s="638">
        <f t="shared" si="3"/>
        <v>0.125</v>
      </c>
      <c r="L201" s="633" t="s">
        <v>283</v>
      </c>
      <c r="M201" s="637" t="s">
        <v>1151</v>
      </c>
    </row>
    <row r="202" spans="1:13">
      <c r="A202" s="634" t="s">
        <v>283</v>
      </c>
      <c r="B202" s="634" t="s">
        <v>1151</v>
      </c>
      <c r="C202" s="635" t="s">
        <v>1152</v>
      </c>
      <c r="D202" s="636">
        <v>112</v>
      </c>
      <c r="E202" s="636">
        <v>755</v>
      </c>
      <c r="F202" s="636">
        <v>113</v>
      </c>
      <c r="G202" s="636">
        <v>522</v>
      </c>
      <c r="H202" s="636" t="s">
        <v>1133</v>
      </c>
      <c r="J202" s="638">
        <f t="shared" si="3"/>
        <v>0.76700000000001012</v>
      </c>
      <c r="L202" s="633" t="s">
        <v>283</v>
      </c>
      <c r="M202" s="637" t="s">
        <v>1151</v>
      </c>
    </row>
    <row r="203" spans="1:13">
      <c r="A203" s="634" t="s">
        <v>283</v>
      </c>
      <c r="B203" s="634" t="s">
        <v>1151</v>
      </c>
      <c r="C203" s="635" t="s">
        <v>1152</v>
      </c>
      <c r="D203" s="636">
        <v>113</v>
      </c>
      <c r="E203" s="636">
        <v>522</v>
      </c>
      <c r="F203" s="636">
        <v>113</v>
      </c>
      <c r="G203" s="636">
        <v>675</v>
      </c>
      <c r="H203" s="636" t="s">
        <v>1132</v>
      </c>
      <c r="J203" s="638">
        <f t="shared" si="3"/>
        <v>0.15299999999999159</v>
      </c>
      <c r="L203" s="633" t="s">
        <v>283</v>
      </c>
      <c r="M203" s="637" t="s">
        <v>1151</v>
      </c>
    </row>
    <row r="204" spans="1:13">
      <c r="A204" s="634" t="s">
        <v>283</v>
      </c>
      <c r="B204" s="634" t="s">
        <v>1151</v>
      </c>
      <c r="C204" s="635" t="s">
        <v>1152</v>
      </c>
      <c r="D204" s="636">
        <v>113</v>
      </c>
      <c r="E204" s="636">
        <v>675</v>
      </c>
      <c r="F204" s="636">
        <v>114</v>
      </c>
      <c r="G204" s="636">
        <v>0</v>
      </c>
      <c r="H204" s="636" t="s">
        <v>1133</v>
      </c>
      <c r="J204" s="638">
        <f t="shared" si="3"/>
        <v>0.32500000000000284</v>
      </c>
      <c r="L204" s="633" t="s">
        <v>283</v>
      </c>
      <c r="M204" s="637" t="s">
        <v>1151</v>
      </c>
    </row>
    <row r="205" spans="1:13">
      <c r="A205" s="634" t="s">
        <v>283</v>
      </c>
      <c r="B205" s="634" t="s">
        <v>1151</v>
      </c>
      <c r="C205" s="635" t="s">
        <v>1152</v>
      </c>
      <c r="D205" s="636">
        <v>114</v>
      </c>
      <c r="E205" s="636">
        <v>0</v>
      </c>
      <c r="F205" s="636">
        <v>114</v>
      </c>
      <c r="G205" s="636">
        <v>138</v>
      </c>
      <c r="H205" s="636" t="s">
        <v>1132</v>
      </c>
      <c r="J205" s="638">
        <f t="shared" si="3"/>
        <v>0.13800000000000523</v>
      </c>
      <c r="L205" s="633" t="s">
        <v>283</v>
      </c>
      <c r="M205" s="637" t="s">
        <v>1151</v>
      </c>
    </row>
    <row r="206" spans="1:13">
      <c r="A206" s="634" t="s">
        <v>283</v>
      </c>
      <c r="B206" s="634" t="s">
        <v>1151</v>
      </c>
      <c r="C206" s="635" t="s">
        <v>1152</v>
      </c>
      <c r="D206" s="636">
        <v>114</v>
      </c>
      <c r="E206" s="636">
        <v>138</v>
      </c>
      <c r="F206" s="636">
        <v>114</v>
      </c>
      <c r="G206" s="636">
        <v>262</v>
      </c>
      <c r="H206" s="636" t="s">
        <v>1133</v>
      </c>
      <c r="J206" s="638">
        <f t="shared" si="3"/>
        <v>0.12399999999999523</v>
      </c>
      <c r="L206" s="633" t="s">
        <v>283</v>
      </c>
      <c r="M206" s="637" t="s">
        <v>1151</v>
      </c>
    </row>
    <row r="207" spans="1:13">
      <c r="A207" s="634" t="s">
        <v>283</v>
      </c>
      <c r="B207" s="634" t="s">
        <v>1151</v>
      </c>
      <c r="C207" s="635" t="s">
        <v>1152</v>
      </c>
      <c r="D207" s="636">
        <v>114</v>
      </c>
      <c r="E207" s="636">
        <v>262</v>
      </c>
      <c r="F207" s="636">
        <v>114</v>
      </c>
      <c r="G207" s="636">
        <v>546</v>
      </c>
      <c r="H207" s="636" t="s">
        <v>1132</v>
      </c>
      <c r="J207" s="638">
        <f t="shared" si="3"/>
        <v>0.28400000000000603</v>
      </c>
      <c r="L207" s="633" t="s">
        <v>283</v>
      </c>
      <c r="M207" s="637" t="s">
        <v>1151</v>
      </c>
    </row>
    <row r="208" spans="1:13">
      <c r="A208" s="634" t="s">
        <v>283</v>
      </c>
      <c r="B208" s="634" t="s">
        <v>1151</v>
      </c>
      <c r="C208" s="635" t="s">
        <v>1152</v>
      </c>
      <c r="D208" s="636">
        <v>114</v>
      </c>
      <c r="E208" s="636">
        <v>546</v>
      </c>
      <c r="F208" s="636">
        <v>114</v>
      </c>
      <c r="G208" s="636">
        <v>583</v>
      </c>
      <c r="H208" s="636" t="s">
        <v>1133</v>
      </c>
      <c r="J208" s="638">
        <f t="shared" si="3"/>
        <v>3.6999999999991928E-2</v>
      </c>
      <c r="L208" s="633" t="s">
        <v>283</v>
      </c>
      <c r="M208" s="637" t="s">
        <v>1151</v>
      </c>
    </row>
    <row r="209" spans="1:13">
      <c r="A209" s="634" t="s">
        <v>283</v>
      </c>
      <c r="B209" s="634" t="s">
        <v>1151</v>
      </c>
      <c r="C209" s="635" t="s">
        <v>1152</v>
      </c>
      <c r="D209" s="636">
        <v>114</v>
      </c>
      <c r="E209" s="636">
        <v>583</v>
      </c>
      <c r="F209" s="636">
        <v>114</v>
      </c>
      <c r="G209" s="636">
        <v>883</v>
      </c>
      <c r="H209" s="636" t="s">
        <v>1132</v>
      </c>
      <c r="J209" s="638">
        <f t="shared" si="3"/>
        <v>0.29999999999999716</v>
      </c>
      <c r="L209" s="633" t="s">
        <v>283</v>
      </c>
      <c r="M209" s="637" t="s">
        <v>1151</v>
      </c>
    </row>
    <row r="210" spans="1:13">
      <c r="A210" s="634" t="s">
        <v>283</v>
      </c>
      <c r="B210" s="634" t="s">
        <v>1151</v>
      </c>
      <c r="C210" s="635" t="s">
        <v>1152</v>
      </c>
      <c r="D210" s="636">
        <v>114</v>
      </c>
      <c r="E210" s="636">
        <v>883</v>
      </c>
      <c r="F210" s="636">
        <v>115</v>
      </c>
      <c r="G210" s="636">
        <v>0</v>
      </c>
      <c r="H210" s="636" t="s">
        <v>1133</v>
      </c>
      <c r="J210" s="638">
        <f t="shared" si="3"/>
        <v>0.11700000000000443</v>
      </c>
      <c r="L210" s="633" t="s">
        <v>283</v>
      </c>
      <c r="M210" s="637" t="s">
        <v>1151</v>
      </c>
    </row>
    <row r="211" spans="1:13">
      <c r="A211" s="634" t="s">
        <v>283</v>
      </c>
      <c r="B211" s="634" t="s">
        <v>1151</v>
      </c>
      <c r="C211" s="635" t="s">
        <v>1152</v>
      </c>
      <c r="D211" s="636">
        <v>115</v>
      </c>
      <c r="E211" s="636">
        <v>0</v>
      </c>
      <c r="F211" s="636">
        <v>115</v>
      </c>
      <c r="G211" s="636">
        <v>532</v>
      </c>
      <c r="H211" s="636" t="s">
        <v>1132</v>
      </c>
      <c r="J211" s="638">
        <f t="shared" si="3"/>
        <v>0.53199999999999648</v>
      </c>
      <c r="L211" s="633" t="s">
        <v>283</v>
      </c>
      <c r="M211" s="637" t="s">
        <v>1151</v>
      </c>
    </row>
    <row r="212" spans="1:13">
      <c r="A212" s="634" t="s">
        <v>283</v>
      </c>
      <c r="B212" s="634" t="s">
        <v>1151</v>
      </c>
      <c r="C212" s="635" t="s">
        <v>1152</v>
      </c>
      <c r="D212" s="636">
        <v>115</v>
      </c>
      <c r="E212" s="636">
        <v>532</v>
      </c>
      <c r="F212" s="636">
        <v>115</v>
      </c>
      <c r="G212" s="636">
        <v>831</v>
      </c>
      <c r="H212" s="636" t="s">
        <v>1133</v>
      </c>
      <c r="J212" s="638">
        <f t="shared" si="3"/>
        <v>0.29900000000000659</v>
      </c>
      <c r="L212" s="633" t="s">
        <v>283</v>
      </c>
      <c r="M212" s="637" t="s">
        <v>1151</v>
      </c>
    </row>
    <row r="213" spans="1:13">
      <c r="A213" s="634" t="s">
        <v>283</v>
      </c>
      <c r="B213" s="634" t="s">
        <v>1151</v>
      </c>
      <c r="C213" s="635" t="s">
        <v>1152</v>
      </c>
      <c r="D213" s="636">
        <v>115</v>
      </c>
      <c r="E213" s="636">
        <v>831</v>
      </c>
      <c r="F213" s="636">
        <v>116</v>
      </c>
      <c r="G213" s="636">
        <v>416</v>
      </c>
      <c r="H213" s="636" t="s">
        <v>1132</v>
      </c>
      <c r="J213" s="638">
        <f t="shared" si="3"/>
        <v>0.58499999999999375</v>
      </c>
      <c r="L213" s="633" t="s">
        <v>283</v>
      </c>
      <c r="M213" s="637" t="s">
        <v>1151</v>
      </c>
    </row>
    <row r="214" spans="1:13">
      <c r="A214" s="634" t="s">
        <v>283</v>
      </c>
      <c r="B214" s="634" t="s">
        <v>1151</v>
      </c>
      <c r="C214" s="635" t="s">
        <v>1152</v>
      </c>
      <c r="D214" s="636">
        <v>116</v>
      </c>
      <c r="E214" s="636">
        <v>416</v>
      </c>
      <c r="F214" s="636">
        <v>117</v>
      </c>
      <c r="G214" s="636">
        <v>0</v>
      </c>
      <c r="H214" s="636" t="s">
        <v>1133</v>
      </c>
      <c r="J214" s="638">
        <f t="shared" si="3"/>
        <v>0.58400000000000318</v>
      </c>
      <c r="L214" s="633" t="s">
        <v>283</v>
      </c>
      <c r="M214" s="637" t="s">
        <v>1151</v>
      </c>
    </row>
    <row r="215" spans="1:13">
      <c r="A215" s="634" t="s">
        <v>283</v>
      </c>
      <c r="B215" s="634" t="s">
        <v>1151</v>
      </c>
      <c r="C215" s="635" t="s">
        <v>1152</v>
      </c>
      <c r="D215" s="636">
        <v>117</v>
      </c>
      <c r="E215" s="636">
        <v>0</v>
      </c>
      <c r="F215" s="636">
        <v>117</v>
      </c>
      <c r="G215" s="636">
        <v>506</v>
      </c>
      <c r="H215" s="636" t="s">
        <v>1132</v>
      </c>
      <c r="J215" s="638">
        <f t="shared" si="3"/>
        <v>0.50600000000000023</v>
      </c>
      <c r="L215" s="633" t="s">
        <v>283</v>
      </c>
      <c r="M215" s="637" t="s">
        <v>1151</v>
      </c>
    </row>
    <row r="216" spans="1:13">
      <c r="A216" s="634" t="s">
        <v>283</v>
      </c>
      <c r="B216" s="634" t="s">
        <v>1151</v>
      </c>
      <c r="C216" s="635" t="s">
        <v>1152</v>
      </c>
      <c r="D216" s="636">
        <v>117</v>
      </c>
      <c r="E216" s="636">
        <v>506</v>
      </c>
      <c r="F216" s="636">
        <v>117</v>
      </c>
      <c r="G216" s="636">
        <v>695</v>
      </c>
      <c r="H216" s="636" t="s">
        <v>1133</v>
      </c>
      <c r="J216" s="638">
        <f t="shared" si="3"/>
        <v>0.18899999999999295</v>
      </c>
      <c r="L216" s="633" t="s">
        <v>283</v>
      </c>
      <c r="M216" s="637" t="s">
        <v>1151</v>
      </c>
    </row>
    <row r="217" spans="1:13">
      <c r="A217" s="634" t="s">
        <v>283</v>
      </c>
      <c r="B217" s="634" t="s">
        <v>1151</v>
      </c>
      <c r="C217" s="635" t="s">
        <v>1152</v>
      </c>
      <c r="D217" s="636">
        <v>117</v>
      </c>
      <c r="E217" s="636">
        <v>695</v>
      </c>
      <c r="F217" s="636">
        <v>118</v>
      </c>
      <c r="G217" s="636">
        <v>168</v>
      </c>
      <c r="H217" s="636" t="s">
        <v>1132</v>
      </c>
      <c r="J217" s="638">
        <f t="shared" si="3"/>
        <v>0.47300000000001319</v>
      </c>
      <c r="L217" s="633" t="s">
        <v>283</v>
      </c>
      <c r="M217" s="637" t="s">
        <v>1151</v>
      </c>
    </row>
    <row r="218" spans="1:13">
      <c r="A218" s="634" t="s">
        <v>283</v>
      </c>
      <c r="B218" s="634" t="s">
        <v>1151</v>
      </c>
      <c r="C218" s="635" t="s">
        <v>1152</v>
      </c>
      <c r="D218" s="636">
        <v>118</v>
      </c>
      <c r="E218" s="636">
        <v>168</v>
      </c>
      <c r="F218" s="636">
        <v>118</v>
      </c>
      <c r="G218" s="636">
        <v>219</v>
      </c>
      <c r="H218" s="636" t="s">
        <v>1133</v>
      </c>
      <c r="J218" s="638">
        <f t="shared" si="3"/>
        <v>5.0999999999987722E-2</v>
      </c>
      <c r="L218" s="633" t="s">
        <v>283</v>
      </c>
      <c r="M218" s="637" t="s">
        <v>1151</v>
      </c>
    </row>
    <row r="219" spans="1:13">
      <c r="A219" s="634" t="s">
        <v>283</v>
      </c>
      <c r="B219" s="634" t="s">
        <v>1151</v>
      </c>
      <c r="C219" s="635" t="s">
        <v>1152</v>
      </c>
      <c r="D219" s="636">
        <v>118</v>
      </c>
      <c r="E219" s="636">
        <v>219</v>
      </c>
      <c r="F219" s="636">
        <v>118</v>
      </c>
      <c r="G219" s="636">
        <v>330</v>
      </c>
      <c r="H219" s="636" t="s">
        <v>1132</v>
      </c>
      <c r="J219" s="638">
        <f t="shared" si="3"/>
        <v>0.11100000000000421</v>
      </c>
      <c r="L219" s="633" t="s">
        <v>283</v>
      </c>
      <c r="M219" s="637" t="s">
        <v>1151</v>
      </c>
    </row>
    <row r="220" spans="1:13">
      <c r="A220" s="634" t="s">
        <v>283</v>
      </c>
      <c r="B220" s="634" t="s">
        <v>1151</v>
      </c>
      <c r="C220" s="635" t="s">
        <v>1152</v>
      </c>
      <c r="D220" s="636">
        <v>118</v>
      </c>
      <c r="E220" s="636">
        <v>330</v>
      </c>
      <c r="F220" s="636">
        <v>118</v>
      </c>
      <c r="G220" s="636">
        <v>407</v>
      </c>
      <c r="H220" s="636" t="s">
        <v>1133</v>
      </c>
      <c r="J220" s="638">
        <f t="shared" si="3"/>
        <v>7.6999999999998181E-2</v>
      </c>
      <c r="L220" s="633" t="s">
        <v>283</v>
      </c>
      <c r="M220" s="637" t="s">
        <v>1151</v>
      </c>
    </row>
    <row r="221" spans="1:13">
      <c r="A221" s="634" t="s">
        <v>283</v>
      </c>
      <c r="B221" s="634" t="s">
        <v>1151</v>
      </c>
      <c r="C221" s="635" t="s">
        <v>1152</v>
      </c>
      <c r="D221" s="636">
        <v>118</v>
      </c>
      <c r="E221" s="636">
        <v>407</v>
      </c>
      <c r="F221" s="636">
        <v>118</v>
      </c>
      <c r="G221" s="636">
        <v>675</v>
      </c>
      <c r="H221" s="636" t="s">
        <v>1132</v>
      </c>
      <c r="J221" s="638">
        <f t="shared" si="3"/>
        <v>0.26800000000000068</v>
      </c>
      <c r="L221" s="633" t="s">
        <v>283</v>
      </c>
      <c r="M221" s="637" t="s">
        <v>1151</v>
      </c>
    </row>
    <row r="222" spans="1:13">
      <c r="A222" s="634" t="s">
        <v>283</v>
      </c>
      <c r="B222" s="634" t="s">
        <v>1151</v>
      </c>
      <c r="C222" s="635" t="s">
        <v>1152</v>
      </c>
      <c r="D222" s="636">
        <v>118</v>
      </c>
      <c r="E222" s="636">
        <v>675</v>
      </c>
      <c r="F222" s="636">
        <v>119</v>
      </c>
      <c r="G222" s="636">
        <v>265</v>
      </c>
      <c r="H222" s="636" t="s">
        <v>1133</v>
      </c>
      <c r="J222" s="638">
        <f t="shared" si="3"/>
        <v>0.59000000000000341</v>
      </c>
      <c r="L222" s="633" t="s">
        <v>283</v>
      </c>
      <c r="M222" s="637" t="s">
        <v>1151</v>
      </c>
    </row>
    <row r="223" spans="1:13">
      <c r="A223" s="634" t="s">
        <v>283</v>
      </c>
      <c r="B223" s="634" t="s">
        <v>1151</v>
      </c>
      <c r="C223" s="635" t="s">
        <v>1152</v>
      </c>
      <c r="D223" s="636">
        <v>119</v>
      </c>
      <c r="E223" s="636">
        <v>265</v>
      </c>
      <c r="F223" s="636">
        <v>119</v>
      </c>
      <c r="G223" s="636">
        <v>388</v>
      </c>
      <c r="H223" s="636" t="s">
        <v>1132</v>
      </c>
      <c r="J223" s="638">
        <f t="shared" si="3"/>
        <v>0.12300000000000466</v>
      </c>
      <c r="L223" s="633" t="s">
        <v>283</v>
      </c>
      <c r="M223" s="637" t="s">
        <v>1151</v>
      </c>
    </row>
    <row r="224" spans="1:13">
      <c r="A224" s="634" t="s">
        <v>283</v>
      </c>
      <c r="B224" s="634" t="s">
        <v>1151</v>
      </c>
      <c r="C224" s="635" t="s">
        <v>1152</v>
      </c>
      <c r="D224" s="636">
        <v>119</v>
      </c>
      <c r="E224" s="636">
        <v>388</v>
      </c>
      <c r="F224" s="636">
        <v>119</v>
      </c>
      <c r="G224" s="636">
        <v>742</v>
      </c>
      <c r="H224" s="636" t="s">
        <v>1133</v>
      </c>
      <c r="J224" s="638">
        <f t="shared" si="3"/>
        <v>0.3539999999999992</v>
      </c>
      <c r="L224" s="633" t="s">
        <v>283</v>
      </c>
      <c r="M224" s="637" t="s">
        <v>1151</v>
      </c>
    </row>
    <row r="225" spans="1:13">
      <c r="A225" s="634" t="s">
        <v>283</v>
      </c>
      <c r="B225" s="634" t="s">
        <v>1151</v>
      </c>
      <c r="C225" s="635" t="s">
        <v>1152</v>
      </c>
      <c r="D225" s="636">
        <v>119</v>
      </c>
      <c r="E225" s="636">
        <v>742</v>
      </c>
      <c r="F225" s="636">
        <v>119</v>
      </c>
      <c r="G225" s="636">
        <v>865</v>
      </c>
      <c r="H225" s="636" t="s">
        <v>1132</v>
      </c>
      <c r="J225" s="638">
        <f t="shared" si="3"/>
        <v>0.12299999999999045</v>
      </c>
      <c r="L225" s="633" t="s">
        <v>283</v>
      </c>
      <c r="M225" s="637" t="s">
        <v>1151</v>
      </c>
    </row>
    <row r="226" spans="1:13">
      <c r="A226" s="634" t="s">
        <v>283</v>
      </c>
      <c r="B226" s="634" t="s">
        <v>1151</v>
      </c>
      <c r="C226" s="635" t="s">
        <v>1152</v>
      </c>
      <c r="D226" s="636">
        <v>119</v>
      </c>
      <c r="E226" s="636">
        <v>865</v>
      </c>
      <c r="F226" s="636">
        <v>120</v>
      </c>
      <c r="G226" s="636">
        <v>0</v>
      </c>
      <c r="H226" s="636" t="s">
        <v>1133</v>
      </c>
      <c r="J226" s="638">
        <f t="shared" si="3"/>
        <v>0.13500000000000512</v>
      </c>
      <c r="L226" s="633" t="s">
        <v>283</v>
      </c>
      <c r="M226" s="637" t="s">
        <v>1151</v>
      </c>
    </row>
    <row r="227" spans="1:13">
      <c r="A227" s="634" t="s">
        <v>283</v>
      </c>
      <c r="B227" s="634" t="s">
        <v>1151</v>
      </c>
      <c r="C227" s="635" t="s">
        <v>1152</v>
      </c>
      <c r="D227" s="636">
        <v>120</v>
      </c>
      <c r="E227" s="636">
        <v>0</v>
      </c>
      <c r="F227" s="636">
        <v>120</v>
      </c>
      <c r="G227" s="636">
        <v>144</v>
      </c>
      <c r="H227" s="636" t="s">
        <v>1132</v>
      </c>
      <c r="J227" s="638">
        <f t="shared" si="3"/>
        <v>0.14400000000000546</v>
      </c>
      <c r="L227" s="633" t="s">
        <v>283</v>
      </c>
      <c r="M227" s="637" t="s">
        <v>1151</v>
      </c>
    </row>
    <row r="228" spans="1:13">
      <c r="A228" s="634" t="s">
        <v>283</v>
      </c>
      <c r="B228" s="634" t="s">
        <v>1151</v>
      </c>
      <c r="C228" s="635" t="s">
        <v>1152</v>
      </c>
      <c r="D228" s="636">
        <v>120</v>
      </c>
      <c r="E228" s="636">
        <v>144</v>
      </c>
      <c r="F228" s="636">
        <v>120</v>
      </c>
      <c r="G228" s="636">
        <v>358</v>
      </c>
      <c r="H228" s="636" t="s">
        <v>1133</v>
      </c>
      <c r="J228" s="638">
        <f t="shared" si="3"/>
        <v>0.21399999999999864</v>
      </c>
      <c r="L228" s="633" t="s">
        <v>283</v>
      </c>
      <c r="M228" s="637" t="s">
        <v>1151</v>
      </c>
    </row>
    <row r="229" spans="1:13">
      <c r="A229" s="634" t="s">
        <v>283</v>
      </c>
      <c r="B229" s="634" t="s">
        <v>1151</v>
      </c>
      <c r="C229" s="635" t="s">
        <v>1152</v>
      </c>
      <c r="D229" s="636">
        <v>120</v>
      </c>
      <c r="E229" s="636">
        <v>358</v>
      </c>
      <c r="F229" s="636">
        <v>120</v>
      </c>
      <c r="G229" s="636">
        <v>387</v>
      </c>
      <c r="H229" s="636" t="s">
        <v>1132</v>
      </c>
      <c r="J229" s="638">
        <f t="shared" si="3"/>
        <v>2.8999999999996362E-2</v>
      </c>
      <c r="L229" s="633" t="s">
        <v>283</v>
      </c>
      <c r="M229" s="637" t="s">
        <v>1151</v>
      </c>
    </row>
    <row r="230" spans="1:13">
      <c r="A230" s="634" t="s">
        <v>283</v>
      </c>
      <c r="B230" s="634" t="s">
        <v>1151</v>
      </c>
      <c r="C230" s="635" t="s">
        <v>1152</v>
      </c>
      <c r="D230" s="636">
        <v>120</v>
      </c>
      <c r="E230" s="636">
        <v>387</v>
      </c>
      <c r="F230" s="636">
        <v>120</v>
      </c>
      <c r="G230" s="636">
        <v>544</v>
      </c>
      <c r="H230" s="636" t="s">
        <v>1133</v>
      </c>
      <c r="J230" s="638">
        <f t="shared" si="3"/>
        <v>0.15699999999999648</v>
      </c>
      <c r="L230" s="633" t="s">
        <v>283</v>
      </c>
      <c r="M230" s="637" t="s">
        <v>1151</v>
      </c>
    </row>
    <row r="231" spans="1:13">
      <c r="A231" s="634" t="s">
        <v>283</v>
      </c>
      <c r="B231" s="634" t="s">
        <v>1151</v>
      </c>
      <c r="C231" s="635" t="s">
        <v>1152</v>
      </c>
      <c r="D231" s="636">
        <v>120</v>
      </c>
      <c r="E231" s="636">
        <v>544</v>
      </c>
      <c r="F231" s="636">
        <v>120</v>
      </c>
      <c r="G231" s="636">
        <v>679</v>
      </c>
      <c r="H231" s="636" t="s">
        <v>1132</v>
      </c>
      <c r="J231" s="638">
        <f t="shared" si="3"/>
        <v>0.13500000000000512</v>
      </c>
      <c r="L231" s="633" t="s">
        <v>283</v>
      </c>
      <c r="M231" s="637" t="s">
        <v>1151</v>
      </c>
    </row>
    <row r="232" spans="1:13">
      <c r="A232" s="634" t="s">
        <v>283</v>
      </c>
      <c r="B232" s="634" t="s">
        <v>1151</v>
      </c>
      <c r="C232" s="635" t="s">
        <v>1152</v>
      </c>
      <c r="D232" s="636">
        <v>120</v>
      </c>
      <c r="E232" s="636">
        <v>679</v>
      </c>
      <c r="F232" s="636">
        <v>120</v>
      </c>
      <c r="G232" s="636">
        <v>690</v>
      </c>
      <c r="H232" s="636" t="s">
        <v>1133</v>
      </c>
      <c r="J232" s="638">
        <f t="shared" si="3"/>
        <v>1.099999999999568E-2</v>
      </c>
      <c r="L232" s="633" t="s">
        <v>283</v>
      </c>
      <c r="M232" s="637" t="s">
        <v>1151</v>
      </c>
    </row>
    <row r="233" spans="1:13">
      <c r="A233" s="634" t="s">
        <v>283</v>
      </c>
      <c r="B233" s="634" t="s">
        <v>1151</v>
      </c>
      <c r="C233" s="635" t="s">
        <v>1152</v>
      </c>
      <c r="D233" s="636">
        <v>120</v>
      </c>
      <c r="E233" s="636">
        <v>690</v>
      </c>
      <c r="F233" s="636">
        <v>121</v>
      </c>
      <c r="G233" s="636">
        <v>900</v>
      </c>
      <c r="H233" s="636" t="s">
        <v>1132</v>
      </c>
      <c r="J233" s="638">
        <f t="shared" si="3"/>
        <v>1.210000000000008</v>
      </c>
      <c r="L233" s="633" t="s">
        <v>283</v>
      </c>
      <c r="M233" s="637" t="s">
        <v>1151</v>
      </c>
    </row>
    <row r="234" spans="1:13">
      <c r="A234" s="634" t="s">
        <v>283</v>
      </c>
      <c r="B234" s="634" t="s">
        <v>1151</v>
      </c>
      <c r="C234" s="635" t="s">
        <v>1152</v>
      </c>
      <c r="D234" s="636">
        <v>121</v>
      </c>
      <c r="E234" s="636">
        <v>900</v>
      </c>
      <c r="F234" s="636">
        <v>122</v>
      </c>
      <c r="G234" s="636">
        <v>256</v>
      </c>
      <c r="H234" s="636" t="s">
        <v>1133</v>
      </c>
      <c r="J234" s="638">
        <f t="shared" si="3"/>
        <v>0.35599999999999454</v>
      </c>
      <c r="L234" s="633" t="s">
        <v>283</v>
      </c>
      <c r="M234" s="637" t="s">
        <v>1151</v>
      </c>
    </row>
    <row r="235" spans="1:13">
      <c r="A235" s="634" t="s">
        <v>283</v>
      </c>
      <c r="B235" s="634" t="s">
        <v>1151</v>
      </c>
      <c r="C235" s="635" t="s">
        <v>1152</v>
      </c>
      <c r="D235" s="636">
        <v>122</v>
      </c>
      <c r="E235" s="636">
        <v>256</v>
      </c>
      <c r="F235" s="636">
        <v>122</v>
      </c>
      <c r="G235" s="636">
        <v>773</v>
      </c>
      <c r="H235" s="636" t="s">
        <v>1132</v>
      </c>
      <c r="J235" s="638">
        <f t="shared" si="3"/>
        <v>0.51699999999999591</v>
      </c>
      <c r="L235" s="633" t="s">
        <v>283</v>
      </c>
      <c r="M235" s="637" t="s">
        <v>1151</v>
      </c>
    </row>
    <row r="236" spans="1:13">
      <c r="A236" s="634" t="s">
        <v>283</v>
      </c>
      <c r="B236" s="634" t="s">
        <v>1151</v>
      </c>
      <c r="C236" s="635" t="s">
        <v>1152</v>
      </c>
      <c r="D236" s="636">
        <v>122</v>
      </c>
      <c r="E236" s="636">
        <v>773</v>
      </c>
      <c r="F236" s="636">
        <v>122</v>
      </c>
      <c r="G236" s="636">
        <v>840</v>
      </c>
      <c r="H236" s="636" t="s">
        <v>1133</v>
      </c>
      <c r="J236" s="638">
        <f t="shared" si="3"/>
        <v>6.7000000000007276E-2</v>
      </c>
      <c r="L236" s="633" t="s">
        <v>283</v>
      </c>
      <c r="M236" s="637" t="s">
        <v>1151</v>
      </c>
    </row>
    <row r="237" spans="1:13">
      <c r="A237" s="634" t="s">
        <v>283</v>
      </c>
      <c r="B237" s="634" t="s">
        <v>1151</v>
      </c>
      <c r="C237" s="635" t="s">
        <v>1152</v>
      </c>
      <c r="D237" s="636">
        <v>122</v>
      </c>
      <c r="E237" s="636">
        <v>840</v>
      </c>
      <c r="F237" s="636">
        <v>122</v>
      </c>
      <c r="G237" s="636">
        <v>917</v>
      </c>
      <c r="H237" s="636" t="s">
        <v>1132</v>
      </c>
      <c r="J237" s="638">
        <f t="shared" si="3"/>
        <v>7.6999999999998181E-2</v>
      </c>
      <c r="L237" s="633" t="s">
        <v>283</v>
      </c>
      <c r="M237" s="637" t="s">
        <v>1151</v>
      </c>
    </row>
    <row r="238" spans="1:13">
      <c r="A238" s="634" t="s">
        <v>283</v>
      </c>
      <c r="B238" s="634" t="s">
        <v>1151</v>
      </c>
      <c r="C238" s="635" t="s">
        <v>1152</v>
      </c>
      <c r="D238" s="636">
        <v>122</v>
      </c>
      <c r="E238" s="636">
        <v>917</v>
      </c>
      <c r="F238" s="636">
        <v>123</v>
      </c>
      <c r="G238" s="636">
        <v>249</v>
      </c>
      <c r="H238" s="636" t="s">
        <v>1133</v>
      </c>
      <c r="J238" s="638">
        <f t="shared" si="3"/>
        <v>0.33199999999999363</v>
      </c>
      <c r="L238" s="633" t="s">
        <v>283</v>
      </c>
      <c r="M238" s="637" t="s">
        <v>1151</v>
      </c>
    </row>
    <row r="239" spans="1:13">
      <c r="A239" s="634" t="s">
        <v>93</v>
      </c>
      <c r="B239" s="634" t="s">
        <v>1142</v>
      </c>
      <c r="C239" s="635" t="s">
        <v>94</v>
      </c>
      <c r="D239" s="636">
        <v>0</v>
      </c>
      <c r="E239" s="636">
        <v>0</v>
      </c>
      <c r="F239" s="636">
        <v>10</v>
      </c>
      <c r="G239" s="636">
        <v>0</v>
      </c>
      <c r="H239" s="636" t="s">
        <v>1141</v>
      </c>
      <c r="J239" s="638">
        <f t="shared" si="3"/>
        <v>10</v>
      </c>
      <c r="L239" s="633" t="s">
        <v>93</v>
      </c>
      <c r="M239" s="637" t="s">
        <v>1142</v>
      </c>
    </row>
    <row r="240" spans="1:13">
      <c r="A240" s="634" t="s">
        <v>93</v>
      </c>
      <c r="B240" s="634" t="s">
        <v>1142</v>
      </c>
      <c r="C240" s="635" t="s">
        <v>94</v>
      </c>
      <c r="D240" s="636">
        <v>10</v>
      </c>
      <c r="E240" s="636">
        <v>0</v>
      </c>
      <c r="F240" s="636">
        <v>13</v>
      </c>
      <c r="G240" s="636">
        <v>0</v>
      </c>
      <c r="H240" s="636" t="s">
        <v>1133</v>
      </c>
      <c r="J240" s="638">
        <f t="shared" si="3"/>
        <v>3</v>
      </c>
      <c r="L240" s="633" t="s">
        <v>93</v>
      </c>
      <c r="M240" s="637" t="s">
        <v>1142</v>
      </c>
    </row>
    <row r="241" spans="1:13">
      <c r="A241" s="634" t="s">
        <v>93</v>
      </c>
      <c r="B241" s="634" t="s">
        <v>1142</v>
      </c>
      <c r="C241" s="635" t="s">
        <v>94</v>
      </c>
      <c r="D241" s="636">
        <v>13</v>
      </c>
      <c r="E241" s="636">
        <v>0</v>
      </c>
      <c r="F241" s="636">
        <v>26</v>
      </c>
      <c r="G241" s="636">
        <v>0</v>
      </c>
      <c r="H241" s="636" t="s">
        <v>1134</v>
      </c>
      <c r="J241" s="638">
        <f t="shared" si="3"/>
        <v>13</v>
      </c>
      <c r="L241" s="633" t="s">
        <v>93</v>
      </c>
      <c r="M241" s="637" t="s">
        <v>1142</v>
      </c>
    </row>
    <row r="242" spans="1:13">
      <c r="A242" s="634" t="s">
        <v>93</v>
      </c>
      <c r="B242" s="634" t="s">
        <v>1142</v>
      </c>
      <c r="C242" s="635" t="s">
        <v>94</v>
      </c>
      <c r="D242" s="636">
        <v>26</v>
      </c>
      <c r="E242" s="636">
        <v>0</v>
      </c>
      <c r="F242" s="636">
        <v>33</v>
      </c>
      <c r="G242" s="636">
        <v>0</v>
      </c>
      <c r="H242" s="636" t="s">
        <v>1133</v>
      </c>
      <c r="J242" s="638">
        <f t="shared" si="3"/>
        <v>7</v>
      </c>
      <c r="L242" s="633" t="s">
        <v>93</v>
      </c>
      <c r="M242" s="637" t="s">
        <v>1142</v>
      </c>
    </row>
    <row r="243" spans="1:13">
      <c r="A243" s="634" t="s">
        <v>93</v>
      </c>
      <c r="B243" s="634" t="s">
        <v>1142</v>
      </c>
      <c r="C243" s="635" t="s">
        <v>94</v>
      </c>
      <c r="D243" s="636">
        <v>33</v>
      </c>
      <c r="E243" s="636">
        <v>0</v>
      </c>
      <c r="F243" s="636">
        <v>44</v>
      </c>
      <c r="G243" s="636">
        <v>0</v>
      </c>
      <c r="H243" s="636" t="s">
        <v>1141</v>
      </c>
      <c r="J243" s="638">
        <f t="shared" si="3"/>
        <v>11</v>
      </c>
      <c r="L243" s="633" t="s">
        <v>93</v>
      </c>
      <c r="M243" s="637" t="s">
        <v>1142</v>
      </c>
    </row>
    <row r="244" spans="1:13">
      <c r="A244" s="634" t="s">
        <v>93</v>
      </c>
      <c r="B244" s="634" t="s">
        <v>1142</v>
      </c>
      <c r="C244" s="635" t="s">
        <v>94</v>
      </c>
      <c r="D244" s="636">
        <v>44</v>
      </c>
      <c r="E244" s="636">
        <v>0</v>
      </c>
      <c r="F244" s="636">
        <v>52</v>
      </c>
      <c r="G244" s="636">
        <v>0</v>
      </c>
      <c r="H244" s="636" t="s">
        <v>1134</v>
      </c>
      <c r="J244" s="638">
        <f t="shared" si="3"/>
        <v>8</v>
      </c>
      <c r="L244" s="633" t="s">
        <v>93</v>
      </c>
      <c r="M244" s="637" t="s">
        <v>1142</v>
      </c>
    </row>
    <row r="245" spans="1:13">
      <c r="A245" s="634" t="s">
        <v>93</v>
      </c>
      <c r="B245" s="634" t="s">
        <v>1142</v>
      </c>
      <c r="C245" s="635" t="s">
        <v>94</v>
      </c>
      <c r="D245" s="636">
        <v>52</v>
      </c>
      <c r="E245" s="636">
        <v>0</v>
      </c>
      <c r="F245" s="636">
        <v>58</v>
      </c>
      <c r="G245" s="636">
        <v>0</v>
      </c>
      <c r="H245" s="636" t="s">
        <v>1133</v>
      </c>
      <c r="J245" s="638">
        <f t="shared" si="3"/>
        <v>6</v>
      </c>
      <c r="L245" s="633" t="s">
        <v>93</v>
      </c>
      <c r="M245" s="637" t="s">
        <v>1142</v>
      </c>
    </row>
    <row r="246" spans="1:13">
      <c r="A246" s="634" t="s">
        <v>93</v>
      </c>
      <c r="B246" s="634" t="s">
        <v>1142</v>
      </c>
      <c r="C246" s="635" t="s">
        <v>94</v>
      </c>
      <c r="D246" s="636">
        <v>58</v>
      </c>
      <c r="E246" s="636">
        <v>0</v>
      </c>
      <c r="F246" s="636">
        <v>60</v>
      </c>
      <c r="G246" s="636">
        <v>0</v>
      </c>
      <c r="H246" s="636" t="s">
        <v>1134</v>
      </c>
      <c r="J246" s="638">
        <f t="shared" si="3"/>
        <v>2</v>
      </c>
      <c r="L246" s="633" t="s">
        <v>93</v>
      </c>
      <c r="M246" s="637" t="s">
        <v>1142</v>
      </c>
    </row>
    <row r="247" spans="1:13">
      <c r="A247" s="634" t="s">
        <v>93</v>
      </c>
      <c r="B247" s="634" t="s">
        <v>1142</v>
      </c>
      <c r="C247" s="635" t="s">
        <v>94</v>
      </c>
      <c r="D247" s="636">
        <v>60</v>
      </c>
      <c r="E247" s="636">
        <v>0</v>
      </c>
      <c r="F247" s="636">
        <v>62</v>
      </c>
      <c r="G247" s="636">
        <v>0</v>
      </c>
      <c r="H247" s="636" t="s">
        <v>1141</v>
      </c>
      <c r="J247" s="638">
        <f t="shared" si="3"/>
        <v>2</v>
      </c>
      <c r="L247" s="633" t="s">
        <v>93</v>
      </c>
      <c r="M247" s="637" t="s">
        <v>1142</v>
      </c>
    </row>
    <row r="248" spans="1:13">
      <c r="A248" s="634" t="s">
        <v>93</v>
      </c>
      <c r="B248" s="634" t="s">
        <v>1142</v>
      </c>
      <c r="C248" s="635" t="s">
        <v>94</v>
      </c>
      <c r="D248" s="636">
        <v>62</v>
      </c>
      <c r="E248" s="636">
        <v>0</v>
      </c>
      <c r="F248" s="636">
        <v>75</v>
      </c>
      <c r="G248" s="636">
        <v>0</v>
      </c>
      <c r="H248" s="636" t="s">
        <v>1134</v>
      </c>
      <c r="J248" s="638">
        <f t="shared" si="3"/>
        <v>13</v>
      </c>
      <c r="L248" s="633" t="s">
        <v>93</v>
      </c>
      <c r="M248" s="637" t="s">
        <v>1142</v>
      </c>
    </row>
    <row r="249" spans="1:13">
      <c r="A249" s="634" t="s">
        <v>184</v>
      </c>
      <c r="B249" s="634" t="s">
        <v>1144</v>
      </c>
      <c r="C249" s="635" t="s">
        <v>185</v>
      </c>
      <c r="D249" s="636">
        <v>0</v>
      </c>
      <c r="E249" s="636">
        <v>0</v>
      </c>
      <c r="F249" s="636">
        <v>1</v>
      </c>
      <c r="G249" s="636">
        <v>884</v>
      </c>
      <c r="H249" s="636" t="s">
        <v>1134</v>
      </c>
      <c r="J249" s="638">
        <f t="shared" si="3"/>
        <v>1.8839999999999999</v>
      </c>
      <c r="L249" s="633" t="s">
        <v>184</v>
      </c>
      <c r="M249" s="637" t="s">
        <v>1144</v>
      </c>
    </row>
    <row r="250" spans="1:13">
      <c r="A250" s="634" t="s">
        <v>184</v>
      </c>
      <c r="B250" s="634" t="s">
        <v>1144</v>
      </c>
      <c r="C250" s="635" t="s">
        <v>185</v>
      </c>
      <c r="D250" s="636">
        <v>1</v>
      </c>
      <c r="E250" s="636">
        <v>884</v>
      </c>
      <c r="F250" s="636">
        <v>3</v>
      </c>
      <c r="G250" s="636">
        <v>993</v>
      </c>
      <c r="H250" s="636" t="s">
        <v>1141</v>
      </c>
      <c r="J250" s="638">
        <f t="shared" si="3"/>
        <v>2.109</v>
      </c>
      <c r="L250" s="633" t="s">
        <v>184</v>
      </c>
      <c r="M250" s="637" t="s">
        <v>1144</v>
      </c>
    </row>
    <row r="251" spans="1:13">
      <c r="A251" s="634" t="s">
        <v>184</v>
      </c>
      <c r="B251" s="634" t="s">
        <v>1144</v>
      </c>
      <c r="C251" s="635" t="s">
        <v>185</v>
      </c>
      <c r="D251" s="636">
        <v>3</v>
      </c>
      <c r="E251" s="636">
        <v>993</v>
      </c>
      <c r="F251" s="636">
        <v>4</v>
      </c>
      <c r="G251" s="636">
        <v>564</v>
      </c>
      <c r="H251" s="636" t="s">
        <v>1132</v>
      </c>
      <c r="J251" s="638">
        <f t="shared" si="3"/>
        <v>0.57100000000000017</v>
      </c>
      <c r="L251" s="633" t="s">
        <v>184</v>
      </c>
      <c r="M251" s="637" t="s">
        <v>1144</v>
      </c>
    </row>
    <row r="252" spans="1:13">
      <c r="A252" s="634" t="s">
        <v>184</v>
      </c>
      <c r="B252" s="634" t="s">
        <v>1144</v>
      </c>
      <c r="C252" s="635" t="s">
        <v>185</v>
      </c>
      <c r="D252" s="636">
        <v>4</v>
      </c>
      <c r="E252" s="636">
        <v>564</v>
      </c>
      <c r="F252" s="636">
        <v>4</v>
      </c>
      <c r="G252" s="636">
        <v>634</v>
      </c>
      <c r="H252" s="636" t="s">
        <v>1133</v>
      </c>
      <c r="J252" s="638">
        <f t="shared" si="3"/>
        <v>7.0000000000000284E-2</v>
      </c>
      <c r="L252" s="633" t="s">
        <v>184</v>
      </c>
      <c r="M252" s="637" t="s">
        <v>1144</v>
      </c>
    </row>
    <row r="253" spans="1:13">
      <c r="A253" s="634" t="s">
        <v>184</v>
      </c>
      <c r="B253" s="634" t="s">
        <v>1144</v>
      </c>
      <c r="C253" s="635" t="s">
        <v>185</v>
      </c>
      <c r="D253" s="636">
        <v>4</v>
      </c>
      <c r="E253" s="636">
        <v>634</v>
      </c>
      <c r="F253" s="636">
        <v>4</v>
      </c>
      <c r="G253" s="636">
        <v>724</v>
      </c>
      <c r="H253" s="636" t="s">
        <v>1134</v>
      </c>
      <c r="J253" s="638">
        <f t="shared" si="3"/>
        <v>8.9999999999999858E-2</v>
      </c>
      <c r="L253" s="633" t="s">
        <v>184</v>
      </c>
      <c r="M253" s="637" t="s">
        <v>1144</v>
      </c>
    </row>
    <row r="254" spans="1:13">
      <c r="A254" s="634" t="s">
        <v>184</v>
      </c>
      <c r="B254" s="634" t="s">
        <v>1144</v>
      </c>
      <c r="C254" s="635" t="s">
        <v>185</v>
      </c>
      <c r="D254" s="636">
        <v>4</v>
      </c>
      <c r="E254" s="636">
        <v>724</v>
      </c>
      <c r="F254" s="636">
        <v>5</v>
      </c>
      <c r="G254" s="636">
        <v>794</v>
      </c>
      <c r="H254" s="636" t="s">
        <v>1133</v>
      </c>
      <c r="J254" s="638">
        <f t="shared" si="3"/>
        <v>1.0700000000000003</v>
      </c>
      <c r="L254" s="633" t="s">
        <v>184</v>
      </c>
      <c r="M254" s="637" t="s">
        <v>1144</v>
      </c>
    </row>
    <row r="255" spans="1:13">
      <c r="A255" s="634" t="s">
        <v>184</v>
      </c>
      <c r="B255" s="634" t="s">
        <v>1144</v>
      </c>
      <c r="C255" s="635" t="s">
        <v>185</v>
      </c>
      <c r="D255" s="636">
        <v>5</v>
      </c>
      <c r="E255" s="636">
        <v>794</v>
      </c>
      <c r="F255" s="636">
        <v>6</v>
      </c>
      <c r="G255" s="636">
        <v>44</v>
      </c>
      <c r="H255" s="636" t="s">
        <v>1134</v>
      </c>
      <c r="J255" s="638">
        <f t="shared" si="3"/>
        <v>0.24999999999999911</v>
      </c>
      <c r="L255" s="633" t="s">
        <v>184</v>
      </c>
      <c r="M255" s="637" t="s">
        <v>1144</v>
      </c>
    </row>
    <row r="256" spans="1:13">
      <c r="A256" s="634" t="s">
        <v>184</v>
      </c>
      <c r="B256" s="634" t="s">
        <v>1144</v>
      </c>
      <c r="C256" s="635" t="s">
        <v>185</v>
      </c>
      <c r="D256" s="636">
        <v>6</v>
      </c>
      <c r="E256" s="636">
        <v>44</v>
      </c>
      <c r="F256" s="636">
        <v>6</v>
      </c>
      <c r="G256" s="636">
        <v>194</v>
      </c>
      <c r="H256" s="636" t="s">
        <v>1133</v>
      </c>
      <c r="J256" s="638">
        <f t="shared" si="3"/>
        <v>0.15000000000000036</v>
      </c>
      <c r="L256" s="633" t="s">
        <v>184</v>
      </c>
      <c r="M256" s="637" t="s">
        <v>1144</v>
      </c>
    </row>
    <row r="257" spans="1:13">
      <c r="A257" s="634" t="s">
        <v>184</v>
      </c>
      <c r="B257" s="634" t="s">
        <v>1144</v>
      </c>
      <c r="C257" s="635" t="s">
        <v>185</v>
      </c>
      <c r="D257" s="636">
        <v>6</v>
      </c>
      <c r="E257" s="636">
        <v>194</v>
      </c>
      <c r="F257" s="636">
        <v>6</v>
      </c>
      <c r="G257" s="636">
        <v>374</v>
      </c>
      <c r="H257" s="636" t="s">
        <v>1132</v>
      </c>
      <c r="J257" s="638">
        <f t="shared" si="3"/>
        <v>0.17999999999999972</v>
      </c>
      <c r="L257" s="633" t="s">
        <v>184</v>
      </c>
      <c r="M257" s="637" t="s">
        <v>1144</v>
      </c>
    </row>
    <row r="258" spans="1:13">
      <c r="A258" s="634" t="s">
        <v>184</v>
      </c>
      <c r="B258" s="634" t="s">
        <v>1144</v>
      </c>
      <c r="C258" s="635" t="s">
        <v>185</v>
      </c>
      <c r="D258" s="636">
        <v>6</v>
      </c>
      <c r="E258" s="636">
        <v>374</v>
      </c>
      <c r="F258" s="636">
        <v>6</v>
      </c>
      <c r="G258" s="636">
        <v>584</v>
      </c>
      <c r="H258" s="636" t="s">
        <v>1133</v>
      </c>
      <c r="J258" s="638">
        <f t="shared" si="3"/>
        <v>0.20999999999999996</v>
      </c>
      <c r="L258" s="633" t="s">
        <v>184</v>
      </c>
      <c r="M258" s="637" t="s">
        <v>1144</v>
      </c>
    </row>
    <row r="259" spans="1:13">
      <c r="A259" s="634" t="s">
        <v>184</v>
      </c>
      <c r="B259" s="634" t="s">
        <v>1144</v>
      </c>
      <c r="C259" s="635" t="s">
        <v>185</v>
      </c>
      <c r="D259" s="636">
        <v>6</v>
      </c>
      <c r="E259" s="636">
        <v>584</v>
      </c>
      <c r="F259" s="636">
        <v>6</v>
      </c>
      <c r="G259" s="636">
        <v>684</v>
      </c>
      <c r="H259" s="636" t="s">
        <v>1141</v>
      </c>
      <c r="J259" s="638">
        <f t="shared" ref="J259:J322" si="4">+(F259+G259/1000)-(D259+E259/1000)</f>
        <v>0.10000000000000053</v>
      </c>
      <c r="L259" s="633" t="s">
        <v>184</v>
      </c>
      <c r="M259" s="637" t="s">
        <v>1144</v>
      </c>
    </row>
    <row r="260" spans="1:13">
      <c r="A260" s="634" t="s">
        <v>184</v>
      </c>
      <c r="B260" s="634" t="s">
        <v>1144</v>
      </c>
      <c r="C260" s="635" t="s">
        <v>185</v>
      </c>
      <c r="D260" s="636">
        <v>6</v>
      </c>
      <c r="E260" s="636">
        <v>684</v>
      </c>
      <c r="F260" s="636">
        <v>6</v>
      </c>
      <c r="G260" s="636">
        <v>814</v>
      </c>
      <c r="H260" s="636" t="s">
        <v>1133</v>
      </c>
      <c r="J260" s="638">
        <f t="shared" si="4"/>
        <v>0.12999999999999989</v>
      </c>
      <c r="L260" s="633" t="s">
        <v>184</v>
      </c>
      <c r="M260" s="637" t="s">
        <v>1144</v>
      </c>
    </row>
    <row r="261" spans="1:13">
      <c r="A261" s="634" t="s">
        <v>184</v>
      </c>
      <c r="B261" s="634" t="s">
        <v>1144</v>
      </c>
      <c r="C261" s="635" t="s">
        <v>185</v>
      </c>
      <c r="D261" s="636">
        <v>6</v>
      </c>
      <c r="E261" s="636">
        <v>814</v>
      </c>
      <c r="F261" s="636">
        <v>6</v>
      </c>
      <c r="G261" s="636">
        <v>934</v>
      </c>
      <c r="H261" s="636" t="s">
        <v>1141</v>
      </c>
      <c r="J261" s="638">
        <f t="shared" si="4"/>
        <v>0.12000000000000011</v>
      </c>
      <c r="L261" s="633" t="s">
        <v>184</v>
      </c>
      <c r="M261" s="637" t="s">
        <v>1144</v>
      </c>
    </row>
    <row r="262" spans="1:13">
      <c r="A262" s="634" t="s">
        <v>184</v>
      </c>
      <c r="B262" s="634" t="s">
        <v>1144</v>
      </c>
      <c r="C262" s="635" t="s">
        <v>185</v>
      </c>
      <c r="D262" s="636">
        <v>6</v>
      </c>
      <c r="E262" s="636">
        <v>934</v>
      </c>
      <c r="F262" s="636">
        <v>7</v>
      </c>
      <c r="G262" s="636">
        <v>54</v>
      </c>
      <c r="H262" s="636" t="s">
        <v>1134</v>
      </c>
      <c r="J262" s="638">
        <f t="shared" si="4"/>
        <v>0.12000000000000011</v>
      </c>
      <c r="L262" s="633" t="s">
        <v>184</v>
      </c>
      <c r="M262" s="637" t="s">
        <v>1144</v>
      </c>
    </row>
    <row r="263" spans="1:13">
      <c r="A263" s="634" t="s">
        <v>184</v>
      </c>
      <c r="B263" s="634" t="s">
        <v>1144</v>
      </c>
      <c r="C263" s="635" t="s">
        <v>185</v>
      </c>
      <c r="D263" s="636">
        <v>7</v>
      </c>
      <c r="E263" s="636">
        <v>54</v>
      </c>
      <c r="F263" s="636">
        <v>7</v>
      </c>
      <c r="G263" s="636">
        <v>164</v>
      </c>
      <c r="H263" s="636" t="s">
        <v>1132</v>
      </c>
      <c r="J263" s="638">
        <f t="shared" si="4"/>
        <v>0.10999999999999943</v>
      </c>
      <c r="L263" s="633" t="s">
        <v>184</v>
      </c>
      <c r="M263" s="637" t="s">
        <v>1144</v>
      </c>
    </row>
    <row r="264" spans="1:13">
      <c r="A264" s="634" t="s">
        <v>184</v>
      </c>
      <c r="B264" s="634" t="s">
        <v>1144</v>
      </c>
      <c r="C264" s="635" t="s">
        <v>185</v>
      </c>
      <c r="D264" s="636">
        <v>7</v>
      </c>
      <c r="E264" s="636">
        <v>164</v>
      </c>
      <c r="F264" s="636">
        <v>7</v>
      </c>
      <c r="G264" s="636">
        <v>284</v>
      </c>
      <c r="H264" s="636" t="s">
        <v>1134</v>
      </c>
      <c r="J264" s="638">
        <f t="shared" si="4"/>
        <v>0.12000000000000011</v>
      </c>
      <c r="L264" s="633" t="s">
        <v>184</v>
      </c>
      <c r="M264" s="637" t="s">
        <v>1144</v>
      </c>
    </row>
    <row r="265" spans="1:13">
      <c r="A265" s="634" t="s">
        <v>184</v>
      </c>
      <c r="B265" s="634" t="s">
        <v>1144</v>
      </c>
      <c r="C265" s="635" t="s">
        <v>185</v>
      </c>
      <c r="D265" s="636">
        <v>7</v>
      </c>
      <c r="E265" s="636">
        <v>284</v>
      </c>
      <c r="F265" s="636">
        <v>7</v>
      </c>
      <c r="G265" s="636">
        <v>544</v>
      </c>
      <c r="H265" s="636" t="s">
        <v>1133</v>
      </c>
      <c r="J265" s="638">
        <f t="shared" si="4"/>
        <v>0.26000000000000068</v>
      </c>
      <c r="L265" s="633" t="s">
        <v>184</v>
      </c>
      <c r="M265" s="637" t="s">
        <v>1144</v>
      </c>
    </row>
    <row r="266" spans="1:13">
      <c r="A266" s="634" t="s">
        <v>184</v>
      </c>
      <c r="B266" s="634" t="s">
        <v>1144</v>
      </c>
      <c r="C266" s="635" t="s">
        <v>185</v>
      </c>
      <c r="D266" s="636">
        <v>7</v>
      </c>
      <c r="E266" s="636">
        <v>544</v>
      </c>
      <c r="F266" s="636">
        <v>7</v>
      </c>
      <c r="G266" s="636">
        <v>634</v>
      </c>
      <c r="H266" s="636" t="s">
        <v>1132</v>
      </c>
      <c r="J266" s="638">
        <f t="shared" si="4"/>
        <v>8.9999999999999858E-2</v>
      </c>
      <c r="L266" s="633" t="s">
        <v>184</v>
      </c>
      <c r="M266" s="637" t="s">
        <v>1144</v>
      </c>
    </row>
    <row r="267" spans="1:13">
      <c r="A267" s="634" t="s">
        <v>184</v>
      </c>
      <c r="B267" s="634" t="s">
        <v>1144</v>
      </c>
      <c r="C267" s="635" t="s">
        <v>185</v>
      </c>
      <c r="D267" s="636">
        <v>7</v>
      </c>
      <c r="E267" s="636">
        <v>634</v>
      </c>
      <c r="F267" s="636">
        <v>7</v>
      </c>
      <c r="G267" s="636">
        <v>714</v>
      </c>
      <c r="H267" s="636" t="s">
        <v>1134</v>
      </c>
      <c r="J267" s="638">
        <f t="shared" si="4"/>
        <v>8.0000000000000071E-2</v>
      </c>
      <c r="L267" s="633" t="s">
        <v>184</v>
      </c>
      <c r="M267" s="637" t="s">
        <v>1144</v>
      </c>
    </row>
    <row r="268" spans="1:13">
      <c r="A268" s="634" t="s">
        <v>184</v>
      </c>
      <c r="B268" s="634" t="s">
        <v>1144</v>
      </c>
      <c r="C268" s="635" t="s">
        <v>185</v>
      </c>
      <c r="D268" s="636">
        <v>7</v>
      </c>
      <c r="E268" s="636">
        <v>714</v>
      </c>
      <c r="F268" s="636">
        <v>8</v>
      </c>
      <c r="G268" s="636">
        <v>84</v>
      </c>
      <c r="H268" s="636" t="s">
        <v>1133</v>
      </c>
      <c r="J268" s="638">
        <f t="shared" si="4"/>
        <v>0.36999999999999922</v>
      </c>
      <c r="L268" s="633" t="s">
        <v>184</v>
      </c>
      <c r="M268" s="637" t="s">
        <v>1144</v>
      </c>
    </row>
    <row r="269" spans="1:13">
      <c r="A269" s="634" t="s">
        <v>184</v>
      </c>
      <c r="B269" s="634" t="s">
        <v>1144</v>
      </c>
      <c r="C269" s="635" t="s">
        <v>185</v>
      </c>
      <c r="D269" s="636">
        <v>8</v>
      </c>
      <c r="E269" s="636">
        <v>84</v>
      </c>
      <c r="F269" s="636">
        <v>8</v>
      </c>
      <c r="G269" s="636">
        <v>184</v>
      </c>
      <c r="H269" s="636" t="s">
        <v>1132</v>
      </c>
      <c r="J269" s="638">
        <f t="shared" si="4"/>
        <v>9.9999999999999645E-2</v>
      </c>
      <c r="L269" s="633" t="s">
        <v>184</v>
      </c>
      <c r="M269" s="637" t="s">
        <v>1144</v>
      </c>
    </row>
    <row r="270" spans="1:13">
      <c r="A270" s="634" t="s">
        <v>184</v>
      </c>
      <c r="B270" s="634" t="s">
        <v>1144</v>
      </c>
      <c r="C270" s="635" t="s">
        <v>185</v>
      </c>
      <c r="D270" s="636">
        <v>8</v>
      </c>
      <c r="E270" s="636">
        <v>184</v>
      </c>
      <c r="F270" s="636">
        <v>8</v>
      </c>
      <c r="G270" s="636">
        <v>494</v>
      </c>
      <c r="H270" s="636" t="s">
        <v>1133</v>
      </c>
      <c r="J270" s="638">
        <f t="shared" si="4"/>
        <v>0.3100000000000005</v>
      </c>
      <c r="L270" s="633" t="s">
        <v>184</v>
      </c>
      <c r="M270" s="637" t="s">
        <v>1144</v>
      </c>
    </row>
    <row r="271" spans="1:13">
      <c r="A271" s="634" t="s">
        <v>184</v>
      </c>
      <c r="B271" s="634" t="s">
        <v>1144</v>
      </c>
      <c r="C271" s="635" t="s">
        <v>185</v>
      </c>
      <c r="D271" s="636">
        <v>8</v>
      </c>
      <c r="E271" s="636">
        <v>494</v>
      </c>
      <c r="F271" s="636">
        <v>8</v>
      </c>
      <c r="G271" s="636">
        <v>614</v>
      </c>
      <c r="H271" s="636" t="s">
        <v>1141</v>
      </c>
      <c r="J271" s="638">
        <f t="shared" si="4"/>
        <v>0.12000000000000099</v>
      </c>
      <c r="L271" s="633" t="s">
        <v>184</v>
      </c>
      <c r="M271" s="637" t="s">
        <v>1144</v>
      </c>
    </row>
    <row r="272" spans="1:13">
      <c r="A272" s="634" t="s">
        <v>184</v>
      </c>
      <c r="B272" s="634" t="s">
        <v>1144</v>
      </c>
      <c r="C272" s="635" t="s">
        <v>185</v>
      </c>
      <c r="D272" s="636">
        <v>8</v>
      </c>
      <c r="E272" s="636">
        <v>614</v>
      </c>
      <c r="F272" s="636">
        <v>8</v>
      </c>
      <c r="G272" s="636">
        <v>914</v>
      </c>
      <c r="H272" s="636" t="s">
        <v>1141</v>
      </c>
      <c r="J272" s="638">
        <f t="shared" si="4"/>
        <v>0.29999999999999893</v>
      </c>
      <c r="L272" s="633" t="s">
        <v>184</v>
      </c>
      <c r="M272" s="637" t="s">
        <v>1144</v>
      </c>
    </row>
    <row r="273" spans="1:13">
      <c r="A273" s="634" t="s">
        <v>184</v>
      </c>
      <c r="B273" s="634" t="s">
        <v>1144</v>
      </c>
      <c r="C273" s="635" t="s">
        <v>185</v>
      </c>
      <c r="D273" s="636">
        <v>8</v>
      </c>
      <c r="E273" s="636">
        <v>914</v>
      </c>
      <c r="F273" s="636">
        <v>9</v>
      </c>
      <c r="G273" s="636">
        <v>114</v>
      </c>
      <c r="H273" s="636" t="s">
        <v>1133</v>
      </c>
      <c r="J273" s="638">
        <f t="shared" si="4"/>
        <v>0.20000000000000107</v>
      </c>
      <c r="L273" s="633" t="s">
        <v>184</v>
      </c>
      <c r="M273" s="637" t="s">
        <v>1144</v>
      </c>
    </row>
    <row r="274" spans="1:13">
      <c r="A274" s="634" t="s">
        <v>184</v>
      </c>
      <c r="B274" s="634" t="s">
        <v>1144</v>
      </c>
      <c r="C274" s="635" t="s">
        <v>185</v>
      </c>
      <c r="D274" s="636">
        <v>9</v>
      </c>
      <c r="E274" s="636">
        <v>114</v>
      </c>
      <c r="F274" s="636">
        <v>9</v>
      </c>
      <c r="G274" s="636">
        <v>204</v>
      </c>
      <c r="H274" s="636" t="s">
        <v>1141</v>
      </c>
      <c r="J274" s="638">
        <f t="shared" si="4"/>
        <v>8.9999999999999858E-2</v>
      </c>
      <c r="L274" s="633" t="s">
        <v>184</v>
      </c>
      <c r="M274" s="637" t="s">
        <v>1144</v>
      </c>
    </row>
    <row r="275" spans="1:13">
      <c r="A275" s="634" t="s">
        <v>184</v>
      </c>
      <c r="B275" s="634" t="s">
        <v>1144</v>
      </c>
      <c r="C275" s="635" t="s">
        <v>185</v>
      </c>
      <c r="D275" s="636">
        <v>9</v>
      </c>
      <c r="E275" s="636">
        <v>204</v>
      </c>
      <c r="F275" s="636">
        <v>9</v>
      </c>
      <c r="G275" s="636">
        <v>404</v>
      </c>
      <c r="H275" s="636" t="s">
        <v>1133</v>
      </c>
      <c r="J275" s="638">
        <f t="shared" si="4"/>
        <v>0.19999999999999929</v>
      </c>
      <c r="L275" s="633" t="s">
        <v>184</v>
      </c>
      <c r="M275" s="637" t="s">
        <v>1144</v>
      </c>
    </row>
    <row r="276" spans="1:13">
      <c r="A276" s="634" t="s">
        <v>184</v>
      </c>
      <c r="B276" s="634" t="s">
        <v>1144</v>
      </c>
      <c r="C276" s="635" t="s">
        <v>185</v>
      </c>
      <c r="D276" s="636">
        <v>9</v>
      </c>
      <c r="E276" s="636">
        <v>404</v>
      </c>
      <c r="F276" s="636">
        <v>9</v>
      </c>
      <c r="G276" s="636">
        <v>664</v>
      </c>
      <c r="H276" s="636" t="s">
        <v>1132</v>
      </c>
      <c r="J276" s="638">
        <f t="shared" si="4"/>
        <v>0.25999999999999979</v>
      </c>
      <c r="L276" s="633" t="s">
        <v>184</v>
      </c>
      <c r="M276" s="637" t="s">
        <v>1144</v>
      </c>
    </row>
    <row r="277" spans="1:13">
      <c r="A277" s="634" t="s">
        <v>184</v>
      </c>
      <c r="B277" s="634" t="s">
        <v>1144</v>
      </c>
      <c r="C277" s="635" t="s">
        <v>185</v>
      </c>
      <c r="D277" s="636">
        <v>9</v>
      </c>
      <c r="E277" s="636">
        <v>664</v>
      </c>
      <c r="F277" s="636">
        <v>9</v>
      </c>
      <c r="G277" s="636">
        <v>784</v>
      </c>
      <c r="H277" s="636" t="s">
        <v>1133</v>
      </c>
      <c r="J277" s="638">
        <f t="shared" si="4"/>
        <v>0.12000000000000099</v>
      </c>
      <c r="L277" s="633" t="s">
        <v>184</v>
      </c>
      <c r="M277" s="637" t="s">
        <v>1144</v>
      </c>
    </row>
    <row r="278" spans="1:13">
      <c r="A278" s="634" t="s">
        <v>184</v>
      </c>
      <c r="B278" s="634" t="s">
        <v>1144</v>
      </c>
      <c r="C278" s="635" t="s">
        <v>185</v>
      </c>
      <c r="D278" s="636">
        <v>9</v>
      </c>
      <c r="E278" s="636">
        <v>784</v>
      </c>
      <c r="F278" s="636">
        <v>10</v>
      </c>
      <c r="G278" s="636">
        <v>484</v>
      </c>
      <c r="H278" s="636" t="s">
        <v>1134</v>
      </c>
      <c r="J278" s="638">
        <f t="shared" si="4"/>
        <v>0.69999999999999929</v>
      </c>
      <c r="L278" s="633" t="s">
        <v>184</v>
      </c>
      <c r="M278" s="637" t="s">
        <v>1144</v>
      </c>
    </row>
    <row r="279" spans="1:13">
      <c r="A279" s="634" t="s">
        <v>184</v>
      </c>
      <c r="B279" s="634" t="s">
        <v>1144</v>
      </c>
      <c r="C279" s="635" t="s">
        <v>185</v>
      </c>
      <c r="D279" s="636">
        <v>10</v>
      </c>
      <c r="E279" s="636">
        <v>484</v>
      </c>
      <c r="F279" s="636">
        <v>10</v>
      </c>
      <c r="G279" s="636">
        <v>674</v>
      </c>
      <c r="H279" s="636" t="s">
        <v>1141</v>
      </c>
      <c r="J279" s="638">
        <f t="shared" si="4"/>
        <v>0.1899999999999995</v>
      </c>
      <c r="L279" s="633" t="s">
        <v>184</v>
      </c>
      <c r="M279" s="637" t="s">
        <v>1144</v>
      </c>
    </row>
    <row r="280" spans="1:13">
      <c r="A280" s="634" t="s">
        <v>184</v>
      </c>
      <c r="B280" s="634" t="s">
        <v>1144</v>
      </c>
      <c r="C280" s="635" t="s">
        <v>185</v>
      </c>
      <c r="D280" s="636">
        <v>10</v>
      </c>
      <c r="E280" s="636">
        <v>674</v>
      </c>
      <c r="F280" s="636">
        <v>10</v>
      </c>
      <c r="G280" s="636">
        <v>744</v>
      </c>
      <c r="H280" s="636" t="s">
        <v>1133</v>
      </c>
      <c r="J280" s="638">
        <f t="shared" si="4"/>
        <v>7.0000000000000284E-2</v>
      </c>
      <c r="L280" s="633" t="s">
        <v>184</v>
      </c>
      <c r="M280" s="637" t="s">
        <v>1144</v>
      </c>
    </row>
    <row r="281" spans="1:13">
      <c r="A281" s="634" t="s">
        <v>184</v>
      </c>
      <c r="B281" s="634" t="s">
        <v>1144</v>
      </c>
      <c r="C281" s="635" t="s">
        <v>185</v>
      </c>
      <c r="D281" s="636">
        <v>10</v>
      </c>
      <c r="E281" s="636">
        <v>744</v>
      </c>
      <c r="F281" s="636">
        <v>11</v>
      </c>
      <c r="G281" s="636">
        <v>54</v>
      </c>
      <c r="H281" s="636" t="s">
        <v>1134</v>
      </c>
      <c r="J281" s="638">
        <f t="shared" si="4"/>
        <v>0.3100000000000005</v>
      </c>
      <c r="L281" s="633" t="s">
        <v>184</v>
      </c>
      <c r="M281" s="637" t="s">
        <v>1144</v>
      </c>
    </row>
    <row r="282" spans="1:13">
      <c r="A282" s="634" t="s">
        <v>184</v>
      </c>
      <c r="B282" s="634" t="s">
        <v>1144</v>
      </c>
      <c r="C282" s="635" t="s">
        <v>185</v>
      </c>
      <c r="D282" s="636">
        <v>11</v>
      </c>
      <c r="E282" s="636">
        <v>54</v>
      </c>
      <c r="F282" s="636">
        <v>11</v>
      </c>
      <c r="G282" s="636">
        <v>204</v>
      </c>
      <c r="H282" s="636" t="s">
        <v>1132</v>
      </c>
      <c r="J282" s="638">
        <f t="shared" si="4"/>
        <v>0.15000000000000036</v>
      </c>
      <c r="L282" s="633" t="s">
        <v>184</v>
      </c>
      <c r="M282" s="637" t="s">
        <v>1144</v>
      </c>
    </row>
    <row r="283" spans="1:13">
      <c r="A283" s="634" t="s">
        <v>184</v>
      </c>
      <c r="B283" s="634" t="s">
        <v>1144</v>
      </c>
      <c r="C283" s="635" t="s">
        <v>185</v>
      </c>
      <c r="D283" s="636">
        <v>11</v>
      </c>
      <c r="E283" s="636">
        <v>204</v>
      </c>
      <c r="F283" s="636">
        <v>11</v>
      </c>
      <c r="G283" s="636">
        <v>464</v>
      </c>
      <c r="H283" s="636" t="s">
        <v>1133</v>
      </c>
      <c r="J283" s="638">
        <f t="shared" si="4"/>
        <v>0.25999999999999979</v>
      </c>
      <c r="L283" s="633" t="s">
        <v>184</v>
      </c>
      <c r="M283" s="637" t="s">
        <v>1144</v>
      </c>
    </row>
    <row r="284" spans="1:13">
      <c r="A284" s="634" t="s">
        <v>184</v>
      </c>
      <c r="B284" s="634" t="s">
        <v>1144</v>
      </c>
      <c r="C284" s="635" t="s">
        <v>185</v>
      </c>
      <c r="D284" s="636">
        <v>11</v>
      </c>
      <c r="E284" s="636">
        <v>464</v>
      </c>
      <c r="F284" s="636">
        <v>11</v>
      </c>
      <c r="G284" s="636">
        <v>784</v>
      </c>
      <c r="H284" s="636" t="s">
        <v>1134</v>
      </c>
      <c r="J284" s="638">
        <f t="shared" si="4"/>
        <v>0.32000000000000028</v>
      </c>
      <c r="L284" s="633" t="s">
        <v>184</v>
      </c>
      <c r="M284" s="637" t="s">
        <v>1144</v>
      </c>
    </row>
    <row r="285" spans="1:13">
      <c r="A285" s="634" t="s">
        <v>184</v>
      </c>
      <c r="B285" s="634" t="s">
        <v>1144</v>
      </c>
      <c r="C285" s="635" t="s">
        <v>185</v>
      </c>
      <c r="D285" s="636">
        <v>11</v>
      </c>
      <c r="E285" s="636">
        <v>784</v>
      </c>
      <c r="F285" s="636">
        <v>11</v>
      </c>
      <c r="G285" s="636">
        <v>884</v>
      </c>
      <c r="H285" s="636" t="s">
        <v>1132</v>
      </c>
      <c r="J285" s="638">
        <f t="shared" si="4"/>
        <v>9.9999999999999645E-2</v>
      </c>
      <c r="L285" s="633" t="s">
        <v>184</v>
      </c>
      <c r="M285" s="637" t="s">
        <v>1144</v>
      </c>
    </row>
    <row r="286" spans="1:13">
      <c r="A286" s="634" t="s">
        <v>184</v>
      </c>
      <c r="B286" s="634" t="s">
        <v>1144</v>
      </c>
      <c r="C286" s="635" t="s">
        <v>185</v>
      </c>
      <c r="D286" s="636">
        <v>11</v>
      </c>
      <c r="E286" s="636">
        <v>884</v>
      </c>
      <c r="F286" s="636">
        <v>12</v>
      </c>
      <c r="G286" s="636">
        <v>34</v>
      </c>
      <c r="H286" s="636" t="s">
        <v>1133</v>
      </c>
      <c r="J286" s="638">
        <f t="shared" si="4"/>
        <v>0.15000000000000036</v>
      </c>
      <c r="L286" s="633" t="s">
        <v>184</v>
      </c>
      <c r="M286" s="637" t="s">
        <v>1144</v>
      </c>
    </row>
    <row r="287" spans="1:13">
      <c r="A287" s="634" t="s">
        <v>184</v>
      </c>
      <c r="B287" s="634" t="s">
        <v>1144</v>
      </c>
      <c r="C287" s="635" t="s">
        <v>185</v>
      </c>
      <c r="D287" s="636">
        <v>12</v>
      </c>
      <c r="E287" s="636">
        <v>34</v>
      </c>
      <c r="F287" s="636">
        <v>12</v>
      </c>
      <c r="G287" s="636">
        <v>124</v>
      </c>
      <c r="H287" s="636" t="s">
        <v>1132</v>
      </c>
      <c r="J287" s="638">
        <f t="shared" si="4"/>
        <v>8.9999999999999858E-2</v>
      </c>
      <c r="L287" s="633" t="s">
        <v>184</v>
      </c>
      <c r="M287" s="637" t="s">
        <v>1144</v>
      </c>
    </row>
    <row r="288" spans="1:13">
      <c r="A288" s="634" t="s">
        <v>184</v>
      </c>
      <c r="B288" s="634" t="s">
        <v>1144</v>
      </c>
      <c r="C288" s="635" t="s">
        <v>185</v>
      </c>
      <c r="D288" s="636">
        <v>12</v>
      </c>
      <c r="E288" s="636">
        <v>124</v>
      </c>
      <c r="F288" s="636">
        <v>13</v>
      </c>
      <c r="G288" s="636">
        <v>124</v>
      </c>
      <c r="H288" s="636" t="s">
        <v>1141</v>
      </c>
      <c r="J288" s="638">
        <f t="shared" si="4"/>
        <v>1</v>
      </c>
      <c r="L288" s="633" t="s">
        <v>184</v>
      </c>
      <c r="M288" s="637" t="s">
        <v>1144</v>
      </c>
    </row>
    <row r="289" spans="1:13">
      <c r="A289" s="634" t="s">
        <v>184</v>
      </c>
      <c r="B289" s="634" t="s">
        <v>1144</v>
      </c>
      <c r="C289" s="635" t="s">
        <v>185</v>
      </c>
      <c r="D289" s="636">
        <v>13</v>
      </c>
      <c r="E289" s="636">
        <v>124</v>
      </c>
      <c r="F289" s="636">
        <v>14</v>
      </c>
      <c r="G289" s="636">
        <v>544</v>
      </c>
      <c r="H289" s="636" t="s">
        <v>1133</v>
      </c>
      <c r="J289" s="638">
        <f t="shared" si="4"/>
        <v>1.42</v>
      </c>
      <c r="L289" s="633" t="s">
        <v>184</v>
      </c>
      <c r="M289" s="637" t="s">
        <v>1144</v>
      </c>
    </row>
    <row r="290" spans="1:13">
      <c r="A290" s="634" t="s">
        <v>184</v>
      </c>
      <c r="B290" s="634" t="s">
        <v>1144</v>
      </c>
      <c r="C290" s="635" t="s">
        <v>185</v>
      </c>
      <c r="D290" s="636">
        <v>14</v>
      </c>
      <c r="E290" s="636">
        <v>544</v>
      </c>
      <c r="F290" s="636">
        <v>15</v>
      </c>
      <c r="G290" s="636">
        <v>154</v>
      </c>
      <c r="H290" s="636" t="s">
        <v>1141</v>
      </c>
      <c r="J290" s="638">
        <f t="shared" si="4"/>
        <v>0.60999999999999943</v>
      </c>
      <c r="L290" s="633" t="s">
        <v>184</v>
      </c>
      <c r="M290" s="637" t="s">
        <v>1144</v>
      </c>
    </row>
    <row r="291" spans="1:13">
      <c r="A291" s="634" t="s">
        <v>184</v>
      </c>
      <c r="B291" s="634" t="s">
        <v>1144</v>
      </c>
      <c r="C291" s="635" t="s">
        <v>185</v>
      </c>
      <c r="D291" s="636">
        <v>15</v>
      </c>
      <c r="E291" s="636">
        <v>154</v>
      </c>
      <c r="F291" s="636">
        <v>15</v>
      </c>
      <c r="G291" s="636">
        <v>224</v>
      </c>
      <c r="H291" s="636" t="s">
        <v>1133</v>
      </c>
      <c r="J291" s="638">
        <f t="shared" si="4"/>
        <v>7.0000000000000284E-2</v>
      </c>
      <c r="L291" s="633" t="s">
        <v>184</v>
      </c>
      <c r="M291" s="637" t="s">
        <v>1144</v>
      </c>
    </row>
    <row r="292" spans="1:13">
      <c r="A292" s="634" t="s">
        <v>184</v>
      </c>
      <c r="B292" s="634" t="s">
        <v>1144</v>
      </c>
      <c r="C292" s="635" t="s">
        <v>185</v>
      </c>
      <c r="D292" s="636">
        <v>15</v>
      </c>
      <c r="E292" s="636">
        <v>224</v>
      </c>
      <c r="F292" s="636">
        <v>15</v>
      </c>
      <c r="G292" s="636">
        <v>334</v>
      </c>
      <c r="H292" s="636" t="s">
        <v>1141</v>
      </c>
      <c r="J292" s="638">
        <f t="shared" si="4"/>
        <v>0.10999999999999943</v>
      </c>
      <c r="L292" s="633" t="s">
        <v>184</v>
      </c>
      <c r="M292" s="637" t="s">
        <v>1144</v>
      </c>
    </row>
    <row r="293" spans="1:13">
      <c r="A293" s="634" t="s">
        <v>184</v>
      </c>
      <c r="B293" s="634" t="s">
        <v>1144</v>
      </c>
      <c r="C293" s="635" t="s">
        <v>185</v>
      </c>
      <c r="D293" s="636">
        <v>15</v>
      </c>
      <c r="E293" s="636">
        <v>334</v>
      </c>
      <c r="F293" s="636">
        <v>15</v>
      </c>
      <c r="G293" s="636">
        <v>494</v>
      </c>
      <c r="H293" s="636" t="s">
        <v>1134</v>
      </c>
      <c r="J293" s="638">
        <f t="shared" si="4"/>
        <v>0.16000000000000014</v>
      </c>
      <c r="L293" s="633" t="s">
        <v>184</v>
      </c>
      <c r="M293" s="637" t="s">
        <v>1144</v>
      </c>
    </row>
    <row r="294" spans="1:13">
      <c r="A294" s="634" t="s">
        <v>184</v>
      </c>
      <c r="B294" s="634" t="s">
        <v>1144</v>
      </c>
      <c r="C294" s="635" t="s">
        <v>185</v>
      </c>
      <c r="D294" s="636">
        <v>15</v>
      </c>
      <c r="E294" s="636">
        <v>494</v>
      </c>
      <c r="F294" s="636">
        <v>15</v>
      </c>
      <c r="G294" s="636">
        <v>564</v>
      </c>
      <c r="H294" s="636" t="s">
        <v>1133</v>
      </c>
      <c r="J294" s="638">
        <f t="shared" si="4"/>
        <v>7.0000000000000284E-2</v>
      </c>
      <c r="L294" s="633" t="s">
        <v>184</v>
      </c>
      <c r="M294" s="637" t="s">
        <v>1144</v>
      </c>
    </row>
    <row r="295" spans="1:13">
      <c r="A295" s="634" t="s">
        <v>184</v>
      </c>
      <c r="B295" s="634" t="s">
        <v>1144</v>
      </c>
      <c r="C295" s="635" t="s">
        <v>185</v>
      </c>
      <c r="D295" s="636">
        <v>15</v>
      </c>
      <c r="E295" s="636">
        <v>564</v>
      </c>
      <c r="F295" s="636">
        <v>15</v>
      </c>
      <c r="G295" s="636">
        <v>624</v>
      </c>
      <c r="H295" s="636" t="s">
        <v>1134</v>
      </c>
      <c r="J295" s="638">
        <f t="shared" si="4"/>
        <v>6.0000000000000497E-2</v>
      </c>
      <c r="L295" s="633" t="s">
        <v>184</v>
      </c>
      <c r="M295" s="637" t="s">
        <v>1144</v>
      </c>
    </row>
    <row r="296" spans="1:13">
      <c r="A296" s="634" t="s">
        <v>184</v>
      </c>
      <c r="B296" s="634" t="s">
        <v>1144</v>
      </c>
      <c r="C296" s="635" t="s">
        <v>185</v>
      </c>
      <c r="D296" s="636">
        <v>15</v>
      </c>
      <c r="E296" s="636">
        <v>624</v>
      </c>
      <c r="F296" s="636">
        <v>15</v>
      </c>
      <c r="G296" s="636">
        <v>724</v>
      </c>
      <c r="H296" s="636" t="s">
        <v>1133</v>
      </c>
      <c r="J296" s="638">
        <f t="shared" si="4"/>
        <v>9.9999999999999645E-2</v>
      </c>
      <c r="L296" s="633" t="s">
        <v>184</v>
      </c>
      <c r="M296" s="637" t="s">
        <v>1144</v>
      </c>
    </row>
    <row r="297" spans="1:13">
      <c r="A297" s="634" t="s">
        <v>184</v>
      </c>
      <c r="B297" s="634" t="s">
        <v>1144</v>
      </c>
      <c r="C297" s="635" t="s">
        <v>185</v>
      </c>
      <c r="D297" s="636">
        <v>15</v>
      </c>
      <c r="E297" s="636">
        <v>724</v>
      </c>
      <c r="F297" s="636">
        <v>15</v>
      </c>
      <c r="G297" s="636">
        <v>944</v>
      </c>
      <c r="H297" s="636" t="s">
        <v>1134</v>
      </c>
      <c r="J297" s="638">
        <f t="shared" si="4"/>
        <v>0.21999999999999886</v>
      </c>
      <c r="L297" s="633" t="s">
        <v>184</v>
      </c>
      <c r="M297" s="637" t="s">
        <v>1144</v>
      </c>
    </row>
    <row r="298" spans="1:13">
      <c r="A298" s="634" t="s">
        <v>184</v>
      </c>
      <c r="B298" s="634" t="s">
        <v>1144</v>
      </c>
      <c r="C298" s="635" t="s">
        <v>185</v>
      </c>
      <c r="D298" s="636">
        <v>15</v>
      </c>
      <c r="E298" s="636">
        <v>944</v>
      </c>
      <c r="F298" s="636">
        <v>16</v>
      </c>
      <c r="G298" s="636">
        <v>74</v>
      </c>
      <c r="H298" s="636" t="s">
        <v>1132</v>
      </c>
      <c r="J298" s="638">
        <f t="shared" si="4"/>
        <v>0.13000000000000256</v>
      </c>
      <c r="L298" s="633" t="s">
        <v>184</v>
      </c>
      <c r="M298" s="637" t="s">
        <v>1144</v>
      </c>
    </row>
    <row r="299" spans="1:13">
      <c r="A299" s="634" t="s">
        <v>184</v>
      </c>
      <c r="B299" s="634" t="s">
        <v>1144</v>
      </c>
      <c r="C299" s="635" t="s">
        <v>185</v>
      </c>
      <c r="D299" s="636">
        <v>16</v>
      </c>
      <c r="E299" s="636">
        <v>74</v>
      </c>
      <c r="F299" s="636">
        <v>16</v>
      </c>
      <c r="G299" s="636">
        <v>294</v>
      </c>
      <c r="H299" s="636" t="s">
        <v>1133</v>
      </c>
      <c r="J299" s="638">
        <f t="shared" si="4"/>
        <v>0.21999999999999886</v>
      </c>
      <c r="L299" s="633" t="s">
        <v>184</v>
      </c>
      <c r="M299" s="637" t="s">
        <v>1144</v>
      </c>
    </row>
    <row r="300" spans="1:13">
      <c r="A300" s="634" t="s">
        <v>184</v>
      </c>
      <c r="B300" s="634" t="s">
        <v>1144</v>
      </c>
      <c r="C300" s="635" t="s">
        <v>185</v>
      </c>
      <c r="D300" s="636">
        <v>16</v>
      </c>
      <c r="E300" s="636">
        <v>294</v>
      </c>
      <c r="F300" s="636">
        <v>16</v>
      </c>
      <c r="G300" s="636">
        <v>454</v>
      </c>
      <c r="H300" s="636" t="s">
        <v>1132</v>
      </c>
      <c r="J300" s="638">
        <f t="shared" si="4"/>
        <v>0.16000000000000014</v>
      </c>
      <c r="L300" s="633" t="s">
        <v>184</v>
      </c>
      <c r="M300" s="637" t="s">
        <v>1144</v>
      </c>
    </row>
    <row r="301" spans="1:13">
      <c r="A301" s="634" t="s">
        <v>184</v>
      </c>
      <c r="B301" s="634" t="s">
        <v>1144</v>
      </c>
      <c r="C301" s="635" t="s">
        <v>185</v>
      </c>
      <c r="D301" s="636">
        <v>16</v>
      </c>
      <c r="E301" s="636">
        <v>454</v>
      </c>
      <c r="F301" s="636">
        <v>16</v>
      </c>
      <c r="G301" s="636">
        <v>704</v>
      </c>
      <c r="H301" s="636" t="s">
        <v>1133</v>
      </c>
      <c r="J301" s="638">
        <f t="shared" si="4"/>
        <v>0.25</v>
      </c>
      <c r="L301" s="633" t="s">
        <v>184</v>
      </c>
      <c r="M301" s="637" t="s">
        <v>1144</v>
      </c>
    </row>
    <row r="302" spans="1:13">
      <c r="A302" s="634" t="s">
        <v>184</v>
      </c>
      <c r="B302" s="634" t="s">
        <v>1144</v>
      </c>
      <c r="C302" s="635" t="s">
        <v>185</v>
      </c>
      <c r="D302" s="636">
        <v>16</v>
      </c>
      <c r="E302" s="636">
        <v>704</v>
      </c>
      <c r="F302" s="636">
        <v>16</v>
      </c>
      <c r="G302" s="636">
        <v>824</v>
      </c>
      <c r="H302" s="636" t="s">
        <v>1132</v>
      </c>
      <c r="J302" s="638">
        <f t="shared" si="4"/>
        <v>0.12000000000000099</v>
      </c>
      <c r="L302" s="633" t="s">
        <v>184</v>
      </c>
      <c r="M302" s="637" t="s">
        <v>1144</v>
      </c>
    </row>
    <row r="303" spans="1:13">
      <c r="A303" s="634" t="s">
        <v>184</v>
      </c>
      <c r="B303" s="634" t="s">
        <v>1144</v>
      </c>
      <c r="C303" s="635" t="s">
        <v>185</v>
      </c>
      <c r="D303" s="636">
        <v>16</v>
      </c>
      <c r="E303" s="636">
        <v>824</v>
      </c>
      <c r="F303" s="636">
        <v>17</v>
      </c>
      <c r="G303" s="636">
        <v>44</v>
      </c>
      <c r="H303" s="636" t="s">
        <v>1133</v>
      </c>
      <c r="J303" s="638">
        <f t="shared" si="4"/>
        <v>0.21999999999999886</v>
      </c>
      <c r="L303" s="633" t="s">
        <v>184</v>
      </c>
      <c r="M303" s="637" t="s">
        <v>1144</v>
      </c>
    </row>
    <row r="304" spans="1:13">
      <c r="A304" s="634" t="s">
        <v>184</v>
      </c>
      <c r="B304" s="634" t="s">
        <v>1144</v>
      </c>
      <c r="C304" s="635" t="s">
        <v>185</v>
      </c>
      <c r="D304" s="636">
        <v>17</v>
      </c>
      <c r="E304" s="636">
        <v>44</v>
      </c>
      <c r="F304" s="636">
        <v>17</v>
      </c>
      <c r="G304" s="636">
        <v>164</v>
      </c>
      <c r="H304" s="636" t="s">
        <v>1132</v>
      </c>
      <c r="J304" s="638">
        <f t="shared" si="4"/>
        <v>0.12000000000000099</v>
      </c>
      <c r="L304" s="633" t="s">
        <v>184</v>
      </c>
      <c r="M304" s="637" t="s">
        <v>1144</v>
      </c>
    </row>
    <row r="305" spans="1:13">
      <c r="A305" s="634" t="s">
        <v>184</v>
      </c>
      <c r="B305" s="634" t="s">
        <v>1144</v>
      </c>
      <c r="C305" s="635" t="s">
        <v>185</v>
      </c>
      <c r="D305" s="636">
        <v>17</v>
      </c>
      <c r="E305" s="636">
        <v>164</v>
      </c>
      <c r="F305" s="636">
        <v>18</v>
      </c>
      <c r="G305" s="636">
        <v>284</v>
      </c>
      <c r="H305" s="636" t="s">
        <v>1133</v>
      </c>
      <c r="J305" s="638">
        <f t="shared" si="4"/>
        <v>1.1199999999999974</v>
      </c>
      <c r="L305" s="633" t="s">
        <v>184</v>
      </c>
      <c r="M305" s="637" t="s">
        <v>1144</v>
      </c>
    </row>
    <row r="306" spans="1:13">
      <c r="A306" s="634" t="s">
        <v>184</v>
      </c>
      <c r="B306" s="634" t="s">
        <v>1144</v>
      </c>
      <c r="C306" s="635" t="s">
        <v>185</v>
      </c>
      <c r="D306" s="636">
        <v>18</v>
      </c>
      <c r="E306" s="636">
        <v>284</v>
      </c>
      <c r="F306" s="636">
        <v>18</v>
      </c>
      <c r="G306" s="636">
        <v>404</v>
      </c>
      <c r="H306" s="636" t="s">
        <v>1141</v>
      </c>
      <c r="J306" s="638">
        <f t="shared" si="4"/>
        <v>0.12000000000000099</v>
      </c>
      <c r="L306" s="633" t="s">
        <v>184</v>
      </c>
      <c r="M306" s="637" t="s">
        <v>1144</v>
      </c>
    </row>
    <row r="307" spans="1:13">
      <c r="A307" s="634" t="s">
        <v>184</v>
      </c>
      <c r="B307" s="634" t="s">
        <v>1144</v>
      </c>
      <c r="C307" s="635" t="s">
        <v>185</v>
      </c>
      <c r="D307" s="636">
        <v>18</v>
      </c>
      <c r="E307" s="636">
        <v>404</v>
      </c>
      <c r="F307" s="636">
        <v>18</v>
      </c>
      <c r="G307" s="636">
        <v>554</v>
      </c>
      <c r="H307" s="636" t="s">
        <v>1133</v>
      </c>
      <c r="J307" s="638">
        <f t="shared" si="4"/>
        <v>0.14999999999999858</v>
      </c>
      <c r="L307" s="633" t="s">
        <v>184</v>
      </c>
      <c r="M307" s="637" t="s">
        <v>1144</v>
      </c>
    </row>
    <row r="308" spans="1:13">
      <c r="A308" s="634" t="s">
        <v>184</v>
      </c>
      <c r="B308" s="634" t="s">
        <v>1144</v>
      </c>
      <c r="C308" s="635" t="s">
        <v>185</v>
      </c>
      <c r="D308" s="636">
        <v>18</v>
      </c>
      <c r="E308" s="636">
        <v>554</v>
      </c>
      <c r="F308" s="636">
        <v>18</v>
      </c>
      <c r="G308" s="636">
        <v>634</v>
      </c>
      <c r="H308" s="636" t="s">
        <v>1132</v>
      </c>
      <c r="J308" s="638">
        <f t="shared" si="4"/>
        <v>8.0000000000001847E-2</v>
      </c>
      <c r="L308" s="633" t="s">
        <v>184</v>
      </c>
      <c r="M308" s="637" t="s">
        <v>1144</v>
      </c>
    </row>
    <row r="309" spans="1:13">
      <c r="A309" s="634" t="s">
        <v>184</v>
      </c>
      <c r="B309" s="634" t="s">
        <v>1144</v>
      </c>
      <c r="C309" s="635" t="s">
        <v>185</v>
      </c>
      <c r="D309" s="636">
        <v>18</v>
      </c>
      <c r="E309" s="636">
        <v>634</v>
      </c>
      <c r="F309" s="636">
        <v>18</v>
      </c>
      <c r="G309" s="636">
        <v>884</v>
      </c>
      <c r="H309" s="636" t="s">
        <v>1133</v>
      </c>
      <c r="J309" s="638">
        <f t="shared" si="4"/>
        <v>0.25</v>
      </c>
      <c r="L309" s="633" t="s">
        <v>184</v>
      </c>
      <c r="M309" s="637" t="s">
        <v>1144</v>
      </c>
    </row>
    <row r="310" spans="1:13">
      <c r="A310" s="634" t="s">
        <v>184</v>
      </c>
      <c r="B310" s="634" t="s">
        <v>1144</v>
      </c>
      <c r="C310" s="635" t="s">
        <v>185</v>
      </c>
      <c r="D310" s="636">
        <v>18</v>
      </c>
      <c r="E310" s="636">
        <v>884</v>
      </c>
      <c r="F310" s="636">
        <v>19</v>
      </c>
      <c r="G310" s="636">
        <v>34</v>
      </c>
      <c r="H310" s="636" t="s">
        <v>1134</v>
      </c>
      <c r="J310" s="638">
        <f t="shared" si="4"/>
        <v>0.14999999999999858</v>
      </c>
      <c r="L310" s="633" t="s">
        <v>184</v>
      </c>
      <c r="M310" s="637" t="s">
        <v>1144</v>
      </c>
    </row>
    <row r="311" spans="1:13">
      <c r="A311" s="634" t="s">
        <v>184</v>
      </c>
      <c r="B311" s="634" t="s">
        <v>1144</v>
      </c>
      <c r="C311" s="635" t="s">
        <v>185</v>
      </c>
      <c r="D311" s="636">
        <v>19</v>
      </c>
      <c r="E311" s="636">
        <v>34</v>
      </c>
      <c r="F311" s="636">
        <v>19</v>
      </c>
      <c r="G311" s="636">
        <v>104</v>
      </c>
      <c r="H311" s="636" t="s">
        <v>1132</v>
      </c>
      <c r="J311" s="638">
        <f t="shared" si="4"/>
        <v>7.0000000000000284E-2</v>
      </c>
      <c r="L311" s="633" t="s">
        <v>184</v>
      </c>
      <c r="M311" s="637" t="s">
        <v>1144</v>
      </c>
    </row>
    <row r="312" spans="1:13">
      <c r="A312" s="634" t="s">
        <v>184</v>
      </c>
      <c r="B312" s="634" t="s">
        <v>1144</v>
      </c>
      <c r="C312" s="635" t="s">
        <v>185</v>
      </c>
      <c r="D312" s="636">
        <v>19</v>
      </c>
      <c r="E312" s="636">
        <v>104</v>
      </c>
      <c r="F312" s="636">
        <v>19</v>
      </c>
      <c r="G312" s="636">
        <v>334</v>
      </c>
      <c r="H312" s="636" t="s">
        <v>1141</v>
      </c>
      <c r="J312" s="638">
        <f t="shared" si="4"/>
        <v>0.23000000000000043</v>
      </c>
      <c r="L312" s="633" t="s">
        <v>184</v>
      </c>
      <c r="M312" s="637" t="s">
        <v>1144</v>
      </c>
    </row>
    <row r="313" spans="1:13">
      <c r="A313" s="634" t="s">
        <v>184</v>
      </c>
      <c r="B313" s="634" t="s">
        <v>1144</v>
      </c>
      <c r="C313" s="635" t="s">
        <v>185</v>
      </c>
      <c r="D313" s="636">
        <v>19</v>
      </c>
      <c r="E313" s="636">
        <v>334</v>
      </c>
      <c r="F313" s="636">
        <v>19</v>
      </c>
      <c r="G313" s="636">
        <v>484</v>
      </c>
      <c r="H313" s="636" t="s">
        <v>1133</v>
      </c>
      <c r="J313" s="638">
        <f t="shared" si="4"/>
        <v>0.15000000000000213</v>
      </c>
      <c r="L313" s="633" t="s">
        <v>184</v>
      </c>
      <c r="M313" s="637" t="s">
        <v>1144</v>
      </c>
    </row>
    <row r="314" spans="1:13">
      <c r="A314" s="634" t="s">
        <v>184</v>
      </c>
      <c r="B314" s="634" t="s">
        <v>1144</v>
      </c>
      <c r="C314" s="635" t="s">
        <v>185</v>
      </c>
      <c r="D314" s="636">
        <v>19</v>
      </c>
      <c r="E314" s="636">
        <v>484</v>
      </c>
      <c r="F314" s="636">
        <v>19</v>
      </c>
      <c r="G314" s="636">
        <v>584</v>
      </c>
      <c r="H314" s="636" t="s">
        <v>1141</v>
      </c>
      <c r="J314" s="638">
        <f t="shared" si="4"/>
        <v>9.9999999999997868E-2</v>
      </c>
      <c r="L314" s="633" t="s">
        <v>184</v>
      </c>
      <c r="M314" s="637" t="s">
        <v>1144</v>
      </c>
    </row>
    <row r="315" spans="1:13">
      <c r="A315" s="634" t="s">
        <v>184</v>
      </c>
      <c r="B315" s="634" t="s">
        <v>1144</v>
      </c>
      <c r="C315" s="635" t="s">
        <v>185</v>
      </c>
      <c r="D315" s="636">
        <v>19</v>
      </c>
      <c r="E315" s="636">
        <v>584</v>
      </c>
      <c r="F315" s="636">
        <v>19</v>
      </c>
      <c r="G315" s="636">
        <v>644</v>
      </c>
      <c r="H315" s="636" t="s">
        <v>1133</v>
      </c>
      <c r="J315" s="638">
        <f t="shared" si="4"/>
        <v>5.9999999999998721E-2</v>
      </c>
      <c r="L315" s="633" t="s">
        <v>184</v>
      </c>
      <c r="M315" s="637" t="s">
        <v>1144</v>
      </c>
    </row>
    <row r="316" spans="1:13">
      <c r="A316" s="634" t="s">
        <v>184</v>
      </c>
      <c r="B316" s="634" t="s">
        <v>1144</v>
      </c>
      <c r="C316" s="635" t="s">
        <v>185</v>
      </c>
      <c r="D316" s="636">
        <v>19</v>
      </c>
      <c r="E316" s="636">
        <v>644</v>
      </c>
      <c r="F316" s="636">
        <v>19</v>
      </c>
      <c r="G316" s="636">
        <v>744</v>
      </c>
      <c r="H316" s="636" t="s">
        <v>1141</v>
      </c>
      <c r="J316" s="638">
        <f t="shared" si="4"/>
        <v>0.10000000000000142</v>
      </c>
      <c r="L316" s="633" t="s">
        <v>184</v>
      </c>
      <c r="M316" s="637" t="s">
        <v>1144</v>
      </c>
    </row>
    <row r="317" spans="1:13">
      <c r="A317" s="634" t="s">
        <v>184</v>
      </c>
      <c r="B317" s="634" t="s">
        <v>1144</v>
      </c>
      <c r="C317" s="635" t="s">
        <v>185</v>
      </c>
      <c r="D317" s="636">
        <v>19</v>
      </c>
      <c r="E317" s="636">
        <v>744</v>
      </c>
      <c r="F317" s="636">
        <v>20</v>
      </c>
      <c r="G317" s="636">
        <v>354</v>
      </c>
      <c r="H317" s="636" t="s">
        <v>1134</v>
      </c>
      <c r="J317" s="638">
        <f t="shared" si="4"/>
        <v>0.60999999999999943</v>
      </c>
      <c r="L317" s="633" t="s">
        <v>184</v>
      </c>
      <c r="M317" s="637" t="s">
        <v>1144</v>
      </c>
    </row>
    <row r="318" spans="1:13">
      <c r="A318" s="634" t="s">
        <v>184</v>
      </c>
      <c r="B318" s="634" t="s">
        <v>1144</v>
      </c>
      <c r="C318" s="635" t="s">
        <v>185</v>
      </c>
      <c r="D318" s="636">
        <v>20</v>
      </c>
      <c r="E318" s="636">
        <v>354</v>
      </c>
      <c r="F318" s="636">
        <v>20</v>
      </c>
      <c r="G318" s="636">
        <v>414</v>
      </c>
      <c r="H318" s="636" t="s">
        <v>1141</v>
      </c>
      <c r="J318" s="638">
        <f t="shared" si="4"/>
        <v>6.0000000000002274E-2</v>
      </c>
      <c r="L318" s="633" t="s">
        <v>184</v>
      </c>
      <c r="M318" s="637" t="s">
        <v>1144</v>
      </c>
    </row>
    <row r="319" spans="1:13">
      <c r="A319" s="634" t="s">
        <v>184</v>
      </c>
      <c r="B319" s="634" t="s">
        <v>1144</v>
      </c>
      <c r="C319" s="635" t="s">
        <v>185</v>
      </c>
      <c r="D319" s="636">
        <v>20</v>
      </c>
      <c r="E319" s="636">
        <v>414</v>
      </c>
      <c r="F319" s="636">
        <v>20</v>
      </c>
      <c r="G319" s="636">
        <v>684</v>
      </c>
      <c r="H319" s="636" t="s">
        <v>1133</v>
      </c>
      <c r="J319" s="638">
        <f t="shared" si="4"/>
        <v>0.26999999999999957</v>
      </c>
      <c r="L319" s="633" t="s">
        <v>184</v>
      </c>
      <c r="M319" s="637" t="s">
        <v>1144</v>
      </c>
    </row>
    <row r="320" spans="1:13">
      <c r="A320" s="634" t="s">
        <v>184</v>
      </c>
      <c r="B320" s="634" t="s">
        <v>1144</v>
      </c>
      <c r="C320" s="635" t="s">
        <v>185</v>
      </c>
      <c r="D320" s="636">
        <v>20</v>
      </c>
      <c r="E320" s="636">
        <v>684</v>
      </c>
      <c r="F320" s="636">
        <v>20</v>
      </c>
      <c r="G320" s="636">
        <v>804</v>
      </c>
      <c r="H320" s="636" t="s">
        <v>1141</v>
      </c>
      <c r="J320" s="638">
        <f t="shared" si="4"/>
        <v>0.11999999999999744</v>
      </c>
      <c r="L320" s="633" t="s">
        <v>184</v>
      </c>
      <c r="M320" s="637" t="s">
        <v>1144</v>
      </c>
    </row>
    <row r="321" spans="1:13">
      <c r="A321" s="634" t="s">
        <v>184</v>
      </c>
      <c r="B321" s="634" t="s">
        <v>1144</v>
      </c>
      <c r="C321" s="635" t="s">
        <v>185</v>
      </c>
      <c r="D321" s="636">
        <v>20</v>
      </c>
      <c r="E321" s="636">
        <v>804</v>
      </c>
      <c r="F321" s="636">
        <v>20</v>
      </c>
      <c r="G321" s="636">
        <v>874</v>
      </c>
      <c r="H321" s="636" t="s">
        <v>1133</v>
      </c>
      <c r="J321" s="638">
        <f t="shared" si="4"/>
        <v>7.0000000000000284E-2</v>
      </c>
      <c r="L321" s="633" t="s">
        <v>184</v>
      </c>
      <c r="M321" s="637" t="s">
        <v>1144</v>
      </c>
    </row>
    <row r="322" spans="1:13">
      <c r="A322" s="634" t="s">
        <v>184</v>
      </c>
      <c r="B322" s="634" t="s">
        <v>1144</v>
      </c>
      <c r="C322" s="635" t="s">
        <v>185</v>
      </c>
      <c r="D322" s="636">
        <v>20</v>
      </c>
      <c r="E322" s="636">
        <v>874</v>
      </c>
      <c r="F322" s="636">
        <v>20</v>
      </c>
      <c r="G322" s="636">
        <v>934</v>
      </c>
      <c r="H322" s="636" t="s">
        <v>1134</v>
      </c>
      <c r="J322" s="638">
        <f t="shared" si="4"/>
        <v>6.0000000000002274E-2</v>
      </c>
      <c r="L322" s="633" t="s">
        <v>184</v>
      </c>
      <c r="M322" s="637" t="s">
        <v>1144</v>
      </c>
    </row>
    <row r="323" spans="1:13">
      <c r="A323" s="634" t="s">
        <v>184</v>
      </c>
      <c r="B323" s="634" t="s">
        <v>1144</v>
      </c>
      <c r="C323" s="635" t="s">
        <v>185</v>
      </c>
      <c r="D323" s="636">
        <v>20</v>
      </c>
      <c r="E323" s="636">
        <v>934</v>
      </c>
      <c r="F323" s="636">
        <v>21</v>
      </c>
      <c r="G323" s="636">
        <v>284</v>
      </c>
      <c r="H323" s="636" t="s">
        <v>1133</v>
      </c>
      <c r="J323" s="638">
        <f t="shared" ref="J323:J386" si="5">+(F323+G323/1000)-(D323+E323/1000)</f>
        <v>0.34999999999999787</v>
      </c>
      <c r="L323" s="633" t="s">
        <v>184</v>
      </c>
      <c r="M323" s="637" t="s">
        <v>1144</v>
      </c>
    </row>
    <row r="324" spans="1:13">
      <c r="A324" s="634" t="s">
        <v>184</v>
      </c>
      <c r="B324" s="634" t="s">
        <v>1144</v>
      </c>
      <c r="C324" s="635" t="s">
        <v>185</v>
      </c>
      <c r="D324" s="636">
        <v>21</v>
      </c>
      <c r="E324" s="636">
        <v>284</v>
      </c>
      <c r="F324" s="636">
        <v>21</v>
      </c>
      <c r="G324" s="636">
        <v>434</v>
      </c>
      <c r="H324" s="636" t="s">
        <v>1141</v>
      </c>
      <c r="J324" s="638">
        <f t="shared" si="5"/>
        <v>0.15000000000000213</v>
      </c>
      <c r="L324" s="633" t="s">
        <v>184</v>
      </c>
      <c r="M324" s="637" t="s">
        <v>1144</v>
      </c>
    </row>
    <row r="325" spans="1:13">
      <c r="A325" s="634" t="s">
        <v>184</v>
      </c>
      <c r="B325" s="634" t="s">
        <v>1144</v>
      </c>
      <c r="C325" s="635" t="s">
        <v>185</v>
      </c>
      <c r="D325" s="636">
        <v>21</v>
      </c>
      <c r="E325" s="636">
        <v>434</v>
      </c>
      <c r="F325" s="636">
        <v>21</v>
      </c>
      <c r="G325" s="636">
        <v>994</v>
      </c>
      <c r="H325" s="636" t="s">
        <v>1133</v>
      </c>
      <c r="J325" s="638">
        <f t="shared" si="5"/>
        <v>0.55999999999999872</v>
      </c>
      <c r="L325" s="633" t="s">
        <v>184</v>
      </c>
      <c r="M325" s="637" t="s">
        <v>1144</v>
      </c>
    </row>
    <row r="326" spans="1:13">
      <c r="A326" s="634" t="s">
        <v>184</v>
      </c>
      <c r="B326" s="634" t="s">
        <v>1144</v>
      </c>
      <c r="C326" s="635" t="s">
        <v>185</v>
      </c>
      <c r="D326" s="636">
        <v>21</v>
      </c>
      <c r="E326" s="636">
        <v>994</v>
      </c>
      <c r="F326" s="636">
        <v>22</v>
      </c>
      <c r="G326" s="636">
        <v>84</v>
      </c>
      <c r="H326" s="636" t="s">
        <v>1141</v>
      </c>
      <c r="J326" s="638">
        <f t="shared" si="5"/>
        <v>8.9999999999999858E-2</v>
      </c>
      <c r="L326" s="633" t="s">
        <v>184</v>
      </c>
      <c r="M326" s="637" t="s">
        <v>1144</v>
      </c>
    </row>
    <row r="327" spans="1:13">
      <c r="A327" s="634" t="s">
        <v>184</v>
      </c>
      <c r="B327" s="634" t="s">
        <v>1144</v>
      </c>
      <c r="C327" s="635" t="s">
        <v>185</v>
      </c>
      <c r="D327" s="636">
        <v>22</v>
      </c>
      <c r="E327" s="636">
        <v>84</v>
      </c>
      <c r="F327" s="636">
        <v>22</v>
      </c>
      <c r="G327" s="636">
        <v>154</v>
      </c>
      <c r="H327" s="636" t="s">
        <v>1133</v>
      </c>
      <c r="J327" s="638">
        <f t="shared" si="5"/>
        <v>7.0000000000000284E-2</v>
      </c>
      <c r="L327" s="633" t="s">
        <v>184</v>
      </c>
      <c r="M327" s="637" t="s">
        <v>1144</v>
      </c>
    </row>
    <row r="328" spans="1:13">
      <c r="A328" s="634" t="s">
        <v>184</v>
      </c>
      <c r="B328" s="634" t="s">
        <v>1144</v>
      </c>
      <c r="C328" s="635" t="s">
        <v>185</v>
      </c>
      <c r="D328" s="636">
        <v>22</v>
      </c>
      <c r="E328" s="636">
        <v>154</v>
      </c>
      <c r="F328" s="636">
        <v>22</v>
      </c>
      <c r="G328" s="636">
        <v>214</v>
      </c>
      <c r="H328" s="636" t="s">
        <v>1134</v>
      </c>
      <c r="J328" s="638">
        <f t="shared" si="5"/>
        <v>5.9999999999998721E-2</v>
      </c>
      <c r="L328" s="633" t="s">
        <v>184</v>
      </c>
      <c r="M328" s="637" t="s">
        <v>1144</v>
      </c>
    </row>
    <row r="329" spans="1:13">
      <c r="A329" s="634" t="s">
        <v>184</v>
      </c>
      <c r="B329" s="634" t="s">
        <v>1144</v>
      </c>
      <c r="C329" s="635" t="s">
        <v>185</v>
      </c>
      <c r="D329" s="636">
        <v>22</v>
      </c>
      <c r="E329" s="636">
        <v>214</v>
      </c>
      <c r="F329" s="636">
        <v>22</v>
      </c>
      <c r="G329" s="636">
        <v>554</v>
      </c>
      <c r="H329" s="636" t="s">
        <v>1133</v>
      </c>
      <c r="J329" s="638">
        <f t="shared" si="5"/>
        <v>0.33999999999999986</v>
      </c>
      <c r="L329" s="633" t="s">
        <v>184</v>
      </c>
      <c r="M329" s="637" t="s">
        <v>1144</v>
      </c>
    </row>
    <row r="330" spans="1:13">
      <c r="A330" s="634" t="s">
        <v>184</v>
      </c>
      <c r="B330" s="634" t="s">
        <v>1144</v>
      </c>
      <c r="C330" s="635" t="s">
        <v>185</v>
      </c>
      <c r="D330" s="636">
        <v>22</v>
      </c>
      <c r="E330" s="636">
        <v>554</v>
      </c>
      <c r="F330" s="636">
        <v>23</v>
      </c>
      <c r="G330" s="636">
        <v>84</v>
      </c>
      <c r="H330" s="636" t="s">
        <v>1134</v>
      </c>
      <c r="J330" s="638">
        <f t="shared" si="5"/>
        <v>0.53000000000000114</v>
      </c>
      <c r="L330" s="633" t="s">
        <v>184</v>
      </c>
      <c r="M330" s="637" t="s">
        <v>1144</v>
      </c>
    </row>
    <row r="331" spans="1:13">
      <c r="A331" s="634" t="s">
        <v>184</v>
      </c>
      <c r="B331" s="634" t="s">
        <v>1144</v>
      </c>
      <c r="C331" s="635" t="s">
        <v>185</v>
      </c>
      <c r="D331" s="636">
        <v>23</v>
      </c>
      <c r="E331" s="636">
        <v>84</v>
      </c>
      <c r="F331" s="636">
        <v>23</v>
      </c>
      <c r="G331" s="636">
        <v>314</v>
      </c>
      <c r="H331" s="636" t="s">
        <v>1133</v>
      </c>
      <c r="J331" s="638">
        <f t="shared" si="5"/>
        <v>0.23000000000000043</v>
      </c>
      <c r="L331" s="633" t="s">
        <v>184</v>
      </c>
      <c r="M331" s="637" t="s">
        <v>1144</v>
      </c>
    </row>
    <row r="332" spans="1:13">
      <c r="A332" s="634" t="s">
        <v>184</v>
      </c>
      <c r="B332" s="634" t="s">
        <v>1144</v>
      </c>
      <c r="C332" s="635" t="s">
        <v>185</v>
      </c>
      <c r="D332" s="636">
        <v>23</v>
      </c>
      <c r="E332" s="636">
        <v>314</v>
      </c>
      <c r="F332" s="636">
        <v>23</v>
      </c>
      <c r="G332" s="636">
        <v>374</v>
      </c>
      <c r="H332" s="636" t="s">
        <v>1132</v>
      </c>
      <c r="J332" s="638">
        <f t="shared" si="5"/>
        <v>5.9999999999998721E-2</v>
      </c>
      <c r="L332" s="633" t="s">
        <v>184</v>
      </c>
      <c r="M332" s="637" t="s">
        <v>1144</v>
      </c>
    </row>
    <row r="333" spans="1:13">
      <c r="A333" s="634" t="s">
        <v>184</v>
      </c>
      <c r="B333" s="634" t="s">
        <v>1144</v>
      </c>
      <c r="C333" s="635" t="s">
        <v>185</v>
      </c>
      <c r="D333" s="636">
        <v>23</v>
      </c>
      <c r="E333" s="636">
        <v>374</v>
      </c>
      <c r="F333" s="636">
        <v>23</v>
      </c>
      <c r="G333" s="636">
        <v>434</v>
      </c>
      <c r="H333" s="636" t="s">
        <v>1133</v>
      </c>
      <c r="J333" s="638">
        <f t="shared" si="5"/>
        <v>6.0000000000002274E-2</v>
      </c>
      <c r="L333" s="633" t="s">
        <v>184</v>
      </c>
      <c r="M333" s="637" t="s">
        <v>1144</v>
      </c>
    </row>
    <row r="334" spans="1:13">
      <c r="A334" s="634" t="s">
        <v>184</v>
      </c>
      <c r="B334" s="634" t="s">
        <v>1144</v>
      </c>
      <c r="C334" s="635" t="s">
        <v>185</v>
      </c>
      <c r="D334" s="636">
        <v>23</v>
      </c>
      <c r="E334" s="636">
        <v>434</v>
      </c>
      <c r="F334" s="636">
        <v>23</v>
      </c>
      <c r="G334" s="636">
        <v>724</v>
      </c>
      <c r="H334" s="636" t="s">
        <v>1134</v>
      </c>
      <c r="J334" s="638">
        <f t="shared" si="5"/>
        <v>0.28999999999999915</v>
      </c>
      <c r="L334" s="633" t="s">
        <v>184</v>
      </c>
      <c r="M334" s="637" t="s">
        <v>1144</v>
      </c>
    </row>
    <row r="335" spans="1:13">
      <c r="A335" s="634" t="s">
        <v>184</v>
      </c>
      <c r="B335" s="634" t="s">
        <v>1144</v>
      </c>
      <c r="C335" s="635" t="s">
        <v>185</v>
      </c>
      <c r="D335" s="636">
        <v>23</v>
      </c>
      <c r="E335" s="636">
        <v>724</v>
      </c>
      <c r="F335" s="636">
        <v>23</v>
      </c>
      <c r="G335" s="636">
        <v>884</v>
      </c>
      <c r="H335" s="636" t="s">
        <v>1133</v>
      </c>
      <c r="J335" s="638">
        <f t="shared" si="5"/>
        <v>0.16000000000000014</v>
      </c>
      <c r="L335" s="633" t="s">
        <v>184</v>
      </c>
      <c r="M335" s="637" t="s">
        <v>1144</v>
      </c>
    </row>
    <row r="336" spans="1:13">
      <c r="A336" s="634" t="s">
        <v>184</v>
      </c>
      <c r="B336" s="634" t="s">
        <v>1144</v>
      </c>
      <c r="C336" s="635" t="s">
        <v>185</v>
      </c>
      <c r="D336" s="636">
        <v>23</v>
      </c>
      <c r="E336" s="636">
        <v>884</v>
      </c>
      <c r="F336" s="636">
        <v>24</v>
      </c>
      <c r="G336" s="636">
        <v>44</v>
      </c>
      <c r="H336" s="636" t="s">
        <v>1134</v>
      </c>
      <c r="J336" s="638">
        <f t="shared" si="5"/>
        <v>0.16000000000000014</v>
      </c>
      <c r="L336" s="633" t="s">
        <v>184</v>
      </c>
      <c r="M336" s="637" t="s">
        <v>1144</v>
      </c>
    </row>
    <row r="337" spans="1:13">
      <c r="A337" s="634" t="s">
        <v>184</v>
      </c>
      <c r="B337" s="634" t="s">
        <v>1144</v>
      </c>
      <c r="C337" s="635" t="s">
        <v>185</v>
      </c>
      <c r="D337" s="636">
        <v>24</v>
      </c>
      <c r="E337" s="636">
        <v>44</v>
      </c>
      <c r="F337" s="636">
        <v>24</v>
      </c>
      <c r="G337" s="636">
        <v>284</v>
      </c>
      <c r="H337" s="636" t="s">
        <v>1133</v>
      </c>
      <c r="J337" s="638">
        <f t="shared" si="5"/>
        <v>0.23999999999999844</v>
      </c>
      <c r="L337" s="633" t="s">
        <v>184</v>
      </c>
      <c r="M337" s="637" t="s">
        <v>1144</v>
      </c>
    </row>
    <row r="338" spans="1:13">
      <c r="A338" s="634" t="s">
        <v>184</v>
      </c>
      <c r="B338" s="634" t="s">
        <v>1144</v>
      </c>
      <c r="C338" s="635" t="s">
        <v>185</v>
      </c>
      <c r="D338" s="636">
        <v>24</v>
      </c>
      <c r="E338" s="636">
        <v>284</v>
      </c>
      <c r="F338" s="636">
        <v>24</v>
      </c>
      <c r="G338" s="636">
        <v>424</v>
      </c>
      <c r="H338" s="636" t="s">
        <v>1134</v>
      </c>
      <c r="J338" s="638">
        <f t="shared" si="5"/>
        <v>0.14000000000000057</v>
      </c>
      <c r="L338" s="633" t="s">
        <v>184</v>
      </c>
      <c r="M338" s="637" t="s">
        <v>1144</v>
      </c>
    </row>
    <row r="339" spans="1:13">
      <c r="A339" s="634" t="s">
        <v>184</v>
      </c>
      <c r="B339" s="634" t="s">
        <v>1144</v>
      </c>
      <c r="C339" s="635" t="s">
        <v>185</v>
      </c>
      <c r="D339" s="636">
        <v>24</v>
      </c>
      <c r="E339" s="636">
        <v>424</v>
      </c>
      <c r="F339" s="636">
        <v>24</v>
      </c>
      <c r="G339" s="636">
        <v>624</v>
      </c>
      <c r="H339" s="636" t="s">
        <v>1132</v>
      </c>
      <c r="J339" s="638">
        <f t="shared" si="5"/>
        <v>0.19999999999999929</v>
      </c>
      <c r="L339" s="633" t="s">
        <v>184</v>
      </c>
      <c r="M339" s="637" t="s">
        <v>1144</v>
      </c>
    </row>
    <row r="340" spans="1:13">
      <c r="A340" s="634" t="s">
        <v>184</v>
      </c>
      <c r="B340" s="634" t="s">
        <v>1144</v>
      </c>
      <c r="C340" s="635" t="s">
        <v>185</v>
      </c>
      <c r="D340" s="636">
        <v>24</v>
      </c>
      <c r="E340" s="636">
        <v>624</v>
      </c>
      <c r="F340" s="636">
        <v>25</v>
      </c>
      <c r="G340" s="636">
        <v>84</v>
      </c>
      <c r="H340" s="636" t="s">
        <v>1134</v>
      </c>
      <c r="J340" s="638">
        <f t="shared" si="5"/>
        <v>0.46000000000000085</v>
      </c>
      <c r="L340" s="633" t="s">
        <v>184</v>
      </c>
      <c r="M340" s="637" t="s">
        <v>1144</v>
      </c>
    </row>
    <row r="341" spans="1:13">
      <c r="A341" s="634" t="s">
        <v>184</v>
      </c>
      <c r="B341" s="634" t="s">
        <v>1144</v>
      </c>
      <c r="C341" s="635" t="s">
        <v>185</v>
      </c>
      <c r="D341" s="636">
        <v>25</v>
      </c>
      <c r="E341" s="636">
        <v>84</v>
      </c>
      <c r="F341" s="636">
        <v>25</v>
      </c>
      <c r="G341" s="636">
        <v>384</v>
      </c>
      <c r="H341" s="636" t="s">
        <v>1141</v>
      </c>
      <c r="J341" s="638">
        <f t="shared" si="5"/>
        <v>0.30000000000000071</v>
      </c>
      <c r="L341" s="633" t="s">
        <v>184</v>
      </c>
      <c r="M341" s="637" t="s">
        <v>1144</v>
      </c>
    </row>
    <row r="342" spans="1:13">
      <c r="A342" s="634" t="s">
        <v>184</v>
      </c>
      <c r="B342" s="634" t="s">
        <v>1144</v>
      </c>
      <c r="C342" s="635" t="s">
        <v>185</v>
      </c>
      <c r="D342" s="636">
        <v>25</v>
      </c>
      <c r="E342" s="636">
        <v>384</v>
      </c>
      <c r="F342" s="636">
        <v>25</v>
      </c>
      <c r="G342" s="636">
        <v>554</v>
      </c>
      <c r="H342" s="636" t="s">
        <v>1134</v>
      </c>
      <c r="J342" s="638">
        <f t="shared" si="5"/>
        <v>0.16999999999999815</v>
      </c>
      <c r="L342" s="633" t="s">
        <v>184</v>
      </c>
      <c r="M342" s="637" t="s">
        <v>1144</v>
      </c>
    </row>
    <row r="343" spans="1:13">
      <c r="A343" s="634" t="s">
        <v>184</v>
      </c>
      <c r="B343" s="634" t="s">
        <v>1144</v>
      </c>
      <c r="C343" s="635" t="s">
        <v>185</v>
      </c>
      <c r="D343" s="636">
        <v>25</v>
      </c>
      <c r="E343" s="636">
        <v>554</v>
      </c>
      <c r="F343" s="636">
        <v>25</v>
      </c>
      <c r="G343" s="636">
        <v>684</v>
      </c>
      <c r="H343" s="636" t="s">
        <v>1141</v>
      </c>
      <c r="J343" s="638">
        <f t="shared" si="5"/>
        <v>0.13000000000000256</v>
      </c>
      <c r="L343" s="633" t="s">
        <v>184</v>
      </c>
      <c r="M343" s="637" t="s">
        <v>1144</v>
      </c>
    </row>
    <row r="344" spans="1:13">
      <c r="A344" s="634" t="s">
        <v>184</v>
      </c>
      <c r="B344" s="634" t="s">
        <v>1144</v>
      </c>
      <c r="C344" s="635" t="s">
        <v>185</v>
      </c>
      <c r="D344" s="636">
        <v>25</v>
      </c>
      <c r="E344" s="636">
        <v>684</v>
      </c>
      <c r="F344" s="636">
        <v>25</v>
      </c>
      <c r="G344" s="636">
        <v>764</v>
      </c>
      <c r="H344" s="636" t="s">
        <v>1133</v>
      </c>
      <c r="J344" s="638">
        <f t="shared" si="5"/>
        <v>7.9999999999998295E-2</v>
      </c>
      <c r="L344" s="633" t="s">
        <v>184</v>
      </c>
      <c r="M344" s="637" t="s">
        <v>1144</v>
      </c>
    </row>
    <row r="345" spans="1:13">
      <c r="A345" s="634" t="s">
        <v>184</v>
      </c>
      <c r="B345" s="634" t="s">
        <v>1144</v>
      </c>
      <c r="C345" s="635" t="s">
        <v>185</v>
      </c>
      <c r="D345" s="636">
        <v>25</v>
      </c>
      <c r="E345" s="636">
        <v>764</v>
      </c>
      <c r="F345" s="636">
        <v>25</v>
      </c>
      <c r="G345" s="636">
        <v>854</v>
      </c>
      <c r="H345" s="636" t="s">
        <v>1141</v>
      </c>
      <c r="J345" s="638">
        <f t="shared" si="5"/>
        <v>8.9999999999999858E-2</v>
      </c>
      <c r="L345" s="633" t="s">
        <v>184</v>
      </c>
      <c r="M345" s="637" t="s">
        <v>1144</v>
      </c>
    </row>
    <row r="346" spans="1:13">
      <c r="A346" s="634" t="s">
        <v>184</v>
      </c>
      <c r="B346" s="634" t="s">
        <v>1144</v>
      </c>
      <c r="C346" s="635" t="s">
        <v>185</v>
      </c>
      <c r="D346" s="636">
        <v>25</v>
      </c>
      <c r="E346" s="636">
        <v>854</v>
      </c>
      <c r="F346" s="636">
        <v>25</v>
      </c>
      <c r="G346" s="636">
        <v>964</v>
      </c>
      <c r="H346" s="636" t="s">
        <v>1133</v>
      </c>
      <c r="J346" s="638">
        <f t="shared" si="5"/>
        <v>0.10999999999999943</v>
      </c>
      <c r="L346" s="633" t="s">
        <v>184</v>
      </c>
      <c r="M346" s="637" t="s">
        <v>1144</v>
      </c>
    </row>
    <row r="347" spans="1:13">
      <c r="A347" s="634" t="s">
        <v>184</v>
      </c>
      <c r="B347" s="634" t="s">
        <v>1144</v>
      </c>
      <c r="C347" s="635" t="s">
        <v>185</v>
      </c>
      <c r="D347" s="636">
        <v>25</v>
      </c>
      <c r="E347" s="636">
        <v>964</v>
      </c>
      <c r="F347" s="636">
        <v>26</v>
      </c>
      <c r="G347" s="636">
        <v>74</v>
      </c>
      <c r="H347" s="636" t="s">
        <v>1141</v>
      </c>
      <c r="J347" s="638">
        <f t="shared" si="5"/>
        <v>0.11000000000000298</v>
      </c>
      <c r="L347" s="633" t="s">
        <v>184</v>
      </c>
      <c r="M347" s="637" t="s">
        <v>1144</v>
      </c>
    </row>
    <row r="348" spans="1:13">
      <c r="A348" s="634" t="s">
        <v>184</v>
      </c>
      <c r="B348" s="634" t="s">
        <v>1144</v>
      </c>
      <c r="C348" s="635" t="s">
        <v>185</v>
      </c>
      <c r="D348" s="636">
        <v>26</v>
      </c>
      <c r="E348" s="636">
        <v>74</v>
      </c>
      <c r="F348" s="636">
        <v>26</v>
      </c>
      <c r="G348" s="636">
        <v>224</v>
      </c>
      <c r="H348" s="636" t="s">
        <v>1134</v>
      </c>
      <c r="J348" s="638">
        <f t="shared" si="5"/>
        <v>0.14999999999999858</v>
      </c>
      <c r="L348" s="633" t="s">
        <v>184</v>
      </c>
      <c r="M348" s="637" t="s">
        <v>1144</v>
      </c>
    </row>
    <row r="349" spans="1:13">
      <c r="A349" s="634" t="s">
        <v>184</v>
      </c>
      <c r="B349" s="634" t="s">
        <v>1144</v>
      </c>
      <c r="C349" s="635" t="s">
        <v>185</v>
      </c>
      <c r="D349" s="636">
        <v>26</v>
      </c>
      <c r="E349" s="636">
        <v>224</v>
      </c>
      <c r="F349" s="636">
        <v>26</v>
      </c>
      <c r="G349" s="636">
        <v>294</v>
      </c>
      <c r="H349" s="636" t="s">
        <v>1141</v>
      </c>
      <c r="J349" s="638">
        <f t="shared" si="5"/>
        <v>7.0000000000000284E-2</v>
      </c>
      <c r="L349" s="633" t="s">
        <v>184</v>
      </c>
      <c r="M349" s="637" t="s">
        <v>1144</v>
      </c>
    </row>
    <row r="350" spans="1:13">
      <c r="A350" s="634" t="s">
        <v>184</v>
      </c>
      <c r="B350" s="634" t="s">
        <v>1144</v>
      </c>
      <c r="C350" s="635" t="s">
        <v>185</v>
      </c>
      <c r="D350" s="636">
        <v>26</v>
      </c>
      <c r="E350" s="636">
        <v>294</v>
      </c>
      <c r="F350" s="636">
        <v>26</v>
      </c>
      <c r="G350" s="636">
        <v>484</v>
      </c>
      <c r="H350" s="636" t="s">
        <v>1134</v>
      </c>
      <c r="J350" s="638">
        <f t="shared" si="5"/>
        <v>0.19000000000000128</v>
      </c>
      <c r="L350" s="633" t="s">
        <v>184</v>
      </c>
      <c r="M350" s="637" t="s">
        <v>1144</v>
      </c>
    </row>
    <row r="351" spans="1:13">
      <c r="A351" s="634" t="s">
        <v>184</v>
      </c>
      <c r="B351" s="634" t="s">
        <v>1144</v>
      </c>
      <c r="C351" s="635" t="s">
        <v>185</v>
      </c>
      <c r="D351" s="636">
        <v>26</v>
      </c>
      <c r="E351" s="636">
        <v>484</v>
      </c>
      <c r="F351" s="636">
        <v>26</v>
      </c>
      <c r="G351" s="636">
        <v>664</v>
      </c>
      <c r="H351" s="636" t="s">
        <v>1141</v>
      </c>
      <c r="J351" s="638">
        <f t="shared" si="5"/>
        <v>0.17999999999999972</v>
      </c>
      <c r="L351" s="633" t="s">
        <v>184</v>
      </c>
      <c r="M351" s="637" t="s">
        <v>1144</v>
      </c>
    </row>
    <row r="352" spans="1:13">
      <c r="A352" s="634" t="s">
        <v>184</v>
      </c>
      <c r="B352" s="634" t="s">
        <v>1144</v>
      </c>
      <c r="C352" s="635" t="s">
        <v>185</v>
      </c>
      <c r="D352" s="636">
        <v>26</v>
      </c>
      <c r="E352" s="636">
        <v>664</v>
      </c>
      <c r="F352" s="636">
        <v>26</v>
      </c>
      <c r="G352" s="636">
        <v>744</v>
      </c>
      <c r="H352" s="636" t="s">
        <v>1132</v>
      </c>
      <c r="J352" s="638">
        <f t="shared" si="5"/>
        <v>7.9999999999998295E-2</v>
      </c>
      <c r="L352" s="633" t="s">
        <v>184</v>
      </c>
      <c r="M352" s="637" t="s">
        <v>1144</v>
      </c>
    </row>
    <row r="353" spans="1:13">
      <c r="A353" s="634" t="s">
        <v>184</v>
      </c>
      <c r="B353" s="634" t="s">
        <v>1144</v>
      </c>
      <c r="C353" s="635" t="s">
        <v>185</v>
      </c>
      <c r="D353" s="636">
        <v>26</v>
      </c>
      <c r="E353" s="636">
        <v>744</v>
      </c>
      <c r="F353" s="636">
        <v>26</v>
      </c>
      <c r="G353" s="636">
        <v>964</v>
      </c>
      <c r="H353" s="636" t="s">
        <v>1133</v>
      </c>
      <c r="J353" s="638">
        <f t="shared" si="5"/>
        <v>0.21999999999999886</v>
      </c>
      <c r="L353" s="633" t="s">
        <v>184</v>
      </c>
      <c r="M353" s="637" t="s">
        <v>1144</v>
      </c>
    </row>
    <row r="354" spans="1:13">
      <c r="A354" s="634" t="s">
        <v>184</v>
      </c>
      <c r="B354" s="634" t="s">
        <v>1144</v>
      </c>
      <c r="C354" s="635" t="s">
        <v>185</v>
      </c>
      <c r="D354" s="636">
        <v>26</v>
      </c>
      <c r="E354" s="636">
        <v>964</v>
      </c>
      <c r="F354" s="636">
        <v>27</v>
      </c>
      <c r="G354" s="636">
        <v>544</v>
      </c>
      <c r="H354" s="636" t="s">
        <v>1132</v>
      </c>
      <c r="J354" s="638">
        <f t="shared" si="5"/>
        <v>0.58000000000000185</v>
      </c>
      <c r="L354" s="633" t="s">
        <v>184</v>
      </c>
      <c r="M354" s="637" t="s">
        <v>1144</v>
      </c>
    </row>
    <row r="355" spans="1:13">
      <c r="A355" s="634" t="s">
        <v>184</v>
      </c>
      <c r="B355" s="634" t="s">
        <v>1144</v>
      </c>
      <c r="C355" s="635" t="s">
        <v>185</v>
      </c>
      <c r="D355" s="636">
        <v>27</v>
      </c>
      <c r="E355" s="636">
        <v>544</v>
      </c>
      <c r="F355" s="636">
        <v>27</v>
      </c>
      <c r="G355" s="636">
        <v>784</v>
      </c>
      <c r="H355" s="636" t="s">
        <v>1134</v>
      </c>
      <c r="J355" s="638">
        <f t="shared" si="5"/>
        <v>0.23999999999999844</v>
      </c>
      <c r="L355" s="633" t="s">
        <v>184</v>
      </c>
      <c r="M355" s="637" t="s">
        <v>1144</v>
      </c>
    </row>
    <row r="356" spans="1:13">
      <c r="A356" s="634" t="s">
        <v>184</v>
      </c>
      <c r="B356" s="634" t="s">
        <v>1144</v>
      </c>
      <c r="C356" s="635" t="s">
        <v>185</v>
      </c>
      <c r="D356" s="636">
        <v>27</v>
      </c>
      <c r="E356" s="636">
        <v>784</v>
      </c>
      <c r="F356" s="636">
        <v>28</v>
      </c>
      <c r="G356" s="636">
        <v>44</v>
      </c>
      <c r="H356" s="636" t="s">
        <v>1133</v>
      </c>
      <c r="J356" s="638">
        <f t="shared" si="5"/>
        <v>0.26000000000000156</v>
      </c>
      <c r="L356" s="633" t="s">
        <v>184</v>
      </c>
      <c r="M356" s="637" t="s">
        <v>1144</v>
      </c>
    </row>
    <row r="357" spans="1:13">
      <c r="A357" s="634" t="s">
        <v>184</v>
      </c>
      <c r="B357" s="634" t="s">
        <v>1144</v>
      </c>
      <c r="C357" s="635" t="s">
        <v>185</v>
      </c>
      <c r="D357" s="636">
        <v>28</v>
      </c>
      <c r="E357" s="636">
        <v>44</v>
      </c>
      <c r="F357" s="636">
        <v>28</v>
      </c>
      <c r="G357" s="636">
        <v>464</v>
      </c>
      <c r="H357" s="636" t="s">
        <v>1134</v>
      </c>
      <c r="J357" s="638">
        <f t="shared" si="5"/>
        <v>0.41999999999999815</v>
      </c>
      <c r="L357" s="633" t="s">
        <v>184</v>
      </c>
      <c r="M357" s="637" t="s">
        <v>1144</v>
      </c>
    </row>
    <row r="358" spans="1:13">
      <c r="A358" s="634" t="s">
        <v>184</v>
      </c>
      <c r="B358" s="634" t="s">
        <v>1144</v>
      </c>
      <c r="C358" s="635" t="s">
        <v>185</v>
      </c>
      <c r="D358" s="636">
        <v>28</v>
      </c>
      <c r="E358" s="636">
        <v>464</v>
      </c>
      <c r="F358" s="636">
        <v>28</v>
      </c>
      <c r="G358" s="636">
        <v>814</v>
      </c>
      <c r="H358" s="636" t="s">
        <v>1133</v>
      </c>
      <c r="J358" s="638">
        <f t="shared" si="5"/>
        <v>0.35000000000000142</v>
      </c>
      <c r="L358" s="633" t="s">
        <v>184</v>
      </c>
      <c r="M358" s="637" t="s">
        <v>1144</v>
      </c>
    </row>
    <row r="359" spans="1:13">
      <c r="A359" s="634" t="s">
        <v>184</v>
      </c>
      <c r="B359" s="634" t="s">
        <v>1144</v>
      </c>
      <c r="C359" s="635" t="s">
        <v>185</v>
      </c>
      <c r="D359" s="636">
        <v>28</v>
      </c>
      <c r="E359" s="636">
        <v>814</v>
      </c>
      <c r="F359" s="636">
        <v>28</v>
      </c>
      <c r="G359" s="636">
        <v>984</v>
      </c>
      <c r="H359" s="636" t="s">
        <v>1134</v>
      </c>
      <c r="J359" s="638">
        <f t="shared" si="5"/>
        <v>0.17000000000000171</v>
      </c>
      <c r="L359" s="633" t="s">
        <v>184</v>
      </c>
      <c r="M359" s="637" t="s">
        <v>1144</v>
      </c>
    </row>
    <row r="360" spans="1:13">
      <c r="A360" s="634" t="s">
        <v>184</v>
      </c>
      <c r="B360" s="634" t="s">
        <v>1144</v>
      </c>
      <c r="C360" s="635" t="s">
        <v>185</v>
      </c>
      <c r="D360" s="636">
        <v>28</v>
      </c>
      <c r="E360" s="636">
        <v>984</v>
      </c>
      <c r="F360" s="636">
        <v>29</v>
      </c>
      <c r="G360" s="636">
        <v>94</v>
      </c>
      <c r="H360" s="636" t="s">
        <v>1133</v>
      </c>
      <c r="J360" s="638">
        <f t="shared" si="5"/>
        <v>0.10999999999999943</v>
      </c>
      <c r="L360" s="633" t="s">
        <v>184</v>
      </c>
      <c r="M360" s="637" t="s">
        <v>1144</v>
      </c>
    </row>
    <row r="361" spans="1:13">
      <c r="A361" s="634" t="s">
        <v>184</v>
      </c>
      <c r="B361" s="634" t="s">
        <v>1144</v>
      </c>
      <c r="C361" s="635" t="s">
        <v>185</v>
      </c>
      <c r="D361" s="636">
        <v>29</v>
      </c>
      <c r="E361" s="636">
        <v>94</v>
      </c>
      <c r="F361" s="636">
        <v>29</v>
      </c>
      <c r="G361" s="636">
        <v>184</v>
      </c>
      <c r="H361" s="636" t="s">
        <v>1141</v>
      </c>
      <c r="J361" s="638">
        <f t="shared" si="5"/>
        <v>8.9999999999999858E-2</v>
      </c>
      <c r="L361" s="633" t="s">
        <v>184</v>
      </c>
      <c r="M361" s="637" t="s">
        <v>1144</v>
      </c>
    </row>
    <row r="362" spans="1:13">
      <c r="A362" s="634" t="s">
        <v>184</v>
      </c>
      <c r="B362" s="634" t="s">
        <v>1144</v>
      </c>
      <c r="C362" s="635" t="s">
        <v>185</v>
      </c>
      <c r="D362" s="636">
        <v>29</v>
      </c>
      <c r="E362" s="636">
        <v>184</v>
      </c>
      <c r="F362" s="636">
        <v>29</v>
      </c>
      <c r="G362" s="636">
        <v>284</v>
      </c>
      <c r="H362" s="636" t="s">
        <v>1134</v>
      </c>
      <c r="J362" s="638">
        <f t="shared" si="5"/>
        <v>9.9999999999997868E-2</v>
      </c>
      <c r="L362" s="633" t="s">
        <v>184</v>
      </c>
      <c r="M362" s="637" t="s">
        <v>1144</v>
      </c>
    </row>
    <row r="363" spans="1:13">
      <c r="A363" s="634" t="s">
        <v>184</v>
      </c>
      <c r="B363" s="634" t="s">
        <v>1144</v>
      </c>
      <c r="C363" s="635" t="s">
        <v>185</v>
      </c>
      <c r="D363" s="636">
        <v>29</v>
      </c>
      <c r="E363" s="636">
        <v>284</v>
      </c>
      <c r="F363" s="636">
        <v>29</v>
      </c>
      <c r="G363" s="636">
        <v>554</v>
      </c>
      <c r="H363" s="636" t="s">
        <v>1133</v>
      </c>
      <c r="J363" s="638">
        <f t="shared" si="5"/>
        <v>0.26999999999999957</v>
      </c>
      <c r="L363" s="633" t="s">
        <v>184</v>
      </c>
      <c r="M363" s="637" t="s">
        <v>1144</v>
      </c>
    </row>
    <row r="364" spans="1:13">
      <c r="A364" s="634" t="s">
        <v>184</v>
      </c>
      <c r="B364" s="634" t="s">
        <v>1144</v>
      </c>
      <c r="C364" s="635" t="s">
        <v>185</v>
      </c>
      <c r="D364" s="636">
        <v>29</v>
      </c>
      <c r="E364" s="636">
        <v>554</v>
      </c>
      <c r="F364" s="636">
        <v>29</v>
      </c>
      <c r="G364" s="636">
        <v>694</v>
      </c>
      <c r="H364" s="636" t="s">
        <v>1134</v>
      </c>
      <c r="J364" s="638">
        <f t="shared" si="5"/>
        <v>0.14000000000000057</v>
      </c>
      <c r="L364" s="633" t="s">
        <v>184</v>
      </c>
      <c r="M364" s="637" t="s">
        <v>1144</v>
      </c>
    </row>
    <row r="365" spans="1:13">
      <c r="A365" s="634" t="s">
        <v>184</v>
      </c>
      <c r="B365" s="634" t="s">
        <v>1144</v>
      </c>
      <c r="C365" s="635" t="s">
        <v>185</v>
      </c>
      <c r="D365" s="636">
        <v>29</v>
      </c>
      <c r="E365" s="636">
        <v>694</v>
      </c>
      <c r="F365" s="636">
        <v>29</v>
      </c>
      <c r="G365" s="636">
        <v>834</v>
      </c>
      <c r="H365" s="636" t="s">
        <v>1133</v>
      </c>
      <c r="J365" s="638">
        <f t="shared" si="5"/>
        <v>0.14000000000000057</v>
      </c>
      <c r="L365" s="633" t="s">
        <v>184</v>
      </c>
      <c r="M365" s="637" t="s">
        <v>1144</v>
      </c>
    </row>
    <row r="366" spans="1:13">
      <c r="A366" s="634" t="s">
        <v>184</v>
      </c>
      <c r="B366" s="634" t="s">
        <v>1144</v>
      </c>
      <c r="C366" s="635" t="s">
        <v>185</v>
      </c>
      <c r="D366" s="636">
        <v>29</v>
      </c>
      <c r="E366" s="636">
        <v>834</v>
      </c>
      <c r="F366" s="636">
        <v>29</v>
      </c>
      <c r="G366" s="636">
        <v>904</v>
      </c>
      <c r="H366" s="636" t="s">
        <v>1134</v>
      </c>
      <c r="J366" s="638">
        <f t="shared" si="5"/>
        <v>7.0000000000000284E-2</v>
      </c>
      <c r="L366" s="633" t="s">
        <v>184</v>
      </c>
      <c r="M366" s="637" t="s">
        <v>1144</v>
      </c>
    </row>
    <row r="367" spans="1:13">
      <c r="A367" s="634" t="s">
        <v>184</v>
      </c>
      <c r="B367" s="634" t="s">
        <v>1144</v>
      </c>
      <c r="C367" s="635" t="s">
        <v>185</v>
      </c>
      <c r="D367" s="636">
        <v>29</v>
      </c>
      <c r="E367" s="636">
        <v>904</v>
      </c>
      <c r="F367" s="636">
        <v>29</v>
      </c>
      <c r="G367" s="636">
        <v>964</v>
      </c>
      <c r="H367" s="636" t="s">
        <v>1133</v>
      </c>
      <c r="J367" s="638">
        <f t="shared" si="5"/>
        <v>5.9999999999998721E-2</v>
      </c>
      <c r="L367" s="633" t="s">
        <v>184</v>
      </c>
      <c r="M367" s="637" t="s">
        <v>1144</v>
      </c>
    </row>
    <row r="368" spans="1:13">
      <c r="A368" s="634" t="s">
        <v>184</v>
      </c>
      <c r="B368" s="634" t="s">
        <v>1144</v>
      </c>
      <c r="C368" s="635" t="s">
        <v>185</v>
      </c>
      <c r="D368" s="636">
        <v>29</v>
      </c>
      <c r="E368" s="636">
        <v>964</v>
      </c>
      <c r="F368" s="636">
        <v>30</v>
      </c>
      <c r="G368" s="636">
        <v>144</v>
      </c>
      <c r="H368" s="636" t="s">
        <v>1132</v>
      </c>
      <c r="J368" s="638">
        <f t="shared" si="5"/>
        <v>0.17999999999999972</v>
      </c>
      <c r="L368" s="633" t="s">
        <v>184</v>
      </c>
      <c r="M368" s="637" t="s">
        <v>1144</v>
      </c>
    </row>
    <row r="369" spans="1:13">
      <c r="A369" s="634" t="s">
        <v>184</v>
      </c>
      <c r="B369" s="634" t="s">
        <v>1144</v>
      </c>
      <c r="C369" s="635" t="s">
        <v>185</v>
      </c>
      <c r="D369" s="636">
        <v>30</v>
      </c>
      <c r="E369" s="636">
        <v>144</v>
      </c>
      <c r="F369" s="636">
        <v>30</v>
      </c>
      <c r="G369" s="636">
        <v>304</v>
      </c>
      <c r="H369" s="636" t="s">
        <v>1133</v>
      </c>
      <c r="J369" s="638">
        <f t="shared" si="5"/>
        <v>0.16000000000000014</v>
      </c>
      <c r="L369" s="633" t="s">
        <v>184</v>
      </c>
      <c r="M369" s="637" t="s">
        <v>1144</v>
      </c>
    </row>
    <row r="370" spans="1:13">
      <c r="A370" s="634" t="s">
        <v>184</v>
      </c>
      <c r="B370" s="634" t="s">
        <v>1144</v>
      </c>
      <c r="C370" s="635" t="s">
        <v>185</v>
      </c>
      <c r="D370" s="636">
        <v>30</v>
      </c>
      <c r="E370" s="636">
        <v>304</v>
      </c>
      <c r="F370" s="636">
        <v>30</v>
      </c>
      <c r="G370" s="636">
        <v>374</v>
      </c>
      <c r="H370" s="636" t="s">
        <v>1141</v>
      </c>
      <c r="J370" s="638">
        <f t="shared" si="5"/>
        <v>7.0000000000000284E-2</v>
      </c>
      <c r="L370" s="633" t="s">
        <v>184</v>
      </c>
      <c r="M370" s="637" t="s">
        <v>1144</v>
      </c>
    </row>
    <row r="371" spans="1:13">
      <c r="A371" s="634" t="s">
        <v>184</v>
      </c>
      <c r="B371" s="634" t="s">
        <v>1144</v>
      </c>
      <c r="C371" s="635" t="s">
        <v>185</v>
      </c>
      <c r="D371" s="636">
        <v>30</v>
      </c>
      <c r="E371" s="636">
        <v>374</v>
      </c>
      <c r="F371" s="636">
        <v>30</v>
      </c>
      <c r="G371" s="636">
        <v>444</v>
      </c>
      <c r="H371" s="636" t="s">
        <v>1133</v>
      </c>
      <c r="J371" s="638">
        <f t="shared" si="5"/>
        <v>7.0000000000000284E-2</v>
      </c>
      <c r="L371" s="633" t="s">
        <v>184</v>
      </c>
      <c r="M371" s="637" t="s">
        <v>1144</v>
      </c>
    </row>
    <row r="372" spans="1:13">
      <c r="A372" s="634" t="s">
        <v>184</v>
      </c>
      <c r="B372" s="634" t="s">
        <v>1144</v>
      </c>
      <c r="C372" s="635" t="s">
        <v>185</v>
      </c>
      <c r="D372" s="636">
        <v>30</v>
      </c>
      <c r="E372" s="636">
        <v>444</v>
      </c>
      <c r="F372" s="636">
        <v>30</v>
      </c>
      <c r="G372" s="636">
        <v>634</v>
      </c>
      <c r="H372" s="636" t="s">
        <v>1134</v>
      </c>
      <c r="J372" s="638">
        <f t="shared" si="5"/>
        <v>0.19000000000000128</v>
      </c>
      <c r="L372" s="633" t="s">
        <v>184</v>
      </c>
      <c r="M372" s="637" t="s">
        <v>1144</v>
      </c>
    </row>
    <row r="373" spans="1:13">
      <c r="A373" s="634" t="s">
        <v>184</v>
      </c>
      <c r="B373" s="634" t="s">
        <v>1144</v>
      </c>
      <c r="C373" s="635" t="s">
        <v>185</v>
      </c>
      <c r="D373" s="636">
        <v>30</v>
      </c>
      <c r="E373" s="636">
        <v>634</v>
      </c>
      <c r="F373" s="636">
        <v>30</v>
      </c>
      <c r="G373" s="636">
        <v>744</v>
      </c>
      <c r="H373" s="636" t="s">
        <v>1132</v>
      </c>
      <c r="J373" s="638">
        <f t="shared" si="5"/>
        <v>0.10999999999999943</v>
      </c>
      <c r="L373" s="633" t="s">
        <v>184</v>
      </c>
      <c r="M373" s="637" t="s">
        <v>1144</v>
      </c>
    </row>
    <row r="374" spans="1:13">
      <c r="A374" s="634" t="s">
        <v>184</v>
      </c>
      <c r="B374" s="634" t="s">
        <v>1144</v>
      </c>
      <c r="C374" s="635" t="s">
        <v>185</v>
      </c>
      <c r="D374" s="636">
        <v>30</v>
      </c>
      <c r="E374" s="636">
        <v>744</v>
      </c>
      <c r="F374" s="636">
        <v>30</v>
      </c>
      <c r="G374" s="636">
        <v>859</v>
      </c>
      <c r="H374" s="636" t="s">
        <v>1134</v>
      </c>
      <c r="J374" s="638">
        <f t="shared" si="5"/>
        <v>0.11500000000000199</v>
      </c>
      <c r="L374" s="633" t="s">
        <v>184</v>
      </c>
      <c r="M374" s="637" t="s">
        <v>1144</v>
      </c>
    </row>
    <row r="375" spans="1:13">
      <c r="A375" s="634" t="s">
        <v>184</v>
      </c>
      <c r="B375" s="634" t="s">
        <v>1144</v>
      </c>
      <c r="C375" s="635" t="s">
        <v>185</v>
      </c>
      <c r="D375" s="636">
        <v>30</v>
      </c>
      <c r="E375" s="636">
        <v>859</v>
      </c>
      <c r="F375" s="636">
        <v>30</v>
      </c>
      <c r="G375" s="636">
        <v>924</v>
      </c>
      <c r="H375" s="636" t="s">
        <v>1133</v>
      </c>
      <c r="J375" s="638">
        <f t="shared" si="5"/>
        <v>6.4999999999997726E-2</v>
      </c>
      <c r="L375" s="633" t="s">
        <v>184</v>
      </c>
      <c r="M375" s="637" t="s">
        <v>1144</v>
      </c>
    </row>
    <row r="376" spans="1:13">
      <c r="A376" s="634" t="s">
        <v>184</v>
      </c>
      <c r="B376" s="634" t="s">
        <v>1144</v>
      </c>
      <c r="C376" s="635" t="s">
        <v>185</v>
      </c>
      <c r="D376" s="636">
        <v>30</v>
      </c>
      <c r="E376" s="636">
        <v>924</v>
      </c>
      <c r="F376" s="636">
        <v>31</v>
      </c>
      <c r="G376" s="636">
        <v>14</v>
      </c>
      <c r="H376" s="636" t="s">
        <v>1141</v>
      </c>
      <c r="J376" s="638">
        <f t="shared" si="5"/>
        <v>8.9999999999999858E-2</v>
      </c>
      <c r="L376" s="633" t="s">
        <v>184</v>
      </c>
      <c r="M376" s="637" t="s">
        <v>1144</v>
      </c>
    </row>
    <row r="377" spans="1:13">
      <c r="A377" s="634" t="s">
        <v>184</v>
      </c>
      <c r="B377" s="634" t="s">
        <v>1144</v>
      </c>
      <c r="C377" s="635" t="s">
        <v>185</v>
      </c>
      <c r="D377" s="636">
        <v>31</v>
      </c>
      <c r="E377" s="636">
        <v>14</v>
      </c>
      <c r="F377" s="636">
        <v>31</v>
      </c>
      <c r="G377" s="636">
        <v>94</v>
      </c>
      <c r="H377" s="636" t="s">
        <v>1132</v>
      </c>
      <c r="J377" s="638">
        <f t="shared" si="5"/>
        <v>8.0000000000001847E-2</v>
      </c>
      <c r="L377" s="633" t="s">
        <v>184</v>
      </c>
      <c r="M377" s="637" t="s">
        <v>1144</v>
      </c>
    </row>
    <row r="378" spans="1:13">
      <c r="A378" s="634" t="s">
        <v>184</v>
      </c>
      <c r="B378" s="634" t="s">
        <v>1144</v>
      </c>
      <c r="C378" s="635" t="s">
        <v>185</v>
      </c>
      <c r="D378" s="636">
        <v>31</v>
      </c>
      <c r="E378" s="636">
        <v>94</v>
      </c>
      <c r="F378" s="636">
        <v>31</v>
      </c>
      <c r="G378" s="636">
        <v>244</v>
      </c>
      <c r="H378" s="636" t="s">
        <v>1133</v>
      </c>
      <c r="J378" s="638">
        <f t="shared" si="5"/>
        <v>0.14999999999999858</v>
      </c>
      <c r="L378" s="633" t="s">
        <v>184</v>
      </c>
      <c r="M378" s="637" t="s">
        <v>1144</v>
      </c>
    </row>
    <row r="379" spans="1:13">
      <c r="A379" s="634" t="s">
        <v>184</v>
      </c>
      <c r="B379" s="634" t="s">
        <v>1144</v>
      </c>
      <c r="C379" s="635" t="s">
        <v>185</v>
      </c>
      <c r="D379" s="636">
        <v>31</v>
      </c>
      <c r="E379" s="636">
        <v>244</v>
      </c>
      <c r="F379" s="636">
        <v>31</v>
      </c>
      <c r="G379" s="636">
        <v>484</v>
      </c>
      <c r="H379" s="636" t="s">
        <v>1132</v>
      </c>
      <c r="J379" s="638">
        <f t="shared" si="5"/>
        <v>0.24000000000000199</v>
      </c>
      <c r="L379" s="633" t="s">
        <v>184</v>
      </c>
      <c r="M379" s="637" t="s">
        <v>1144</v>
      </c>
    </row>
    <row r="380" spans="1:13">
      <c r="A380" s="634" t="s">
        <v>184</v>
      </c>
      <c r="B380" s="634" t="s">
        <v>1144</v>
      </c>
      <c r="C380" s="635" t="s">
        <v>185</v>
      </c>
      <c r="D380" s="636">
        <v>31</v>
      </c>
      <c r="E380" s="636">
        <v>484</v>
      </c>
      <c r="F380" s="636">
        <v>31</v>
      </c>
      <c r="G380" s="636">
        <v>594</v>
      </c>
      <c r="H380" s="636" t="s">
        <v>1134</v>
      </c>
      <c r="J380" s="638">
        <f t="shared" si="5"/>
        <v>0.10999999999999943</v>
      </c>
      <c r="L380" s="633" t="s">
        <v>184</v>
      </c>
      <c r="M380" s="637" t="s">
        <v>1144</v>
      </c>
    </row>
    <row r="381" spans="1:13">
      <c r="A381" s="634" t="s">
        <v>184</v>
      </c>
      <c r="B381" s="634" t="s">
        <v>1144</v>
      </c>
      <c r="C381" s="635" t="s">
        <v>185</v>
      </c>
      <c r="D381" s="636">
        <v>31</v>
      </c>
      <c r="E381" s="636">
        <v>594</v>
      </c>
      <c r="F381" s="636">
        <v>31</v>
      </c>
      <c r="G381" s="636">
        <v>744</v>
      </c>
      <c r="H381" s="636" t="s">
        <v>1133</v>
      </c>
      <c r="J381" s="638">
        <f t="shared" si="5"/>
        <v>0.14999999999999858</v>
      </c>
      <c r="L381" s="633" t="s">
        <v>184</v>
      </c>
      <c r="M381" s="637" t="s">
        <v>1144</v>
      </c>
    </row>
    <row r="382" spans="1:13">
      <c r="A382" s="634" t="s">
        <v>184</v>
      </c>
      <c r="B382" s="634" t="s">
        <v>1144</v>
      </c>
      <c r="C382" s="635" t="s">
        <v>185</v>
      </c>
      <c r="D382" s="636">
        <v>31</v>
      </c>
      <c r="E382" s="636">
        <v>744</v>
      </c>
      <c r="F382" s="636">
        <v>31</v>
      </c>
      <c r="G382" s="636">
        <v>864</v>
      </c>
      <c r="H382" s="636" t="s">
        <v>1134</v>
      </c>
      <c r="J382" s="638">
        <f t="shared" si="5"/>
        <v>0.12000000000000099</v>
      </c>
      <c r="L382" s="633" t="s">
        <v>184</v>
      </c>
      <c r="M382" s="637" t="s">
        <v>1144</v>
      </c>
    </row>
    <row r="383" spans="1:13">
      <c r="A383" s="634" t="s">
        <v>184</v>
      </c>
      <c r="B383" s="634" t="s">
        <v>1144</v>
      </c>
      <c r="C383" s="635" t="s">
        <v>185</v>
      </c>
      <c r="D383" s="636">
        <v>31</v>
      </c>
      <c r="E383" s="636">
        <v>864</v>
      </c>
      <c r="F383" s="636">
        <v>31</v>
      </c>
      <c r="G383" s="636">
        <v>954</v>
      </c>
      <c r="H383" s="636" t="s">
        <v>1132</v>
      </c>
      <c r="J383" s="638">
        <f t="shared" si="5"/>
        <v>8.9999999999999858E-2</v>
      </c>
      <c r="L383" s="633" t="s">
        <v>184</v>
      </c>
      <c r="M383" s="637" t="s">
        <v>1144</v>
      </c>
    </row>
    <row r="384" spans="1:13">
      <c r="A384" s="634" t="s">
        <v>184</v>
      </c>
      <c r="B384" s="634" t="s">
        <v>1144</v>
      </c>
      <c r="C384" s="635" t="s">
        <v>185</v>
      </c>
      <c r="D384" s="636">
        <v>31</v>
      </c>
      <c r="E384" s="636">
        <v>954</v>
      </c>
      <c r="F384" s="636">
        <v>32</v>
      </c>
      <c r="G384" s="636">
        <v>144</v>
      </c>
      <c r="H384" s="636" t="s">
        <v>1134</v>
      </c>
      <c r="J384" s="638">
        <f t="shared" si="5"/>
        <v>0.18999999999999773</v>
      </c>
      <c r="L384" s="633" t="s">
        <v>184</v>
      </c>
      <c r="M384" s="637" t="s">
        <v>1144</v>
      </c>
    </row>
    <row r="385" spans="1:13">
      <c r="A385" s="634" t="s">
        <v>184</v>
      </c>
      <c r="B385" s="634" t="s">
        <v>1144</v>
      </c>
      <c r="C385" s="635" t="s">
        <v>185</v>
      </c>
      <c r="D385" s="636">
        <v>32</v>
      </c>
      <c r="E385" s="636">
        <v>144</v>
      </c>
      <c r="F385" s="636">
        <v>32</v>
      </c>
      <c r="G385" s="636">
        <v>269</v>
      </c>
      <c r="H385" s="636" t="s">
        <v>1132</v>
      </c>
      <c r="J385" s="638">
        <f t="shared" si="5"/>
        <v>0.125</v>
      </c>
      <c r="L385" s="633" t="s">
        <v>184</v>
      </c>
      <c r="M385" s="637" t="s">
        <v>1144</v>
      </c>
    </row>
    <row r="386" spans="1:13">
      <c r="A386" s="634" t="s">
        <v>184</v>
      </c>
      <c r="B386" s="634" t="s">
        <v>1144</v>
      </c>
      <c r="C386" s="635" t="s">
        <v>185</v>
      </c>
      <c r="D386" s="636">
        <v>32</v>
      </c>
      <c r="E386" s="636">
        <v>269</v>
      </c>
      <c r="F386" s="636">
        <v>33</v>
      </c>
      <c r="G386" s="636">
        <v>434</v>
      </c>
      <c r="H386" s="636" t="s">
        <v>1134</v>
      </c>
      <c r="J386" s="638">
        <f t="shared" si="5"/>
        <v>1.1649999999999991</v>
      </c>
      <c r="L386" s="633" t="s">
        <v>184</v>
      </c>
      <c r="M386" s="637" t="s">
        <v>1144</v>
      </c>
    </row>
    <row r="387" spans="1:13">
      <c r="A387" s="634" t="s">
        <v>184</v>
      </c>
      <c r="B387" s="634" t="s">
        <v>1144</v>
      </c>
      <c r="C387" s="635" t="s">
        <v>185</v>
      </c>
      <c r="D387" s="636">
        <v>33</v>
      </c>
      <c r="E387" s="636">
        <v>434</v>
      </c>
      <c r="F387" s="636">
        <v>33</v>
      </c>
      <c r="G387" s="636">
        <v>664</v>
      </c>
      <c r="H387" s="636" t="s">
        <v>1132</v>
      </c>
      <c r="J387" s="638">
        <f t="shared" ref="J387:J450" si="6">+(F387+G387/1000)-(D387+E387/1000)</f>
        <v>0.23000000000000398</v>
      </c>
      <c r="L387" s="633" t="s">
        <v>184</v>
      </c>
      <c r="M387" s="637" t="s">
        <v>1144</v>
      </c>
    </row>
    <row r="388" spans="1:13">
      <c r="A388" s="634" t="s">
        <v>184</v>
      </c>
      <c r="B388" s="634" t="s">
        <v>1144</v>
      </c>
      <c r="C388" s="635" t="s">
        <v>185</v>
      </c>
      <c r="D388" s="636">
        <v>33</v>
      </c>
      <c r="E388" s="636">
        <v>664</v>
      </c>
      <c r="F388" s="636">
        <v>33</v>
      </c>
      <c r="G388" s="636">
        <v>834</v>
      </c>
      <c r="H388" s="636" t="s">
        <v>1134</v>
      </c>
      <c r="J388" s="638">
        <f t="shared" si="6"/>
        <v>0.17000000000000171</v>
      </c>
      <c r="L388" s="633" t="s">
        <v>184</v>
      </c>
      <c r="M388" s="637" t="s">
        <v>1144</v>
      </c>
    </row>
    <row r="389" spans="1:13">
      <c r="A389" s="634" t="s">
        <v>184</v>
      </c>
      <c r="B389" s="634" t="s">
        <v>1144</v>
      </c>
      <c r="C389" s="635" t="s">
        <v>185</v>
      </c>
      <c r="D389" s="636">
        <v>33</v>
      </c>
      <c r="E389" s="636">
        <v>834</v>
      </c>
      <c r="F389" s="636">
        <v>34</v>
      </c>
      <c r="G389" s="636">
        <v>124</v>
      </c>
      <c r="H389" s="636" t="s">
        <v>1133</v>
      </c>
      <c r="J389" s="638">
        <f t="shared" si="6"/>
        <v>0.28999999999999915</v>
      </c>
      <c r="L389" s="633" t="s">
        <v>184</v>
      </c>
      <c r="M389" s="637" t="s">
        <v>1144</v>
      </c>
    </row>
    <row r="390" spans="1:13">
      <c r="A390" s="634" t="s">
        <v>184</v>
      </c>
      <c r="B390" s="634" t="s">
        <v>1144</v>
      </c>
      <c r="C390" s="635" t="s">
        <v>185</v>
      </c>
      <c r="D390" s="636">
        <v>34</v>
      </c>
      <c r="E390" s="636">
        <v>124</v>
      </c>
      <c r="F390" s="636">
        <v>34</v>
      </c>
      <c r="G390" s="636">
        <v>364</v>
      </c>
      <c r="H390" s="636" t="s">
        <v>1134</v>
      </c>
      <c r="J390" s="638">
        <f t="shared" si="6"/>
        <v>0.23999999999999488</v>
      </c>
      <c r="L390" s="633" t="s">
        <v>184</v>
      </c>
      <c r="M390" s="637" t="s">
        <v>1144</v>
      </c>
    </row>
    <row r="391" spans="1:13">
      <c r="A391" s="634" t="s">
        <v>184</v>
      </c>
      <c r="B391" s="634" t="s">
        <v>1144</v>
      </c>
      <c r="C391" s="635" t="s">
        <v>185</v>
      </c>
      <c r="D391" s="636">
        <v>34</v>
      </c>
      <c r="E391" s="636">
        <v>364</v>
      </c>
      <c r="F391" s="636">
        <v>35</v>
      </c>
      <c r="G391" s="636">
        <v>64</v>
      </c>
      <c r="H391" s="636" t="s">
        <v>1141</v>
      </c>
      <c r="J391" s="638">
        <f t="shared" si="6"/>
        <v>0.70000000000000284</v>
      </c>
      <c r="L391" s="633" t="s">
        <v>184</v>
      </c>
      <c r="M391" s="637" t="s">
        <v>1144</v>
      </c>
    </row>
    <row r="392" spans="1:13">
      <c r="A392" s="634" t="s">
        <v>184</v>
      </c>
      <c r="B392" s="634" t="s">
        <v>1144</v>
      </c>
      <c r="C392" s="635" t="s">
        <v>185</v>
      </c>
      <c r="D392" s="636">
        <v>35</v>
      </c>
      <c r="E392" s="636">
        <v>64</v>
      </c>
      <c r="F392" s="636">
        <v>35</v>
      </c>
      <c r="G392" s="636">
        <v>314</v>
      </c>
      <c r="H392" s="636" t="s">
        <v>1134</v>
      </c>
      <c r="J392" s="638">
        <f t="shared" si="6"/>
        <v>0.25</v>
      </c>
      <c r="L392" s="633" t="s">
        <v>184</v>
      </c>
      <c r="M392" s="637" t="s">
        <v>1144</v>
      </c>
    </row>
    <row r="393" spans="1:13">
      <c r="A393" s="634" t="s">
        <v>184</v>
      </c>
      <c r="B393" s="634" t="s">
        <v>1144</v>
      </c>
      <c r="C393" s="635" t="s">
        <v>185</v>
      </c>
      <c r="D393" s="636">
        <v>35</v>
      </c>
      <c r="E393" s="636">
        <v>314</v>
      </c>
      <c r="F393" s="636">
        <v>35</v>
      </c>
      <c r="G393" s="636">
        <v>384</v>
      </c>
      <c r="H393" s="636" t="s">
        <v>1133</v>
      </c>
      <c r="J393" s="638">
        <f t="shared" si="6"/>
        <v>7.0000000000000284E-2</v>
      </c>
      <c r="L393" s="633" t="s">
        <v>184</v>
      </c>
      <c r="M393" s="637" t="s">
        <v>1144</v>
      </c>
    </row>
    <row r="394" spans="1:13">
      <c r="A394" s="634" t="s">
        <v>184</v>
      </c>
      <c r="B394" s="634" t="s">
        <v>1144</v>
      </c>
      <c r="C394" s="635" t="s">
        <v>185</v>
      </c>
      <c r="D394" s="636">
        <v>35</v>
      </c>
      <c r="E394" s="636">
        <v>384</v>
      </c>
      <c r="F394" s="636">
        <v>35</v>
      </c>
      <c r="G394" s="636">
        <v>884</v>
      </c>
      <c r="H394" s="636" t="s">
        <v>1134</v>
      </c>
      <c r="J394" s="638">
        <f t="shared" si="6"/>
        <v>0.5</v>
      </c>
      <c r="L394" s="633" t="s">
        <v>184</v>
      </c>
      <c r="M394" s="637" t="s">
        <v>1144</v>
      </c>
    </row>
    <row r="395" spans="1:13">
      <c r="A395" s="634" t="s">
        <v>184</v>
      </c>
      <c r="B395" s="634" t="s">
        <v>1144</v>
      </c>
      <c r="C395" s="635" t="s">
        <v>185</v>
      </c>
      <c r="D395" s="636">
        <v>35</v>
      </c>
      <c r="E395" s="636">
        <v>884</v>
      </c>
      <c r="F395" s="636">
        <v>36</v>
      </c>
      <c r="G395" s="636">
        <v>159</v>
      </c>
      <c r="H395" s="636" t="s">
        <v>1133</v>
      </c>
      <c r="J395" s="638">
        <f t="shared" si="6"/>
        <v>0.27499999999999858</v>
      </c>
      <c r="L395" s="633" t="s">
        <v>184</v>
      </c>
      <c r="M395" s="637" t="s">
        <v>1144</v>
      </c>
    </row>
    <row r="396" spans="1:13">
      <c r="A396" s="634" t="s">
        <v>184</v>
      </c>
      <c r="B396" s="634" t="s">
        <v>1144</v>
      </c>
      <c r="C396" s="635" t="s">
        <v>185</v>
      </c>
      <c r="D396" s="636">
        <v>36</v>
      </c>
      <c r="E396" s="636">
        <v>159</v>
      </c>
      <c r="F396" s="636">
        <v>36</v>
      </c>
      <c r="G396" s="636">
        <v>274</v>
      </c>
      <c r="H396" s="636" t="s">
        <v>1132</v>
      </c>
      <c r="J396" s="638">
        <f t="shared" si="6"/>
        <v>0.11500000000000199</v>
      </c>
      <c r="L396" s="633" t="s">
        <v>184</v>
      </c>
      <c r="M396" s="637" t="s">
        <v>1144</v>
      </c>
    </row>
    <row r="397" spans="1:13">
      <c r="A397" s="634" t="s">
        <v>184</v>
      </c>
      <c r="B397" s="634" t="s">
        <v>1144</v>
      </c>
      <c r="C397" s="635" t="s">
        <v>185</v>
      </c>
      <c r="D397" s="636">
        <v>36</v>
      </c>
      <c r="E397" s="636">
        <v>274</v>
      </c>
      <c r="F397" s="636">
        <v>36</v>
      </c>
      <c r="G397" s="636">
        <v>584</v>
      </c>
      <c r="H397" s="636" t="s">
        <v>1133</v>
      </c>
      <c r="J397" s="638">
        <f t="shared" si="6"/>
        <v>0.31000000000000227</v>
      </c>
      <c r="L397" s="633" t="s">
        <v>184</v>
      </c>
      <c r="M397" s="637" t="s">
        <v>1144</v>
      </c>
    </row>
    <row r="398" spans="1:13">
      <c r="A398" s="634" t="s">
        <v>184</v>
      </c>
      <c r="B398" s="634" t="s">
        <v>1144</v>
      </c>
      <c r="C398" s="635" t="s">
        <v>185</v>
      </c>
      <c r="D398" s="636">
        <v>36</v>
      </c>
      <c r="E398" s="636">
        <v>584</v>
      </c>
      <c r="F398" s="636">
        <v>37</v>
      </c>
      <c r="G398" s="636">
        <v>4</v>
      </c>
      <c r="H398" s="636" t="s">
        <v>1132</v>
      </c>
      <c r="J398" s="638">
        <f t="shared" si="6"/>
        <v>0.4199999999999946</v>
      </c>
      <c r="L398" s="633" t="s">
        <v>184</v>
      </c>
      <c r="M398" s="637" t="s">
        <v>1144</v>
      </c>
    </row>
    <row r="399" spans="1:13">
      <c r="A399" s="634" t="s">
        <v>184</v>
      </c>
      <c r="B399" s="634" t="s">
        <v>1144</v>
      </c>
      <c r="C399" s="635" t="s">
        <v>185</v>
      </c>
      <c r="D399" s="636">
        <v>37</v>
      </c>
      <c r="E399" s="636">
        <v>4</v>
      </c>
      <c r="F399" s="636">
        <v>37</v>
      </c>
      <c r="G399" s="636">
        <v>134</v>
      </c>
      <c r="H399" s="636" t="s">
        <v>1133</v>
      </c>
      <c r="J399" s="638">
        <f t="shared" si="6"/>
        <v>0.13000000000000256</v>
      </c>
      <c r="L399" s="633" t="s">
        <v>184</v>
      </c>
      <c r="M399" s="637" t="s">
        <v>1144</v>
      </c>
    </row>
    <row r="400" spans="1:13">
      <c r="A400" s="634" t="s">
        <v>184</v>
      </c>
      <c r="B400" s="634" t="s">
        <v>1144</v>
      </c>
      <c r="C400" s="635" t="s">
        <v>185</v>
      </c>
      <c r="D400" s="636">
        <v>37</v>
      </c>
      <c r="E400" s="636">
        <v>134</v>
      </c>
      <c r="F400" s="636">
        <v>37</v>
      </c>
      <c r="G400" s="636">
        <v>254</v>
      </c>
      <c r="H400" s="636" t="s">
        <v>1134</v>
      </c>
      <c r="J400" s="638">
        <f t="shared" si="6"/>
        <v>0.11999999999999744</v>
      </c>
      <c r="L400" s="633" t="s">
        <v>184</v>
      </c>
      <c r="M400" s="637" t="s">
        <v>1144</v>
      </c>
    </row>
    <row r="401" spans="1:13">
      <c r="A401" s="634" t="s">
        <v>184</v>
      </c>
      <c r="B401" s="634" t="s">
        <v>1144</v>
      </c>
      <c r="C401" s="635" t="s">
        <v>185</v>
      </c>
      <c r="D401" s="636">
        <v>37</v>
      </c>
      <c r="E401" s="636">
        <v>254</v>
      </c>
      <c r="F401" s="636">
        <v>37</v>
      </c>
      <c r="G401" s="636">
        <v>584</v>
      </c>
      <c r="H401" s="636" t="s">
        <v>1132</v>
      </c>
      <c r="J401" s="638">
        <f t="shared" si="6"/>
        <v>0.3300000000000054</v>
      </c>
      <c r="L401" s="633" t="s">
        <v>184</v>
      </c>
      <c r="M401" s="637" t="s">
        <v>1144</v>
      </c>
    </row>
    <row r="402" spans="1:13">
      <c r="A402" s="634" t="s">
        <v>184</v>
      </c>
      <c r="B402" s="634" t="s">
        <v>1144</v>
      </c>
      <c r="C402" s="635" t="s">
        <v>185</v>
      </c>
      <c r="D402" s="636">
        <v>37</v>
      </c>
      <c r="E402" s="636">
        <v>584</v>
      </c>
      <c r="F402" s="636">
        <v>37</v>
      </c>
      <c r="G402" s="636">
        <v>794</v>
      </c>
      <c r="H402" s="636" t="s">
        <v>1134</v>
      </c>
      <c r="J402" s="638">
        <f t="shared" si="6"/>
        <v>0.20999999999999375</v>
      </c>
      <c r="L402" s="633" t="s">
        <v>184</v>
      </c>
      <c r="M402" s="637" t="s">
        <v>1144</v>
      </c>
    </row>
    <row r="403" spans="1:13">
      <c r="A403" s="634" t="s">
        <v>184</v>
      </c>
      <c r="B403" s="634" t="s">
        <v>1144</v>
      </c>
      <c r="C403" s="635" t="s">
        <v>185</v>
      </c>
      <c r="D403" s="636">
        <v>37</v>
      </c>
      <c r="E403" s="636">
        <v>794</v>
      </c>
      <c r="F403" s="636">
        <v>38</v>
      </c>
      <c r="G403" s="636">
        <v>59</v>
      </c>
      <c r="H403" s="636" t="s">
        <v>1133</v>
      </c>
      <c r="J403" s="638">
        <f t="shared" si="6"/>
        <v>0.26500000000000057</v>
      </c>
      <c r="L403" s="633" t="s">
        <v>184</v>
      </c>
      <c r="M403" s="637" t="s">
        <v>1144</v>
      </c>
    </row>
    <row r="404" spans="1:13">
      <c r="A404" s="634" t="s">
        <v>184</v>
      </c>
      <c r="B404" s="634" t="s">
        <v>1144</v>
      </c>
      <c r="C404" s="635" t="s">
        <v>185</v>
      </c>
      <c r="D404" s="636">
        <v>38</v>
      </c>
      <c r="E404" s="636">
        <v>59</v>
      </c>
      <c r="F404" s="636">
        <v>38</v>
      </c>
      <c r="G404" s="636">
        <v>154</v>
      </c>
      <c r="H404" s="636" t="s">
        <v>1134</v>
      </c>
      <c r="J404" s="638">
        <f t="shared" si="6"/>
        <v>9.5000000000005969E-2</v>
      </c>
      <c r="L404" s="633" t="s">
        <v>184</v>
      </c>
      <c r="M404" s="637" t="s">
        <v>1144</v>
      </c>
    </row>
    <row r="405" spans="1:13">
      <c r="A405" s="634" t="s">
        <v>184</v>
      </c>
      <c r="B405" s="634" t="s">
        <v>1144</v>
      </c>
      <c r="C405" s="635" t="s">
        <v>185</v>
      </c>
      <c r="D405" s="636">
        <v>38</v>
      </c>
      <c r="E405" s="636">
        <v>154</v>
      </c>
      <c r="F405" s="636">
        <v>38</v>
      </c>
      <c r="G405" s="636">
        <v>239</v>
      </c>
      <c r="H405" s="636" t="s">
        <v>1133</v>
      </c>
      <c r="J405" s="638">
        <f t="shared" si="6"/>
        <v>8.4999999999993747E-2</v>
      </c>
      <c r="L405" s="633" t="s">
        <v>184</v>
      </c>
      <c r="M405" s="637" t="s">
        <v>1144</v>
      </c>
    </row>
    <row r="406" spans="1:13">
      <c r="A406" s="634" t="s">
        <v>184</v>
      </c>
      <c r="B406" s="634" t="s">
        <v>1144</v>
      </c>
      <c r="C406" s="635" t="s">
        <v>185</v>
      </c>
      <c r="D406" s="636">
        <v>38</v>
      </c>
      <c r="E406" s="636">
        <v>239</v>
      </c>
      <c r="F406" s="636">
        <v>38</v>
      </c>
      <c r="G406" s="636">
        <v>424</v>
      </c>
      <c r="H406" s="636" t="s">
        <v>1132</v>
      </c>
      <c r="J406" s="638">
        <f t="shared" si="6"/>
        <v>0.18500000000000227</v>
      </c>
      <c r="L406" s="633" t="s">
        <v>184</v>
      </c>
      <c r="M406" s="637" t="s">
        <v>1144</v>
      </c>
    </row>
    <row r="407" spans="1:13">
      <c r="A407" s="634" t="s">
        <v>184</v>
      </c>
      <c r="B407" s="634" t="s">
        <v>1144</v>
      </c>
      <c r="C407" s="635" t="s">
        <v>185</v>
      </c>
      <c r="D407" s="636">
        <v>38</v>
      </c>
      <c r="E407" s="636">
        <v>424</v>
      </c>
      <c r="F407" s="636">
        <v>38</v>
      </c>
      <c r="G407" s="636">
        <v>784</v>
      </c>
      <c r="H407" s="636" t="s">
        <v>1134</v>
      </c>
      <c r="J407" s="638">
        <f t="shared" si="6"/>
        <v>0.35999999999999943</v>
      </c>
      <c r="L407" s="633" t="s">
        <v>184</v>
      </c>
      <c r="M407" s="637" t="s">
        <v>1144</v>
      </c>
    </row>
    <row r="408" spans="1:13">
      <c r="A408" s="634" t="s">
        <v>184</v>
      </c>
      <c r="B408" s="634" t="s">
        <v>1144</v>
      </c>
      <c r="C408" s="635" t="s">
        <v>185</v>
      </c>
      <c r="D408" s="636">
        <v>38</v>
      </c>
      <c r="E408" s="636">
        <v>784</v>
      </c>
      <c r="F408" s="636">
        <v>38</v>
      </c>
      <c r="G408" s="636">
        <v>964</v>
      </c>
      <c r="H408" s="636" t="s">
        <v>1132</v>
      </c>
      <c r="J408" s="638">
        <f t="shared" si="6"/>
        <v>0.17999999999999972</v>
      </c>
      <c r="L408" s="633" t="s">
        <v>184</v>
      </c>
      <c r="M408" s="637" t="s">
        <v>1144</v>
      </c>
    </row>
    <row r="409" spans="1:13">
      <c r="A409" s="634" t="s">
        <v>184</v>
      </c>
      <c r="B409" s="634" t="s">
        <v>1144</v>
      </c>
      <c r="C409" s="635" t="s">
        <v>185</v>
      </c>
      <c r="D409" s="636">
        <v>38</v>
      </c>
      <c r="E409" s="636">
        <v>964</v>
      </c>
      <c r="F409" s="636">
        <v>39</v>
      </c>
      <c r="G409" s="636">
        <v>334</v>
      </c>
      <c r="H409" s="636" t="s">
        <v>1133</v>
      </c>
      <c r="J409" s="638">
        <f t="shared" si="6"/>
        <v>0.37000000000000455</v>
      </c>
      <c r="L409" s="633" t="s">
        <v>184</v>
      </c>
      <c r="M409" s="637" t="s">
        <v>1144</v>
      </c>
    </row>
    <row r="410" spans="1:13">
      <c r="A410" s="634" t="s">
        <v>184</v>
      </c>
      <c r="B410" s="634" t="s">
        <v>1144</v>
      </c>
      <c r="C410" s="635" t="s">
        <v>185</v>
      </c>
      <c r="D410" s="636">
        <v>39</v>
      </c>
      <c r="E410" s="636">
        <v>334</v>
      </c>
      <c r="F410" s="636">
        <v>39</v>
      </c>
      <c r="G410" s="636">
        <v>484</v>
      </c>
      <c r="H410" s="636" t="s">
        <v>1132</v>
      </c>
      <c r="J410" s="638">
        <f t="shared" si="6"/>
        <v>0.14999999999999858</v>
      </c>
      <c r="L410" s="633" t="s">
        <v>184</v>
      </c>
      <c r="M410" s="637" t="s">
        <v>1144</v>
      </c>
    </row>
    <row r="411" spans="1:13">
      <c r="A411" s="634" t="s">
        <v>184</v>
      </c>
      <c r="B411" s="634" t="s">
        <v>1144</v>
      </c>
      <c r="C411" s="635" t="s">
        <v>185</v>
      </c>
      <c r="D411" s="636">
        <v>39</v>
      </c>
      <c r="E411" s="636">
        <v>484</v>
      </c>
      <c r="F411" s="636">
        <v>39</v>
      </c>
      <c r="G411" s="636">
        <v>614</v>
      </c>
      <c r="H411" s="636" t="s">
        <v>1133</v>
      </c>
      <c r="J411" s="638">
        <f t="shared" si="6"/>
        <v>0.12999999999999545</v>
      </c>
      <c r="L411" s="633" t="s">
        <v>184</v>
      </c>
      <c r="M411" s="637" t="s">
        <v>1144</v>
      </c>
    </row>
    <row r="412" spans="1:13">
      <c r="A412" s="634" t="s">
        <v>184</v>
      </c>
      <c r="B412" s="634" t="s">
        <v>1144</v>
      </c>
      <c r="C412" s="635" t="s">
        <v>185</v>
      </c>
      <c r="D412" s="636">
        <v>39</v>
      </c>
      <c r="E412" s="636">
        <v>614</v>
      </c>
      <c r="F412" s="636">
        <v>39</v>
      </c>
      <c r="G412" s="636">
        <v>684</v>
      </c>
      <c r="H412" s="636" t="s">
        <v>1132</v>
      </c>
      <c r="J412" s="638">
        <f t="shared" si="6"/>
        <v>7.0000000000000284E-2</v>
      </c>
      <c r="L412" s="633" t="s">
        <v>184</v>
      </c>
      <c r="M412" s="637" t="s">
        <v>1144</v>
      </c>
    </row>
    <row r="413" spans="1:13">
      <c r="A413" s="634" t="s">
        <v>184</v>
      </c>
      <c r="B413" s="634" t="s">
        <v>1144</v>
      </c>
      <c r="C413" s="635" t="s">
        <v>185</v>
      </c>
      <c r="D413" s="636">
        <v>39</v>
      </c>
      <c r="E413" s="636">
        <v>684</v>
      </c>
      <c r="F413" s="636">
        <v>39</v>
      </c>
      <c r="G413" s="636">
        <v>884</v>
      </c>
      <c r="H413" s="636" t="s">
        <v>1134</v>
      </c>
      <c r="J413" s="638">
        <f t="shared" si="6"/>
        <v>0.20000000000000284</v>
      </c>
      <c r="L413" s="633" t="s">
        <v>184</v>
      </c>
      <c r="M413" s="637" t="s">
        <v>1144</v>
      </c>
    </row>
    <row r="414" spans="1:13">
      <c r="A414" s="634" t="s">
        <v>184</v>
      </c>
      <c r="B414" s="634" t="s">
        <v>1144</v>
      </c>
      <c r="C414" s="635" t="s">
        <v>185</v>
      </c>
      <c r="D414" s="636">
        <v>39</v>
      </c>
      <c r="E414" s="636">
        <v>884</v>
      </c>
      <c r="F414" s="636">
        <v>40</v>
      </c>
      <c r="G414" s="636">
        <v>84</v>
      </c>
      <c r="H414" s="636" t="s">
        <v>1132</v>
      </c>
      <c r="J414" s="638">
        <f t="shared" si="6"/>
        <v>0.20000000000000284</v>
      </c>
      <c r="L414" s="633" t="s">
        <v>184</v>
      </c>
      <c r="M414" s="637" t="s">
        <v>1144</v>
      </c>
    </row>
    <row r="415" spans="1:13">
      <c r="A415" s="634" t="s">
        <v>184</v>
      </c>
      <c r="B415" s="634" t="s">
        <v>1144</v>
      </c>
      <c r="C415" s="635" t="s">
        <v>185</v>
      </c>
      <c r="D415" s="636">
        <v>40</v>
      </c>
      <c r="E415" s="636">
        <v>84</v>
      </c>
      <c r="F415" s="636">
        <v>40</v>
      </c>
      <c r="G415" s="636">
        <v>169</v>
      </c>
      <c r="H415" s="636" t="s">
        <v>1133</v>
      </c>
      <c r="J415" s="638">
        <f t="shared" si="6"/>
        <v>8.4999999999993747E-2</v>
      </c>
      <c r="L415" s="633" t="s">
        <v>184</v>
      </c>
      <c r="M415" s="637" t="s">
        <v>1144</v>
      </c>
    </row>
    <row r="416" spans="1:13">
      <c r="A416" s="634" t="s">
        <v>184</v>
      </c>
      <c r="B416" s="634" t="s">
        <v>1144</v>
      </c>
      <c r="C416" s="635" t="s">
        <v>185</v>
      </c>
      <c r="D416" s="636">
        <v>40</v>
      </c>
      <c r="E416" s="636">
        <v>169</v>
      </c>
      <c r="F416" s="636">
        <v>40</v>
      </c>
      <c r="G416" s="636">
        <v>284</v>
      </c>
      <c r="H416" s="636" t="s">
        <v>1132</v>
      </c>
      <c r="J416" s="638">
        <f t="shared" si="6"/>
        <v>0.11500000000000199</v>
      </c>
      <c r="L416" s="633" t="s">
        <v>184</v>
      </c>
      <c r="M416" s="637" t="s">
        <v>1144</v>
      </c>
    </row>
    <row r="417" spans="1:13">
      <c r="A417" s="634" t="s">
        <v>184</v>
      </c>
      <c r="B417" s="634" t="s">
        <v>1144</v>
      </c>
      <c r="C417" s="635" t="s">
        <v>185</v>
      </c>
      <c r="D417" s="636">
        <v>40</v>
      </c>
      <c r="E417" s="636">
        <v>284</v>
      </c>
      <c r="F417" s="636">
        <v>40</v>
      </c>
      <c r="G417" s="636">
        <v>464</v>
      </c>
      <c r="H417" s="636" t="s">
        <v>1133</v>
      </c>
      <c r="J417" s="638">
        <f t="shared" si="6"/>
        <v>0.17999999999999972</v>
      </c>
      <c r="L417" s="633" t="s">
        <v>184</v>
      </c>
      <c r="M417" s="637" t="s">
        <v>1144</v>
      </c>
    </row>
    <row r="418" spans="1:13">
      <c r="A418" s="634" t="s">
        <v>184</v>
      </c>
      <c r="B418" s="634" t="s">
        <v>1144</v>
      </c>
      <c r="C418" s="635" t="s">
        <v>185</v>
      </c>
      <c r="D418" s="636">
        <v>40</v>
      </c>
      <c r="E418" s="636">
        <v>464</v>
      </c>
      <c r="F418" s="636">
        <v>40</v>
      </c>
      <c r="G418" s="636">
        <v>564</v>
      </c>
      <c r="H418" s="636" t="s">
        <v>1132</v>
      </c>
      <c r="J418" s="638">
        <f t="shared" si="6"/>
        <v>0.10000000000000142</v>
      </c>
      <c r="L418" s="633" t="s">
        <v>184</v>
      </c>
      <c r="M418" s="637" t="s">
        <v>1144</v>
      </c>
    </row>
    <row r="419" spans="1:13">
      <c r="A419" s="634" t="s">
        <v>184</v>
      </c>
      <c r="B419" s="634" t="s">
        <v>1144</v>
      </c>
      <c r="C419" s="635" t="s">
        <v>185</v>
      </c>
      <c r="D419" s="636">
        <v>40</v>
      </c>
      <c r="E419" s="636">
        <v>564</v>
      </c>
      <c r="F419" s="636">
        <v>40</v>
      </c>
      <c r="G419" s="636">
        <v>644</v>
      </c>
      <c r="H419" s="636" t="s">
        <v>1133</v>
      </c>
      <c r="J419" s="638">
        <f t="shared" si="6"/>
        <v>7.9999999999998295E-2</v>
      </c>
      <c r="L419" s="633" t="s">
        <v>184</v>
      </c>
      <c r="M419" s="637" t="s">
        <v>1144</v>
      </c>
    </row>
    <row r="420" spans="1:13">
      <c r="A420" s="634" t="s">
        <v>184</v>
      </c>
      <c r="B420" s="634" t="s">
        <v>1144</v>
      </c>
      <c r="C420" s="635" t="s">
        <v>185</v>
      </c>
      <c r="D420" s="636">
        <v>40</v>
      </c>
      <c r="E420" s="636">
        <v>644</v>
      </c>
      <c r="F420" s="636">
        <v>40</v>
      </c>
      <c r="G420" s="636">
        <v>884</v>
      </c>
      <c r="H420" s="636" t="s">
        <v>1132</v>
      </c>
      <c r="J420" s="638">
        <f t="shared" si="6"/>
        <v>0.24000000000000199</v>
      </c>
      <c r="L420" s="633" t="s">
        <v>184</v>
      </c>
      <c r="M420" s="637" t="s">
        <v>1144</v>
      </c>
    </row>
    <row r="421" spans="1:13">
      <c r="A421" s="634" t="s">
        <v>184</v>
      </c>
      <c r="B421" s="634" t="s">
        <v>1144</v>
      </c>
      <c r="C421" s="635" t="s">
        <v>185</v>
      </c>
      <c r="D421" s="636">
        <v>40</v>
      </c>
      <c r="E421" s="636">
        <v>884</v>
      </c>
      <c r="F421" s="636">
        <v>40</v>
      </c>
      <c r="G421" s="636">
        <v>974</v>
      </c>
      <c r="H421" s="636" t="s">
        <v>1133</v>
      </c>
      <c r="J421" s="638">
        <f t="shared" si="6"/>
        <v>8.9999999999996305E-2</v>
      </c>
      <c r="L421" s="633" t="s">
        <v>184</v>
      </c>
      <c r="M421" s="637" t="s">
        <v>1144</v>
      </c>
    </row>
    <row r="422" spans="1:13">
      <c r="A422" s="634" t="s">
        <v>184</v>
      </c>
      <c r="B422" s="634" t="s">
        <v>1144</v>
      </c>
      <c r="C422" s="635" t="s">
        <v>185</v>
      </c>
      <c r="D422" s="636">
        <v>40</v>
      </c>
      <c r="E422" s="636">
        <v>974</v>
      </c>
      <c r="F422" s="636">
        <v>41</v>
      </c>
      <c r="G422" s="636">
        <v>484</v>
      </c>
      <c r="H422" s="636" t="s">
        <v>1132</v>
      </c>
      <c r="J422" s="638">
        <f t="shared" si="6"/>
        <v>0.51000000000000512</v>
      </c>
      <c r="L422" s="633" t="s">
        <v>184</v>
      </c>
      <c r="M422" s="637" t="s">
        <v>1144</v>
      </c>
    </row>
    <row r="423" spans="1:13">
      <c r="A423" s="634" t="s">
        <v>184</v>
      </c>
      <c r="B423" s="634" t="s">
        <v>1144</v>
      </c>
      <c r="C423" s="635" t="s">
        <v>185</v>
      </c>
      <c r="D423" s="636">
        <v>41</v>
      </c>
      <c r="E423" s="636">
        <v>484</v>
      </c>
      <c r="F423" s="636">
        <v>41</v>
      </c>
      <c r="G423" s="636">
        <v>944</v>
      </c>
      <c r="H423" s="636" t="s">
        <v>1133</v>
      </c>
      <c r="J423" s="638">
        <f t="shared" si="6"/>
        <v>0.46000000000000085</v>
      </c>
      <c r="L423" s="633" t="s">
        <v>184</v>
      </c>
      <c r="M423" s="637" t="s">
        <v>1144</v>
      </c>
    </row>
    <row r="424" spans="1:13">
      <c r="A424" s="634" t="s">
        <v>184</v>
      </c>
      <c r="B424" s="634" t="s">
        <v>1144</v>
      </c>
      <c r="C424" s="635" t="s">
        <v>185</v>
      </c>
      <c r="D424" s="636">
        <v>41</v>
      </c>
      <c r="E424" s="636">
        <v>944</v>
      </c>
      <c r="F424" s="636">
        <v>42</v>
      </c>
      <c r="G424" s="636">
        <v>9</v>
      </c>
      <c r="H424" s="636" t="s">
        <v>1141</v>
      </c>
      <c r="J424" s="638">
        <f t="shared" si="6"/>
        <v>6.4999999999997726E-2</v>
      </c>
      <c r="L424" s="633" t="s">
        <v>184</v>
      </c>
      <c r="M424" s="637" t="s">
        <v>1144</v>
      </c>
    </row>
    <row r="425" spans="1:13">
      <c r="A425" s="634" t="s">
        <v>184</v>
      </c>
      <c r="B425" s="634" t="s">
        <v>1144</v>
      </c>
      <c r="C425" s="635" t="s">
        <v>185</v>
      </c>
      <c r="D425" s="636">
        <v>42</v>
      </c>
      <c r="E425" s="636">
        <v>9</v>
      </c>
      <c r="F425" s="636">
        <v>42</v>
      </c>
      <c r="G425" s="636">
        <v>124</v>
      </c>
      <c r="H425" s="636" t="s">
        <v>1133</v>
      </c>
      <c r="J425" s="638">
        <f t="shared" si="6"/>
        <v>0.11500000000000199</v>
      </c>
      <c r="L425" s="633" t="s">
        <v>184</v>
      </c>
      <c r="M425" s="637" t="s">
        <v>1144</v>
      </c>
    </row>
    <row r="426" spans="1:13">
      <c r="A426" s="634" t="s">
        <v>184</v>
      </c>
      <c r="B426" s="634" t="s">
        <v>1144</v>
      </c>
      <c r="C426" s="635" t="s">
        <v>185</v>
      </c>
      <c r="D426" s="636">
        <v>42</v>
      </c>
      <c r="E426" s="636">
        <v>124</v>
      </c>
      <c r="F426" s="636">
        <v>42</v>
      </c>
      <c r="G426" s="636">
        <v>249</v>
      </c>
      <c r="H426" s="636" t="s">
        <v>1132</v>
      </c>
      <c r="J426" s="638">
        <f t="shared" si="6"/>
        <v>0.125</v>
      </c>
      <c r="L426" s="633" t="s">
        <v>184</v>
      </c>
      <c r="M426" s="637" t="s">
        <v>1144</v>
      </c>
    </row>
    <row r="427" spans="1:13">
      <c r="A427" s="634" t="s">
        <v>184</v>
      </c>
      <c r="B427" s="634" t="s">
        <v>1144</v>
      </c>
      <c r="C427" s="635" t="s">
        <v>185</v>
      </c>
      <c r="D427" s="636">
        <v>42</v>
      </c>
      <c r="E427" s="636">
        <v>249</v>
      </c>
      <c r="F427" s="636">
        <v>42</v>
      </c>
      <c r="G427" s="636">
        <v>424</v>
      </c>
      <c r="H427" s="636" t="s">
        <v>1141</v>
      </c>
      <c r="J427" s="638">
        <f t="shared" si="6"/>
        <v>0.17499999999999716</v>
      </c>
      <c r="L427" s="633" t="s">
        <v>184</v>
      </c>
      <c r="M427" s="637" t="s">
        <v>1144</v>
      </c>
    </row>
    <row r="428" spans="1:13">
      <c r="A428" s="634" t="s">
        <v>184</v>
      </c>
      <c r="B428" s="634" t="s">
        <v>1144</v>
      </c>
      <c r="C428" s="635" t="s">
        <v>185</v>
      </c>
      <c r="D428" s="636">
        <v>42</v>
      </c>
      <c r="E428" s="636">
        <v>424</v>
      </c>
      <c r="F428" s="636">
        <v>42</v>
      </c>
      <c r="G428" s="636">
        <v>684</v>
      </c>
      <c r="H428" s="636" t="s">
        <v>1132</v>
      </c>
      <c r="J428" s="638">
        <f t="shared" si="6"/>
        <v>0.25999999999999801</v>
      </c>
      <c r="L428" s="633" t="s">
        <v>184</v>
      </c>
      <c r="M428" s="637" t="s">
        <v>1144</v>
      </c>
    </row>
    <row r="429" spans="1:13">
      <c r="A429" s="634" t="s">
        <v>184</v>
      </c>
      <c r="B429" s="634" t="s">
        <v>1144</v>
      </c>
      <c r="C429" s="635" t="s">
        <v>185</v>
      </c>
      <c r="D429" s="636">
        <v>42</v>
      </c>
      <c r="E429" s="636">
        <v>684</v>
      </c>
      <c r="F429" s="636">
        <v>42</v>
      </c>
      <c r="G429" s="636">
        <v>814</v>
      </c>
      <c r="H429" s="636" t="s">
        <v>1133</v>
      </c>
      <c r="J429" s="638">
        <f t="shared" si="6"/>
        <v>0.13000000000000256</v>
      </c>
      <c r="L429" s="633" t="s">
        <v>184</v>
      </c>
      <c r="M429" s="637" t="s">
        <v>1144</v>
      </c>
    </row>
    <row r="430" spans="1:13">
      <c r="A430" s="634" t="s">
        <v>184</v>
      </c>
      <c r="B430" s="634" t="s">
        <v>1144</v>
      </c>
      <c r="C430" s="635" t="s">
        <v>185</v>
      </c>
      <c r="D430" s="636">
        <v>42</v>
      </c>
      <c r="E430" s="636">
        <v>814</v>
      </c>
      <c r="F430" s="636">
        <v>42</v>
      </c>
      <c r="G430" s="636">
        <v>879</v>
      </c>
      <c r="H430" s="636" t="s">
        <v>1132</v>
      </c>
      <c r="J430" s="638">
        <f t="shared" si="6"/>
        <v>6.4999999999997726E-2</v>
      </c>
      <c r="L430" s="633" t="s">
        <v>184</v>
      </c>
      <c r="M430" s="637" t="s">
        <v>1144</v>
      </c>
    </row>
    <row r="431" spans="1:13">
      <c r="A431" s="634" t="s">
        <v>184</v>
      </c>
      <c r="B431" s="634" t="s">
        <v>1144</v>
      </c>
      <c r="C431" s="635" t="s">
        <v>185</v>
      </c>
      <c r="D431" s="636">
        <v>42</v>
      </c>
      <c r="E431" s="636">
        <v>879</v>
      </c>
      <c r="F431" s="636">
        <v>42</v>
      </c>
      <c r="G431" s="636">
        <v>994</v>
      </c>
      <c r="H431" s="636" t="s">
        <v>1133</v>
      </c>
      <c r="J431" s="638">
        <f t="shared" si="6"/>
        <v>0.11500000000000199</v>
      </c>
      <c r="L431" s="633" t="s">
        <v>184</v>
      </c>
      <c r="M431" s="637" t="s">
        <v>1144</v>
      </c>
    </row>
    <row r="432" spans="1:13">
      <c r="A432" s="634" t="s">
        <v>184</v>
      </c>
      <c r="B432" s="634" t="s">
        <v>1144</v>
      </c>
      <c r="C432" s="635" t="s">
        <v>185</v>
      </c>
      <c r="D432" s="636">
        <v>42</v>
      </c>
      <c r="E432" s="636">
        <v>994</v>
      </c>
      <c r="F432" s="636">
        <v>43</v>
      </c>
      <c r="G432" s="636">
        <v>134</v>
      </c>
      <c r="H432" s="636" t="s">
        <v>1132</v>
      </c>
      <c r="J432" s="638">
        <f t="shared" si="6"/>
        <v>0.14000000000000057</v>
      </c>
      <c r="L432" s="633" t="s">
        <v>184</v>
      </c>
      <c r="M432" s="637" t="s">
        <v>1144</v>
      </c>
    </row>
    <row r="433" spans="1:13">
      <c r="A433" s="634" t="s">
        <v>184</v>
      </c>
      <c r="B433" s="634" t="s">
        <v>1144</v>
      </c>
      <c r="C433" s="635" t="s">
        <v>185</v>
      </c>
      <c r="D433" s="636">
        <v>43</v>
      </c>
      <c r="E433" s="636">
        <v>134</v>
      </c>
      <c r="F433" s="636">
        <v>43</v>
      </c>
      <c r="G433" s="636">
        <v>244</v>
      </c>
      <c r="H433" s="636" t="s">
        <v>1133</v>
      </c>
      <c r="J433" s="638">
        <f t="shared" si="6"/>
        <v>0.10999999999999943</v>
      </c>
      <c r="L433" s="633" t="s">
        <v>184</v>
      </c>
      <c r="M433" s="637" t="s">
        <v>1144</v>
      </c>
    </row>
    <row r="434" spans="1:13">
      <c r="A434" s="634" t="s">
        <v>184</v>
      </c>
      <c r="B434" s="634" t="s">
        <v>1144</v>
      </c>
      <c r="C434" s="635" t="s">
        <v>185</v>
      </c>
      <c r="D434" s="636">
        <v>43</v>
      </c>
      <c r="E434" s="636">
        <v>244</v>
      </c>
      <c r="F434" s="636">
        <v>43</v>
      </c>
      <c r="G434" s="636">
        <v>334</v>
      </c>
      <c r="H434" s="636" t="s">
        <v>1132</v>
      </c>
      <c r="J434" s="638">
        <f t="shared" si="6"/>
        <v>9.0000000000003411E-2</v>
      </c>
      <c r="L434" s="633" t="s">
        <v>184</v>
      </c>
      <c r="M434" s="637" t="s">
        <v>1144</v>
      </c>
    </row>
    <row r="435" spans="1:13">
      <c r="A435" s="634" t="s">
        <v>184</v>
      </c>
      <c r="B435" s="634" t="s">
        <v>1144</v>
      </c>
      <c r="C435" s="635" t="s">
        <v>185</v>
      </c>
      <c r="D435" s="636">
        <v>43</v>
      </c>
      <c r="E435" s="636">
        <v>334</v>
      </c>
      <c r="F435" s="636">
        <v>43</v>
      </c>
      <c r="G435" s="636">
        <v>444</v>
      </c>
      <c r="H435" s="636" t="s">
        <v>1133</v>
      </c>
      <c r="J435" s="638">
        <f t="shared" si="6"/>
        <v>0.10999999999999943</v>
      </c>
      <c r="L435" s="633" t="s">
        <v>184</v>
      </c>
      <c r="M435" s="637" t="s">
        <v>1144</v>
      </c>
    </row>
    <row r="436" spans="1:13">
      <c r="A436" s="634" t="s">
        <v>184</v>
      </c>
      <c r="B436" s="634" t="s">
        <v>1144</v>
      </c>
      <c r="C436" s="635" t="s">
        <v>185</v>
      </c>
      <c r="D436" s="636">
        <v>43</v>
      </c>
      <c r="E436" s="636">
        <v>444</v>
      </c>
      <c r="F436" s="636">
        <v>43</v>
      </c>
      <c r="G436" s="636">
        <v>584</v>
      </c>
      <c r="H436" s="636" t="s">
        <v>1132</v>
      </c>
      <c r="J436" s="638">
        <f t="shared" si="6"/>
        <v>0.14000000000000057</v>
      </c>
      <c r="L436" s="633" t="s">
        <v>184</v>
      </c>
      <c r="M436" s="637" t="s">
        <v>1144</v>
      </c>
    </row>
    <row r="437" spans="1:13">
      <c r="A437" s="634" t="s">
        <v>184</v>
      </c>
      <c r="B437" s="634" t="s">
        <v>1144</v>
      </c>
      <c r="C437" s="635" t="s">
        <v>185</v>
      </c>
      <c r="D437" s="636">
        <v>43</v>
      </c>
      <c r="E437" s="636">
        <v>584</v>
      </c>
      <c r="F437" s="636">
        <v>43</v>
      </c>
      <c r="G437" s="636">
        <v>764</v>
      </c>
      <c r="H437" s="636" t="s">
        <v>1133</v>
      </c>
      <c r="J437" s="638">
        <f t="shared" si="6"/>
        <v>0.17999999999999972</v>
      </c>
      <c r="L437" s="633" t="s">
        <v>184</v>
      </c>
      <c r="M437" s="637" t="s">
        <v>1144</v>
      </c>
    </row>
    <row r="438" spans="1:13">
      <c r="A438" s="634" t="s">
        <v>184</v>
      </c>
      <c r="B438" s="634" t="s">
        <v>1144</v>
      </c>
      <c r="C438" s="635" t="s">
        <v>185</v>
      </c>
      <c r="D438" s="636">
        <v>43</v>
      </c>
      <c r="E438" s="636">
        <v>764</v>
      </c>
      <c r="F438" s="636">
        <v>43</v>
      </c>
      <c r="G438" s="636">
        <v>844</v>
      </c>
      <c r="H438" s="636" t="s">
        <v>1141</v>
      </c>
      <c r="J438" s="638">
        <f t="shared" si="6"/>
        <v>7.9999999999998295E-2</v>
      </c>
      <c r="L438" s="633" t="s">
        <v>184</v>
      </c>
      <c r="M438" s="637" t="s">
        <v>1144</v>
      </c>
    </row>
    <row r="439" spans="1:13">
      <c r="A439" s="634" t="s">
        <v>184</v>
      </c>
      <c r="B439" s="634" t="s">
        <v>1144</v>
      </c>
      <c r="C439" s="635" t="s">
        <v>185</v>
      </c>
      <c r="D439" s="636">
        <v>43</v>
      </c>
      <c r="E439" s="636">
        <v>844</v>
      </c>
      <c r="F439" s="636">
        <v>43</v>
      </c>
      <c r="G439" s="636">
        <v>984</v>
      </c>
      <c r="H439" s="636" t="s">
        <v>1132</v>
      </c>
      <c r="J439" s="638">
        <f t="shared" si="6"/>
        <v>0.14000000000000057</v>
      </c>
      <c r="L439" s="633" t="s">
        <v>184</v>
      </c>
      <c r="M439" s="637" t="s">
        <v>1144</v>
      </c>
    </row>
    <row r="440" spans="1:13">
      <c r="A440" s="634" t="s">
        <v>184</v>
      </c>
      <c r="B440" s="634" t="s">
        <v>1144</v>
      </c>
      <c r="C440" s="635" t="s">
        <v>185</v>
      </c>
      <c r="D440" s="636">
        <v>43</v>
      </c>
      <c r="E440" s="636">
        <v>984</v>
      </c>
      <c r="F440" s="636">
        <v>44</v>
      </c>
      <c r="G440" s="636">
        <v>484</v>
      </c>
      <c r="H440" s="636" t="s">
        <v>1133</v>
      </c>
      <c r="J440" s="638">
        <f t="shared" si="6"/>
        <v>0.5</v>
      </c>
      <c r="L440" s="633" t="s">
        <v>184</v>
      </c>
      <c r="M440" s="637" t="s">
        <v>1144</v>
      </c>
    </row>
    <row r="441" spans="1:13">
      <c r="A441" s="634" t="s">
        <v>184</v>
      </c>
      <c r="B441" s="634" t="s">
        <v>1144</v>
      </c>
      <c r="C441" s="635" t="s">
        <v>185</v>
      </c>
      <c r="D441" s="636">
        <v>44</v>
      </c>
      <c r="E441" s="636">
        <v>484</v>
      </c>
      <c r="F441" s="636">
        <v>45</v>
      </c>
      <c r="G441" s="636">
        <v>34</v>
      </c>
      <c r="H441" s="636" t="s">
        <v>1132</v>
      </c>
      <c r="J441" s="638">
        <f t="shared" si="6"/>
        <v>0.54999999999999716</v>
      </c>
      <c r="L441" s="633" t="s">
        <v>184</v>
      </c>
      <c r="M441" s="637" t="s">
        <v>1144</v>
      </c>
    </row>
    <row r="442" spans="1:13">
      <c r="A442" s="634" t="s">
        <v>184</v>
      </c>
      <c r="B442" s="634" t="s">
        <v>1144</v>
      </c>
      <c r="C442" s="635" t="s">
        <v>185</v>
      </c>
      <c r="D442" s="636">
        <v>45</v>
      </c>
      <c r="E442" s="636">
        <v>34</v>
      </c>
      <c r="F442" s="636">
        <v>45</v>
      </c>
      <c r="G442" s="636">
        <v>134</v>
      </c>
      <c r="H442" s="636" t="s">
        <v>1134</v>
      </c>
      <c r="J442" s="638">
        <f t="shared" si="6"/>
        <v>0.10000000000000142</v>
      </c>
      <c r="L442" s="633" t="s">
        <v>184</v>
      </c>
      <c r="M442" s="637" t="s">
        <v>1144</v>
      </c>
    </row>
    <row r="443" spans="1:13">
      <c r="A443" s="634" t="s">
        <v>184</v>
      </c>
      <c r="B443" s="634" t="s">
        <v>1144</v>
      </c>
      <c r="C443" s="635" t="s">
        <v>185</v>
      </c>
      <c r="D443" s="636">
        <v>45</v>
      </c>
      <c r="E443" s="636">
        <v>134</v>
      </c>
      <c r="F443" s="636">
        <v>45</v>
      </c>
      <c r="G443" s="636">
        <v>654</v>
      </c>
      <c r="H443" s="636" t="s">
        <v>1132</v>
      </c>
      <c r="J443" s="638">
        <f t="shared" si="6"/>
        <v>0.52000000000000313</v>
      </c>
      <c r="L443" s="633" t="s">
        <v>184</v>
      </c>
      <c r="M443" s="637" t="s">
        <v>1144</v>
      </c>
    </row>
    <row r="444" spans="1:13">
      <c r="A444" s="634" t="s">
        <v>184</v>
      </c>
      <c r="B444" s="634" t="s">
        <v>1144</v>
      </c>
      <c r="C444" s="635" t="s">
        <v>185</v>
      </c>
      <c r="D444" s="636">
        <v>45</v>
      </c>
      <c r="E444" s="636">
        <v>654</v>
      </c>
      <c r="F444" s="636">
        <v>45</v>
      </c>
      <c r="G444" s="636">
        <v>984</v>
      </c>
      <c r="H444" s="636" t="s">
        <v>1133</v>
      </c>
      <c r="J444" s="638">
        <f t="shared" si="6"/>
        <v>0.32999999999999829</v>
      </c>
      <c r="L444" s="633" t="s">
        <v>184</v>
      </c>
      <c r="M444" s="637" t="s">
        <v>1144</v>
      </c>
    </row>
    <row r="445" spans="1:13">
      <c r="A445" s="634" t="s">
        <v>184</v>
      </c>
      <c r="B445" s="634" t="s">
        <v>1144</v>
      </c>
      <c r="C445" s="635" t="s">
        <v>185</v>
      </c>
      <c r="D445" s="636">
        <v>45</v>
      </c>
      <c r="E445" s="636">
        <v>984</v>
      </c>
      <c r="F445" s="636">
        <v>46</v>
      </c>
      <c r="G445" s="636">
        <v>344</v>
      </c>
      <c r="H445" s="636" t="s">
        <v>1134</v>
      </c>
      <c r="J445" s="638">
        <f t="shared" si="6"/>
        <v>0.35999999999999943</v>
      </c>
      <c r="L445" s="633" t="s">
        <v>184</v>
      </c>
      <c r="M445" s="637" t="s">
        <v>1144</v>
      </c>
    </row>
    <row r="446" spans="1:13">
      <c r="A446" s="634" t="s">
        <v>184</v>
      </c>
      <c r="B446" s="634" t="s">
        <v>1144</v>
      </c>
      <c r="C446" s="635" t="s">
        <v>185</v>
      </c>
      <c r="D446" s="636">
        <v>46</v>
      </c>
      <c r="E446" s="636">
        <v>344</v>
      </c>
      <c r="F446" s="636">
        <v>46</v>
      </c>
      <c r="G446" s="636">
        <v>414</v>
      </c>
      <c r="H446" s="636" t="s">
        <v>1132</v>
      </c>
      <c r="J446" s="638">
        <f t="shared" si="6"/>
        <v>7.0000000000000284E-2</v>
      </c>
      <c r="L446" s="633" t="s">
        <v>184</v>
      </c>
      <c r="M446" s="637" t="s">
        <v>1144</v>
      </c>
    </row>
    <row r="447" spans="1:13">
      <c r="A447" s="634" t="s">
        <v>184</v>
      </c>
      <c r="B447" s="634" t="s">
        <v>1144</v>
      </c>
      <c r="C447" s="635" t="s">
        <v>185</v>
      </c>
      <c r="D447" s="636">
        <v>46</v>
      </c>
      <c r="E447" s="636">
        <v>414</v>
      </c>
      <c r="F447" s="636">
        <v>47</v>
      </c>
      <c r="G447" s="636">
        <v>568</v>
      </c>
      <c r="H447" s="636" t="s">
        <v>1141</v>
      </c>
      <c r="J447" s="638">
        <f t="shared" si="6"/>
        <v>1.1539999999999964</v>
      </c>
      <c r="L447" s="633" t="s">
        <v>184</v>
      </c>
      <c r="M447" s="637" t="s">
        <v>1144</v>
      </c>
    </row>
    <row r="448" spans="1:13">
      <c r="A448" s="634" t="s">
        <v>184</v>
      </c>
      <c r="B448" s="634" t="s">
        <v>1144</v>
      </c>
      <c r="C448" s="635" t="s">
        <v>185</v>
      </c>
      <c r="D448" s="636">
        <v>47</v>
      </c>
      <c r="E448" s="636">
        <v>568</v>
      </c>
      <c r="F448" s="636">
        <v>48</v>
      </c>
      <c r="G448" s="636">
        <v>475</v>
      </c>
      <c r="H448" s="636" t="s">
        <v>1132</v>
      </c>
      <c r="J448" s="638">
        <f t="shared" si="6"/>
        <v>0.90700000000000358</v>
      </c>
      <c r="L448" s="633" t="s">
        <v>184</v>
      </c>
      <c r="M448" s="637" t="s">
        <v>1144</v>
      </c>
    </row>
    <row r="449" spans="1:13">
      <c r="A449" s="634" t="s">
        <v>184</v>
      </c>
      <c r="B449" s="634" t="s">
        <v>1144</v>
      </c>
      <c r="C449" s="635" t="s">
        <v>185</v>
      </c>
      <c r="D449" s="636">
        <v>48</v>
      </c>
      <c r="E449" s="636">
        <v>475</v>
      </c>
      <c r="F449" s="636">
        <v>48</v>
      </c>
      <c r="G449" s="636">
        <v>655</v>
      </c>
      <c r="H449" s="636" t="s">
        <v>1133</v>
      </c>
      <c r="J449" s="638">
        <f t="shared" si="6"/>
        <v>0.17999999999999972</v>
      </c>
      <c r="L449" s="633" t="s">
        <v>184</v>
      </c>
      <c r="M449" s="637" t="s">
        <v>1144</v>
      </c>
    </row>
    <row r="450" spans="1:13">
      <c r="A450" s="634" t="s">
        <v>184</v>
      </c>
      <c r="B450" s="634" t="s">
        <v>1144</v>
      </c>
      <c r="C450" s="635" t="s">
        <v>185</v>
      </c>
      <c r="D450" s="636">
        <v>48</v>
      </c>
      <c r="E450" s="636">
        <v>655</v>
      </c>
      <c r="F450" s="636">
        <v>48</v>
      </c>
      <c r="G450" s="636">
        <v>855</v>
      </c>
      <c r="H450" s="636" t="s">
        <v>1134</v>
      </c>
      <c r="J450" s="638">
        <f t="shared" si="6"/>
        <v>0.19999999999999574</v>
      </c>
      <c r="L450" s="633" t="s">
        <v>184</v>
      </c>
      <c r="M450" s="637" t="s">
        <v>1144</v>
      </c>
    </row>
    <row r="451" spans="1:13">
      <c r="A451" s="634" t="s">
        <v>184</v>
      </c>
      <c r="B451" s="634" t="s">
        <v>1144</v>
      </c>
      <c r="C451" s="635" t="s">
        <v>185</v>
      </c>
      <c r="D451" s="636">
        <v>48</v>
      </c>
      <c r="E451" s="636">
        <v>855</v>
      </c>
      <c r="F451" s="636">
        <v>50</v>
      </c>
      <c r="G451" s="636">
        <v>175</v>
      </c>
      <c r="H451" s="636" t="s">
        <v>1132</v>
      </c>
      <c r="J451" s="638">
        <f t="shared" ref="J451:J514" si="7">+(F451+G451/1000)-(D451+E451/1000)</f>
        <v>1.3200000000000003</v>
      </c>
      <c r="L451" s="633" t="s">
        <v>184</v>
      </c>
      <c r="M451" s="637" t="s">
        <v>1144</v>
      </c>
    </row>
    <row r="452" spans="1:13">
      <c r="A452" s="634" t="s">
        <v>184</v>
      </c>
      <c r="B452" s="634" t="s">
        <v>1144</v>
      </c>
      <c r="C452" s="635" t="s">
        <v>185</v>
      </c>
      <c r="D452" s="636">
        <v>50</v>
      </c>
      <c r="E452" s="636">
        <v>175</v>
      </c>
      <c r="F452" s="636">
        <v>50</v>
      </c>
      <c r="G452" s="636">
        <v>775</v>
      </c>
      <c r="H452" s="636" t="s">
        <v>1133</v>
      </c>
      <c r="J452" s="638">
        <f t="shared" si="7"/>
        <v>0.60000000000000142</v>
      </c>
      <c r="L452" s="633" t="s">
        <v>184</v>
      </c>
      <c r="M452" s="637" t="s">
        <v>1144</v>
      </c>
    </row>
    <row r="453" spans="1:13">
      <c r="A453" s="634" t="s">
        <v>184</v>
      </c>
      <c r="B453" s="634" t="s">
        <v>1144</v>
      </c>
      <c r="C453" s="635" t="s">
        <v>185</v>
      </c>
      <c r="D453" s="636">
        <v>50</v>
      </c>
      <c r="E453" s="636">
        <v>775</v>
      </c>
      <c r="F453" s="636">
        <v>51</v>
      </c>
      <c r="G453" s="636">
        <v>595</v>
      </c>
      <c r="H453" s="636" t="s">
        <v>1132</v>
      </c>
      <c r="J453" s="638">
        <f t="shared" si="7"/>
        <v>0.82000000000000028</v>
      </c>
      <c r="L453" s="633" t="s">
        <v>184</v>
      </c>
      <c r="M453" s="637" t="s">
        <v>1144</v>
      </c>
    </row>
    <row r="454" spans="1:13">
      <c r="A454" s="634" t="s">
        <v>184</v>
      </c>
      <c r="B454" s="634" t="s">
        <v>1144</v>
      </c>
      <c r="C454" s="635" t="s">
        <v>185</v>
      </c>
      <c r="D454" s="636">
        <v>51</v>
      </c>
      <c r="E454" s="636">
        <v>595</v>
      </c>
      <c r="F454" s="636">
        <v>52</v>
      </c>
      <c r="G454" s="636">
        <v>255</v>
      </c>
      <c r="H454" s="636" t="s">
        <v>1134</v>
      </c>
      <c r="J454" s="638">
        <f t="shared" si="7"/>
        <v>0.66000000000000369</v>
      </c>
      <c r="L454" s="633" t="s">
        <v>184</v>
      </c>
      <c r="M454" s="637" t="s">
        <v>1144</v>
      </c>
    </row>
    <row r="455" spans="1:13">
      <c r="A455" s="634" t="s">
        <v>184</v>
      </c>
      <c r="B455" s="634" t="s">
        <v>1144</v>
      </c>
      <c r="C455" s="635" t="s">
        <v>185</v>
      </c>
      <c r="D455" s="636">
        <v>52</v>
      </c>
      <c r="E455" s="636">
        <v>255</v>
      </c>
      <c r="F455" s="636">
        <v>52</v>
      </c>
      <c r="G455" s="636">
        <v>595</v>
      </c>
      <c r="H455" s="636" t="s">
        <v>1133</v>
      </c>
      <c r="J455" s="638">
        <f t="shared" si="7"/>
        <v>0.33999999999999631</v>
      </c>
      <c r="L455" s="633" t="s">
        <v>184</v>
      </c>
      <c r="M455" s="637" t="s">
        <v>1144</v>
      </c>
    </row>
    <row r="456" spans="1:13">
      <c r="A456" s="634" t="s">
        <v>184</v>
      </c>
      <c r="B456" s="634" t="s">
        <v>1144</v>
      </c>
      <c r="C456" s="635" t="s">
        <v>185</v>
      </c>
      <c r="D456" s="636">
        <v>52</v>
      </c>
      <c r="E456" s="636">
        <v>595</v>
      </c>
      <c r="F456" s="636">
        <v>53</v>
      </c>
      <c r="G456" s="636">
        <v>95</v>
      </c>
      <c r="H456" s="636" t="s">
        <v>1132</v>
      </c>
      <c r="J456" s="638">
        <f t="shared" si="7"/>
        <v>0.5</v>
      </c>
      <c r="L456" s="633" t="s">
        <v>184</v>
      </c>
      <c r="M456" s="637" t="s">
        <v>1144</v>
      </c>
    </row>
    <row r="457" spans="1:13">
      <c r="A457" s="634" t="s">
        <v>184</v>
      </c>
      <c r="B457" s="634" t="s">
        <v>1144</v>
      </c>
      <c r="C457" s="635" t="s">
        <v>185</v>
      </c>
      <c r="D457" s="636">
        <v>53</v>
      </c>
      <c r="E457" s="636">
        <v>95</v>
      </c>
      <c r="F457" s="636">
        <v>53</v>
      </c>
      <c r="G457" s="636">
        <v>335</v>
      </c>
      <c r="H457" s="636" t="s">
        <v>1134</v>
      </c>
      <c r="J457" s="638">
        <f t="shared" si="7"/>
        <v>0.24000000000000199</v>
      </c>
      <c r="L457" s="633" t="s">
        <v>184</v>
      </c>
      <c r="M457" s="637" t="s">
        <v>1144</v>
      </c>
    </row>
    <row r="458" spans="1:13">
      <c r="A458" s="634" t="s">
        <v>184</v>
      </c>
      <c r="B458" s="634" t="s">
        <v>1144</v>
      </c>
      <c r="C458" s="635" t="s">
        <v>185</v>
      </c>
      <c r="D458" s="636">
        <v>53</v>
      </c>
      <c r="E458" s="636">
        <v>335</v>
      </c>
      <c r="F458" s="636">
        <v>53</v>
      </c>
      <c r="G458" s="636">
        <v>835</v>
      </c>
      <c r="H458" s="636" t="s">
        <v>1133</v>
      </c>
      <c r="J458" s="638">
        <f t="shared" si="7"/>
        <v>0.5</v>
      </c>
      <c r="L458" s="633" t="s">
        <v>184</v>
      </c>
      <c r="M458" s="637" t="s">
        <v>1144</v>
      </c>
    </row>
    <row r="459" spans="1:13">
      <c r="A459" s="634" t="s">
        <v>184</v>
      </c>
      <c r="B459" s="634" t="s">
        <v>1144</v>
      </c>
      <c r="C459" s="635" t="s">
        <v>185</v>
      </c>
      <c r="D459" s="636">
        <v>53</v>
      </c>
      <c r="E459" s="636">
        <v>835</v>
      </c>
      <c r="F459" s="636">
        <v>54</v>
      </c>
      <c r="G459" s="636">
        <v>15</v>
      </c>
      <c r="H459" s="636" t="s">
        <v>1134</v>
      </c>
      <c r="J459" s="638">
        <f t="shared" si="7"/>
        <v>0.17999999999999972</v>
      </c>
      <c r="L459" s="633" t="s">
        <v>184</v>
      </c>
      <c r="M459" s="637" t="s">
        <v>1144</v>
      </c>
    </row>
    <row r="460" spans="1:13">
      <c r="A460" s="634" t="s">
        <v>184</v>
      </c>
      <c r="B460" s="634" t="s">
        <v>1144</v>
      </c>
      <c r="C460" s="635" t="s">
        <v>185</v>
      </c>
      <c r="D460" s="636">
        <v>54</v>
      </c>
      <c r="E460" s="636">
        <v>15</v>
      </c>
      <c r="F460" s="636">
        <v>54</v>
      </c>
      <c r="G460" s="636">
        <v>815</v>
      </c>
      <c r="H460" s="636" t="s">
        <v>1133</v>
      </c>
      <c r="J460" s="638">
        <f t="shared" si="7"/>
        <v>0.79999999999999716</v>
      </c>
      <c r="L460" s="633" t="s">
        <v>184</v>
      </c>
      <c r="M460" s="637" t="s">
        <v>1144</v>
      </c>
    </row>
    <row r="461" spans="1:13">
      <c r="A461" s="634" t="s">
        <v>184</v>
      </c>
      <c r="B461" s="634" t="s">
        <v>1144</v>
      </c>
      <c r="C461" s="635" t="s">
        <v>185</v>
      </c>
      <c r="D461" s="636">
        <v>54</v>
      </c>
      <c r="E461" s="636">
        <v>815</v>
      </c>
      <c r="F461" s="636">
        <v>55</v>
      </c>
      <c r="G461" s="636">
        <v>615</v>
      </c>
      <c r="H461" s="636" t="s">
        <v>1132</v>
      </c>
      <c r="J461" s="638">
        <f t="shared" si="7"/>
        <v>0.80000000000000426</v>
      </c>
      <c r="L461" s="633" t="s">
        <v>184</v>
      </c>
      <c r="M461" s="637" t="s">
        <v>1144</v>
      </c>
    </row>
    <row r="462" spans="1:13">
      <c r="A462" s="634" t="s">
        <v>184</v>
      </c>
      <c r="B462" s="634" t="s">
        <v>1144</v>
      </c>
      <c r="C462" s="635" t="s">
        <v>185</v>
      </c>
      <c r="D462" s="636">
        <v>55</v>
      </c>
      <c r="E462" s="636">
        <v>615</v>
      </c>
      <c r="F462" s="636">
        <v>55</v>
      </c>
      <c r="G462" s="636">
        <v>775</v>
      </c>
      <c r="H462" s="636" t="s">
        <v>1133</v>
      </c>
      <c r="J462" s="638">
        <f t="shared" si="7"/>
        <v>0.15999999999999659</v>
      </c>
      <c r="L462" s="633" t="s">
        <v>184</v>
      </c>
      <c r="M462" s="637" t="s">
        <v>1144</v>
      </c>
    </row>
    <row r="463" spans="1:13">
      <c r="A463" s="634" t="s">
        <v>184</v>
      </c>
      <c r="B463" s="634" t="s">
        <v>1144</v>
      </c>
      <c r="C463" s="635" t="s">
        <v>185</v>
      </c>
      <c r="D463" s="636">
        <v>55</v>
      </c>
      <c r="E463" s="636">
        <v>775</v>
      </c>
      <c r="F463" s="636">
        <v>56</v>
      </c>
      <c r="G463" s="636">
        <v>55</v>
      </c>
      <c r="H463" s="636" t="s">
        <v>1132</v>
      </c>
      <c r="J463" s="638">
        <f t="shared" si="7"/>
        <v>0.28000000000000114</v>
      </c>
      <c r="L463" s="633" t="s">
        <v>184</v>
      </c>
      <c r="M463" s="637" t="s">
        <v>1144</v>
      </c>
    </row>
    <row r="464" spans="1:13">
      <c r="A464" s="634" t="s">
        <v>184</v>
      </c>
      <c r="B464" s="634" t="s">
        <v>1144</v>
      </c>
      <c r="C464" s="635" t="s">
        <v>185</v>
      </c>
      <c r="D464" s="636">
        <v>56</v>
      </c>
      <c r="E464" s="636">
        <v>55</v>
      </c>
      <c r="F464" s="636">
        <v>56</v>
      </c>
      <c r="G464" s="636">
        <v>235</v>
      </c>
      <c r="H464" s="636" t="s">
        <v>1133</v>
      </c>
      <c r="J464" s="638">
        <f t="shared" si="7"/>
        <v>0.17999999999999972</v>
      </c>
      <c r="L464" s="633" t="s">
        <v>184</v>
      </c>
      <c r="M464" s="637" t="s">
        <v>1144</v>
      </c>
    </row>
    <row r="465" spans="1:13">
      <c r="A465" s="634" t="s">
        <v>184</v>
      </c>
      <c r="B465" s="634" t="s">
        <v>1144</v>
      </c>
      <c r="C465" s="635" t="s">
        <v>185</v>
      </c>
      <c r="D465" s="636">
        <v>56</v>
      </c>
      <c r="E465" s="636">
        <v>235</v>
      </c>
      <c r="F465" s="636">
        <v>56</v>
      </c>
      <c r="G465" s="636">
        <v>595</v>
      </c>
      <c r="H465" s="636" t="s">
        <v>1132</v>
      </c>
      <c r="J465" s="638">
        <f t="shared" si="7"/>
        <v>0.35999999999999943</v>
      </c>
      <c r="L465" s="633" t="s">
        <v>184</v>
      </c>
      <c r="M465" s="637" t="s">
        <v>1144</v>
      </c>
    </row>
    <row r="466" spans="1:13">
      <c r="A466" s="634" t="s">
        <v>184</v>
      </c>
      <c r="B466" s="634" t="s">
        <v>1144</v>
      </c>
      <c r="C466" s="635" t="s">
        <v>185</v>
      </c>
      <c r="D466" s="636">
        <v>56</v>
      </c>
      <c r="E466" s="636">
        <v>595</v>
      </c>
      <c r="F466" s="636">
        <v>56</v>
      </c>
      <c r="G466" s="636">
        <v>815</v>
      </c>
      <c r="H466" s="636" t="s">
        <v>1133</v>
      </c>
      <c r="J466" s="638">
        <f t="shared" si="7"/>
        <v>0.21999999999999886</v>
      </c>
      <c r="L466" s="633" t="s">
        <v>184</v>
      </c>
      <c r="M466" s="637" t="s">
        <v>1144</v>
      </c>
    </row>
    <row r="467" spans="1:13">
      <c r="A467" s="634" t="s">
        <v>184</v>
      </c>
      <c r="B467" s="634" t="s">
        <v>1144</v>
      </c>
      <c r="C467" s="635" t="s">
        <v>185</v>
      </c>
      <c r="D467" s="636">
        <v>56</v>
      </c>
      <c r="E467" s="636">
        <v>815</v>
      </c>
      <c r="F467" s="636">
        <v>58</v>
      </c>
      <c r="G467" s="636">
        <v>375</v>
      </c>
      <c r="H467" s="636" t="s">
        <v>1132</v>
      </c>
      <c r="J467" s="638">
        <f t="shared" si="7"/>
        <v>1.5600000000000023</v>
      </c>
      <c r="L467" s="633" t="s">
        <v>184</v>
      </c>
      <c r="M467" s="637" t="s">
        <v>1144</v>
      </c>
    </row>
    <row r="468" spans="1:13">
      <c r="A468" s="634" t="s">
        <v>184</v>
      </c>
      <c r="B468" s="634" t="s">
        <v>1144</v>
      </c>
      <c r="C468" s="635" t="s">
        <v>185</v>
      </c>
      <c r="D468" s="636">
        <v>58</v>
      </c>
      <c r="E468" s="636">
        <v>375</v>
      </c>
      <c r="F468" s="636">
        <v>59</v>
      </c>
      <c r="G468" s="636">
        <v>15</v>
      </c>
      <c r="H468" s="636" t="s">
        <v>1133</v>
      </c>
      <c r="J468" s="638">
        <f t="shared" si="7"/>
        <v>0.64000000000000057</v>
      </c>
      <c r="L468" s="633" t="s">
        <v>184</v>
      </c>
      <c r="M468" s="637" t="s">
        <v>1144</v>
      </c>
    </row>
    <row r="469" spans="1:13">
      <c r="A469" s="634" t="s">
        <v>184</v>
      </c>
      <c r="B469" s="634" t="s">
        <v>1144</v>
      </c>
      <c r="C469" s="635" t="s">
        <v>185</v>
      </c>
      <c r="D469" s="636">
        <v>59</v>
      </c>
      <c r="E469" s="636">
        <v>15</v>
      </c>
      <c r="F469" s="636">
        <v>59</v>
      </c>
      <c r="G469" s="636">
        <v>225</v>
      </c>
      <c r="H469" s="636" t="s">
        <v>1132</v>
      </c>
      <c r="J469" s="638">
        <f t="shared" si="7"/>
        <v>0.21000000000000085</v>
      </c>
      <c r="L469" s="633" t="s">
        <v>184</v>
      </c>
      <c r="M469" s="637" t="s">
        <v>1144</v>
      </c>
    </row>
    <row r="470" spans="1:13">
      <c r="A470" s="634" t="s">
        <v>184</v>
      </c>
      <c r="B470" s="634" t="s">
        <v>1144</v>
      </c>
      <c r="C470" s="635" t="s">
        <v>185</v>
      </c>
      <c r="D470" s="636">
        <v>59</v>
      </c>
      <c r="E470" s="636">
        <v>225</v>
      </c>
      <c r="F470" s="636">
        <v>59</v>
      </c>
      <c r="G470" s="636">
        <v>395</v>
      </c>
      <c r="H470" s="636" t="s">
        <v>1133</v>
      </c>
      <c r="J470" s="638">
        <f t="shared" si="7"/>
        <v>0.17000000000000171</v>
      </c>
      <c r="L470" s="633" t="s">
        <v>184</v>
      </c>
      <c r="M470" s="637" t="s">
        <v>1144</v>
      </c>
    </row>
    <row r="471" spans="1:13">
      <c r="A471" s="634" t="s">
        <v>184</v>
      </c>
      <c r="B471" s="634" t="s">
        <v>1144</v>
      </c>
      <c r="C471" s="635" t="s">
        <v>185</v>
      </c>
      <c r="D471" s="636">
        <v>59</v>
      </c>
      <c r="E471" s="636">
        <v>395</v>
      </c>
      <c r="F471" s="636">
        <v>59</v>
      </c>
      <c r="G471" s="636">
        <v>535</v>
      </c>
      <c r="H471" s="636" t="s">
        <v>1132</v>
      </c>
      <c r="J471" s="638">
        <f t="shared" si="7"/>
        <v>0.13999999999999346</v>
      </c>
      <c r="L471" s="633" t="s">
        <v>184</v>
      </c>
      <c r="M471" s="637" t="s">
        <v>1144</v>
      </c>
    </row>
    <row r="472" spans="1:13">
      <c r="A472" s="634" t="s">
        <v>184</v>
      </c>
      <c r="B472" s="634" t="s">
        <v>1144</v>
      </c>
      <c r="C472" s="635" t="s">
        <v>185</v>
      </c>
      <c r="D472" s="636">
        <v>59</v>
      </c>
      <c r="E472" s="636">
        <v>535</v>
      </c>
      <c r="F472" s="636">
        <v>60</v>
      </c>
      <c r="G472" s="636">
        <v>195</v>
      </c>
      <c r="H472" s="636" t="s">
        <v>1133</v>
      </c>
      <c r="J472" s="638">
        <f t="shared" si="7"/>
        <v>0.66000000000000369</v>
      </c>
      <c r="L472" s="633" t="s">
        <v>184</v>
      </c>
      <c r="M472" s="637" t="s">
        <v>1144</v>
      </c>
    </row>
    <row r="473" spans="1:13">
      <c r="A473" s="634" t="s">
        <v>184</v>
      </c>
      <c r="B473" s="634" t="s">
        <v>1144</v>
      </c>
      <c r="C473" s="635" t="s">
        <v>185</v>
      </c>
      <c r="D473" s="636">
        <v>60</v>
      </c>
      <c r="E473" s="636">
        <v>195</v>
      </c>
      <c r="F473" s="636">
        <v>60</v>
      </c>
      <c r="G473" s="636">
        <v>335</v>
      </c>
      <c r="H473" s="636" t="s">
        <v>1134</v>
      </c>
      <c r="J473" s="638">
        <f t="shared" si="7"/>
        <v>0.14000000000000057</v>
      </c>
      <c r="L473" s="633" t="s">
        <v>184</v>
      </c>
      <c r="M473" s="637" t="s">
        <v>1144</v>
      </c>
    </row>
    <row r="474" spans="1:13">
      <c r="A474" s="634" t="s">
        <v>184</v>
      </c>
      <c r="B474" s="634" t="s">
        <v>1144</v>
      </c>
      <c r="C474" s="635" t="s">
        <v>185</v>
      </c>
      <c r="D474" s="636">
        <v>60</v>
      </c>
      <c r="E474" s="636">
        <v>335</v>
      </c>
      <c r="F474" s="636">
        <v>60</v>
      </c>
      <c r="G474" s="636">
        <v>495</v>
      </c>
      <c r="H474" s="636" t="s">
        <v>1132</v>
      </c>
      <c r="J474" s="638">
        <f t="shared" si="7"/>
        <v>0.15999999999999659</v>
      </c>
      <c r="L474" s="633" t="s">
        <v>184</v>
      </c>
      <c r="M474" s="637" t="s">
        <v>1144</v>
      </c>
    </row>
    <row r="475" spans="1:13">
      <c r="A475" s="634" t="s">
        <v>184</v>
      </c>
      <c r="B475" s="634" t="s">
        <v>1144</v>
      </c>
      <c r="C475" s="635" t="s">
        <v>185</v>
      </c>
      <c r="D475" s="636">
        <v>60</v>
      </c>
      <c r="E475" s="636">
        <v>495</v>
      </c>
      <c r="F475" s="636">
        <v>60</v>
      </c>
      <c r="G475" s="636">
        <v>635</v>
      </c>
      <c r="H475" s="636" t="s">
        <v>1134</v>
      </c>
      <c r="J475" s="638">
        <f t="shared" si="7"/>
        <v>0.14000000000000057</v>
      </c>
      <c r="L475" s="633" t="s">
        <v>184</v>
      </c>
      <c r="M475" s="637" t="s">
        <v>1144</v>
      </c>
    </row>
    <row r="476" spans="1:13">
      <c r="A476" s="634" t="s">
        <v>184</v>
      </c>
      <c r="B476" s="634" t="s">
        <v>1144</v>
      </c>
      <c r="C476" s="635" t="s">
        <v>185</v>
      </c>
      <c r="D476" s="636">
        <v>60</v>
      </c>
      <c r="E476" s="636">
        <v>635</v>
      </c>
      <c r="F476" s="636">
        <v>60</v>
      </c>
      <c r="G476" s="636">
        <v>835</v>
      </c>
      <c r="H476" s="636" t="s">
        <v>1132</v>
      </c>
      <c r="J476" s="638">
        <f t="shared" si="7"/>
        <v>0.20000000000000284</v>
      </c>
      <c r="L476" s="633" t="s">
        <v>184</v>
      </c>
      <c r="M476" s="637" t="s">
        <v>1144</v>
      </c>
    </row>
    <row r="477" spans="1:13">
      <c r="A477" s="634" t="s">
        <v>184</v>
      </c>
      <c r="B477" s="634" t="s">
        <v>1144</v>
      </c>
      <c r="C477" s="635" t="s">
        <v>185</v>
      </c>
      <c r="D477" s="636">
        <v>60</v>
      </c>
      <c r="E477" s="636">
        <v>835</v>
      </c>
      <c r="F477" s="636">
        <v>60</v>
      </c>
      <c r="G477" s="636">
        <v>975</v>
      </c>
      <c r="H477" s="636" t="s">
        <v>1134</v>
      </c>
      <c r="J477" s="638">
        <f t="shared" si="7"/>
        <v>0.14000000000000057</v>
      </c>
      <c r="L477" s="633" t="s">
        <v>184</v>
      </c>
      <c r="M477" s="637" t="s">
        <v>1144</v>
      </c>
    </row>
    <row r="478" spans="1:13">
      <c r="A478" s="634" t="s">
        <v>184</v>
      </c>
      <c r="B478" s="634" t="s">
        <v>1144</v>
      </c>
      <c r="C478" s="635" t="s">
        <v>185</v>
      </c>
      <c r="D478" s="636">
        <v>60</v>
      </c>
      <c r="E478" s="636">
        <v>975</v>
      </c>
      <c r="F478" s="636">
        <v>61</v>
      </c>
      <c r="G478" s="636">
        <v>595</v>
      </c>
      <c r="H478" s="636" t="s">
        <v>1132</v>
      </c>
      <c r="J478" s="638">
        <f t="shared" si="7"/>
        <v>0.61999999999999744</v>
      </c>
      <c r="L478" s="633" t="s">
        <v>184</v>
      </c>
      <c r="M478" s="637" t="s">
        <v>1144</v>
      </c>
    </row>
    <row r="479" spans="1:13">
      <c r="A479" s="634" t="s">
        <v>184</v>
      </c>
      <c r="B479" s="634" t="s">
        <v>1144</v>
      </c>
      <c r="C479" s="635" t="s">
        <v>185</v>
      </c>
      <c r="D479" s="636">
        <v>61</v>
      </c>
      <c r="E479" s="636">
        <v>595</v>
      </c>
      <c r="F479" s="636">
        <v>61</v>
      </c>
      <c r="G479" s="636">
        <v>735</v>
      </c>
      <c r="H479" s="636" t="s">
        <v>1133</v>
      </c>
      <c r="J479" s="638">
        <f t="shared" si="7"/>
        <v>0.14000000000000057</v>
      </c>
      <c r="L479" s="633" t="s">
        <v>184</v>
      </c>
      <c r="M479" s="637" t="s">
        <v>1144</v>
      </c>
    </row>
    <row r="480" spans="1:13">
      <c r="A480" s="634" t="s">
        <v>184</v>
      </c>
      <c r="B480" s="634" t="s">
        <v>1144</v>
      </c>
      <c r="C480" s="635" t="s">
        <v>185</v>
      </c>
      <c r="D480" s="636">
        <v>61</v>
      </c>
      <c r="E480" s="636">
        <v>735</v>
      </c>
      <c r="F480" s="636">
        <v>62</v>
      </c>
      <c r="G480" s="636">
        <v>395</v>
      </c>
      <c r="H480" s="636" t="s">
        <v>1132</v>
      </c>
      <c r="J480" s="638">
        <f t="shared" si="7"/>
        <v>0.66000000000000369</v>
      </c>
      <c r="L480" s="633" t="s">
        <v>184</v>
      </c>
      <c r="M480" s="637" t="s">
        <v>1144</v>
      </c>
    </row>
    <row r="481" spans="1:13">
      <c r="A481" s="634" t="s">
        <v>184</v>
      </c>
      <c r="B481" s="634" t="s">
        <v>1144</v>
      </c>
      <c r="C481" s="635" t="s">
        <v>185</v>
      </c>
      <c r="D481" s="636">
        <v>62</v>
      </c>
      <c r="E481" s="636">
        <v>395</v>
      </c>
      <c r="F481" s="636">
        <v>62</v>
      </c>
      <c r="G481" s="636">
        <v>795</v>
      </c>
      <c r="H481" s="636" t="s">
        <v>1133</v>
      </c>
      <c r="J481" s="638">
        <f t="shared" si="7"/>
        <v>0.39999999999999858</v>
      </c>
      <c r="L481" s="633" t="s">
        <v>184</v>
      </c>
      <c r="M481" s="637" t="s">
        <v>1144</v>
      </c>
    </row>
    <row r="482" spans="1:13">
      <c r="A482" s="634" t="s">
        <v>184</v>
      </c>
      <c r="B482" s="634" t="s">
        <v>1144</v>
      </c>
      <c r="C482" s="635" t="s">
        <v>185</v>
      </c>
      <c r="D482" s="636">
        <v>62</v>
      </c>
      <c r="E482" s="636">
        <v>795</v>
      </c>
      <c r="F482" s="636">
        <v>63</v>
      </c>
      <c r="G482" s="636">
        <v>395</v>
      </c>
      <c r="H482" s="636" t="s">
        <v>1134</v>
      </c>
      <c r="J482" s="638">
        <f t="shared" si="7"/>
        <v>0.60000000000000142</v>
      </c>
      <c r="L482" s="633" t="s">
        <v>184</v>
      </c>
      <c r="M482" s="637" t="s">
        <v>1144</v>
      </c>
    </row>
    <row r="483" spans="1:13">
      <c r="A483" s="634" t="s">
        <v>184</v>
      </c>
      <c r="B483" s="634" t="s">
        <v>1144</v>
      </c>
      <c r="C483" s="635" t="s">
        <v>185</v>
      </c>
      <c r="D483" s="636">
        <v>63</v>
      </c>
      <c r="E483" s="636">
        <v>395</v>
      </c>
      <c r="F483" s="636">
        <v>63</v>
      </c>
      <c r="G483" s="636">
        <v>975</v>
      </c>
      <c r="H483" s="636" t="s">
        <v>1133</v>
      </c>
      <c r="J483" s="638">
        <f t="shared" si="7"/>
        <v>0.57999999999999829</v>
      </c>
      <c r="L483" s="633" t="s">
        <v>184</v>
      </c>
      <c r="M483" s="637" t="s">
        <v>1144</v>
      </c>
    </row>
    <row r="484" spans="1:13">
      <c r="A484" s="634" t="s">
        <v>184</v>
      </c>
      <c r="B484" s="634" t="s">
        <v>1144</v>
      </c>
      <c r="C484" s="635" t="s">
        <v>185</v>
      </c>
      <c r="D484" s="636">
        <v>63</v>
      </c>
      <c r="E484" s="636">
        <v>975</v>
      </c>
      <c r="F484" s="636">
        <v>64</v>
      </c>
      <c r="G484" s="636">
        <v>195</v>
      </c>
      <c r="H484" s="636" t="s">
        <v>1132</v>
      </c>
      <c r="J484" s="638">
        <f t="shared" si="7"/>
        <v>0.21999999999999176</v>
      </c>
      <c r="L484" s="633" t="s">
        <v>184</v>
      </c>
      <c r="M484" s="637" t="s">
        <v>1144</v>
      </c>
    </row>
    <row r="485" spans="1:13">
      <c r="A485" s="634" t="s">
        <v>184</v>
      </c>
      <c r="B485" s="634" t="s">
        <v>1144</v>
      </c>
      <c r="C485" s="635" t="s">
        <v>185</v>
      </c>
      <c r="D485" s="636">
        <v>64</v>
      </c>
      <c r="E485" s="636">
        <v>195</v>
      </c>
      <c r="F485" s="636">
        <v>64</v>
      </c>
      <c r="G485" s="636">
        <v>415</v>
      </c>
      <c r="H485" s="636" t="s">
        <v>1133</v>
      </c>
      <c r="J485" s="638">
        <f t="shared" si="7"/>
        <v>0.22000000000001307</v>
      </c>
      <c r="L485" s="633" t="s">
        <v>184</v>
      </c>
      <c r="M485" s="637" t="s">
        <v>1144</v>
      </c>
    </row>
    <row r="486" spans="1:13">
      <c r="A486" s="634" t="s">
        <v>184</v>
      </c>
      <c r="B486" s="634" t="s">
        <v>1144</v>
      </c>
      <c r="C486" s="635" t="s">
        <v>185</v>
      </c>
      <c r="D486" s="636">
        <v>64</v>
      </c>
      <c r="E486" s="636">
        <v>415</v>
      </c>
      <c r="F486" s="636">
        <v>64</v>
      </c>
      <c r="G486" s="636">
        <v>605</v>
      </c>
      <c r="H486" s="636" t="s">
        <v>1132</v>
      </c>
      <c r="J486" s="638">
        <f t="shared" si="7"/>
        <v>0.18999999999999773</v>
      </c>
      <c r="L486" s="633" t="s">
        <v>184</v>
      </c>
      <c r="M486" s="637" t="s">
        <v>1144</v>
      </c>
    </row>
    <row r="487" spans="1:13">
      <c r="A487" s="634" t="s">
        <v>184</v>
      </c>
      <c r="B487" s="634" t="s">
        <v>1144</v>
      </c>
      <c r="C487" s="635" t="s">
        <v>185</v>
      </c>
      <c r="D487" s="636">
        <v>64</v>
      </c>
      <c r="E487" s="636">
        <v>605</v>
      </c>
      <c r="F487" s="636">
        <v>64</v>
      </c>
      <c r="G487" s="636">
        <v>675</v>
      </c>
      <c r="H487" s="636" t="s">
        <v>1133</v>
      </c>
      <c r="J487" s="638">
        <f t="shared" si="7"/>
        <v>6.9999999999993179E-2</v>
      </c>
      <c r="L487" s="633" t="s">
        <v>184</v>
      </c>
      <c r="M487" s="637" t="s">
        <v>1144</v>
      </c>
    </row>
    <row r="488" spans="1:13">
      <c r="A488" s="634" t="s">
        <v>184</v>
      </c>
      <c r="B488" s="634" t="s">
        <v>1144</v>
      </c>
      <c r="C488" s="635" t="s">
        <v>185</v>
      </c>
      <c r="D488" s="636">
        <v>64</v>
      </c>
      <c r="E488" s="636">
        <v>675</v>
      </c>
      <c r="F488" s="636">
        <v>64</v>
      </c>
      <c r="G488" s="636">
        <v>715</v>
      </c>
      <c r="H488" s="636" t="s">
        <v>1132</v>
      </c>
      <c r="J488" s="638">
        <f t="shared" si="7"/>
        <v>4.0000000000006253E-2</v>
      </c>
      <c r="L488" s="633" t="s">
        <v>184</v>
      </c>
      <c r="M488" s="637" t="s">
        <v>1144</v>
      </c>
    </row>
    <row r="489" spans="1:13">
      <c r="A489" s="634" t="s">
        <v>184</v>
      </c>
      <c r="B489" s="634" t="s">
        <v>1144</v>
      </c>
      <c r="C489" s="635" t="s">
        <v>185</v>
      </c>
      <c r="D489" s="636">
        <v>64</v>
      </c>
      <c r="E489" s="636">
        <v>715</v>
      </c>
      <c r="F489" s="636">
        <v>64</v>
      </c>
      <c r="G489" s="636">
        <v>955</v>
      </c>
      <c r="H489" s="636" t="s">
        <v>1141</v>
      </c>
      <c r="J489" s="638">
        <f t="shared" si="7"/>
        <v>0.23999999999999488</v>
      </c>
      <c r="L489" s="633" t="s">
        <v>184</v>
      </c>
      <c r="M489" s="637" t="s">
        <v>1144</v>
      </c>
    </row>
    <row r="490" spans="1:13">
      <c r="A490" s="634" t="s">
        <v>184</v>
      </c>
      <c r="B490" s="634" t="s">
        <v>1144</v>
      </c>
      <c r="C490" s="635" t="s">
        <v>185</v>
      </c>
      <c r="D490" s="636">
        <v>64</v>
      </c>
      <c r="E490" s="636">
        <v>955</v>
      </c>
      <c r="F490" s="636">
        <v>65</v>
      </c>
      <c r="G490" s="636">
        <v>295</v>
      </c>
      <c r="H490" s="636" t="s">
        <v>1134</v>
      </c>
      <c r="J490" s="638">
        <f t="shared" si="7"/>
        <v>0.34000000000000341</v>
      </c>
      <c r="L490" s="633" t="s">
        <v>184</v>
      </c>
      <c r="M490" s="637" t="s">
        <v>1144</v>
      </c>
    </row>
    <row r="491" spans="1:13">
      <c r="A491" s="634" t="s">
        <v>184</v>
      </c>
      <c r="B491" s="634" t="s">
        <v>1144</v>
      </c>
      <c r="C491" s="635" t="s">
        <v>185</v>
      </c>
      <c r="D491" s="636">
        <v>65</v>
      </c>
      <c r="E491" s="636">
        <v>295</v>
      </c>
      <c r="F491" s="636">
        <v>65</v>
      </c>
      <c r="G491" s="636">
        <v>815</v>
      </c>
      <c r="H491" s="636" t="s">
        <v>1132</v>
      </c>
      <c r="J491" s="638">
        <f t="shared" si="7"/>
        <v>0.51999999999999602</v>
      </c>
      <c r="L491" s="633" t="s">
        <v>184</v>
      </c>
      <c r="M491" s="637" t="s">
        <v>1144</v>
      </c>
    </row>
    <row r="492" spans="1:13">
      <c r="A492" s="634" t="s">
        <v>184</v>
      </c>
      <c r="B492" s="634" t="s">
        <v>1144</v>
      </c>
      <c r="C492" s="635" t="s">
        <v>185</v>
      </c>
      <c r="D492" s="636">
        <v>65</v>
      </c>
      <c r="E492" s="636">
        <v>815</v>
      </c>
      <c r="F492" s="636">
        <v>65</v>
      </c>
      <c r="G492" s="636">
        <v>975</v>
      </c>
      <c r="H492" s="636" t="s">
        <v>1134</v>
      </c>
      <c r="J492" s="638">
        <f t="shared" si="7"/>
        <v>0.15999999999999659</v>
      </c>
      <c r="L492" s="633" t="s">
        <v>184</v>
      </c>
      <c r="M492" s="637" t="s">
        <v>1144</v>
      </c>
    </row>
    <row r="493" spans="1:13">
      <c r="A493" s="634" t="s">
        <v>184</v>
      </c>
      <c r="B493" s="634" t="s">
        <v>1144</v>
      </c>
      <c r="C493" s="635" t="s">
        <v>185</v>
      </c>
      <c r="D493" s="636">
        <v>65</v>
      </c>
      <c r="E493" s="636">
        <v>975</v>
      </c>
      <c r="F493" s="636">
        <v>66</v>
      </c>
      <c r="G493" s="636">
        <v>515</v>
      </c>
      <c r="H493" s="636" t="s">
        <v>1132</v>
      </c>
      <c r="J493" s="638">
        <f t="shared" si="7"/>
        <v>0.54000000000000625</v>
      </c>
      <c r="L493" s="633" t="s">
        <v>184</v>
      </c>
      <c r="M493" s="637" t="s">
        <v>1144</v>
      </c>
    </row>
    <row r="494" spans="1:13">
      <c r="A494" s="634" t="s">
        <v>184</v>
      </c>
      <c r="B494" s="634" t="s">
        <v>1144</v>
      </c>
      <c r="C494" s="635" t="s">
        <v>185</v>
      </c>
      <c r="D494" s="636">
        <v>66</v>
      </c>
      <c r="E494" s="636">
        <v>515</v>
      </c>
      <c r="F494" s="636">
        <v>66</v>
      </c>
      <c r="G494" s="636">
        <v>655</v>
      </c>
      <c r="H494" s="636" t="s">
        <v>1133</v>
      </c>
      <c r="J494" s="638">
        <f t="shared" si="7"/>
        <v>0.14000000000000057</v>
      </c>
      <c r="L494" s="633" t="s">
        <v>184</v>
      </c>
      <c r="M494" s="637" t="s">
        <v>1144</v>
      </c>
    </row>
    <row r="495" spans="1:13">
      <c r="A495" s="634" t="s">
        <v>184</v>
      </c>
      <c r="B495" s="634" t="s">
        <v>1144</v>
      </c>
      <c r="C495" s="635" t="s">
        <v>185</v>
      </c>
      <c r="D495" s="636">
        <v>66</v>
      </c>
      <c r="E495" s="636">
        <v>655</v>
      </c>
      <c r="F495" s="636">
        <v>66</v>
      </c>
      <c r="G495" s="636">
        <v>855</v>
      </c>
      <c r="H495" s="636" t="s">
        <v>1134</v>
      </c>
      <c r="J495" s="638">
        <f t="shared" si="7"/>
        <v>0.20000000000000284</v>
      </c>
      <c r="L495" s="633" t="s">
        <v>184</v>
      </c>
      <c r="M495" s="637" t="s">
        <v>1144</v>
      </c>
    </row>
    <row r="496" spans="1:13">
      <c r="A496" s="634" t="s">
        <v>184</v>
      </c>
      <c r="B496" s="634" t="s">
        <v>1144</v>
      </c>
      <c r="C496" s="635" t="s">
        <v>185</v>
      </c>
      <c r="D496" s="636">
        <v>66</v>
      </c>
      <c r="E496" s="636">
        <v>855</v>
      </c>
      <c r="F496" s="636">
        <v>66</v>
      </c>
      <c r="G496" s="636">
        <v>935</v>
      </c>
      <c r="H496" s="636" t="s">
        <v>1132</v>
      </c>
      <c r="J496" s="638">
        <f t="shared" si="7"/>
        <v>7.9999999999998295E-2</v>
      </c>
      <c r="L496" s="633" t="s">
        <v>184</v>
      </c>
      <c r="M496" s="637" t="s">
        <v>1144</v>
      </c>
    </row>
    <row r="497" spans="1:13">
      <c r="A497" s="634" t="s">
        <v>184</v>
      </c>
      <c r="B497" s="634" t="s">
        <v>1144</v>
      </c>
      <c r="C497" s="635" t="s">
        <v>185</v>
      </c>
      <c r="D497" s="636">
        <v>66</v>
      </c>
      <c r="E497" s="636">
        <v>935</v>
      </c>
      <c r="F497" s="636">
        <v>66</v>
      </c>
      <c r="G497" s="636">
        <v>995</v>
      </c>
      <c r="H497" s="636" t="s">
        <v>1133</v>
      </c>
      <c r="J497" s="638">
        <f t="shared" si="7"/>
        <v>6.0000000000002274E-2</v>
      </c>
      <c r="L497" s="633" t="s">
        <v>184</v>
      </c>
      <c r="M497" s="637" t="s">
        <v>1144</v>
      </c>
    </row>
    <row r="498" spans="1:13">
      <c r="A498" s="634" t="s">
        <v>184</v>
      </c>
      <c r="B498" s="634" t="s">
        <v>1144</v>
      </c>
      <c r="C498" s="635" t="s">
        <v>185</v>
      </c>
      <c r="D498" s="636">
        <v>66</v>
      </c>
      <c r="E498" s="636">
        <v>995</v>
      </c>
      <c r="F498" s="636">
        <v>67</v>
      </c>
      <c r="G498" s="636">
        <v>195</v>
      </c>
      <c r="H498" s="636" t="s">
        <v>1134</v>
      </c>
      <c r="J498" s="638">
        <f t="shared" si="7"/>
        <v>0.19999999999998863</v>
      </c>
      <c r="L498" s="633" t="s">
        <v>184</v>
      </c>
      <c r="M498" s="637" t="s">
        <v>1144</v>
      </c>
    </row>
    <row r="499" spans="1:13">
      <c r="A499" s="634" t="s">
        <v>184</v>
      </c>
      <c r="B499" s="634" t="s">
        <v>1144</v>
      </c>
      <c r="C499" s="635" t="s">
        <v>185</v>
      </c>
      <c r="D499" s="636">
        <v>67</v>
      </c>
      <c r="E499" s="636">
        <v>195</v>
      </c>
      <c r="F499" s="636">
        <v>67</v>
      </c>
      <c r="G499" s="636">
        <v>455</v>
      </c>
      <c r="H499" s="636" t="s">
        <v>1132</v>
      </c>
      <c r="J499" s="638">
        <f t="shared" si="7"/>
        <v>0.26000000000000512</v>
      </c>
      <c r="L499" s="633" t="s">
        <v>184</v>
      </c>
      <c r="M499" s="637" t="s">
        <v>1144</v>
      </c>
    </row>
    <row r="500" spans="1:13">
      <c r="A500" s="634" t="s">
        <v>184</v>
      </c>
      <c r="B500" s="634" t="s">
        <v>1144</v>
      </c>
      <c r="C500" s="635" t="s">
        <v>185</v>
      </c>
      <c r="D500" s="636">
        <v>67</v>
      </c>
      <c r="E500" s="636">
        <v>455</v>
      </c>
      <c r="F500" s="636">
        <v>67</v>
      </c>
      <c r="G500" s="636">
        <v>595</v>
      </c>
      <c r="H500" s="636" t="s">
        <v>1141</v>
      </c>
      <c r="J500" s="638">
        <f t="shared" si="7"/>
        <v>0.14000000000000057</v>
      </c>
      <c r="L500" s="633" t="s">
        <v>184</v>
      </c>
      <c r="M500" s="637" t="s">
        <v>1144</v>
      </c>
    </row>
    <row r="501" spans="1:13">
      <c r="A501" s="634" t="s">
        <v>184</v>
      </c>
      <c r="B501" s="634" t="s">
        <v>1144</v>
      </c>
      <c r="C501" s="635" t="s">
        <v>185</v>
      </c>
      <c r="D501" s="636">
        <v>67</v>
      </c>
      <c r="E501" s="636">
        <v>595</v>
      </c>
      <c r="F501" s="636">
        <v>68</v>
      </c>
      <c r="G501" s="636">
        <v>880</v>
      </c>
      <c r="H501" s="636" t="s">
        <v>1132</v>
      </c>
      <c r="J501" s="638">
        <f t="shared" si="7"/>
        <v>1.2849999999999966</v>
      </c>
      <c r="L501" s="633" t="s">
        <v>184</v>
      </c>
      <c r="M501" s="637" t="s">
        <v>1144</v>
      </c>
    </row>
    <row r="502" spans="1:13">
      <c r="A502" s="634" t="s">
        <v>184</v>
      </c>
      <c r="B502" s="634" t="s">
        <v>1144</v>
      </c>
      <c r="C502" s="635" t="s">
        <v>185</v>
      </c>
      <c r="D502" s="636">
        <v>68</v>
      </c>
      <c r="E502" s="636">
        <v>880</v>
      </c>
      <c r="F502" s="636">
        <v>69</v>
      </c>
      <c r="G502" s="636">
        <v>300</v>
      </c>
      <c r="H502" s="636" t="s">
        <v>1133</v>
      </c>
      <c r="J502" s="638">
        <f t="shared" si="7"/>
        <v>0.42000000000000171</v>
      </c>
      <c r="L502" s="633" t="s">
        <v>184</v>
      </c>
      <c r="M502" s="637" t="s">
        <v>1144</v>
      </c>
    </row>
    <row r="503" spans="1:13">
      <c r="A503" s="634" t="s">
        <v>184</v>
      </c>
      <c r="B503" s="634" t="s">
        <v>1144</v>
      </c>
      <c r="C503" s="635" t="s">
        <v>185</v>
      </c>
      <c r="D503" s="636">
        <v>69</v>
      </c>
      <c r="E503" s="636">
        <v>300</v>
      </c>
      <c r="F503" s="636">
        <v>69</v>
      </c>
      <c r="G503" s="636">
        <v>760</v>
      </c>
      <c r="H503" s="636" t="s">
        <v>1134</v>
      </c>
      <c r="J503" s="638">
        <f t="shared" si="7"/>
        <v>0.46000000000000796</v>
      </c>
      <c r="L503" s="633" t="s">
        <v>184</v>
      </c>
      <c r="M503" s="637" t="s">
        <v>1144</v>
      </c>
    </row>
    <row r="504" spans="1:13">
      <c r="A504" s="634" t="s">
        <v>184</v>
      </c>
      <c r="B504" s="634" t="s">
        <v>1144</v>
      </c>
      <c r="C504" s="635" t="s">
        <v>185</v>
      </c>
      <c r="D504" s="636">
        <v>69</v>
      </c>
      <c r="E504" s="636">
        <v>760</v>
      </c>
      <c r="F504" s="636">
        <v>70</v>
      </c>
      <c r="G504" s="636">
        <v>160</v>
      </c>
      <c r="H504" s="636" t="s">
        <v>1133</v>
      </c>
      <c r="J504" s="638">
        <f t="shared" si="7"/>
        <v>0.39999999999999147</v>
      </c>
      <c r="L504" s="633" t="s">
        <v>184</v>
      </c>
      <c r="M504" s="637" t="s">
        <v>1144</v>
      </c>
    </row>
    <row r="505" spans="1:13">
      <c r="A505" s="634" t="s">
        <v>184</v>
      </c>
      <c r="B505" s="634" t="s">
        <v>1144</v>
      </c>
      <c r="C505" s="635" t="s">
        <v>185</v>
      </c>
      <c r="D505" s="636">
        <v>70</v>
      </c>
      <c r="E505" s="636">
        <v>160</v>
      </c>
      <c r="F505" s="636">
        <v>70</v>
      </c>
      <c r="G505" s="636">
        <v>460</v>
      </c>
      <c r="H505" s="636" t="s">
        <v>1141</v>
      </c>
      <c r="J505" s="638">
        <f t="shared" si="7"/>
        <v>0.29999999999999716</v>
      </c>
      <c r="L505" s="633" t="s">
        <v>184</v>
      </c>
      <c r="M505" s="637" t="s">
        <v>1144</v>
      </c>
    </row>
    <row r="506" spans="1:13">
      <c r="A506" s="634" t="s">
        <v>184</v>
      </c>
      <c r="B506" s="634" t="s">
        <v>1144</v>
      </c>
      <c r="C506" s="635" t="s">
        <v>185</v>
      </c>
      <c r="D506" s="636">
        <v>70</v>
      </c>
      <c r="E506" s="636">
        <v>460</v>
      </c>
      <c r="F506" s="636">
        <v>70</v>
      </c>
      <c r="G506" s="636">
        <v>620</v>
      </c>
      <c r="H506" s="636" t="s">
        <v>1132</v>
      </c>
      <c r="J506" s="638">
        <f t="shared" si="7"/>
        <v>0.1600000000000108</v>
      </c>
      <c r="L506" s="633" t="s">
        <v>184</v>
      </c>
      <c r="M506" s="637" t="s">
        <v>1144</v>
      </c>
    </row>
    <row r="507" spans="1:13">
      <c r="A507" s="634" t="s">
        <v>184</v>
      </c>
      <c r="B507" s="634" t="s">
        <v>1144</v>
      </c>
      <c r="C507" s="635" t="s">
        <v>185</v>
      </c>
      <c r="D507" s="636">
        <v>70</v>
      </c>
      <c r="E507" s="636">
        <v>620</v>
      </c>
      <c r="F507" s="636">
        <v>71</v>
      </c>
      <c r="G507" s="636">
        <v>60</v>
      </c>
      <c r="H507" s="636" t="s">
        <v>1141</v>
      </c>
      <c r="J507" s="638">
        <f t="shared" si="7"/>
        <v>0.43999999999999773</v>
      </c>
      <c r="L507" s="633" t="s">
        <v>184</v>
      </c>
      <c r="M507" s="637" t="s">
        <v>1144</v>
      </c>
    </row>
    <row r="508" spans="1:13">
      <c r="A508" s="634" t="s">
        <v>184</v>
      </c>
      <c r="B508" s="634" t="s">
        <v>1144</v>
      </c>
      <c r="C508" s="635" t="s">
        <v>185</v>
      </c>
      <c r="D508" s="636">
        <v>71</v>
      </c>
      <c r="E508" s="636">
        <v>60</v>
      </c>
      <c r="F508" s="636">
        <v>71</v>
      </c>
      <c r="G508" s="636">
        <v>580</v>
      </c>
      <c r="H508" s="636" t="s">
        <v>1133</v>
      </c>
      <c r="J508" s="638">
        <f t="shared" si="7"/>
        <v>0.51999999999999602</v>
      </c>
      <c r="L508" s="633" t="s">
        <v>184</v>
      </c>
      <c r="M508" s="637" t="s">
        <v>1144</v>
      </c>
    </row>
    <row r="509" spans="1:13">
      <c r="A509" s="634" t="s">
        <v>184</v>
      </c>
      <c r="B509" s="634" t="s">
        <v>1144</v>
      </c>
      <c r="C509" s="635" t="s">
        <v>185</v>
      </c>
      <c r="D509" s="636">
        <v>71</v>
      </c>
      <c r="E509" s="636">
        <v>580</v>
      </c>
      <c r="F509" s="636">
        <v>78</v>
      </c>
      <c r="G509" s="636">
        <v>460</v>
      </c>
      <c r="H509" s="636" t="s">
        <v>1132</v>
      </c>
      <c r="J509" s="638">
        <f t="shared" si="7"/>
        <v>6.8799999999999955</v>
      </c>
      <c r="L509" s="633" t="s">
        <v>184</v>
      </c>
      <c r="M509" s="637" t="s">
        <v>1144</v>
      </c>
    </row>
    <row r="510" spans="1:13">
      <c r="A510" s="634" t="s">
        <v>184</v>
      </c>
      <c r="B510" s="634" t="s">
        <v>1144</v>
      </c>
      <c r="C510" s="635" t="s">
        <v>185</v>
      </c>
      <c r="D510" s="636">
        <v>78</v>
      </c>
      <c r="E510" s="636">
        <v>460</v>
      </c>
      <c r="F510" s="636">
        <v>78</v>
      </c>
      <c r="G510" s="636">
        <v>920</v>
      </c>
      <c r="H510" s="636" t="s">
        <v>1141</v>
      </c>
      <c r="J510" s="638">
        <f t="shared" si="7"/>
        <v>0.46000000000000796</v>
      </c>
      <c r="L510" s="633" t="s">
        <v>184</v>
      </c>
      <c r="M510" s="637" t="s">
        <v>1144</v>
      </c>
    </row>
    <row r="511" spans="1:13">
      <c r="A511" s="634" t="s">
        <v>184</v>
      </c>
      <c r="B511" s="634" t="s">
        <v>1144</v>
      </c>
      <c r="C511" s="635" t="s">
        <v>185</v>
      </c>
      <c r="D511" s="636">
        <v>78</v>
      </c>
      <c r="E511" s="636">
        <v>920</v>
      </c>
      <c r="F511" s="636">
        <v>79</v>
      </c>
      <c r="G511" s="636">
        <v>240</v>
      </c>
      <c r="H511" s="636" t="s">
        <v>1132</v>
      </c>
      <c r="J511" s="638">
        <f t="shared" si="7"/>
        <v>0.31999999999999318</v>
      </c>
      <c r="L511" s="633" t="s">
        <v>184</v>
      </c>
      <c r="M511" s="637" t="s">
        <v>1144</v>
      </c>
    </row>
    <row r="512" spans="1:13">
      <c r="A512" s="634" t="s">
        <v>184</v>
      </c>
      <c r="B512" s="634" t="s">
        <v>1144</v>
      </c>
      <c r="C512" s="635" t="s">
        <v>185</v>
      </c>
      <c r="D512" s="636">
        <v>79</v>
      </c>
      <c r="E512" s="636">
        <v>240</v>
      </c>
      <c r="F512" s="636">
        <v>79</v>
      </c>
      <c r="G512" s="636">
        <v>500</v>
      </c>
      <c r="H512" s="636" t="s">
        <v>1134</v>
      </c>
      <c r="J512" s="638">
        <f t="shared" si="7"/>
        <v>0.26000000000000512</v>
      </c>
      <c r="L512" s="633" t="s">
        <v>184</v>
      </c>
      <c r="M512" s="637" t="s">
        <v>1144</v>
      </c>
    </row>
    <row r="513" spans="1:13">
      <c r="A513" s="634" t="s">
        <v>184</v>
      </c>
      <c r="B513" s="634" t="s">
        <v>1144</v>
      </c>
      <c r="C513" s="635" t="s">
        <v>185</v>
      </c>
      <c r="D513" s="636">
        <v>79</v>
      </c>
      <c r="E513" s="636">
        <v>500</v>
      </c>
      <c r="F513" s="636">
        <v>80</v>
      </c>
      <c r="G513" s="636">
        <v>40</v>
      </c>
      <c r="H513" s="636" t="s">
        <v>1132</v>
      </c>
      <c r="J513" s="638">
        <f t="shared" si="7"/>
        <v>0.54000000000000625</v>
      </c>
      <c r="L513" s="633" t="s">
        <v>184</v>
      </c>
      <c r="M513" s="637" t="s">
        <v>1144</v>
      </c>
    </row>
    <row r="514" spans="1:13">
      <c r="A514" s="634" t="s">
        <v>184</v>
      </c>
      <c r="B514" s="634" t="s">
        <v>1144</v>
      </c>
      <c r="C514" s="635" t="s">
        <v>185</v>
      </c>
      <c r="D514" s="636">
        <v>80</v>
      </c>
      <c r="E514" s="636">
        <v>40</v>
      </c>
      <c r="F514" s="636">
        <v>80</v>
      </c>
      <c r="G514" s="636">
        <v>460</v>
      </c>
      <c r="H514" s="636" t="s">
        <v>1134</v>
      </c>
      <c r="J514" s="638">
        <f t="shared" si="7"/>
        <v>0.41999999999998749</v>
      </c>
      <c r="L514" s="633" t="s">
        <v>184</v>
      </c>
      <c r="M514" s="637" t="s">
        <v>1144</v>
      </c>
    </row>
    <row r="515" spans="1:13">
      <c r="A515" s="634" t="s">
        <v>184</v>
      </c>
      <c r="B515" s="634" t="s">
        <v>1144</v>
      </c>
      <c r="C515" s="635" t="s">
        <v>185</v>
      </c>
      <c r="D515" s="636">
        <v>80</v>
      </c>
      <c r="E515" s="636">
        <v>460</v>
      </c>
      <c r="F515" s="636">
        <v>80</v>
      </c>
      <c r="G515" s="636">
        <v>740</v>
      </c>
      <c r="H515" s="636" t="s">
        <v>1133</v>
      </c>
      <c r="J515" s="638">
        <f t="shared" ref="J515:J578" si="8">+(F515+G515/1000)-(D515+E515/1000)</f>
        <v>0.28000000000000114</v>
      </c>
      <c r="L515" s="633" t="s">
        <v>184</v>
      </c>
      <c r="M515" s="637" t="s">
        <v>1144</v>
      </c>
    </row>
    <row r="516" spans="1:13">
      <c r="A516" s="634" t="s">
        <v>184</v>
      </c>
      <c r="B516" s="634" t="s">
        <v>1144</v>
      </c>
      <c r="C516" s="635" t="s">
        <v>185</v>
      </c>
      <c r="D516" s="636">
        <v>80</v>
      </c>
      <c r="E516" s="636">
        <v>740</v>
      </c>
      <c r="F516" s="636">
        <v>80</v>
      </c>
      <c r="G516" s="636">
        <v>930</v>
      </c>
      <c r="H516" s="636" t="s">
        <v>1141</v>
      </c>
      <c r="J516" s="638">
        <f t="shared" si="8"/>
        <v>0.19000000000001194</v>
      </c>
      <c r="L516" s="633" t="s">
        <v>184</v>
      </c>
      <c r="M516" s="637" t="s">
        <v>1144</v>
      </c>
    </row>
    <row r="517" spans="1:13">
      <c r="A517" s="634" t="s">
        <v>184</v>
      </c>
      <c r="B517" s="634" t="s">
        <v>1144</v>
      </c>
      <c r="C517" s="635" t="s">
        <v>185</v>
      </c>
      <c r="D517" s="636">
        <v>80</v>
      </c>
      <c r="E517" s="636">
        <v>930</v>
      </c>
      <c r="F517" s="636">
        <v>81</v>
      </c>
      <c r="G517" s="636">
        <v>280</v>
      </c>
      <c r="H517" s="636" t="s">
        <v>1134</v>
      </c>
      <c r="J517" s="638">
        <f t="shared" si="8"/>
        <v>0.34999999999999432</v>
      </c>
      <c r="L517" s="633" t="s">
        <v>184</v>
      </c>
      <c r="M517" s="637" t="s">
        <v>1144</v>
      </c>
    </row>
    <row r="518" spans="1:13">
      <c r="A518" s="634" t="s">
        <v>184</v>
      </c>
      <c r="B518" s="634" t="s">
        <v>1144</v>
      </c>
      <c r="C518" s="635" t="s">
        <v>185</v>
      </c>
      <c r="D518" s="636">
        <v>81</v>
      </c>
      <c r="E518" s="636">
        <v>280</v>
      </c>
      <c r="F518" s="636">
        <v>81</v>
      </c>
      <c r="G518" s="636">
        <v>780</v>
      </c>
      <c r="H518" s="636" t="s">
        <v>1141</v>
      </c>
      <c r="J518" s="638">
        <f t="shared" si="8"/>
        <v>0.5</v>
      </c>
      <c r="L518" s="633" t="s">
        <v>184</v>
      </c>
      <c r="M518" s="637" t="s">
        <v>1144</v>
      </c>
    </row>
    <row r="519" spans="1:13">
      <c r="A519" s="634" t="s">
        <v>184</v>
      </c>
      <c r="B519" s="634" t="s">
        <v>1144</v>
      </c>
      <c r="C519" s="635" t="s">
        <v>185</v>
      </c>
      <c r="D519" s="636">
        <v>81</v>
      </c>
      <c r="E519" s="636">
        <v>780</v>
      </c>
      <c r="F519" s="636">
        <v>82</v>
      </c>
      <c r="G519" s="636">
        <v>500</v>
      </c>
      <c r="H519" s="636" t="s">
        <v>1132</v>
      </c>
      <c r="J519" s="638">
        <f t="shared" si="8"/>
        <v>0.71999999999999886</v>
      </c>
      <c r="L519" s="633" t="s">
        <v>184</v>
      </c>
      <c r="M519" s="637" t="s">
        <v>1144</v>
      </c>
    </row>
    <row r="520" spans="1:13">
      <c r="A520" s="634" t="s">
        <v>184</v>
      </c>
      <c r="B520" s="634" t="s">
        <v>1144</v>
      </c>
      <c r="C520" s="635" t="s">
        <v>185</v>
      </c>
      <c r="D520" s="636">
        <v>82</v>
      </c>
      <c r="E520" s="636">
        <v>500</v>
      </c>
      <c r="F520" s="636">
        <v>83</v>
      </c>
      <c r="G520" s="636">
        <v>640</v>
      </c>
      <c r="H520" s="636" t="s">
        <v>1133</v>
      </c>
      <c r="J520" s="638">
        <f t="shared" si="8"/>
        <v>1.1400000000000006</v>
      </c>
      <c r="L520" s="633" t="s">
        <v>184</v>
      </c>
      <c r="M520" s="637" t="s">
        <v>1144</v>
      </c>
    </row>
    <row r="521" spans="1:13">
      <c r="A521" s="634" t="s">
        <v>184</v>
      </c>
      <c r="B521" s="634" t="s">
        <v>1144</v>
      </c>
      <c r="C521" s="635" t="s">
        <v>185</v>
      </c>
      <c r="D521" s="636">
        <v>83</v>
      </c>
      <c r="E521" s="636">
        <v>640</v>
      </c>
      <c r="F521" s="636">
        <v>84</v>
      </c>
      <c r="G521" s="636">
        <v>160</v>
      </c>
      <c r="H521" s="636" t="s">
        <v>1132</v>
      </c>
      <c r="J521" s="638">
        <f t="shared" si="8"/>
        <v>0.51999999999999602</v>
      </c>
      <c r="L521" s="633" t="s">
        <v>184</v>
      </c>
      <c r="M521" s="637" t="s">
        <v>1144</v>
      </c>
    </row>
    <row r="522" spans="1:13">
      <c r="A522" s="634" t="s">
        <v>184</v>
      </c>
      <c r="B522" s="634" t="s">
        <v>1144</v>
      </c>
      <c r="C522" s="635" t="s">
        <v>185</v>
      </c>
      <c r="D522" s="636">
        <v>84</v>
      </c>
      <c r="E522" s="636">
        <v>160</v>
      </c>
      <c r="F522" s="636">
        <v>84</v>
      </c>
      <c r="G522" s="636">
        <v>460</v>
      </c>
      <c r="H522" s="636" t="s">
        <v>1133</v>
      </c>
      <c r="J522" s="638">
        <f t="shared" si="8"/>
        <v>0.29999999999999716</v>
      </c>
      <c r="L522" s="633" t="s">
        <v>184</v>
      </c>
      <c r="M522" s="637" t="s">
        <v>1144</v>
      </c>
    </row>
    <row r="523" spans="1:13">
      <c r="A523" s="634" t="s">
        <v>184</v>
      </c>
      <c r="B523" s="634" t="s">
        <v>1144</v>
      </c>
      <c r="C523" s="635" t="s">
        <v>185</v>
      </c>
      <c r="D523" s="636">
        <v>84</v>
      </c>
      <c r="E523" s="636">
        <v>460</v>
      </c>
      <c r="F523" s="636">
        <v>84</v>
      </c>
      <c r="G523" s="636">
        <v>660</v>
      </c>
      <c r="H523" s="636" t="s">
        <v>1132</v>
      </c>
      <c r="J523" s="638">
        <f t="shared" si="8"/>
        <v>0.20000000000000284</v>
      </c>
      <c r="L523" s="633" t="s">
        <v>184</v>
      </c>
      <c r="M523" s="637" t="s">
        <v>1144</v>
      </c>
    </row>
    <row r="524" spans="1:13">
      <c r="A524" s="634" t="s">
        <v>184</v>
      </c>
      <c r="B524" s="634" t="s">
        <v>1144</v>
      </c>
      <c r="C524" s="635" t="s">
        <v>185</v>
      </c>
      <c r="D524" s="636">
        <v>84</v>
      </c>
      <c r="E524" s="636">
        <v>660</v>
      </c>
      <c r="F524" s="636">
        <v>84</v>
      </c>
      <c r="G524" s="636">
        <v>830</v>
      </c>
      <c r="H524" s="636" t="s">
        <v>1141</v>
      </c>
      <c r="J524" s="638">
        <f t="shared" si="8"/>
        <v>0.17000000000000171</v>
      </c>
      <c r="L524" s="633" t="s">
        <v>184</v>
      </c>
      <c r="M524" s="637" t="s">
        <v>1144</v>
      </c>
    </row>
    <row r="525" spans="1:13">
      <c r="A525" s="634" t="s">
        <v>184</v>
      </c>
      <c r="B525" s="634" t="s">
        <v>1144</v>
      </c>
      <c r="C525" s="635" t="s">
        <v>185</v>
      </c>
      <c r="D525" s="636">
        <v>84</v>
      </c>
      <c r="E525" s="636">
        <v>830</v>
      </c>
      <c r="F525" s="636">
        <v>85</v>
      </c>
      <c r="G525" s="636">
        <v>400</v>
      </c>
      <c r="H525" s="636" t="s">
        <v>1132</v>
      </c>
      <c r="J525" s="638">
        <f t="shared" si="8"/>
        <v>0.57000000000000739</v>
      </c>
      <c r="L525" s="633" t="s">
        <v>184</v>
      </c>
      <c r="M525" s="637" t="s">
        <v>1144</v>
      </c>
    </row>
    <row r="526" spans="1:13">
      <c r="A526" s="634" t="s">
        <v>184</v>
      </c>
      <c r="B526" s="634" t="s">
        <v>1144</v>
      </c>
      <c r="C526" s="635" t="s">
        <v>185</v>
      </c>
      <c r="D526" s="636">
        <v>85</v>
      </c>
      <c r="E526" s="636">
        <v>400</v>
      </c>
      <c r="F526" s="636">
        <v>85</v>
      </c>
      <c r="G526" s="636">
        <v>680</v>
      </c>
      <c r="H526" s="636" t="s">
        <v>1141</v>
      </c>
      <c r="J526" s="638">
        <f t="shared" si="8"/>
        <v>0.28000000000000114</v>
      </c>
      <c r="L526" s="633" t="s">
        <v>184</v>
      </c>
      <c r="M526" s="637" t="s">
        <v>1144</v>
      </c>
    </row>
    <row r="527" spans="1:13">
      <c r="A527" s="634" t="s">
        <v>184</v>
      </c>
      <c r="B527" s="634" t="s">
        <v>1144</v>
      </c>
      <c r="C527" s="635" t="s">
        <v>185</v>
      </c>
      <c r="D527" s="636">
        <v>85</v>
      </c>
      <c r="E527" s="636">
        <v>680</v>
      </c>
      <c r="F527" s="636">
        <v>87</v>
      </c>
      <c r="G527" s="636">
        <v>180</v>
      </c>
      <c r="H527" s="636" t="s">
        <v>1132</v>
      </c>
      <c r="J527" s="638">
        <f t="shared" si="8"/>
        <v>1.5</v>
      </c>
      <c r="L527" s="633" t="s">
        <v>184</v>
      </c>
      <c r="M527" s="637" t="s">
        <v>1144</v>
      </c>
    </row>
    <row r="528" spans="1:13">
      <c r="A528" s="634" t="s">
        <v>184</v>
      </c>
      <c r="B528" s="634" t="s">
        <v>1144</v>
      </c>
      <c r="C528" s="635" t="s">
        <v>185</v>
      </c>
      <c r="D528" s="636">
        <v>87</v>
      </c>
      <c r="E528" s="636">
        <v>180</v>
      </c>
      <c r="F528" s="636">
        <v>87</v>
      </c>
      <c r="G528" s="636">
        <v>600</v>
      </c>
      <c r="H528" s="636" t="s">
        <v>1134</v>
      </c>
      <c r="J528" s="638">
        <f t="shared" si="8"/>
        <v>0.41999999999998749</v>
      </c>
      <c r="L528" s="633" t="s">
        <v>184</v>
      </c>
      <c r="M528" s="637" t="s">
        <v>1144</v>
      </c>
    </row>
    <row r="529" spans="1:13">
      <c r="A529" s="634" t="s">
        <v>184</v>
      </c>
      <c r="B529" s="634" t="s">
        <v>1144</v>
      </c>
      <c r="C529" s="635" t="s">
        <v>185</v>
      </c>
      <c r="D529" s="636">
        <v>87</v>
      </c>
      <c r="E529" s="636">
        <v>600</v>
      </c>
      <c r="F529" s="636">
        <v>88</v>
      </c>
      <c r="G529" s="636">
        <v>380</v>
      </c>
      <c r="H529" s="636" t="s">
        <v>1132</v>
      </c>
      <c r="J529" s="638">
        <f t="shared" si="8"/>
        <v>0.78000000000000114</v>
      </c>
      <c r="L529" s="633" t="s">
        <v>184</v>
      </c>
      <c r="M529" s="637" t="s">
        <v>1144</v>
      </c>
    </row>
    <row r="530" spans="1:13">
      <c r="A530" s="634" t="s">
        <v>184</v>
      </c>
      <c r="B530" s="634" t="s">
        <v>1144</v>
      </c>
      <c r="C530" s="635" t="s">
        <v>185</v>
      </c>
      <c r="D530" s="636">
        <v>88</v>
      </c>
      <c r="E530" s="636">
        <v>380</v>
      </c>
      <c r="F530" s="636">
        <v>88</v>
      </c>
      <c r="G530" s="636">
        <v>880</v>
      </c>
      <c r="H530" s="636" t="s">
        <v>1134</v>
      </c>
      <c r="J530" s="638">
        <f t="shared" si="8"/>
        <v>0.5</v>
      </c>
      <c r="L530" s="633" t="s">
        <v>184</v>
      </c>
      <c r="M530" s="637" t="s">
        <v>1144</v>
      </c>
    </row>
    <row r="531" spans="1:13">
      <c r="A531" s="634" t="s">
        <v>184</v>
      </c>
      <c r="B531" s="634" t="s">
        <v>1144</v>
      </c>
      <c r="C531" s="635" t="s">
        <v>185</v>
      </c>
      <c r="D531" s="636">
        <v>88</v>
      </c>
      <c r="E531" s="636">
        <v>880</v>
      </c>
      <c r="F531" s="636">
        <v>89</v>
      </c>
      <c r="G531" s="636">
        <v>30</v>
      </c>
      <c r="H531" s="636" t="s">
        <v>1133</v>
      </c>
      <c r="J531" s="638">
        <f t="shared" si="8"/>
        <v>0.15000000000000568</v>
      </c>
      <c r="L531" s="633" t="s">
        <v>184</v>
      </c>
      <c r="M531" s="637" t="s">
        <v>1144</v>
      </c>
    </row>
    <row r="532" spans="1:13">
      <c r="A532" s="634" t="s">
        <v>184</v>
      </c>
      <c r="B532" s="634" t="s">
        <v>1144</v>
      </c>
      <c r="C532" s="635" t="s">
        <v>185</v>
      </c>
      <c r="D532" s="636">
        <v>89</v>
      </c>
      <c r="E532" s="636">
        <v>30</v>
      </c>
      <c r="F532" s="636">
        <v>89</v>
      </c>
      <c r="G532" s="636">
        <v>540</v>
      </c>
      <c r="H532" s="636" t="s">
        <v>1134</v>
      </c>
      <c r="J532" s="638">
        <f t="shared" si="8"/>
        <v>0.51000000000000512</v>
      </c>
      <c r="L532" s="633" t="s">
        <v>184</v>
      </c>
      <c r="M532" s="637" t="s">
        <v>1144</v>
      </c>
    </row>
    <row r="533" spans="1:13">
      <c r="A533" s="634" t="s">
        <v>184</v>
      </c>
      <c r="B533" s="634" t="s">
        <v>1144</v>
      </c>
      <c r="C533" s="635" t="s">
        <v>185</v>
      </c>
      <c r="D533" s="636">
        <v>89</v>
      </c>
      <c r="E533" s="636">
        <v>540</v>
      </c>
      <c r="F533" s="636">
        <v>91</v>
      </c>
      <c r="G533" s="636">
        <v>180</v>
      </c>
      <c r="H533" s="636" t="s">
        <v>1132</v>
      </c>
      <c r="J533" s="638">
        <f t="shared" si="8"/>
        <v>1.6400000000000006</v>
      </c>
      <c r="L533" s="633" t="s">
        <v>184</v>
      </c>
      <c r="M533" s="637" t="s">
        <v>1144</v>
      </c>
    </row>
    <row r="534" spans="1:13">
      <c r="A534" s="634" t="s">
        <v>184</v>
      </c>
      <c r="B534" s="634" t="s">
        <v>1144</v>
      </c>
      <c r="C534" s="635" t="s">
        <v>185</v>
      </c>
      <c r="D534" s="636">
        <v>91</v>
      </c>
      <c r="E534" s="636">
        <v>180</v>
      </c>
      <c r="F534" s="636">
        <v>91</v>
      </c>
      <c r="G534" s="636">
        <v>320</v>
      </c>
      <c r="H534" s="636" t="s">
        <v>1141</v>
      </c>
      <c r="J534" s="638">
        <f t="shared" si="8"/>
        <v>0.13999999999998636</v>
      </c>
      <c r="L534" s="633" t="s">
        <v>184</v>
      </c>
      <c r="M534" s="637" t="s">
        <v>1144</v>
      </c>
    </row>
    <row r="535" spans="1:13">
      <c r="A535" s="634" t="s">
        <v>184</v>
      </c>
      <c r="B535" s="634" t="s">
        <v>1144</v>
      </c>
      <c r="C535" s="635" t="s">
        <v>185</v>
      </c>
      <c r="D535" s="636">
        <v>91</v>
      </c>
      <c r="E535" s="636">
        <v>320</v>
      </c>
      <c r="F535" s="636">
        <v>91</v>
      </c>
      <c r="G535" s="636">
        <v>560</v>
      </c>
      <c r="H535" s="636" t="s">
        <v>1132</v>
      </c>
      <c r="J535" s="638">
        <f t="shared" si="8"/>
        <v>0.24000000000000909</v>
      </c>
      <c r="L535" s="633" t="s">
        <v>184</v>
      </c>
      <c r="M535" s="637" t="s">
        <v>1144</v>
      </c>
    </row>
    <row r="536" spans="1:13">
      <c r="A536" s="634" t="s">
        <v>184</v>
      </c>
      <c r="B536" s="634" t="s">
        <v>1144</v>
      </c>
      <c r="C536" s="635" t="s">
        <v>185</v>
      </c>
      <c r="D536" s="636">
        <v>91</v>
      </c>
      <c r="E536" s="636">
        <v>560</v>
      </c>
      <c r="F536" s="636">
        <v>91</v>
      </c>
      <c r="G536" s="636">
        <v>660</v>
      </c>
      <c r="H536" s="636" t="s">
        <v>1134</v>
      </c>
      <c r="J536" s="638">
        <f t="shared" si="8"/>
        <v>9.9999999999994316E-2</v>
      </c>
      <c r="L536" s="633" t="s">
        <v>184</v>
      </c>
      <c r="M536" s="637" t="s">
        <v>1144</v>
      </c>
    </row>
    <row r="537" spans="1:13">
      <c r="A537" s="634" t="s">
        <v>184</v>
      </c>
      <c r="B537" s="634" t="s">
        <v>1144</v>
      </c>
      <c r="C537" s="635" t="s">
        <v>185</v>
      </c>
      <c r="D537" s="636">
        <v>91</v>
      </c>
      <c r="E537" s="636">
        <v>660</v>
      </c>
      <c r="F537" s="636">
        <v>93</v>
      </c>
      <c r="G537" s="636">
        <v>0</v>
      </c>
      <c r="H537" s="636" t="s">
        <v>1132</v>
      </c>
      <c r="J537" s="638">
        <f t="shared" si="8"/>
        <v>1.3400000000000034</v>
      </c>
      <c r="L537" s="633" t="s">
        <v>184</v>
      </c>
      <c r="M537" s="637" t="s">
        <v>1144</v>
      </c>
    </row>
    <row r="538" spans="1:13">
      <c r="A538" s="634" t="s">
        <v>184</v>
      </c>
      <c r="B538" s="634" t="s">
        <v>1144</v>
      </c>
      <c r="C538" s="635" t="s">
        <v>185</v>
      </c>
      <c r="D538" s="636">
        <v>93</v>
      </c>
      <c r="E538" s="636">
        <v>0</v>
      </c>
      <c r="F538" s="636">
        <v>93</v>
      </c>
      <c r="G538" s="636">
        <v>420</v>
      </c>
      <c r="H538" s="636" t="s">
        <v>1141</v>
      </c>
      <c r="J538" s="638">
        <f t="shared" si="8"/>
        <v>0.42000000000000171</v>
      </c>
      <c r="L538" s="633" t="s">
        <v>184</v>
      </c>
      <c r="M538" s="637" t="s">
        <v>1144</v>
      </c>
    </row>
    <row r="539" spans="1:13">
      <c r="A539" s="634" t="s">
        <v>184</v>
      </c>
      <c r="B539" s="634" t="s">
        <v>1144</v>
      </c>
      <c r="C539" s="635" t="s">
        <v>185</v>
      </c>
      <c r="D539" s="636">
        <v>93</v>
      </c>
      <c r="E539" s="636">
        <v>420</v>
      </c>
      <c r="F539" s="636">
        <v>93</v>
      </c>
      <c r="G539" s="636">
        <v>860</v>
      </c>
      <c r="H539" s="636" t="s">
        <v>1134</v>
      </c>
      <c r="J539" s="638">
        <f t="shared" si="8"/>
        <v>0.43999999999999773</v>
      </c>
      <c r="L539" s="633" t="s">
        <v>184</v>
      </c>
      <c r="M539" s="637" t="s">
        <v>1144</v>
      </c>
    </row>
    <row r="540" spans="1:13">
      <c r="A540" s="634" t="s">
        <v>184</v>
      </c>
      <c r="B540" s="634" t="s">
        <v>1144</v>
      </c>
      <c r="C540" s="635" t="s">
        <v>185</v>
      </c>
      <c r="D540" s="636">
        <v>93</v>
      </c>
      <c r="E540" s="636">
        <v>860</v>
      </c>
      <c r="F540" s="636">
        <v>95</v>
      </c>
      <c r="G540" s="636">
        <v>800</v>
      </c>
      <c r="H540" s="636" t="s">
        <v>1132</v>
      </c>
      <c r="J540" s="638">
        <f t="shared" si="8"/>
        <v>1.9399999999999977</v>
      </c>
      <c r="L540" s="633" t="s">
        <v>184</v>
      </c>
      <c r="M540" s="637" t="s">
        <v>1144</v>
      </c>
    </row>
    <row r="541" spans="1:13">
      <c r="A541" s="634" t="s">
        <v>184</v>
      </c>
      <c r="B541" s="634" t="s">
        <v>1144</v>
      </c>
      <c r="C541" s="635" t="s">
        <v>185</v>
      </c>
      <c r="D541" s="636">
        <v>95</v>
      </c>
      <c r="E541" s="636">
        <v>800</v>
      </c>
      <c r="F541" s="636">
        <v>95</v>
      </c>
      <c r="G541" s="636">
        <v>950</v>
      </c>
      <c r="H541" s="636" t="s">
        <v>1133</v>
      </c>
      <c r="J541" s="638">
        <f t="shared" si="8"/>
        <v>0.15000000000000568</v>
      </c>
      <c r="L541" s="633" t="s">
        <v>184</v>
      </c>
      <c r="M541" s="637" t="s">
        <v>1144</v>
      </c>
    </row>
    <row r="542" spans="1:13">
      <c r="A542" s="634" t="s">
        <v>184</v>
      </c>
      <c r="B542" s="634" t="s">
        <v>1144</v>
      </c>
      <c r="C542" s="635" t="s">
        <v>185</v>
      </c>
      <c r="D542" s="636">
        <v>95</v>
      </c>
      <c r="E542" s="636">
        <v>950</v>
      </c>
      <c r="F542" s="636">
        <v>97</v>
      </c>
      <c r="G542" s="636">
        <v>20</v>
      </c>
      <c r="H542" s="636" t="s">
        <v>1132</v>
      </c>
      <c r="J542" s="638">
        <f t="shared" si="8"/>
        <v>1.0699999999999932</v>
      </c>
      <c r="L542" s="633" t="s">
        <v>184</v>
      </c>
      <c r="M542" s="637" t="s">
        <v>1144</v>
      </c>
    </row>
    <row r="543" spans="1:13">
      <c r="A543" s="634" t="s">
        <v>184</v>
      </c>
      <c r="B543" s="634" t="s">
        <v>1144</v>
      </c>
      <c r="C543" s="635" t="s">
        <v>185</v>
      </c>
      <c r="D543" s="636">
        <v>97</v>
      </c>
      <c r="E543" s="636">
        <v>20</v>
      </c>
      <c r="F543" s="636">
        <v>97</v>
      </c>
      <c r="G543" s="636">
        <v>410</v>
      </c>
      <c r="H543" s="636" t="s">
        <v>1133</v>
      </c>
      <c r="J543" s="638">
        <f t="shared" si="8"/>
        <v>0.39000000000000057</v>
      </c>
      <c r="L543" s="633" t="s">
        <v>184</v>
      </c>
      <c r="M543" s="637" t="s">
        <v>1144</v>
      </c>
    </row>
    <row r="544" spans="1:13">
      <c r="A544" s="634" t="s">
        <v>184</v>
      </c>
      <c r="B544" s="634" t="s">
        <v>1144</v>
      </c>
      <c r="C544" s="635" t="s">
        <v>185</v>
      </c>
      <c r="D544" s="636">
        <v>97</v>
      </c>
      <c r="E544" s="636">
        <v>410</v>
      </c>
      <c r="F544" s="636">
        <v>98</v>
      </c>
      <c r="G544" s="636">
        <v>20</v>
      </c>
      <c r="H544" s="636" t="s">
        <v>1132</v>
      </c>
      <c r="J544" s="638">
        <f t="shared" si="8"/>
        <v>0.60999999999999943</v>
      </c>
      <c r="L544" s="633" t="s">
        <v>184</v>
      </c>
      <c r="M544" s="637" t="s">
        <v>1144</v>
      </c>
    </row>
    <row r="545" spans="1:13">
      <c r="A545" s="634" t="s">
        <v>184</v>
      </c>
      <c r="B545" s="634" t="s">
        <v>1144</v>
      </c>
      <c r="C545" s="635" t="s">
        <v>185</v>
      </c>
      <c r="D545" s="636">
        <v>98</v>
      </c>
      <c r="E545" s="636">
        <v>20</v>
      </c>
      <c r="F545" s="636">
        <v>98</v>
      </c>
      <c r="G545" s="636">
        <v>390</v>
      </c>
      <c r="H545" s="636" t="s">
        <v>1133</v>
      </c>
      <c r="J545" s="638">
        <f t="shared" si="8"/>
        <v>0.37000000000000455</v>
      </c>
      <c r="L545" s="633" t="s">
        <v>184</v>
      </c>
      <c r="M545" s="637" t="s">
        <v>1144</v>
      </c>
    </row>
    <row r="546" spans="1:13">
      <c r="A546" s="634" t="s">
        <v>184</v>
      </c>
      <c r="B546" s="634" t="s">
        <v>1144</v>
      </c>
      <c r="C546" s="635" t="s">
        <v>185</v>
      </c>
      <c r="D546" s="636">
        <v>98</v>
      </c>
      <c r="E546" s="636">
        <v>390</v>
      </c>
      <c r="F546" s="636">
        <v>98</v>
      </c>
      <c r="G546" s="636">
        <v>700</v>
      </c>
      <c r="H546" s="636" t="s">
        <v>1132</v>
      </c>
      <c r="J546" s="638">
        <f t="shared" si="8"/>
        <v>0.31000000000000227</v>
      </c>
      <c r="L546" s="633" t="s">
        <v>184</v>
      </c>
      <c r="M546" s="637" t="s">
        <v>1144</v>
      </c>
    </row>
    <row r="547" spans="1:13">
      <c r="A547" s="634" t="s">
        <v>184</v>
      </c>
      <c r="B547" s="634" t="s">
        <v>1144</v>
      </c>
      <c r="C547" s="635" t="s">
        <v>185</v>
      </c>
      <c r="D547" s="636">
        <v>98</v>
      </c>
      <c r="E547" s="636">
        <v>700</v>
      </c>
      <c r="F547" s="636">
        <v>99</v>
      </c>
      <c r="G547" s="636">
        <v>680</v>
      </c>
      <c r="H547" s="636" t="s">
        <v>1133</v>
      </c>
      <c r="J547" s="638">
        <f t="shared" si="8"/>
        <v>0.98000000000000398</v>
      </c>
      <c r="L547" s="633" t="s">
        <v>184</v>
      </c>
      <c r="M547" s="637" t="s">
        <v>1144</v>
      </c>
    </row>
    <row r="548" spans="1:13">
      <c r="A548" s="634" t="s">
        <v>184</v>
      </c>
      <c r="B548" s="634" t="s">
        <v>1144</v>
      </c>
      <c r="C548" s="635" t="s">
        <v>185</v>
      </c>
      <c r="D548" s="636">
        <v>99</v>
      </c>
      <c r="E548" s="636">
        <v>680</v>
      </c>
      <c r="F548" s="636">
        <v>100</v>
      </c>
      <c r="G548" s="636">
        <v>150</v>
      </c>
      <c r="H548" s="636" t="s">
        <v>1132</v>
      </c>
      <c r="J548" s="638">
        <f t="shared" si="8"/>
        <v>0.46999999999999886</v>
      </c>
      <c r="L548" s="633" t="s">
        <v>184</v>
      </c>
      <c r="M548" s="637" t="s">
        <v>1144</v>
      </c>
    </row>
    <row r="549" spans="1:13">
      <c r="A549" s="634" t="s">
        <v>184</v>
      </c>
      <c r="B549" s="634" t="s">
        <v>1144</v>
      </c>
      <c r="C549" s="635" t="s">
        <v>185</v>
      </c>
      <c r="D549" s="636">
        <v>100</v>
      </c>
      <c r="E549" s="636">
        <v>150</v>
      </c>
      <c r="F549" s="636">
        <v>100</v>
      </c>
      <c r="G549" s="636">
        <v>368</v>
      </c>
      <c r="H549" s="636" t="s">
        <v>1132</v>
      </c>
      <c r="J549" s="638">
        <f t="shared" si="8"/>
        <v>0.21799999999998931</v>
      </c>
      <c r="L549" s="633" t="s">
        <v>184</v>
      </c>
      <c r="M549" s="637" t="s">
        <v>1144</v>
      </c>
    </row>
    <row r="550" spans="1:13">
      <c r="A550" s="634" t="s">
        <v>1153</v>
      </c>
      <c r="B550" s="634" t="s">
        <v>1130</v>
      </c>
      <c r="C550" s="635" t="s">
        <v>1154</v>
      </c>
      <c r="D550" s="636">
        <v>0</v>
      </c>
      <c r="E550" s="636">
        <v>0</v>
      </c>
      <c r="F550" s="636">
        <v>0</v>
      </c>
      <c r="G550" s="636">
        <v>150</v>
      </c>
      <c r="H550" s="636" t="s">
        <v>1132</v>
      </c>
      <c r="J550" s="638">
        <f t="shared" si="8"/>
        <v>0.15</v>
      </c>
      <c r="L550" s="633" t="s">
        <v>1153</v>
      </c>
      <c r="M550" s="637" t="s">
        <v>1130</v>
      </c>
    </row>
    <row r="551" spans="1:13">
      <c r="A551" s="634" t="s">
        <v>101</v>
      </c>
      <c r="B551" s="634" t="s">
        <v>1142</v>
      </c>
      <c r="C551" s="635" t="s">
        <v>734</v>
      </c>
      <c r="D551" s="636">
        <v>0</v>
      </c>
      <c r="E551" s="636">
        <v>0</v>
      </c>
      <c r="F551" s="636">
        <v>9</v>
      </c>
      <c r="G551" s="636">
        <v>0</v>
      </c>
      <c r="H551" s="636" t="s">
        <v>1133</v>
      </c>
      <c r="J551" s="638">
        <f t="shared" si="8"/>
        <v>9</v>
      </c>
      <c r="L551" s="633" t="s">
        <v>101</v>
      </c>
      <c r="M551" s="637" t="s">
        <v>1142</v>
      </c>
    </row>
    <row r="552" spans="1:13">
      <c r="A552" s="634" t="s">
        <v>101</v>
      </c>
      <c r="B552" s="634" t="s">
        <v>1142</v>
      </c>
      <c r="C552" s="635" t="s">
        <v>734</v>
      </c>
      <c r="D552" s="636">
        <v>9</v>
      </c>
      <c r="E552" s="636">
        <v>0</v>
      </c>
      <c r="F552" s="636">
        <v>35</v>
      </c>
      <c r="G552" s="636">
        <v>0</v>
      </c>
      <c r="H552" s="636" t="s">
        <v>1132</v>
      </c>
      <c r="J552" s="638">
        <f t="shared" si="8"/>
        <v>26</v>
      </c>
      <c r="L552" s="633" t="s">
        <v>101</v>
      </c>
      <c r="M552" s="637" t="s">
        <v>1142</v>
      </c>
    </row>
    <row r="553" spans="1:13">
      <c r="A553" s="634" t="s">
        <v>101</v>
      </c>
      <c r="B553" s="634" t="s">
        <v>1142</v>
      </c>
      <c r="C553" s="635" t="s">
        <v>734</v>
      </c>
      <c r="D553" s="636">
        <v>35</v>
      </c>
      <c r="E553" s="636">
        <v>0</v>
      </c>
      <c r="F553" s="636">
        <v>42</v>
      </c>
      <c r="G553" s="636">
        <v>0</v>
      </c>
      <c r="H553" s="636" t="s">
        <v>1134</v>
      </c>
      <c r="J553" s="638">
        <f t="shared" si="8"/>
        <v>7</v>
      </c>
      <c r="L553" s="633" t="s">
        <v>101</v>
      </c>
      <c r="M553" s="637" t="s">
        <v>1142</v>
      </c>
    </row>
    <row r="554" spans="1:13">
      <c r="A554" s="634" t="s">
        <v>101</v>
      </c>
      <c r="B554" s="634" t="s">
        <v>1142</v>
      </c>
      <c r="C554" s="635" t="s">
        <v>734</v>
      </c>
      <c r="D554" s="636">
        <v>42</v>
      </c>
      <c r="E554" s="636">
        <v>0</v>
      </c>
      <c r="F554" s="636">
        <v>54</v>
      </c>
      <c r="G554" s="636">
        <v>0</v>
      </c>
      <c r="H554" s="636" t="s">
        <v>1133</v>
      </c>
      <c r="J554" s="638">
        <f t="shared" si="8"/>
        <v>12</v>
      </c>
      <c r="L554" s="633" t="s">
        <v>101</v>
      </c>
      <c r="M554" s="637" t="s">
        <v>1142</v>
      </c>
    </row>
    <row r="555" spans="1:13">
      <c r="A555" s="634" t="s">
        <v>101</v>
      </c>
      <c r="B555" s="634" t="s">
        <v>1142</v>
      </c>
      <c r="C555" s="635" t="s">
        <v>734</v>
      </c>
      <c r="D555" s="636">
        <v>54</v>
      </c>
      <c r="E555" s="636">
        <v>0</v>
      </c>
      <c r="F555" s="636">
        <v>103</v>
      </c>
      <c r="G555" s="636">
        <v>0</v>
      </c>
      <c r="H555" s="636" t="s">
        <v>1134</v>
      </c>
      <c r="J555" s="638">
        <f t="shared" si="8"/>
        <v>49</v>
      </c>
      <c r="L555" s="633" t="s">
        <v>101</v>
      </c>
      <c r="M555" s="637" t="s">
        <v>1142</v>
      </c>
    </row>
    <row r="556" spans="1:13">
      <c r="A556" s="634" t="s">
        <v>101</v>
      </c>
      <c r="B556" s="634" t="s">
        <v>1142</v>
      </c>
      <c r="C556" s="635" t="s">
        <v>734</v>
      </c>
      <c r="D556" s="636">
        <v>103</v>
      </c>
      <c r="E556" s="636">
        <v>0</v>
      </c>
      <c r="F556" s="636">
        <v>121</v>
      </c>
      <c r="G556" s="636">
        <v>0</v>
      </c>
      <c r="H556" s="636" t="s">
        <v>1133</v>
      </c>
      <c r="J556" s="638">
        <f t="shared" si="8"/>
        <v>18</v>
      </c>
      <c r="L556" s="633" t="s">
        <v>101</v>
      </c>
      <c r="M556" s="637" t="s">
        <v>1142</v>
      </c>
    </row>
    <row r="557" spans="1:13">
      <c r="A557" s="634" t="s">
        <v>289</v>
      </c>
      <c r="B557" s="634" t="s">
        <v>1155</v>
      </c>
      <c r="C557" s="635" t="s">
        <v>1156</v>
      </c>
      <c r="D557" s="636">
        <v>0</v>
      </c>
      <c r="E557" s="636">
        <v>0</v>
      </c>
      <c r="F557" s="636">
        <v>3</v>
      </c>
      <c r="G557" s="636">
        <v>500</v>
      </c>
      <c r="H557" s="636" t="s">
        <v>1132</v>
      </c>
      <c r="J557" s="638">
        <f t="shared" si="8"/>
        <v>3.5</v>
      </c>
      <c r="L557" s="633" t="s">
        <v>289</v>
      </c>
      <c r="M557" s="637" t="s">
        <v>1155</v>
      </c>
    </row>
    <row r="558" spans="1:13">
      <c r="A558" s="634" t="s">
        <v>289</v>
      </c>
      <c r="B558" s="634" t="s">
        <v>1155</v>
      </c>
      <c r="C558" s="635" t="s">
        <v>1156</v>
      </c>
      <c r="D558" s="636">
        <v>3</v>
      </c>
      <c r="E558" s="636">
        <v>500</v>
      </c>
      <c r="F558" s="636">
        <v>9</v>
      </c>
      <c r="G558" s="636">
        <v>0</v>
      </c>
      <c r="H558" s="636" t="s">
        <v>1133</v>
      </c>
      <c r="J558" s="638">
        <f t="shared" si="8"/>
        <v>5.5</v>
      </c>
      <c r="L558" s="633" t="s">
        <v>289</v>
      </c>
      <c r="M558" s="637" t="s">
        <v>1155</v>
      </c>
    </row>
    <row r="559" spans="1:13">
      <c r="A559" s="634" t="s">
        <v>289</v>
      </c>
      <c r="B559" s="634" t="s">
        <v>1155</v>
      </c>
      <c r="C559" s="635" t="s">
        <v>1156</v>
      </c>
      <c r="D559" s="636">
        <v>9</v>
      </c>
      <c r="E559" s="636">
        <v>0</v>
      </c>
      <c r="F559" s="636">
        <v>11</v>
      </c>
      <c r="G559" s="636">
        <v>0</v>
      </c>
      <c r="H559" s="636" t="s">
        <v>1134</v>
      </c>
      <c r="J559" s="638">
        <f t="shared" si="8"/>
        <v>2</v>
      </c>
      <c r="L559" s="633" t="s">
        <v>289</v>
      </c>
      <c r="M559" s="637" t="s">
        <v>1155</v>
      </c>
    </row>
    <row r="560" spans="1:13">
      <c r="A560" s="634" t="s">
        <v>289</v>
      </c>
      <c r="B560" s="634" t="s">
        <v>1155</v>
      </c>
      <c r="C560" s="635" t="s">
        <v>1156</v>
      </c>
      <c r="D560" s="636">
        <v>11</v>
      </c>
      <c r="E560" s="636">
        <v>0</v>
      </c>
      <c r="F560" s="636">
        <v>14</v>
      </c>
      <c r="G560" s="636">
        <v>0</v>
      </c>
      <c r="H560" s="636" t="s">
        <v>1132</v>
      </c>
      <c r="J560" s="638">
        <f t="shared" si="8"/>
        <v>3</v>
      </c>
      <c r="L560" s="633" t="s">
        <v>289</v>
      </c>
      <c r="M560" s="637" t="s">
        <v>1155</v>
      </c>
    </row>
    <row r="561" spans="1:13">
      <c r="A561" s="634" t="s">
        <v>289</v>
      </c>
      <c r="B561" s="634" t="s">
        <v>1155</v>
      </c>
      <c r="C561" s="635" t="s">
        <v>1156</v>
      </c>
      <c r="D561" s="636">
        <v>14</v>
      </c>
      <c r="E561" s="636">
        <v>0</v>
      </c>
      <c r="F561" s="636">
        <v>40</v>
      </c>
      <c r="G561" s="636">
        <v>500</v>
      </c>
      <c r="H561" s="636" t="s">
        <v>1132</v>
      </c>
      <c r="J561" s="638">
        <f t="shared" si="8"/>
        <v>26.5</v>
      </c>
      <c r="L561" s="633" t="s">
        <v>289</v>
      </c>
      <c r="M561" s="637" t="s">
        <v>1155</v>
      </c>
    </row>
    <row r="562" spans="1:13">
      <c r="A562" s="634" t="s">
        <v>289</v>
      </c>
      <c r="B562" s="634" t="s">
        <v>1155</v>
      </c>
      <c r="C562" s="635" t="s">
        <v>1156</v>
      </c>
      <c r="D562" s="636">
        <v>40</v>
      </c>
      <c r="E562" s="636">
        <v>500</v>
      </c>
      <c r="F562" s="636">
        <v>45</v>
      </c>
      <c r="G562" s="636">
        <v>400</v>
      </c>
      <c r="H562" s="636" t="s">
        <v>1134</v>
      </c>
      <c r="J562" s="638">
        <f t="shared" si="8"/>
        <v>4.8999999999999986</v>
      </c>
      <c r="L562" s="633" t="s">
        <v>289</v>
      </c>
      <c r="M562" s="637" t="s">
        <v>1155</v>
      </c>
    </row>
    <row r="563" spans="1:13">
      <c r="A563" s="634" t="s">
        <v>289</v>
      </c>
      <c r="B563" s="634" t="s">
        <v>1155</v>
      </c>
      <c r="C563" s="635" t="s">
        <v>1156</v>
      </c>
      <c r="D563" s="636">
        <v>45</v>
      </c>
      <c r="E563" s="636">
        <v>400</v>
      </c>
      <c r="F563" s="636">
        <v>55</v>
      </c>
      <c r="G563" s="636">
        <v>541</v>
      </c>
      <c r="H563" s="636" t="s">
        <v>1141</v>
      </c>
      <c r="J563" s="638">
        <f t="shared" si="8"/>
        <v>10.140999999999998</v>
      </c>
      <c r="L563" s="633" t="s">
        <v>289</v>
      </c>
      <c r="M563" s="637" t="s">
        <v>1155</v>
      </c>
    </row>
    <row r="564" spans="1:13">
      <c r="A564" s="634" t="s">
        <v>1157</v>
      </c>
      <c r="B564" s="634" t="s">
        <v>1158</v>
      </c>
      <c r="C564" s="635" t="s">
        <v>1159</v>
      </c>
      <c r="D564" s="636">
        <v>0</v>
      </c>
      <c r="E564" s="636">
        <v>0</v>
      </c>
      <c r="F564" s="636">
        <v>3</v>
      </c>
      <c r="G564" s="636">
        <v>200</v>
      </c>
      <c r="H564" s="636" t="s">
        <v>1133</v>
      </c>
      <c r="J564" s="638">
        <f t="shared" si="8"/>
        <v>3.2</v>
      </c>
      <c r="L564" s="633" t="s">
        <v>1157</v>
      </c>
      <c r="M564" s="637" t="s">
        <v>1158</v>
      </c>
    </row>
    <row r="565" spans="1:13">
      <c r="A565" s="634" t="s">
        <v>1157</v>
      </c>
      <c r="B565" s="634" t="s">
        <v>1158</v>
      </c>
      <c r="C565" s="635" t="s">
        <v>1159</v>
      </c>
      <c r="D565" s="636">
        <v>3</v>
      </c>
      <c r="E565" s="636">
        <v>200</v>
      </c>
      <c r="F565" s="636">
        <v>6</v>
      </c>
      <c r="G565" s="636">
        <v>200</v>
      </c>
      <c r="H565" s="636" t="s">
        <v>1134</v>
      </c>
      <c r="J565" s="638">
        <f t="shared" si="8"/>
        <v>3</v>
      </c>
      <c r="L565" s="633" t="s">
        <v>1157</v>
      </c>
      <c r="M565" s="637" t="s">
        <v>1158</v>
      </c>
    </row>
    <row r="566" spans="1:13">
      <c r="A566" s="634" t="s">
        <v>1157</v>
      </c>
      <c r="B566" s="634" t="s">
        <v>1158</v>
      </c>
      <c r="C566" s="635" t="s">
        <v>1159</v>
      </c>
      <c r="D566" s="636">
        <v>6</v>
      </c>
      <c r="E566" s="636">
        <v>200</v>
      </c>
      <c r="F566" s="636">
        <v>15</v>
      </c>
      <c r="G566" s="636">
        <v>500</v>
      </c>
      <c r="H566" s="636" t="s">
        <v>1141</v>
      </c>
      <c r="J566" s="638">
        <f t="shared" si="8"/>
        <v>9.3000000000000007</v>
      </c>
      <c r="L566" s="633" t="s">
        <v>1157</v>
      </c>
      <c r="M566" s="637" t="s">
        <v>1158</v>
      </c>
    </row>
    <row r="567" spans="1:13">
      <c r="A567" s="634" t="s">
        <v>1157</v>
      </c>
      <c r="B567" s="634" t="s">
        <v>1158</v>
      </c>
      <c r="C567" s="635" t="s">
        <v>1159</v>
      </c>
      <c r="D567" s="636">
        <v>15</v>
      </c>
      <c r="E567" s="636">
        <v>500</v>
      </c>
      <c r="F567" s="636">
        <v>20</v>
      </c>
      <c r="G567" s="636">
        <v>600</v>
      </c>
      <c r="H567" s="636" t="s">
        <v>1134</v>
      </c>
      <c r="J567" s="638">
        <f t="shared" si="8"/>
        <v>5.1000000000000014</v>
      </c>
      <c r="L567" s="633" t="s">
        <v>1157</v>
      </c>
      <c r="M567" s="637" t="s">
        <v>1158</v>
      </c>
    </row>
    <row r="568" spans="1:13">
      <c r="A568" s="634" t="s">
        <v>1157</v>
      </c>
      <c r="B568" s="634" t="s">
        <v>1158</v>
      </c>
      <c r="C568" s="635" t="s">
        <v>1159</v>
      </c>
      <c r="D568" s="636">
        <v>20</v>
      </c>
      <c r="E568" s="636">
        <v>600</v>
      </c>
      <c r="F568" s="636">
        <v>30</v>
      </c>
      <c r="G568" s="636">
        <v>800</v>
      </c>
      <c r="H568" s="636" t="s">
        <v>1141</v>
      </c>
      <c r="J568" s="638">
        <f t="shared" si="8"/>
        <v>10.199999999999999</v>
      </c>
      <c r="L568" s="633" t="s">
        <v>1157</v>
      </c>
      <c r="M568" s="637" t="s">
        <v>1158</v>
      </c>
    </row>
    <row r="569" spans="1:13">
      <c r="A569" s="634" t="s">
        <v>1157</v>
      </c>
      <c r="B569" s="634" t="s">
        <v>1158</v>
      </c>
      <c r="C569" s="635" t="s">
        <v>1159</v>
      </c>
      <c r="D569" s="636">
        <v>30</v>
      </c>
      <c r="E569" s="636">
        <v>800</v>
      </c>
      <c r="F569" s="636">
        <v>40</v>
      </c>
      <c r="G569" s="636">
        <v>0</v>
      </c>
      <c r="H569" s="636" t="s">
        <v>1134</v>
      </c>
      <c r="J569" s="638">
        <f t="shared" si="8"/>
        <v>9.1999999999999993</v>
      </c>
      <c r="L569" s="633" t="s">
        <v>1157</v>
      </c>
      <c r="M569" s="637" t="s">
        <v>1158</v>
      </c>
    </row>
    <row r="570" spans="1:13">
      <c r="A570" s="634" t="s">
        <v>1157</v>
      </c>
      <c r="B570" s="634" t="s">
        <v>1158</v>
      </c>
      <c r="C570" s="635" t="s">
        <v>1159</v>
      </c>
      <c r="D570" s="636">
        <v>40</v>
      </c>
      <c r="E570" s="636">
        <v>0</v>
      </c>
      <c r="F570" s="636">
        <v>42</v>
      </c>
      <c r="G570" s="636">
        <v>500</v>
      </c>
      <c r="H570" s="636" t="s">
        <v>1134</v>
      </c>
      <c r="J570" s="638">
        <f t="shared" si="8"/>
        <v>2.5</v>
      </c>
      <c r="L570" s="633" t="s">
        <v>1157</v>
      </c>
      <c r="M570" s="637" t="s">
        <v>1158</v>
      </c>
    </row>
    <row r="571" spans="1:13">
      <c r="A571" s="634" t="s">
        <v>1157</v>
      </c>
      <c r="B571" s="634" t="s">
        <v>1158</v>
      </c>
      <c r="C571" s="635" t="s">
        <v>1159</v>
      </c>
      <c r="D571" s="636">
        <v>42</v>
      </c>
      <c r="E571" s="636">
        <v>500</v>
      </c>
      <c r="F571" s="636">
        <v>43</v>
      </c>
      <c r="G571" s="636">
        <v>300</v>
      </c>
      <c r="H571" s="636" t="s">
        <v>1133</v>
      </c>
      <c r="J571" s="638">
        <f t="shared" si="8"/>
        <v>0.79999999999999716</v>
      </c>
      <c r="L571" s="633" t="s">
        <v>1157</v>
      </c>
      <c r="M571" s="637" t="s">
        <v>1158</v>
      </c>
    </row>
    <row r="572" spans="1:13">
      <c r="A572" s="634" t="s">
        <v>1157</v>
      </c>
      <c r="B572" s="634" t="s">
        <v>1158</v>
      </c>
      <c r="C572" s="635" t="s">
        <v>1159</v>
      </c>
      <c r="D572" s="636">
        <v>43</v>
      </c>
      <c r="E572" s="636">
        <v>300</v>
      </c>
      <c r="F572" s="636">
        <v>43</v>
      </c>
      <c r="G572" s="636">
        <v>700</v>
      </c>
      <c r="H572" s="636" t="s">
        <v>1134</v>
      </c>
      <c r="J572" s="638">
        <f t="shared" si="8"/>
        <v>0.40000000000000568</v>
      </c>
      <c r="L572" s="633" t="s">
        <v>1157</v>
      </c>
      <c r="M572" s="637" t="s">
        <v>1158</v>
      </c>
    </row>
    <row r="573" spans="1:13">
      <c r="A573" s="634" t="s">
        <v>1157</v>
      </c>
      <c r="B573" s="634" t="s">
        <v>1158</v>
      </c>
      <c r="C573" s="635" t="s">
        <v>1159</v>
      </c>
      <c r="D573" s="636">
        <v>43</v>
      </c>
      <c r="E573" s="636">
        <v>700</v>
      </c>
      <c r="F573" s="636">
        <v>45</v>
      </c>
      <c r="G573" s="636">
        <v>600</v>
      </c>
      <c r="H573" s="636" t="s">
        <v>1141</v>
      </c>
      <c r="J573" s="638">
        <f t="shared" si="8"/>
        <v>1.8999999999999986</v>
      </c>
      <c r="L573" s="633" t="s">
        <v>1157</v>
      </c>
      <c r="M573" s="637" t="s">
        <v>1158</v>
      </c>
    </row>
    <row r="574" spans="1:13">
      <c r="A574" s="634" t="s">
        <v>1157</v>
      </c>
      <c r="B574" s="634" t="s">
        <v>1158</v>
      </c>
      <c r="C574" s="635" t="s">
        <v>1159</v>
      </c>
      <c r="D574" s="636">
        <v>45</v>
      </c>
      <c r="E574" s="636">
        <v>600</v>
      </c>
      <c r="F574" s="636">
        <v>47</v>
      </c>
      <c r="G574" s="636">
        <v>0</v>
      </c>
      <c r="H574" s="636" t="s">
        <v>1134</v>
      </c>
      <c r="J574" s="638">
        <f t="shared" si="8"/>
        <v>1.3999999999999986</v>
      </c>
      <c r="L574" s="633" t="s">
        <v>1157</v>
      </c>
      <c r="M574" s="637" t="s">
        <v>1158</v>
      </c>
    </row>
    <row r="575" spans="1:13">
      <c r="A575" s="634" t="s">
        <v>1157</v>
      </c>
      <c r="B575" s="634" t="s">
        <v>1158</v>
      </c>
      <c r="C575" s="635" t="s">
        <v>1159</v>
      </c>
      <c r="D575" s="636">
        <v>47</v>
      </c>
      <c r="E575" s="636">
        <v>0</v>
      </c>
      <c r="F575" s="636">
        <v>49</v>
      </c>
      <c r="G575" s="636">
        <v>0</v>
      </c>
      <c r="H575" s="636" t="s">
        <v>1133</v>
      </c>
      <c r="J575" s="638">
        <f t="shared" si="8"/>
        <v>2</v>
      </c>
      <c r="L575" s="633" t="s">
        <v>1157</v>
      </c>
      <c r="M575" s="637" t="s">
        <v>1158</v>
      </c>
    </row>
    <row r="576" spans="1:13">
      <c r="A576" s="634" t="s">
        <v>1157</v>
      </c>
      <c r="B576" s="634" t="s">
        <v>1158</v>
      </c>
      <c r="C576" s="635" t="s">
        <v>1159</v>
      </c>
      <c r="D576" s="636">
        <v>49</v>
      </c>
      <c r="E576" s="636">
        <v>0</v>
      </c>
      <c r="F576" s="636">
        <v>54</v>
      </c>
      <c r="G576" s="636">
        <v>0</v>
      </c>
      <c r="H576" s="636" t="s">
        <v>1132</v>
      </c>
      <c r="J576" s="638">
        <f t="shared" si="8"/>
        <v>5</v>
      </c>
      <c r="L576" s="633" t="s">
        <v>1157</v>
      </c>
      <c r="M576" s="637" t="s">
        <v>1158</v>
      </c>
    </row>
    <row r="577" spans="1:13">
      <c r="A577" s="634" t="s">
        <v>1157</v>
      </c>
      <c r="B577" s="634" t="s">
        <v>1158</v>
      </c>
      <c r="C577" s="635" t="s">
        <v>1159</v>
      </c>
      <c r="D577" s="636">
        <v>54</v>
      </c>
      <c r="E577" s="636">
        <v>0</v>
      </c>
      <c r="F577" s="636">
        <v>56</v>
      </c>
      <c r="G577" s="636">
        <v>0</v>
      </c>
      <c r="H577" s="636" t="s">
        <v>1134</v>
      </c>
      <c r="J577" s="638">
        <f t="shared" si="8"/>
        <v>2</v>
      </c>
      <c r="L577" s="633" t="s">
        <v>1157</v>
      </c>
      <c r="M577" s="637" t="s">
        <v>1158</v>
      </c>
    </row>
    <row r="578" spans="1:13">
      <c r="A578" s="634" t="s">
        <v>1157</v>
      </c>
      <c r="B578" s="634" t="s">
        <v>1158</v>
      </c>
      <c r="C578" s="635" t="s">
        <v>1159</v>
      </c>
      <c r="D578" s="636">
        <v>56</v>
      </c>
      <c r="E578" s="636">
        <v>0</v>
      </c>
      <c r="F578" s="636">
        <v>57</v>
      </c>
      <c r="G578" s="636">
        <v>0</v>
      </c>
      <c r="H578" s="636" t="s">
        <v>1133</v>
      </c>
      <c r="J578" s="638">
        <f t="shared" si="8"/>
        <v>1</v>
      </c>
      <c r="L578" s="633" t="s">
        <v>1157</v>
      </c>
      <c r="M578" s="637" t="s">
        <v>1158</v>
      </c>
    </row>
    <row r="579" spans="1:13">
      <c r="A579" s="634" t="s">
        <v>1157</v>
      </c>
      <c r="B579" s="634" t="s">
        <v>1158</v>
      </c>
      <c r="C579" s="635" t="s">
        <v>1159</v>
      </c>
      <c r="D579" s="636">
        <v>57</v>
      </c>
      <c r="E579" s="636">
        <v>0</v>
      </c>
      <c r="F579" s="636">
        <v>58</v>
      </c>
      <c r="G579" s="636">
        <v>0</v>
      </c>
      <c r="H579" s="636" t="s">
        <v>1134</v>
      </c>
      <c r="J579" s="638">
        <f t="shared" ref="J579:J642" si="9">+(F579+G579/1000)-(D579+E579/1000)</f>
        <v>1</v>
      </c>
      <c r="L579" s="633" t="s">
        <v>1157</v>
      </c>
      <c r="M579" s="637" t="s">
        <v>1158</v>
      </c>
    </row>
    <row r="580" spans="1:13">
      <c r="A580" s="634" t="s">
        <v>1157</v>
      </c>
      <c r="B580" s="634" t="s">
        <v>1158</v>
      </c>
      <c r="C580" s="635" t="s">
        <v>1159</v>
      </c>
      <c r="D580" s="636">
        <v>58</v>
      </c>
      <c r="E580" s="636">
        <v>0</v>
      </c>
      <c r="F580" s="636">
        <v>61</v>
      </c>
      <c r="G580" s="636">
        <v>0</v>
      </c>
      <c r="H580" s="636" t="s">
        <v>1141</v>
      </c>
      <c r="J580" s="638">
        <f t="shared" si="9"/>
        <v>3</v>
      </c>
      <c r="L580" s="633" t="s">
        <v>1157</v>
      </c>
      <c r="M580" s="637" t="s">
        <v>1158</v>
      </c>
    </row>
    <row r="581" spans="1:13">
      <c r="A581" s="634" t="s">
        <v>1157</v>
      </c>
      <c r="B581" s="634" t="s">
        <v>1158</v>
      </c>
      <c r="C581" s="635" t="s">
        <v>1159</v>
      </c>
      <c r="D581" s="636">
        <v>61</v>
      </c>
      <c r="E581" s="636">
        <v>0</v>
      </c>
      <c r="F581" s="636">
        <v>61</v>
      </c>
      <c r="G581" s="636">
        <v>460</v>
      </c>
      <c r="H581" s="636" t="s">
        <v>1133</v>
      </c>
      <c r="J581" s="638">
        <f t="shared" si="9"/>
        <v>0.46000000000000085</v>
      </c>
      <c r="L581" s="633" t="s">
        <v>1157</v>
      </c>
      <c r="M581" s="637" t="s">
        <v>1158</v>
      </c>
    </row>
    <row r="582" spans="1:13">
      <c r="A582" s="634" t="s">
        <v>1157</v>
      </c>
      <c r="B582" s="634" t="s">
        <v>1158</v>
      </c>
      <c r="C582" s="635" t="s">
        <v>1159</v>
      </c>
      <c r="D582" s="636">
        <v>61</v>
      </c>
      <c r="E582" s="636">
        <v>460</v>
      </c>
      <c r="F582" s="636">
        <v>62</v>
      </c>
      <c r="G582" s="636">
        <v>90</v>
      </c>
      <c r="H582" s="636" t="s">
        <v>1134</v>
      </c>
      <c r="J582" s="638">
        <f t="shared" si="9"/>
        <v>0.63000000000000256</v>
      </c>
      <c r="L582" s="633" t="s">
        <v>1157</v>
      </c>
      <c r="M582" s="637" t="s">
        <v>1158</v>
      </c>
    </row>
    <row r="583" spans="1:13">
      <c r="A583" s="634" t="s">
        <v>1157</v>
      </c>
      <c r="B583" s="634" t="s">
        <v>1158</v>
      </c>
      <c r="C583" s="635" t="s">
        <v>1159</v>
      </c>
      <c r="D583" s="636">
        <v>62</v>
      </c>
      <c r="E583" s="636">
        <v>90</v>
      </c>
      <c r="F583" s="636">
        <v>74</v>
      </c>
      <c r="G583" s="636">
        <v>0</v>
      </c>
      <c r="H583" s="636" t="s">
        <v>1141</v>
      </c>
      <c r="J583" s="638">
        <f t="shared" si="9"/>
        <v>11.909999999999997</v>
      </c>
      <c r="L583" s="633" t="s">
        <v>1157</v>
      </c>
      <c r="M583" s="637" t="s">
        <v>1158</v>
      </c>
    </row>
    <row r="584" spans="1:13">
      <c r="A584" s="634" t="s">
        <v>1157</v>
      </c>
      <c r="B584" s="634" t="s">
        <v>1158</v>
      </c>
      <c r="C584" s="635" t="s">
        <v>1159</v>
      </c>
      <c r="D584" s="636">
        <v>74</v>
      </c>
      <c r="E584" s="636">
        <v>0</v>
      </c>
      <c r="F584" s="636">
        <v>75</v>
      </c>
      <c r="G584" s="636">
        <v>400</v>
      </c>
      <c r="H584" s="636" t="s">
        <v>1133</v>
      </c>
      <c r="J584" s="638">
        <f t="shared" si="9"/>
        <v>1.4000000000000057</v>
      </c>
      <c r="L584" s="633" t="s">
        <v>1157</v>
      </c>
      <c r="M584" s="637" t="s">
        <v>1158</v>
      </c>
    </row>
    <row r="585" spans="1:13">
      <c r="A585" s="634" t="s">
        <v>1157</v>
      </c>
      <c r="B585" s="634" t="s">
        <v>1158</v>
      </c>
      <c r="C585" s="635" t="s">
        <v>1159</v>
      </c>
      <c r="D585" s="636">
        <v>75</v>
      </c>
      <c r="E585" s="636">
        <v>400</v>
      </c>
      <c r="F585" s="636">
        <v>76</v>
      </c>
      <c r="G585" s="636">
        <v>500</v>
      </c>
      <c r="H585" s="636" t="s">
        <v>1134</v>
      </c>
      <c r="J585" s="638">
        <f t="shared" si="9"/>
        <v>1.0999999999999943</v>
      </c>
      <c r="L585" s="633" t="s">
        <v>1157</v>
      </c>
      <c r="M585" s="637" t="s">
        <v>1158</v>
      </c>
    </row>
    <row r="586" spans="1:13">
      <c r="A586" s="634" t="s">
        <v>1157</v>
      </c>
      <c r="B586" s="634" t="s">
        <v>1158</v>
      </c>
      <c r="C586" s="635" t="s">
        <v>1159</v>
      </c>
      <c r="D586" s="636">
        <v>76</v>
      </c>
      <c r="E586" s="636">
        <v>500</v>
      </c>
      <c r="F586" s="636">
        <v>85</v>
      </c>
      <c r="G586" s="636">
        <v>0</v>
      </c>
      <c r="H586" s="636" t="s">
        <v>1141</v>
      </c>
      <c r="J586" s="638">
        <f t="shared" si="9"/>
        <v>8.5</v>
      </c>
      <c r="L586" s="633" t="s">
        <v>1157</v>
      </c>
      <c r="M586" s="637" t="s">
        <v>1158</v>
      </c>
    </row>
    <row r="587" spans="1:13">
      <c r="A587" s="634" t="s">
        <v>1157</v>
      </c>
      <c r="B587" s="634" t="s">
        <v>1158</v>
      </c>
      <c r="C587" s="635" t="s">
        <v>1159</v>
      </c>
      <c r="D587" s="636">
        <v>85</v>
      </c>
      <c r="E587" s="636">
        <v>0</v>
      </c>
      <c r="F587" s="636">
        <v>88</v>
      </c>
      <c r="G587" s="636">
        <v>900</v>
      </c>
      <c r="H587" s="636" t="s">
        <v>1133</v>
      </c>
      <c r="J587" s="638">
        <f t="shared" si="9"/>
        <v>3.9000000000000057</v>
      </c>
      <c r="L587" s="633" t="s">
        <v>1157</v>
      </c>
      <c r="M587" s="637" t="s">
        <v>1158</v>
      </c>
    </row>
    <row r="588" spans="1:13">
      <c r="A588" s="634" t="s">
        <v>1157</v>
      </c>
      <c r="B588" s="634" t="s">
        <v>1158</v>
      </c>
      <c r="C588" s="635" t="s">
        <v>1159</v>
      </c>
      <c r="D588" s="636">
        <v>88</v>
      </c>
      <c r="E588" s="636">
        <v>900</v>
      </c>
      <c r="F588" s="636">
        <v>91</v>
      </c>
      <c r="G588" s="636">
        <v>0</v>
      </c>
      <c r="H588" s="636" t="s">
        <v>1134</v>
      </c>
      <c r="J588" s="638">
        <f t="shared" si="9"/>
        <v>2.0999999999999943</v>
      </c>
      <c r="L588" s="633" t="s">
        <v>1157</v>
      </c>
      <c r="M588" s="637" t="s">
        <v>1158</v>
      </c>
    </row>
    <row r="589" spans="1:13">
      <c r="A589" s="634" t="s">
        <v>1157</v>
      </c>
      <c r="B589" s="634" t="s">
        <v>1158</v>
      </c>
      <c r="C589" s="635" t="s">
        <v>1159</v>
      </c>
      <c r="D589" s="636">
        <v>91</v>
      </c>
      <c r="E589" s="636">
        <v>0</v>
      </c>
      <c r="F589" s="636">
        <v>93</v>
      </c>
      <c r="G589" s="636">
        <v>0</v>
      </c>
      <c r="H589" s="636" t="s">
        <v>1133</v>
      </c>
      <c r="J589" s="638">
        <f t="shared" si="9"/>
        <v>2</v>
      </c>
      <c r="L589" s="633" t="s">
        <v>1157</v>
      </c>
      <c r="M589" s="637" t="s">
        <v>1158</v>
      </c>
    </row>
    <row r="590" spans="1:13">
      <c r="A590" s="634" t="s">
        <v>1157</v>
      </c>
      <c r="B590" s="634" t="s">
        <v>1158</v>
      </c>
      <c r="C590" s="635" t="s">
        <v>1159</v>
      </c>
      <c r="D590" s="636">
        <v>93</v>
      </c>
      <c r="E590" s="636">
        <v>0</v>
      </c>
      <c r="F590" s="636">
        <v>94</v>
      </c>
      <c r="G590" s="636">
        <v>0</v>
      </c>
      <c r="H590" s="636" t="s">
        <v>1141</v>
      </c>
      <c r="J590" s="638">
        <f t="shared" si="9"/>
        <v>1</v>
      </c>
      <c r="L590" s="633" t="s">
        <v>1157</v>
      </c>
      <c r="M590" s="637" t="s">
        <v>1158</v>
      </c>
    </row>
    <row r="591" spans="1:13">
      <c r="A591" s="634" t="s">
        <v>1157</v>
      </c>
      <c r="B591" s="634" t="s">
        <v>1158</v>
      </c>
      <c r="C591" s="635" t="s">
        <v>1159</v>
      </c>
      <c r="D591" s="636">
        <v>94</v>
      </c>
      <c r="E591" s="636">
        <v>0</v>
      </c>
      <c r="F591" s="636">
        <v>97</v>
      </c>
      <c r="G591" s="636">
        <v>0</v>
      </c>
      <c r="H591" s="636" t="s">
        <v>1134</v>
      </c>
      <c r="J591" s="638">
        <f t="shared" si="9"/>
        <v>3</v>
      </c>
      <c r="L591" s="633" t="s">
        <v>1157</v>
      </c>
      <c r="M591" s="637" t="s">
        <v>1158</v>
      </c>
    </row>
    <row r="592" spans="1:13">
      <c r="A592" s="634" t="s">
        <v>1157</v>
      </c>
      <c r="B592" s="634" t="s">
        <v>1158</v>
      </c>
      <c r="C592" s="635" t="s">
        <v>1159</v>
      </c>
      <c r="D592" s="636">
        <v>97</v>
      </c>
      <c r="E592" s="636">
        <v>0</v>
      </c>
      <c r="F592" s="636">
        <v>101</v>
      </c>
      <c r="G592" s="636">
        <v>0</v>
      </c>
      <c r="H592" s="636" t="s">
        <v>1141</v>
      </c>
      <c r="J592" s="638">
        <f t="shared" si="9"/>
        <v>4</v>
      </c>
      <c r="L592" s="633" t="s">
        <v>1157</v>
      </c>
      <c r="M592" s="637" t="s">
        <v>1158</v>
      </c>
    </row>
    <row r="593" spans="1:13">
      <c r="A593" s="634" t="s">
        <v>1157</v>
      </c>
      <c r="B593" s="634" t="s">
        <v>1158</v>
      </c>
      <c r="C593" s="635" t="s">
        <v>1159</v>
      </c>
      <c r="D593" s="636">
        <v>101</v>
      </c>
      <c r="E593" s="636">
        <v>0</v>
      </c>
      <c r="F593" s="636">
        <v>102</v>
      </c>
      <c r="G593" s="636">
        <v>0</v>
      </c>
      <c r="H593" s="636" t="s">
        <v>1134</v>
      </c>
      <c r="J593" s="638">
        <f t="shared" si="9"/>
        <v>1</v>
      </c>
      <c r="L593" s="633" t="s">
        <v>1157</v>
      </c>
      <c r="M593" s="637" t="s">
        <v>1158</v>
      </c>
    </row>
    <row r="594" spans="1:13">
      <c r="A594" s="634" t="s">
        <v>1157</v>
      </c>
      <c r="B594" s="634" t="s">
        <v>1158</v>
      </c>
      <c r="C594" s="635" t="s">
        <v>1159</v>
      </c>
      <c r="D594" s="636">
        <v>102</v>
      </c>
      <c r="E594" s="636">
        <v>0</v>
      </c>
      <c r="F594" s="636">
        <v>103</v>
      </c>
      <c r="G594" s="636">
        <v>0</v>
      </c>
      <c r="H594" s="636" t="s">
        <v>1141</v>
      </c>
      <c r="J594" s="638">
        <f t="shared" si="9"/>
        <v>1</v>
      </c>
      <c r="L594" s="633" t="s">
        <v>1157</v>
      </c>
      <c r="M594" s="637" t="s">
        <v>1158</v>
      </c>
    </row>
    <row r="595" spans="1:13">
      <c r="A595" s="634" t="s">
        <v>1157</v>
      </c>
      <c r="B595" s="634" t="s">
        <v>1158</v>
      </c>
      <c r="C595" s="635" t="s">
        <v>1159</v>
      </c>
      <c r="D595" s="636">
        <v>103</v>
      </c>
      <c r="E595" s="636">
        <v>0</v>
      </c>
      <c r="F595" s="636">
        <v>105</v>
      </c>
      <c r="G595" s="636">
        <v>500</v>
      </c>
      <c r="H595" s="636" t="s">
        <v>1133</v>
      </c>
      <c r="J595" s="638">
        <f t="shared" si="9"/>
        <v>2.5</v>
      </c>
      <c r="L595" s="633" t="s">
        <v>1157</v>
      </c>
      <c r="M595" s="637" t="s">
        <v>1158</v>
      </c>
    </row>
    <row r="596" spans="1:13">
      <c r="A596" s="634" t="s">
        <v>1157</v>
      </c>
      <c r="B596" s="634" t="s">
        <v>1158</v>
      </c>
      <c r="C596" s="635" t="s">
        <v>1159</v>
      </c>
      <c r="D596" s="636">
        <v>105</v>
      </c>
      <c r="E596" s="636">
        <v>500</v>
      </c>
      <c r="F596" s="636">
        <v>106</v>
      </c>
      <c r="G596" s="636">
        <v>0</v>
      </c>
      <c r="H596" s="636" t="s">
        <v>1141</v>
      </c>
      <c r="J596" s="638">
        <f t="shared" si="9"/>
        <v>0.5</v>
      </c>
      <c r="L596" s="633" t="s">
        <v>1157</v>
      </c>
      <c r="M596" s="637" t="s">
        <v>1158</v>
      </c>
    </row>
    <row r="597" spans="1:13">
      <c r="A597" s="634" t="s">
        <v>1157</v>
      </c>
      <c r="B597" s="634" t="s">
        <v>1158</v>
      </c>
      <c r="C597" s="635" t="s">
        <v>1159</v>
      </c>
      <c r="D597" s="636">
        <v>106</v>
      </c>
      <c r="E597" s="636">
        <v>0</v>
      </c>
      <c r="F597" s="636">
        <v>108</v>
      </c>
      <c r="G597" s="636">
        <v>0</v>
      </c>
      <c r="H597" s="636" t="s">
        <v>1134</v>
      </c>
      <c r="J597" s="638">
        <f t="shared" si="9"/>
        <v>2</v>
      </c>
      <c r="L597" s="633" t="s">
        <v>1157</v>
      </c>
      <c r="M597" s="637" t="s">
        <v>1158</v>
      </c>
    </row>
    <row r="598" spans="1:13">
      <c r="A598" s="634" t="s">
        <v>1157</v>
      </c>
      <c r="B598" s="634" t="s">
        <v>1158</v>
      </c>
      <c r="C598" s="635" t="s">
        <v>1159</v>
      </c>
      <c r="D598" s="636">
        <v>108</v>
      </c>
      <c r="E598" s="636">
        <v>0</v>
      </c>
      <c r="F598" s="636">
        <v>108</v>
      </c>
      <c r="G598" s="636">
        <v>1450</v>
      </c>
      <c r="H598" s="636" t="s">
        <v>1133</v>
      </c>
      <c r="J598" s="638">
        <f t="shared" si="9"/>
        <v>1.4500000000000028</v>
      </c>
      <c r="L598" s="633" t="s">
        <v>1157</v>
      </c>
      <c r="M598" s="637" t="s">
        <v>1158</v>
      </c>
    </row>
    <row r="599" spans="1:13">
      <c r="A599" s="634" t="s">
        <v>154</v>
      </c>
      <c r="B599" s="634" t="s">
        <v>1148</v>
      </c>
      <c r="C599" s="635" t="s">
        <v>155</v>
      </c>
      <c r="D599" s="636">
        <v>0</v>
      </c>
      <c r="E599" s="636">
        <v>0</v>
      </c>
      <c r="F599" s="636">
        <v>11</v>
      </c>
      <c r="G599" s="636">
        <v>0</v>
      </c>
      <c r="H599" s="636" t="s">
        <v>1133</v>
      </c>
      <c r="J599" s="638">
        <f t="shared" si="9"/>
        <v>11</v>
      </c>
      <c r="L599" s="633" t="s">
        <v>154</v>
      </c>
      <c r="M599" s="637" t="s">
        <v>1148</v>
      </c>
    </row>
    <row r="600" spans="1:13">
      <c r="A600" s="634" t="s">
        <v>154</v>
      </c>
      <c r="B600" s="634" t="s">
        <v>1148</v>
      </c>
      <c r="C600" s="635" t="s">
        <v>155</v>
      </c>
      <c r="D600" s="636">
        <v>11</v>
      </c>
      <c r="E600" s="636">
        <v>0</v>
      </c>
      <c r="F600" s="636">
        <v>31</v>
      </c>
      <c r="G600" s="636">
        <v>0</v>
      </c>
      <c r="H600" s="636" t="s">
        <v>1132</v>
      </c>
      <c r="J600" s="638">
        <f t="shared" si="9"/>
        <v>20</v>
      </c>
      <c r="L600" s="633" t="s">
        <v>154</v>
      </c>
      <c r="M600" s="637" t="s">
        <v>1148</v>
      </c>
    </row>
    <row r="601" spans="1:13">
      <c r="A601" s="634" t="s">
        <v>154</v>
      </c>
      <c r="B601" s="634" t="s">
        <v>1148</v>
      </c>
      <c r="C601" s="635" t="s">
        <v>155</v>
      </c>
      <c r="D601" s="636">
        <v>31</v>
      </c>
      <c r="E601" s="636">
        <v>0</v>
      </c>
      <c r="F601" s="636">
        <v>34</v>
      </c>
      <c r="G601" s="636">
        <v>0</v>
      </c>
      <c r="H601" s="636" t="s">
        <v>1133</v>
      </c>
      <c r="J601" s="638">
        <f t="shared" si="9"/>
        <v>3</v>
      </c>
      <c r="L601" s="633" t="s">
        <v>154</v>
      </c>
      <c r="M601" s="637" t="s">
        <v>1148</v>
      </c>
    </row>
    <row r="602" spans="1:13">
      <c r="A602" s="634" t="s">
        <v>154</v>
      </c>
      <c r="B602" s="634" t="s">
        <v>1148</v>
      </c>
      <c r="C602" s="635" t="s">
        <v>155</v>
      </c>
      <c r="D602" s="636">
        <v>34</v>
      </c>
      <c r="E602" s="636">
        <v>0</v>
      </c>
      <c r="F602" s="636">
        <v>38</v>
      </c>
      <c r="G602" s="636">
        <v>0</v>
      </c>
      <c r="H602" s="636" t="s">
        <v>1132</v>
      </c>
      <c r="J602" s="638">
        <f t="shared" si="9"/>
        <v>4</v>
      </c>
      <c r="L602" s="633" t="s">
        <v>154</v>
      </c>
      <c r="M602" s="637" t="s">
        <v>1148</v>
      </c>
    </row>
    <row r="603" spans="1:13">
      <c r="A603" s="634" t="s">
        <v>154</v>
      </c>
      <c r="B603" s="634" t="s">
        <v>1148</v>
      </c>
      <c r="C603" s="635" t="s">
        <v>155</v>
      </c>
      <c r="D603" s="636">
        <v>38</v>
      </c>
      <c r="E603" s="636">
        <v>0</v>
      </c>
      <c r="F603" s="636">
        <v>41</v>
      </c>
      <c r="G603" s="636">
        <v>0</v>
      </c>
      <c r="H603" s="636" t="s">
        <v>1133</v>
      </c>
      <c r="J603" s="638">
        <f t="shared" si="9"/>
        <v>3</v>
      </c>
      <c r="L603" s="633" t="s">
        <v>154</v>
      </c>
      <c r="M603" s="637" t="s">
        <v>1148</v>
      </c>
    </row>
    <row r="604" spans="1:13" ht="13.5" customHeight="1">
      <c r="A604" s="634" t="s">
        <v>154</v>
      </c>
      <c r="B604" s="634" t="s">
        <v>1148</v>
      </c>
      <c r="C604" s="635" t="s">
        <v>155</v>
      </c>
      <c r="D604" s="636">
        <v>41</v>
      </c>
      <c r="E604" s="636">
        <v>0</v>
      </c>
      <c r="F604" s="636">
        <v>66</v>
      </c>
      <c r="G604" s="636">
        <v>894</v>
      </c>
      <c r="H604" s="636" t="s">
        <v>1132</v>
      </c>
      <c r="J604" s="638">
        <f t="shared" si="9"/>
        <v>25.894000000000005</v>
      </c>
      <c r="L604" s="633" t="s">
        <v>154</v>
      </c>
      <c r="M604" s="637" t="s">
        <v>1148</v>
      </c>
    </row>
    <row r="605" spans="1:13">
      <c r="A605" s="634" t="s">
        <v>156</v>
      </c>
      <c r="B605" s="634" t="s">
        <v>1148</v>
      </c>
      <c r="C605" s="635" t="s">
        <v>1160</v>
      </c>
      <c r="D605" s="636">
        <v>0</v>
      </c>
      <c r="E605" s="636">
        <v>0</v>
      </c>
      <c r="F605" s="636">
        <v>30</v>
      </c>
      <c r="G605" s="636">
        <v>0</v>
      </c>
      <c r="H605" s="636" t="s">
        <v>1133</v>
      </c>
      <c r="J605" s="638">
        <f t="shared" si="9"/>
        <v>30</v>
      </c>
      <c r="L605" s="633" t="s">
        <v>156</v>
      </c>
      <c r="M605" s="637" t="s">
        <v>1148</v>
      </c>
    </row>
    <row r="606" spans="1:13">
      <c r="A606" s="634" t="s">
        <v>156</v>
      </c>
      <c r="B606" s="634" t="s">
        <v>1148</v>
      </c>
      <c r="C606" s="635" t="s">
        <v>1160</v>
      </c>
      <c r="D606" s="636">
        <v>30</v>
      </c>
      <c r="E606" s="636">
        <v>0</v>
      </c>
      <c r="F606" s="636">
        <v>43</v>
      </c>
      <c r="G606" s="636">
        <v>0</v>
      </c>
      <c r="H606" s="636" t="s">
        <v>1133</v>
      </c>
      <c r="J606" s="638">
        <f t="shared" si="9"/>
        <v>13</v>
      </c>
      <c r="L606" s="633" t="s">
        <v>156</v>
      </c>
      <c r="M606" s="637" t="s">
        <v>1148</v>
      </c>
    </row>
    <row r="607" spans="1:13">
      <c r="A607" s="634" t="s">
        <v>156</v>
      </c>
      <c r="B607" s="634" t="s">
        <v>1148</v>
      </c>
      <c r="C607" s="635" t="s">
        <v>1160</v>
      </c>
      <c r="D607" s="636">
        <v>43</v>
      </c>
      <c r="E607" s="636">
        <v>0</v>
      </c>
      <c r="F607" s="636">
        <v>49</v>
      </c>
      <c r="G607" s="636">
        <v>0</v>
      </c>
      <c r="H607" s="636" t="s">
        <v>1132</v>
      </c>
      <c r="J607" s="638">
        <f t="shared" si="9"/>
        <v>6</v>
      </c>
      <c r="L607" s="633" t="s">
        <v>156</v>
      </c>
      <c r="M607" s="637" t="s">
        <v>1148</v>
      </c>
    </row>
    <row r="608" spans="1:13">
      <c r="A608" s="634" t="s">
        <v>156</v>
      </c>
      <c r="B608" s="634" t="s">
        <v>1148</v>
      </c>
      <c r="C608" s="635" t="s">
        <v>1160</v>
      </c>
      <c r="D608" s="636">
        <v>49</v>
      </c>
      <c r="E608" s="636">
        <v>0</v>
      </c>
      <c r="F608" s="636">
        <v>52</v>
      </c>
      <c r="G608" s="636">
        <v>0</v>
      </c>
      <c r="H608" s="636" t="s">
        <v>1133</v>
      </c>
      <c r="J608" s="638">
        <f t="shared" si="9"/>
        <v>3</v>
      </c>
      <c r="L608" s="633" t="s">
        <v>156</v>
      </c>
      <c r="M608" s="637" t="s">
        <v>1148</v>
      </c>
    </row>
    <row r="609" spans="1:13">
      <c r="A609" s="634" t="s">
        <v>1161</v>
      </c>
      <c r="B609" s="634" t="s">
        <v>1162</v>
      </c>
      <c r="C609" s="635" t="s">
        <v>1163</v>
      </c>
      <c r="D609" s="636">
        <v>108</v>
      </c>
      <c r="E609" s="636">
        <v>250</v>
      </c>
      <c r="F609" s="636">
        <v>138</v>
      </c>
      <c r="G609" s="636">
        <v>695</v>
      </c>
      <c r="H609" s="636" t="s">
        <v>1132</v>
      </c>
      <c r="J609" s="638">
        <f t="shared" si="9"/>
        <v>30.444999999999993</v>
      </c>
      <c r="L609" s="633" t="s">
        <v>1161</v>
      </c>
      <c r="M609" s="637" t="s">
        <v>1162</v>
      </c>
    </row>
    <row r="610" spans="1:13">
      <c r="A610" s="634" t="s">
        <v>1164</v>
      </c>
      <c r="B610" s="634" t="s">
        <v>1162</v>
      </c>
      <c r="C610" s="635" t="s">
        <v>962</v>
      </c>
      <c r="D610" s="636">
        <v>0</v>
      </c>
      <c r="E610" s="636">
        <v>0</v>
      </c>
      <c r="F610" s="636">
        <v>25</v>
      </c>
      <c r="G610" s="636">
        <v>500</v>
      </c>
      <c r="H610" s="636" t="s">
        <v>1132</v>
      </c>
      <c r="J610" s="638">
        <f t="shared" si="9"/>
        <v>25.5</v>
      </c>
      <c r="L610" s="633" t="s">
        <v>1164</v>
      </c>
      <c r="M610" s="637" t="s">
        <v>1162</v>
      </c>
    </row>
    <row r="611" spans="1:13">
      <c r="A611" s="634" t="s">
        <v>1164</v>
      </c>
      <c r="B611" s="634" t="s">
        <v>1162</v>
      </c>
      <c r="C611" s="635" t="s">
        <v>962</v>
      </c>
      <c r="D611" s="636">
        <v>25</v>
      </c>
      <c r="E611" s="636">
        <v>500</v>
      </c>
      <c r="F611" s="636">
        <v>47</v>
      </c>
      <c r="G611" s="636">
        <v>585</v>
      </c>
      <c r="H611" s="636" t="s">
        <v>1132</v>
      </c>
      <c r="J611" s="638">
        <f t="shared" si="9"/>
        <v>22.085000000000001</v>
      </c>
      <c r="L611" s="633" t="s">
        <v>1164</v>
      </c>
      <c r="M611" s="637" t="s">
        <v>1162</v>
      </c>
    </row>
    <row r="612" spans="1:13">
      <c r="A612" s="634" t="s">
        <v>1164</v>
      </c>
      <c r="B612" s="634" t="s">
        <v>1162</v>
      </c>
      <c r="C612" s="635" t="s">
        <v>962</v>
      </c>
      <c r="D612" s="636">
        <v>47</v>
      </c>
      <c r="E612" s="636">
        <v>585</v>
      </c>
      <c r="F612" s="636">
        <v>54</v>
      </c>
      <c r="G612" s="636">
        <v>0</v>
      </c>
      <c r="H612" s="636" t="s">
        <v>1132</v>
      </c>
      <c r="J612" s="638">
        <f t="shared" si="9"/>
        <v>6.4149999999999991</v>
      </c>
      <c r="L612" s="633" t="s">
        <v>1164</v>
      </c>
      <c r="M612" s="637" t="s">
        <v>1162</v>
      </c>
    </row>
    <row r="613" spans="1:13">
      <c r="A613" s="634" t="s">
        <v>106</v>
      </c>
      <c r="B613" s="634" t="s">
        <v>1142</v>
      </c>
      <c r="C613" s="635" t="s">
        <v>107</v>
      </c>
      <c r="D613" s="636">
        <v>0</v>
      </c>
      <c r="E613" s="636">
        <v>0</v>
      </c>
      <c r="F613" s="636">
        <v>11</v>
      </c>
      <c r="G613" s="636">
        <v>0</v>
      </c>
      <c r="H613" s="636" t="s">
        <v>1133</v>
      </c>
      <c r="J613" s="638">
        <f t="shared" si="9"/>
        <v>11</v>
      </c>
      <c r="L613" s="633" t="s">
        <v>106</v>
      </c>
      <c r="M613" s="637" t="s">
        <v>1142</v>
      </c>
    </row>
    <row r="614" spans="1:13">
      <c r="A614" s="634" t="s">
        <v>106</v>
      </c>
      <c r="B614" s="634" t="s">
        <v>1142</v>
      </c>
      <c r="C614" s="635" t="s">
        <v>107</v>
      </c>
      <c r="D614" s="636">
        <v>11</v>
      </c>
      <c r="E614" s="636">
        <v>0</v>
      </c>
      <c r="F614" s="636">
        <v>23</v>
      </c>
      <c r="G614" s="636">
        <v>0</v>
      </c>
      <c r="H614" s="636" t="s">
        <v>1134</v>
      </c>
      <c r="J614" s="638">
        <f t="shared" si="9"/>
        <v>12</v>
      </c>
      <c r="L614" s="633" t="s">
        <v>106</v>
      </c>
      <c r="M614" s="637" t="s">
        <v>1142</v>
      </c>
    </row>
    <row r="615" spans="1:13">
      <c r="A615" s="634" t="s">
        <v>106</v>
      </c>
      <c r="B615" s="634" t="s">
        <v>1142</v>
      </c>
      <c r="C615" s="635" t="s">
        <v>107</v>
      </c>
      <c r="D615" s="636">
        <v>23</v>
      </c>
      <c r="E615" s="636">
        <v>0</v>
      </c>
      <c r="F615" s="636">
        <v>31</v>
      </c>
      <c r="G615" s="636">
        <v>0</v>
      </c>
      <c r="H615" s="636" t="s">
        <v>1134</v>
      </c>
      <c r="J615" s="638">
        <f t="shared" si="9"/>
        <v>8</v>
      </c>
      <c r="L615" s="633" t="s">
        <v>106</v>
      </c>
      <c r="M615" s="637" t="s">
        <v>1142</v>
      </c>
    </row>
    <row r="616" spans="1:13">
      <c r="A616" s="634" t="s">
        <v>106</v>
      </c>
      <c r="B616" s="634" t="s">
        <v>1142</v>
      </c>
      <c r="C616" s="635" t="s">
        <v>107</v>
      </c>
      <c r="D616" s="636">
        <v>31</v>
      </c>
      <c r="E616" s="636">
        <v>0</v>
      </c>
      <c r="F616" s="636">
        <v>45</v>
      </c>
      <c r="G616" s="636">
        <v>0</v>
      </c>
      <c r="H616" s="636" t="s">
        <v>1133</v>
      </c>
      <c r="J616" s="638">
        <f t="shared" si="9"/>
        <v>14</v>
      </c>
      <c r="L616" s="633" t="s">
        <v>106</v>
      </c>
      <c r="M616" s="637" t="s">
        <v>1142</v>
      </c>
    </row>
    <row r="617" spans="1:13">
      <c r="A617" s="634" t="s">
        <v>106</v>
      </c>
      <c r="B617" s="634" t="s">
        <v>1142</v>
      </c>
      <c r="C617" s="635" t="s">
        <v>107</v>
      </c>
      <c r="D617" s="636">
        <v>45</v>
      </c>
      <c r="E617" s="636">
        <v>0</v>
      </c>
      <c r="F617" s="636">
        <v>51</v>
      </c>
      <c r="G617" s="636">
        <v>0</v>
      </c>
      <c r="H617" s="636" t="s">
        <v>1134</v>
      </c>
      <c r="J617" s="638">
        <f t="shared" si="9"/>
        <v>6</v>
      </c>
      <c r="L617" s="633" t="s">
        <v>106</v>
      </c>
      <c r="M617" s="637" t="s">
        <v>1142</v>
      </c>
    </row>
    <row r="618" spans="1:13">
      <c r="A618" s="634" t="s">
        <v>106</v>
      </c>
      <c r="B618" s="634" t="s">
        <v>1142</v>
      </c>
      <c r="C618" s="635" t="s">
        <v>107</v>
      </c>
      <c r="D618" s="636">
        <v>51</v>
      </c>
      <c r="E618" s="636">
        <v>0</v>
      </c>
      <c r="F618" s="636">
        <v>64</v>
      </c>
      <c r="G618" s="636">
        <v>0</v>
      </c>
      <c r="H618" s="636" t="s">
        <v>1141</v>
      </c>
      <c r="J618" s="638">
        <f t="shared" si="9"/>
        <v>13</v>
      </c>
      <c r="L618" s="633" t="s">
        <v>106</v>
      </c>
      <c r="M618" s="637" t="s">
        <v>1142</v>
      </c>
    </row>
    <row r="619" spans="1:13">
      <c r="A619" s="634" t="s">
        <v>106</v>
      </c>
      <c r="B619" s="634" t="s">
        <v>1142</v>
      </c>
      <c r="C619" s="635" t="s">
        <v>107</v>
      </c>
      <c r="D619" s="636">
        <v>64</v>
      </c>
      <c r="E619" s="636">
        <v>0</v>
      </c>
      <c r="F619" s="636">
        <v>90</v>
      </c>
      <c r="G619" s="636">
        <v>0</v>
      </c>
      <c r="H619" s="636" t="s">
        <v>1134</v>
      </c>
      <c r="J619" s="638">
        <f t="shared" si="9"/>
        <v>26</v>
      </c>
      <c r="L619" s="633" t="s">
        <v>106</v>
      </c>
      <c r="M619" s="637" t="s">
        <v>1142</v>
      </c>
    </row>
    <row r="620" spans="1:13">
      <c r="A620" s="634" t="s">
        <v>106</v>
      </c>
      <c r="B620" s="634" t="s">
        <v>1142</v>
      </c>
      <c r="C620" s="635" t="s">
        <v>107</v>
      </c>
      <c r="D620" s="636">
        <v>90</v>
      </c>
      <c r="E620" s="636">
        <v>0</v>
      </c>
      <c r="F620" s="636">
        <v>96</v>
      </c>
      <c r="G620" s="636">
        <v>0</v>
      </c>
      <c r="H620" s="636" t="s">
        <v>1134</v>
      </c>
      <c r="J620" s="638">
        <f t="shared" si="9"/>
        <v>6</v>
      </c>
      <c r="L620" s="633" t="s">
        <v>106</v>
      </c>
      <c r="M620" s="637" t="s">
        <v>1142</v>
      </c>
    </row>
    <row r="621" spans="1:13">
      <c r="A621" s="634" t="s">
        <v>106</v>
      </c>
      <c r="B621" s="634" t="s">
        <v>1142</v>
      </c>
      <c r="C621" s="635" t="s">
        <v>107</v>
      </c>
      <c r="D621" s="636">
        <v>96</v>
      </c>
      <c r="E621" s="636">
        <v>0</v>
      </c>
      <c r="F621" s="636">
        <v>109</v>
      </c>
      <c r="G621" s="636">
        <v>10</v>
      </c>
      <c r="H621" s="636" t="s">
        <v>1133</v>
      </c>
      <c r="J621" s="638">
        <f t="shared" si="9"/>
        <v>13.010000000000005</v>
      </c>
      <c r="L621" s="633" t="s">
        <v>106</v>
      </c>
      <c r="M621" s="637" t="s">
        <v>1142</v>
      </c>
    </row>
    <row r="622" spans="1:13">
      <c r="A622" s="634" t="s">
        <v>1165</v>
      </c>
      <c r="B622" s="634" t="s">
        <v>1158</v>
      </c>
      <c r="C622" s="635" t="s">
        <v>1166</v>
      </c>
      <c r="D622" s="636">
        <v>28</v>
      </c>
      <c r="E622" s="636">
        <v>0</v>
      </c>
      <c r="F622" s="636">
        <v>45</v>
      </c>
      <c r="G622" s="636">
        <v>0</v>
      </c>
      <c r="H622" s="636" t="s">
        <v>1134</v>
      </c>
      <c r="J622" s="638">
        <f t="shared" si="9"/>
        <v>17</v>
      </c>
      <c r="L622" s="633" t="s">
        <v>1165</v>
      </c>
      <c r="M622" s="637" t="s">
        <v>1158</v>
      </c>
    </row>
    <row r="623" spans="1:13">
      <c r="A623" s="634" t="s">
        <v>1167</v>
      </c>
      <c r="B623" s="634" t="s">
        <v>1158</v>
      </c>
      <c r="C623" s="635" t="s">
        <v>1168</v>
      </c>
      <c r="D623" s="636">
        <v>29</v>
      </c>
      <c r="E623" s="636">
        <v>300</v>
      </c>
      <c r="F623" s="636">
        <v>55</v>
      </c>
      <c r="G623" s="636">
        <v>348</v>
      </c>
      <c r="H623" s="636" t="s">
        <v>1141</v>
      </c>
      <c r="J623" s="638">
        <f t="shared" si="9"/>
        <v>26.047999999999998</v>
      </c>
      <c r="L623" s="633" t="s">
        <v>1167</v>
      </c>
      <c r="M623" s="637" t="s">
        <v>1158</v>
      </c>
    </row>
    <row r="624" spans="1:13">
      <c r="A624" s="634" t="s">
        <v>195</v>
      </c>
      <c r="B624" s="634" t="s">
        <v>1144</v>
      </c>
      <c r="C624" s="635" t="s">
        <v>196</v>
      </c>
      <c r="D624" s="636">
        <v>0</v>
      </c>
      <c r="E624" s="636">
        <v>0</v>
      </c>
      <c r="F624" s="636">
        <v>1</v>
      </c>
      <c r="G624" s="636">
        <v>910</v>
      </c>
      <c r="H624" s="636" t="s">
        <v>1132</v>
      </c>
      <c r="J624" s="638">
        <f t="shared" si="9"/>
        <v>1.9100000000000001</v>
      </c>
      <c r="L624" s="633" t="s">
        <v>195</v>
      </c>
      <c r="M624" s="637" t="s">
        <v>1144</v>
      </c>
    </row>
    <row r="625" spans="1:13">
      <c r="A625" s="634" t="s">
        <v>195</v>
      </c>
      <c r="B625" s="634" t="s">
        <v>1144</v>
      </c>
      <c r="C625" s="635" t="s">
        <v>196</v>
      </c>
      <c r="D625" s="636">
        <v>1</v>
      </c>
      <c r="E625" s="636">
        <v>910</v>
      </c>
      <c r="F625" s="636">
        <v>4</v>
      </c>
      <c r="G625" s="636">
        <v>100</v>
      </c>
      <c r="H625" s="636" t="s">
        <v>1132</v>
      </c>
      <c r="J625" s="638">
        <f t="shared" si="9"/>
        <v>2.1899999999999995</v>
      </c>
      <c r="L625" s="633" t="s">
        <v>195</v>
      </c>
      <c r="M625" s="637" t="s">
        <v>1144</v>
      </c>
    </row>
    <row r="626" spans="1:13">
      <c r="A626" s="634" t="s">
        <v>195</v>
      </c>
      <c r="B626" s="634" t="s">
        <v>1144</v>
      </c>
      <c r="C626" s="635" t="s">
        <v>196</v>
      </c>
      <c r="D626" s="636">
        <v>4</v>
      </c>
      <c r="E626" s="636">
        <v>100</v>
      </c>
      <c r="F626" s="636">
        <v>4</v>
      </c>
      <c r="G626" s="636">
        <v>730</v>
      </c>
      <c r="H626" s="636" t="s">
        <v>1133</v>
      </c>
      <c r="J626" s="638">
        <f t="shared" si="9"/>
        <v>0.63000000000000078</v>
      </c>
      <c r="L626" s="633" t="s">
        <v>195</v>
      </c>
      <c r="M626" s="637" t="s">
        <v>1144</v>
      </c>
    </row>
    <row r="627" spans="1:13">
      <c r="A627" s="634" t="s">
        <v>195</v>
      </c>
      <c r="B627" s="634" t="s">
        <v>1144</v>
      </c>
      <c r="C627" s="635" t="s">
        <v>196</v>
      </c>
      <c r="D627" s="636">
        <v>4</v>
      </c>
      <c r="E627" s="636">
        <v>730</v>
      </c>
      <c r="F627" s="636">
        <v>5</v>
      </c>
      <c r="G627" s="636">
        <v>460</v>
      </c>
      <c r="H627" s="636" t="s">
        <v>1132</v>
      </c>
      <c r="J627" s="638">
        <f t="shared" si="9"/>
        <v>0.72999999999999954</v>
      </c>
      <c r="L627" s="633" t="s">
        <v>195</v>
      </c>
      <c r="M627" s="637" t="s">
        <v>1144</v>
      </c>
    </row>
    <row r="628" spans="1:13">
      <c r="A628" s="634" t="s">
        <v>195</v>
      </c>
      <c r="B628" s="634" t="s">
        <v>1144</v>
      </c>
      <c r="C628" s="635" t="s">
        <v>196</v>
      </c>
      <c r="D628" s="636">
        <v>5</v>
      </c>
      <c r="E628" s="636">
        <v>460</v>
      </c>
      <c r="F628" s="636">
        <v>6</v>
      </c>
      <c r="G628" s="636">
        <v>280</v>
      </c>
      <c r="H628" s="636" t="s">
        <v>1133</v>
      </c>
      <c r="J628" s="638">
        <f t="shared" si="9"/>
        <v>0.82000000000000028</v>
      </c>
      <c r="L628" s="633" t="s">
        <v>195</v>
      </c>
      <c r="M628" s="637" t="s">
        <v>1144</v>
      </c>
    </row>
    <row r="629" spans="1:13">
      <c r="A629" s="634" t="s">
        <v>195</v>
      </c>
      <c r="B629" s="634" t="s">
        <v>1144</v>
      </c>
      <c r="C629" s="635" t="s">
        <v>196</v>
      </c>
      <c r="D629" s="636">
        <v>6</v>
      </c>
      <c r="E629" s="636">
        <v>280</v>
      </c>
      <c r="F629" s="636">
        <v>8</v>
      </c>
      <c r="G629" s="636">
        <v>460</v>
      </c>
      <c r="H629" s="636" t="s">
        <v>1133</v>
      </c>
      <c r="J629" s="638">
        <f t="shared" si="9"/>
        <v>2.1800000000000006</v>
      </c>
      <c r="L629" s="633" t="s">
        <v>195</v>
      </c>
      <c r="M629" s="637" t="s">
        <v>1144</v>
      </c>
    </row>
    <row r="630" spans="1:13">
      <c r="A630" s="634" t="s">
        <v>195</v>
      </c>
      <c r="B630" s="634" t="s">
        <v>1144</v>
      </c>
      <c r="C630" s="635" t="s">
        <v>196</v>
      </c>
      <c r="D630" s="636">
        <v>8</v>
      </c>
      <c r="E630" s="636">
        <v>460</v>
      </c>
      <c r="F630" s="636">
        <v>8</v>
      </c>
      <c r="G630" s="636">
        <v>910</v>
      </c>
      <c r="H630" s="636" t="s">
        <v>1133</v>
      </c>
      <c r="J630" s="638">
        <f t="shared" si="9"/>
        <v>0.44999999999999929</v>
      </c>
      <c r="L630" s="633" t="s">
        <v>195</v>
      </c>
      <c r="M630" s="637" t="s">
        <v>1144</v>
      </c>
    </row>
    <row r="631" spans="1:13">
      <c r="A631" s="634" t="s">
        <v>195</v>
      </c>
      <c r="B631" s="634" t="s">
        <v>1144</v>
      </c>
      <c r="C631" s="635" t="s">
        <v>196</v>
      </c>
      <c r="D631" s="636">
        <v>8</v>
      </c>
      <c r="E631" s="636">
        <v>910</v>
      </c>
      <c r="F631" s="636">
        <v>9</v>
      </c>
      <c r="G631" s="636">
        <v>280</v>
      </c>
      <c r="H631" s="636" t="s">
        <v>1132</v>
      </c>
      <c r="J631" s="638">
        <f t="shared" si="9"/>
        <v>0.36999999999999922</v>
      </c>
      <c r="L631" s="633" t="s">
        <v>195</v>
      </c>
      <c r="M631" s="637" t="s">
        <v>1144</v>
      </c>
    </row>
    <row r="632" spans="1:13">
      <c r="A632" s="634" t="s">
        <v>195</v>
      </c>
      <c r="B632" s="634" t="s">
        <v>1144</v>
      </c>
      <c r="C632" s="635" t="s">
        <v>196</v>
      </c>
      <c r="D632" s="636">
        <v>9</v>
      </c>
      <c r="E632" s="636">
        <v>280</v>
      </c>
      <c r="F632" s="636">
        <v>12</v>
      </c>
      <c r="G632" s="636">
        <v>280</v>
      </c>
      <c r="H632" s="636" t="s">
        <v>1133</v>
      </c>
      <c r="J632" s="638">
        <f t="shared" si="9"/>
        <v>3</v>
      </c>
      <c r="L632" s="633" t="s">
        <v>195</v>
      </c>
      <c r="M632" s="637" t="s">
        <v>1144</v>
      </c>
    </row>
    <row r="633" spans="1:13">
      <c r="A633" s="634" t="s">
        <v>195</v>
      </c>
      <c r="B633" s="634" t="s">
        <v>1144</v>
      </c>
      <c r="C633" s="635" t="s">
        <v>196</v>
      </c>
      <c r="D633" s="636">
        <v>12</v>
      </c>
      <c r="E633" s="636">
        <v>280</v>
      </c>
      <c r="F633" s="636">
        <v>12</v>
      </c>
      <c r="G633" s="636">
        <v>460</v>
      </c>
      <c r="H633" s="636" t="s">
        <v>1132</v>
      </c>
      <c r="J633" s="638">
        <f t="shared" si="9"/>
        <v>0.18000000000000149</v>
      </c>
      <c r="L633" s="633" t="s">
        <v>195</v>
      </c>
      <c r="M633" s="637" t="s">
        <v>1144</v>
      </c>
    </row>
    <row r="634" spans="1:13">
      <c r="A634" s="634" t="s">
        <v>195</v>
      </c>
      <c r="B634" s="634" t="s">
        <v>1144</v>
      </c>
      <c r="C634" s="635" t="s">
        <v>196</v>
      </c>
      <c r="D634" s="636">
        <v>12</v>
      </c>
      <c r="E634" s="636">
        <v>460</v>
      </c>
      <c r="F634" s="636">
        <v>12</v>
      </c>
      <c r="G634" s="636">
        <v>500</v>
      </c>
      <c r="H634" s="636" t="s">
        <v>1133</v>
      </c>
      <c r="J634" s="638">
        <f t="shared" si="9"/>
        <v>3.9999999999999147E-2</v>
      </c>
      <c r="L634" s="633" t="s">
        <v>195</v>
      </c>
      <c r="M634" s="637" t="s">
        <v>1144</v>
      </c>
    </row>
    <row r="635" spans="1:13">
      <c r="A635" s="634" t="s">
        <v>195</v>
      </c>
      <c r="B635" s="634" t="s">
        <v>1144</v>
      </c>
      <c r="C635" s="635" t="s">
        <v>196</v>
      </c>
      <c r="D635" s="636">
        <v>12</v>
      </c>
      <c r="E635" s="636">
        <v>500</v>
      </c>
      <c r="F635" s="636">
        <v>12</v>
      </c>
      <c r="G635" s="636">
        <v>640</v>
      </c>
      <c r="H635" s="636" t="s">
        <v>1133</v>
      </c>
      <c r="J635" s="638">
        <f t="shared" si="9"/>
        <v>0.14000000000000057</v>
      </c>
      <c r="L635" s="633" t="s">
        <v>195</v>
      </c>
      <c r="M635" s="637" t="s">
        <v>1144</v>
      </c>
    </row>
    <row r="636" spans="1:13">
      <c r="A636" s="634" t="s">
        <v>195</v>
      </c>
      <c r="B636" s="634" t="s">
        <v>1144</v>
      </c>
      <c r="C636" s="635" t="s">
        <v>196</v>
      </c>
      <c r="D636" s="636">
        <v>12</v>
      </c>
      <c r="E636" s="636">
        <v>640</v>
      </c>
      <c r="F636" s="636">
        <v>13</v>
      </c>
      <c r="G636" s="636">
        <v>100</v>
      </c>
      <c r="H636" s="636" t="s">
        <v>1132</v>
      </c>
      <c r="J636" s="638">
        <f t="shared" si="9"/>
        <v>0.45999999999999908</v>
      </c>
      <c r="L636" s="633" t="s">
        <v>195</v>
      </c>
      <c r="M636" s="637" t="s">
        <v>1144</v>
      </c>
    </row>
    <row r="637" spans="1:13">
      <c r="A637" s="634" t="s">
        <v>195</v>
      </c>
      <c r="B637" s="634" t="s">
        <v>1144</v>
      </c>
      <c r="C637" s="635" t="s">
        <v>196</v>
      </c>
      <c r="D637" s="636">
        <v>13</v>
      </c>
      <c r="E637" s="636">
        <v>100</v>
      </c>
      <c r="F637" s="636">
        <v>13</v>
      </c>
      <c r="G637" s="636">
        <v>550</v>
      </c>
      <c r="H637" s="636" t="s">
        <v>1133</v>
      </c>
      <c r="J637" s="638">
        <f t="shared" si="9"/>
        <v>0.45000000000000107</v>
      </c>
      <c r="L637" s="633" t="s">
        <v>195</v>
      </c>
      <c r="M637" s="637" t="s">
        <v>1144</v>
      </c>
    </row>
    <row r="638" spans="1:13">
      <c r="A638" s="634" t="s">
        <v>195</v>
      </c>
      <c r="B638" s="634" t="s">
        <v>1144</v>
      </c>
      <c r="C638" s="635" t="s">
        <v>196</v>
      </c>
      <c r="D638" s="636">
        <v>13</v>
      </c>
      <c r="E638" s="636">
        <v>550</v>
      </c>
      <c r="F638" s="636">
        <v>15</v>
      </c>
      <c r="G638" s="636">
        <v>0</v>
      </c>
      <c r="H638" s="636" t="s">
        <v>1132</v>
      </c>
      <c r="J638" s="638">
        <f t="shared" si="9"/>
        <v>1.4499999999999993</v>
      </c>
      <c r="L638" s="633" t="s">
        <v>195</v>
      </c>
      <c r="M638" s="637" t="s">
        <v>1144</v>
      </c>
    </row>
    <row r="639" spans="1:13">
      <c r="A639" s="634" t="s">
        <v>195</v>
      </c>
      <c r="B639" s="634" t="s">
        <v>1144</v>
      </c>
      <c r="C639" s="635" t="s">
        <v>196</v>
      </c>
      <c r="D639" s="636">
        <v>15</v>
      </c>
      <c r="E639" s="636">
        <v>0</v>
      </c>
      <c r="F639" s="636">
        <v>15</v>
      </c>
      <c r="G639" s="636">
        <v>280</v>
      </c>
      <c r="H639" s="636" t="s">
        <v>1132</v>
      </c>
      <c r="J639" s="638">
        <f t="shared" si="9"/>
        <v>0.27999999999999936</v>
      </c>
      <c r="L639" s="633" t="s">
        <v>195</v>
      </c>
      <c r="M639" s="637" t="s">
        <v>1144</v>
      </c>
    </row>
    <row r="640" spans="1:13">
      <c r="A640" s="634" t="s">
        <v>195</v>
      </c>
      <c r="B640" s="634" t="s">
        <v>1144</v>
      </c>
      <c r="C640" s="635" t="s">
        <v>196</v>
      </c>
      <c r="D640" s="636">
        <v>15</v>
      </c>
      <c r="E640" s="636">
        <v>280</v>
      </c>
      <c r="F640" s="636">
        <v>16</v>
      </c>
      <c r="G640" s="636">
        <v>190</v>
      </c>
      <c r="H640" s="636" t="s">
        <v>1134</v>
      </c>
      <c r="J640" s="638">
        <f t="shared" si="9"/>
        <v>0.91000000000000192</v>
      </c>
      <c r="L640" s="633" t="s">
        <v>195</v>
      </c>
      <c r="M640" s="637" t="s">
        <v>1144</v>
      </c>
    </row>
    <row r="641" spans="1:13">
      <c r="A641" s="634" t="s">
        <v>195</v>
      </c>
      <c r="B641" s="634" t="s">
        <v>1144</v>
      </c>
      <c r="C641" s="635" t="s">
        <v>196</v>
      </c>
      <c r="D641" s="636">
        <v>16</v>
      </c>
      <c r="E641" s="636">
        <v>190</v>
      </c>
      <c r="F641" s="636">
        <v>16</v>
      </c>
      <c r="G641" s="636">
        <v>460</v>
      </c>
      <c r="H641" s="636" t="s">
        <v>1132</v>
      </c>
      <c r="J641" s="638">
        <f t="shared" si="9"/>
        <v>0.26999999999999957</v>
      </c>
      <c r="L641" s="633" t="s">
        <v>195</v>
      </c>
      <c r="M641" s="637" t="s">
        <v>1144</v>
      </c>
    </row>
    <row r="642" spans="1:13">
      <c r="A642" s="634" t="s">
        <v>195</v>
      </c>
      <c r="B642" s="634" t="s">
        <v>1144</v>
      </c>
      <c r="C642" s="635" t="s">
        <v>196</v>
      </c>
      <c r="D642" s="636">
        <v>16</v>
      </c>
      <c r="E642" s="636">
        <v>460</v>
      </c>
      <c r="F642" s="636">
        <v>17</v>
      </c>
      <c r="G642" s="636">
        <v>640</v>
      </c>
      <c r="H642" s="636" t="s">
        <v>1134</v>
      </c>
      <c r="J642" s="638">
        <f t="shared" si="9"/>
        <v>1.1799999999999997</v>
      </c>
      <c r="L642" s="633" t="s">
        <v>195</v>
      </c>
      <c r="M642" s="637" t="s">
        <v>1144</v>
      </c>
    </row>
    <row r="643" spans="1:13">
      <c r="A643" s="634" t="s">
        <v>195</v>
      </c>
      <c r="B643" s="634" t="s">
        <v>1144</v>
      </c>
      <c r="C643" s="635" t="s">
        <v>196</v>
      </c>
      <c r="D643" s="636">
        <v>17</v>
      </c>
      <c r="E643" s="636">
        <v>640</v>
      </c>
      <c r="F643" s="636">
        <v>18</v>
      </c>
      <c r="G643" s="636">
        <v>0</v>
      </c>
      <c r="H643" s="636" t="s">
        <v>1132</v>
      </c>
      <c r="J643" s="638">
        <f t="shared" ref="J643:J706" si="10">+(F643+G643/1000)-(D643+E643/1000)</f>
        <v>0.35999999999999943</v>
      </c>
      <c r="L643" s="633" t="s">
        <v>195</v>
      </c>
      <c r="M643" s="637" t="s">
        <v>1144</v>
      </c>
    </row>
    <row r="644" spans="1:13">
      <c r="A644" s="634" t="s">
        <v>195</v>
      </c>
      <c r="B644" s="634" t="s">
        <v>1144</v>
      </c>
      <c r="C644" s="635" t="s">
        <v>196</v>
      </c>
      <c r="D644" s="636">
        <v>18</v>
      </c>
      <c r="E644" s="636">
        <v>0</v>
      </c>
      <c r="F644" s="636">
        <v>19</v>
      </c>
      <c r="G644" s="636">
        <v>550</v>
      </c>
      <c r="H644" s="636" t="s">
        <v>1133</v>
      </c>
      <c r="J644" s="638">
        <f t="shared" si="10"/>
        <v>1.5500000000000007</v>
      </c>
      <c r="L644" s="633" t="s">
        <v>195</v>
      </c>
      <c r="M644" s="637" t="s">
        <v>1144</v>
      </c>
    </row>
    <row r="645" spans="1:13">
      <c r="A645" s="634" t="s">
        <v>195</v>
      </c>
      <c r="B645" s="634" t="s">
        <v>1144</v>
      </c>
      <c r="C645" s="635" t="s">
        <v>196</v>
      </c>
      <c r="D645" s="636">
        <v>19</v>
      </c>
      <c r="E645" s="636">
        <v>550</v>
      </c>
      <c r="F645" s="636">
        <v>20</v>
      </c>
      <c r="G645" s="636">
        <v>820</v>
      </c>
      <c r="H645" s="636" t="s">
        <v>1134</v>
      </c>
      <c r="J645" s="638">
        <f t="shared" si="10"/>
        <v>1.2699999999999996</v>
      </c>
      <c r="L645" s="633" t="s">
        <v>195</v>
      </c>
      <c r="M645" s="637" t="s">
        <v>1144</v>
      </c>
    </row>
    <row r="646" spans="1:13">
      <c r="A646" s="634" t="s">
        <v>195</v>
      </c>
      <c r="B646" s="634" t="s">
        <v>1144</v>
      </c>
      <c r="C646" s="635" t="s">
        <v>196</v>
      </c>
      <c r="D646" s="636">
        <v>20</v>
      </c>
      <c r="E646" s="636">
        <v>820</v>
      </c>
      <c r="F646" s="636">
        <v>21</v>
      </c>
      <c r="G646" s="636">
        <v>190</v>
      </c>
      <c r="H646" s="636" t="s">
        <v>1132</v>
      </c>
      <c r="J646" s="638">
        <f t="shared" si="10"/>
        <v>0.37000000000000099</v>
      </c>
      <c r="L646" s="633" t="s">
        <v>195</v>
      </c>
      <c r="M646" s="637" t="s">
        <v>1144</v>
      </c>
    </row>
    <row r="647" spans="1:13">
      <c r="A647" s="634" t="s">
        <v>195</v>
      </c>
      <c r="B647" s="634" t="s">
        <v>1144</v>
      </c>
      <c r="C647" s="635" t="s">
        <v>196</v>
      </c>
      <c r="D647" s="636">
        <v>21</v>
      </c>
      <c r="E647" s="636">
        <v>190</v>
      </c>
      <c r="F647" s="636">
        <v>21</v>
      </c>
      <c r="G647" s="636">
        <v>550</v>
      </c>
      <c r="H647" s="636" t="s">
        <v>1134</v>
      </c>
      <c r="J647" s="638">
        <f t="shared" si="10"/>
        <v>0.35999999999999943</v>
      </c>
      <c r="L647" s="633" t="s">
        <v>195</v>
      </c>
      <c r="M647" s="637" t="s">
        <v>1144</v>
      </c>
    </row>
    <row r="648" spans="1:13">
      <c r="A648" s="634" t="s">
        <v>195</v>
      </c>
      <c r="B648" s="634" t="s">
        <v>1144</v>
      </c>
      <c r="C648" s="635" t="s">
        <v>196</v>
      </c>
      <c r="D648" s="636">
        <v>21</v>
      </c>
      <c r="E648" s="636">
        <v>550</v>
      </c>
      <c r="F648" s="636">
        <v>22</v>
      </c>
      <c r="G648" s="636">
        <v>100</v>
      </c>
      <c r="H648" s="636" t="s">
        <v>1132</v>
      </c>
      <c r="J648" s="638">
        <f t="shared" si="10"/>
        <v>0.55000000000000071</v>
      </c>
      <c r="L648" s="633" t="s">
        <v>195</v>
      </c>
      <c r="M648" s="637" t="s">
        <v>1144</v>
      </c>
    </row>
    <row r="649" spans="1:13">
      <c r="A649" s="634" t="s">
        <v>195</v>
      </c>
      <c r="B649" s="634" t="s">
        <v>1144</v>
      </c>
      <c r="C649" s="635" t="s">
        <v>196</v>
      </c>
      <c r="D649" s="636">
        <v>22</v>
      </c>
      <c r="E649" s="636">
        <v>100</v>
      </c>
      <c r="F649" s="636">
        <v>22</v>
      </c>
      <c r="G649" s="636">
        <v>370</v>
      </c>
      <c r="H649" s="636" t="s">
        <v>1134</v>
      </c>
      <c r="J649" s="638">
        <f t="shared" si="10"/>
        <v>0.26999999999999957</v>
      </c>
      <c r="L649" s="633" t="s">
        <v>195</v>
      </c>
      <c r="M649" s="637" t="s">
        <v>1144</v>
      </c>
    </row>
    <row r="650" spans="1:13">
      <c r="A650" s="634" t="s">
        <v>195</v>
      </c>
      <c r="B650" s="634" t="s">
        <v>1144</v>
      </c>
      <c r="C650" s="635" t="s">
        <v>196</v>
      </c>
      <c r="D650" s="636">
        <v>22</v>
      </c>
      <c r="E650" s="636">
        <v>370</v>
      </c>
      <c r="F650" s="636">
        <v>23</v>
      </c>
      <c r="G650" s="636">
        <v>820</v>
      </c>
      <c r="H650" s="636" t="s">
        <v>1133</v>
      </c>
      <c r="J650" s="638">
        <f t="shared" si="10"/>
        <v>1.4499999999999993</v>
      </c>
      <c r="L650" s="633" t="s">
        <v>195</v>
      </c>
      <c r="M650" s="637" t="s">
        <v>1144</v>
      </c>
    </row>
    <row r="651" spans="1:13">
      <c r="A651" s="634" t="s">
        <v>195</v>
      </c>
      <c r="B651" s="634" t="s">
        <v>1144</v>
      </c>
      <c r="C651" s="635" t="s">
        <v>196</v>
      </c>
      <c r="D651" s="636">
        <v>23</v>
      </c>
      <c r="E651" s="636">
        <v>820</v>
      </c>
      <c r="F651" s="636">
        <v>24</v>
      </c>
      <c r="G651" s="636">
        <v>640</v>
      </c>
      <c r="H651" s="636" t="s">
        <v>1134</v>
      </c>
      <c r="J651" s="638">
        <f t="shared" si="10"/>
        <v>0.82000000000000028</v>
      </c>
      <c r="L651" s="633" t="s">
        <v>195</v>
      </c>
      <c r="M651" s="637" t="s">
        <v>1144</v>
      </c>
    </row>
    <row r="652" spans="1:13">
      <c r="A652" s="634" t="s">
        <v>195</v>
      </c>
      <c r="B652" s="634" t="s">
        <v>1144</v>
      </c>
      <c r="C652" s="635" t="s">
        <v>196</v>
      </c>
      <c r="D652" s="636">
        <v>24</v>
      </c>
      <c r="E652" s="636">
        <v>640</v>
      </c>
      <c r="F652" s="636">
        <v>25</v>
      </c>
      <c r="G652" s="636">
        <v>280</v>
      </c>
      <c r="H652" s="636" t="s">
        <v>1133</v>
      </c>
      <c r="J652" s="638">
        <f t="shared" si="10"/>
        <v>0.64000000000000057</v>
      </c>
      <c r="L652" s="633" t="s">
        <v>195</v>
      </c>
      <c r="M652" s="637" t="s">
        <v>1144</v>
      </c>
    </row>
    <row r="653" spans="1:13">
      <c r="A653" s="634" t="s">
        <v>195</v>
      </c>
      <c r="B653" s="634" t="s">
        <v>1144</v>
      </c>
      <c r="C653" s="635" t="s">
        <v>196</v>
      </c>
      <c r="D653" s="636">
        <v>25</v>
      </c>
      <c r="E653" s="636">
        <v>280</v>
      </c>
      <c r="F653" s="636">
        <v>27</v>
      </c>
      <c r="G653" s="636">
        <v>0</v>
      </c>
      <c r="H653" s="636" t="s">
        <v>1134</v>
      </c>
      <c r="J653" s="638">
        <f t="shared" si="10"/>
        <v>1.7199999999999989</v>
      </c>
      <c r="L653" s="633" t="s">
        <v>195</v>
      </c>
      <c r="M653" s="637" t="s">
        <v>1144</v>
      </c>
    </row>
    <row r="654" spans="1:13">
      <c r="A654" s="634" t="s">
        <v>195</v>
      </c>
      <c r="B654" s="634" t="s">
        <v>1144</v>
      </c>
      <c r="C654" s="635" t="s">
        <v>196</v>
      </c>
      <c r="D654" s="636">
        <v>27</v>
      </c>
      <c r="E654" s="636">
        <v>0</v>
      </c>
      <c r="F654" s="636">
        <v>27</v>
      </c>
      <c r="G654" s="636">
        <v>550</v>
      </c>
      <c r="H654" s="636" t="s">
        <v>1133</v>
      </c>
      <c r="J654" s="638">
        <f t="shared" si="10"/>
        <v>0.55000000000000071</v>
      </c>
      <c r="L654" s="633" t="s">
        <v>195</v>
      </c>
      <c r="M654" s="637" t="s">
        <v>1144</v>
      </c>
    </row>
    <row r="655" spans="1:13">
      <c r="A655" s="634" t="s">
        <v>195</v>
      </c>
      <c r="B655" s="634" t="s">
        <v>1144</v>
      </c>
      <c r="C655" s="635" t="s">
        <v>196</v>
      </c>
      <c r="D655" s="636">
        <v>27</v>
      </c>
      <c r="E655" s="636">
        <v>550</v>
      </c>
      <c r="F655" s="636">
        <v>29</v>
      </c>
      <c r="G655" s="636">
        <v>100</v>
      </c>
      <c r="H655" s="636" t="s">
        <v>1134</v>
      </c>
      <c r="J655" s="638">
        <f t="shared" si="10"/>
        <v>1.5500000000000007</v>
      </c>
      <c r="L655" s="633" t="s">
        <v>195</v>
      </c>
      <c r="M655" s="637" t="s">
        <v>1144</v>
      </c>
    </row>
    <row r="656" spans="1:13">
      <c r="A656" s="634" t="s">
        <v>195</v>
      </c>
      <c r="B656" s="634" t="s">
        <v>1144</v>
      </c>
      <c r="C656" s="635" t="s">
        <v>196</v>
      </c>
      <c r="D656" s="636">
        <v>29</v>
      </c>
      <c r="E656" s="636">
        <v>100</v>
      </c>
      <c r="F656" s="636">
        <v>29</v>
      </c>
      <c r="G656" s="636">
        <v>370</v>
      </c>
      <c r="H656" s="636" t="s">
        <v>1133</v>
      </c>
      <c r="J656" s="638">
        <f t="shared" si="10"/>
        <v>0.26999999999999957</v>
      </c>
      <c r="L656" s="633" t="s">
        <v>195</v>
      </c>
      <c r="M656" s="637" t="s">
        <v>1144</v>
      </c>
    </row>
    <row r="657" spans="1:13">
      <c r="A657" s="634" t="s">
        <v>195</v>
      </c>
      <c r="B657" s="634" t="s">
        <v>1144</v>
      </c>
      <c r="C657" s="635" t="s">
        <v>196</v>
      </c>
      <c r="D657" s="636">
        <v>29</v>
      </c>
      <c r="E657" s="636">
        <v>370</v>
      </c>
      <c r="F657" s="636">
        <v>30</v>
      </c>
      <c r="G657" s="636">
        <v>280</v>
      </c>
      <c r="H657" s="636" t="s">
        <v>1132</v>
      </c>
      <c r="J657" s="638">
        <f t="shared" si="10"/>
        <v>0.91000000000000014</v>
      </c>
      <c r="L657" s="633" t="s">
        <v>195</v>
      </c>
      <c r="M657" s="637" t="s">
        <v>1144</v>
      </c>
    </row>
    <row r="658" spans="1:13">
      <c r="A658" s="634" t="s">
        <v>195</v>
      </c>
      <c r="B658" s="634" t="s">
        <v>1144</v>
      </c>
      <c r="C658" s="635" t="s">
        <v>196</v>
      </c>
      <c r="D658" s="636">
        <v>30</v>
      </c>
      <c r="E658" s="636">
        <v>280</v>
      </c>
      <c r="F658" s="636">
        <v>30</v>
      </c>
      <c r="G658" s="636">
        <v>730</v>
      </c>
      <c r="H658" s="636" t="s">
        <v>1134</v>
      </c>
      <c r="J658" s="638">
        <f t="shared" si="10"/>
        <v>0.44999999999999929</v>
      </c>
      <c r="L658" s="633" t="s">
        <v>195</v>
      </c>
      <c r="M658" s="637" t="s">
        <v>1144</v>
      </c>
    </row>
    <row r="659" spans="1:13">
      <c r="A659" s="634" t="s">
        <v>195</v>
      </c>
      <c r="B659" s="634" t="s">
        <v>1144</v>
      </c>
      <c r="C659" s="635" t="s">
        <v>196</v>
      </c>
      <c r="D659" s="636">
        <v>30</v>
      </c>
      <c r="E659" s="636">
        <v>730</v>
      </c>
      <c r="F659" s="636">
        <v>32</v>
      </c>
      <c r="G659" s="636">
        <v>280</v>
      </c>
      <c r="H659" s="636" t="s">
        <v>1133</v>
      </c>
      <c r="J659" s="638">
        <f t="shared" si="10"/>
        <v>1.5500000000000007</v>
      </c>
      <c r="L659" s="633" t="s">
        <v>195</v>
      </c>
      <c r="M659" s="637" t="s">
        <v>1144</v>
      </c>
    </row>
    <row r="660" spans="1:13">
      <c r="A660" s="634" t="s">
        <v>195</v>
      </c>
      <c r="B660" s="634" t="s">
        <v>1144</v>
      </c>
      <c r="C660" s="635" t="s">
        <v>196</v>
      </c>
      <c r="D660" s="636">
        <v>32</v>
      </c>
      <c r="E660" s="636">
        <v>280</v>
      </c>
      <c r="F660" s="636">
        <v>32</v>
      </c>
      <c r="G660" s="636">
        <v>730</v>
      </c>
      <c r="H660" s="636" t="s">
        <v>1134</v>
      </c>
      <c r="J660" s="638">
        <f t="shared" si="10"/>
        <v>0.44999999999999574</v>
      </c>
      <c r="L660" s="633" t="s">
        <v>195</v>
      </c>
      <c r="M660" s="637" t="s">
        <v>1144</v>
      </c>
    </row>
    <row r="661" spans="1:13">
      <c r="A661" s="634" t="s">
        <v>195</v>
      </c>
      <c r="B661" s="634" t="s">
        <v>1144</v>
      </c>
      <c r="C661" s="635" t="s">
        <v>196</v>
      </c>
      <c r="D661" s="636">
        <v>32</v>
      </c>
      <c r="E661" s="636">
        <v>730</v>
      </c>
      <c r="F661" s="636">
        <v>33</v>
      </c>
      <c r="G661" s="636">
        <v>190</v>
      </c>
      <c r="H661" s="636" t="s">
        <v>1132</v>
      </c>
      <c r="J661" s="638">
        <f t="shared" si="10"/>
        <v>0.46000000000000085</v>
      </c>
      <c r="L661" s="633" t="s">
        <v>195</v>
      </c>
      <c r="M661" s="637" t="s">
        <v>1144</v>
      </c>
    </row>
    <row r="662" spans="1:13">
      <c r="A662" s="634" t="s">
        <v>195</v>
      </c>
      <c r="B662" s="634" t="s">
        <v>1144</v>
      </c>
      <c r="C662" s="635" t="s">
        <v>196</v>
      </c>
      <c r="D662" s="636">
        <v>33</v>
      </c>
      <c r="E662" s="636">
        <v>190</v>
      </c>
      <c r="F662" s="636">
        <v>34</v>
      </c>
      <c r="G662" s="636">
        <v>550</v>
      </c>
      <c r="H662" s="636" t="s">
        <v>1133</v>
      </c>
      <c r="J662" s="638">
        <f t="shared" si="10"/>
        <v>1.3599999999999994</v>
      </c>
      <c r="L662" s="633" t="s">
        <v>195</v>
      </c>
      <c r="M662" s="637" t="s">
        <v>1144</v>
      </c>
    </row>
    <row r="663" spans="1:13">
      <c r="A663" s="634" t="s">
        <v>195</v>
      </c>
      <c r="B663" s="634" t="s">
        <v>1144</v>
      </c>
      <c r="C663" s="635" t="s">
        <v>196</v>
      </c>
      <c r="D663" s="636">
        <v>34</v>
      </c>
      <c r="E663" s="636">
        <v>550</v>
      </c>
      <c r="F663" s="636">
        <v>36</v>
      </c>
      <c r="G663" s="636">
        <v>70</v>
      </c>
      <c r="H663" s="636" t="s">
        <v>1134</v>
      </c>
      <c r="J663" s="638">
        <f t="shared" si="10"/>
        <v>1.5200000000000031</v>
      </c>
      <c r="L663" s="633" t="s">
        <v>195</v>
      </c>
      <c r="M663" s="637" t="s">
        <v>1144</v>
      </c>
    </row>
    <row r="664" spans="1:13">
      <c r="A664" s="634" t="s">
        <v>195</v>
      </c>
      <c r="B664" s="634" t="s">
        <v>1144</v>
      </c>
      <c r="C664" s="635" t="s">
        <v>196</v>
      </c>
      <c r="D664" s="636">
        <v>36</v>
      </c>
      <c r="E664" s="636">
        <v>70</v>
      </c>
      <c r="F664" s="636">
        <v>37</v>
      </c>
      <c r="G664" s="636">
        <v>100</v>
      </c>
      <c r="H664" s="636" t="s">
        <v>1134</v>
      </c>
      <c r="J664" s="638">
        <f t="shared" si="10"/>
        <v>1.0300000000000011</v>
      </c>
      <c r="L664" s="633" t="s">
        <v>195</v>
      </c>
      <c r="M664" s="637" t="s">
        <v>1144</v>
      </c>
    </row>
    <row r="665" spans="1:13">
      <c r="A665" s="634" t="s">
        <v>195</v>
      </c>
      <c r="B665" s="634" t="s">
        <v>1144</v>
      </c>
      <c r="C665" s="635" t="s">
        <v>196</v>
      </c>
      <c r="D665" s="636">
        <v>37</v>
      </c>
      <c r="E665" s="636">
        <v>100</v>
      </c>
      <c r="F665" s="636">
        <v>38</v>
      </c>
      <c r="G665" s="636">
        <v>460</v>
      </c>
      <c r="H665" s="636" t="s">
        <v>1133</v>
      </c>
      <c r="J665" s="638">
        <f t="shared" si="10"/>
        <v>1.3599999999999994</v>
      </c>
      <c r="L665" s="633" t="s">
        <v>195</v>
      </c>
      <c r="M665" s="637" t="s">
        <v>1144</v>
      </c>
    </row>
    <row r="666" spans="1:13">
      <c r="A666" s="634" t="s">
        <v>195</v>
      </c>
      <c r="B666" s="634" t="s">
        <v>1144</v>
      </c>
      <c r="C666" s="635" t="s">
        <v>196</v>
      </c>
      <c r="D666" s="636">
        <v>38</v>
      </c>
      <c r="E666" s="636">
        <v>460</v>
      </c>
      <c r="F666" s="636">
        <v>43</v>
      </c>
      <c r="G666" s="636">
        <v>280</v>
      </c>
      <c r="H666" s="636" t="s">
        <v>1134</v>
      </c>
      <c r="J666" s="638">
        <f t="shared" si="10"/>
        <v>4.82</v>
      </c>
      <c r="L666" s="633" t="s">
        <v>195</v>
      </c>
      <c r="M666" s="637" t="s">
        <v>1144</v>
      </c>
    </row>
    <row r="667" spans="1:13">
      <c r="A667" s="634" t="s">
        <v>195</v>
      </c>
      <c r="B667" s="634" t="s">
        <v>1144</v>
      </c>
      <c r="C667" s="635" t="s">
        <v>196</v>
      </c>
      <c r="D667" s="636">
        <v>43</v>
      </c>
      <c r="E667" s="636">
        <v>280</v>
      </c>
      <c r="F667" s="636">
        <v>43</v>
      </c>
      <c r="G667" s="636">
        <v>650</v>
      </c>
      <c r="H667" s="636" t="s">
        <v>1132</v>
      </c>
      <c r="J667" s="638">
        <f t="shared" si="10"/>
        <v>0.36999999999999744</v>
      </c>
      <c r="L667" s="633" t="s">
        <v>195</v>
      </c>
      <c r="M667" s="637" t="s">
        <v>1144</v>
      </c>
    </row>
    <row r="668" spans="1:13">
      <c r="A668" s="634" t="s">
        <v>195</v>
      </c>
      <c r="B668" s="634" t="s">
        <v>1144</v>
      </c>
      <c r="C668" s="635" t="s">
        <v>196</v>
      </c>
      <c r="D668" s="636">
        <v>43</v>
      </c>
      <c r="E668" s="636">
        <v>650</v>
      </c>
      <c r="F668" s="636">
        <v>46</v>
      </c>
      <c r="G668" s="636">
        <v>550</v>
      </c>
      <c r="H668" s="636" t="s">
        <v>1134</v>
      </c>
      <c r="J668" s="638">
        <f t="shared" si="10"/>
        <v>2.8999999999999986</v>
      </c>
      <c r="L668" s="633" t="s">
        <v>195</v>
      </c>
      <c r="M668" s="637" t="s">
        <v>1144</v>
      </c>
    </row>
    <row r="669" spans="1:13">
      <c r="A669" s="634" t="s">
        <v>195</v>
      </c>
      <c r="B669" s="634" t="s">
        <v>1144</v>
      </c>
      <c r="C669" s="635" t="s">
        <v>196</v>
      </c>
      <c r="D669" s="636">
        <v>46</v>
      </c>
      <c r="E669" s="636">
        <v>550</v>
      </c>
      <c r="F669" s="636">
        <v>47</v>
      </c>
      <c r="G669" s="636">
        <v>640</v>
      </c>
      <c r="H669" s="636" t="s">
        <v>1132</v>
      </c>
      <c r="J669" s="638">
        <f t="shared" si="10"/>
        <v>1.0900000000000034</v>
      </c>
      <c r="L669" s="633" t="s">
        <v>195</v>
      </c>
      <c r="M669" s="637" t="s">
        <v>1144</v>
      </c>
    </row>
    <row r="670" spans="1:13">
      <c r="A670" s="634" t="s">
        <v>195</v>
      </c>
      <c r="B670" s="634" t="s">
        <v>1144</v>
      </c>
      <c r="C670" s="635" t="s">
        <v>196</v>
      </c>
      <c r="D670" s="636">
        <v>47</v>
      </c>
      <c r="E670" s="636">
        <v>640</v>
      </c>
      <c r="F670" s="636">
        <v>48</v>
      </c>
      <c r="G670" s="636">
        <v>460</v>
      </c>
      <c r="H670" s="636" t="s">
        <v>1133</v>
      </c>
      <c r="J670" s="638">
        <f t="shared" si="10"/>
        <v>0.82000000000000028</v>
      </c>
      <c r="L670" s="633" t="s">
        <v>195</v>
      </c>
      <c r="M670" s="637" t="s">
        <v>1144</v>
      </c>
    </row>
    <row r="671" spans="1:13">
      <c r="A671" s="634" t="s">
        <v>195</v>
      </c>
      <c r="B671" s="634" t="s">
        <v>1144</v>
      </c>
      <c r="C671" s="635" t="s">
        <v>196</v>
      </c>
      <c r="D671" s="636">
        <v>48</v>
      </c>
      <c r="E671" s="636">
        <v>460</v>
      </c>
      <c r="F671" s="636">
        <v>49</v>
      </c>
      <c r="G671" s="636">
        <v>100</v>
      </c>
      <c r="H671" s="636" t="s">
        <v>1133</v>
      </c>
      <c r="J671" s="638">
        <f t="shared" si="10"/>
        <v>0.64000000000000057</v>
      </c>
      <c r="L671" s="633" t="s">
        <v>195</v>
      </c>
      <c r="M671" s="637" t="s">
        <v>1144</v>
      </c>
    </row>
    <row r="672" spans="1:13">
      <c r="A672" s="634" t="s">
        <v>195</v>
      </c>
      <c r="B672" s="634" t="s">
        <v>1144</v>
      </c>
      <c r="C672" s="635" t="s">
        <v>196</v>
      </c>
      <c r="D672" s="636">
        <v>49</v>
      </c>
      <c r="E672" s="636">
        <v>100</v>
      </c>
      <c r="F672" s="636">
        <v>53</v>
      </c>
      <c r="G672" s="636">
        <v>730</v>
      </c>
      <c r="H672" s="636" t="s">
        <v>1133</v>
      </c>
      <c r="J672" s="638">
        <f t="shared" si="10"/>
        <v>4.6299999999999955</v>
      </c>
      <c r="L672" s="633" t="s">
        <v>195</v>
      </c>
      <c r="M672" s="637" t="s">
        <v>1144</v>
      </c>
    </row>
    <row r="673" spans="1:13">
      <c r="A673" s="634" t="s">
        <v>195</v>
      </c>
      <c r="B673" s="634" t="s">
        <v>1144</v>
      </c>
      <c r="C673" s="635" t="s">
        <v>196</v>
      </c>
      <c r="D673" s="636">
        <v>53</v>
      </c>
      <c r="E673" s="636">
        <v>730</v>
      </c>
      <c r="F673" s="636">
        <v>54</v>
      </c>
      <c r="G673" s="636">
        <v>0</v>
      </c>
      <c r="H673" s="636" t="s">
        <v>1132</v>
      </c>
      <c r="J673" s="638">
        <f t="shared" si="10"/>
        <v>0.27000000000000313</v>
      </c>
      <c r="L673" s="633" t="s">
        <v>195</v>
      </c>
      <c r="M673" s="637" t="s">
        <v>1144</v>
      </c>
    </row>
    <row r="674" spans="1:13">
      <c r="A674" s="634" t="s">
        <v>51</v>
      </c>
      <c r="B674" s="634" t="s">
        <v>1147</v>
      </c>
      <c r="C674" s="635" t="s">
        <v>1169</v>
      </c>
      <c r="D674" s="636">
        <v>0</v>
      </c>
      <c r="E674" s="636">
        <v>0</v>
      </c>
      <c r="F674" s="636">
        <v>1</v>
      </c>
      <c r="G674" s="636">
        <v>640</v>
      </c>
      <c r="H674" s="636" t="s">
        <v>1132</v>
      </c>
      <c r="J674" s="638">
        <f t="shared" si="10"/>
        <v>1.6400000000000001</v>
      </c>
      <c r="L674" s="633" t="s">
        <v>51</v>
      </c>
      <c r="M674" s="637" t="s">
        <v>1147</v>
      </c>
    </row>
    <row r="675" spans="1:13">
      <c r="A675" s="634" t="s">
        <v>51</v>
      </c>
      <c r="B675" s="634" t="s">
        <v>1147</v>
      </c>
      <c r="C675" s="635" t="s">
        <v>1169</v>
      </c>
      <c r="D675" s="636">
        <v>1</v>
      </c>
      <c r="E675" s="636">
        <v>640</v>
      </c>
      <c r="F675" s="636">
        <v>2</v>
      </c>
      <c r="G675" s="636">
        <v>190</v>
      </c>
      <c r="H675" s="636" t="s">
        <v>1133</v>
      </c>
      <c r="J675" s="638">
        <f t="shared" si="10"/>
        <v>0.54999999999999982</v>
      </c>
      <c r="L675" s="633" t="s">
        <v>51</v>
      </c>
      <c r="M675" s="637" t="s">
        <v>1147</v>
      </c>
    </row>
    <row r="676" spans="1:13">
      <c r="A676" s="634" t="s">
        <v>51</v>
      </c>
      <c r="B676" s="634" t="s">
        <v>1147</v>
      </c>
      <c r="C676" s="635" t="s">
        <v>1169</v>
      </c>
      <c r="D676" s="636">
        <v>2</v>
      </c>
      <c r="E676" s="636">
        <v>190</v>
      </c>
      <c r="F676" s="636">
        <v>3</v>
      </c>
      <c r="G676" s="636">
        <v>640</v>
      </c>
      <c r="H676" s="636" t="s">
        <v>1134</v>
      </c>
      <c r="J676" s="638">
        <f t="shared" si="10"/>
        <v>1.4500000000000002</v>
      </c>
      <c r="L676" s="633" t="s">
        <v>51</v>
      </c>
      <c r="M676" s="637" t="s">
        <v>1147</v>
      </c>
    </row>
    <row r="677" spans="1:13">
      <c r="A677" s="634" t="s">
        <v>51</v>
      </c>
      <c r="B677" s="634" t="s">
        <v>1147</v>
      </c>
      <c r="C677" s="635" t="s">
        <v>1169</v>
      </c>
      <c r="D677" s="636">
        <v>3</v>
      </c>
      <c r="E677" s="636">
        <v>640</v>
      </c>
      <c r="F677" s="636">
        <v>5</v>
      </c>
      <c r="G677" s="636">
        <v>910</v>
      </c>
      <c r="H677" s="636" t="s">
        <v>1133</v>
      </c>
      <c r="J677" s="638">
        <f t="shared" si="10"/>
        <v>2.27</v>
      </c>
      <c r="L677" s="633" t="s">
        <v>51</v>
      </c>
      <c r="M677" s="637" t="s">
        <v>1147</v>
      </c>
    </row>
    <row r="678" spans="1:13">
      <c r="A678" s="634" t="s">
        <v>51</v>
      </c>
      <c r="B678" s="634" t="s">
        <v>1147</v>
      </c>
      <c r="C678" s="635" t="s">
        <v>1169</v>
      </c>
      <c r="D678" s="636">
        <v>5</v>
      </c>
      <c r="E678" s="636">
        <v>910</v>
      </c>
      <c r="F678" s="636">
        <v>6</v>
      </c>
      <c r="G678" s="636">
        <v>550</v>
      </c>
      <c r="H678" s="636" t="s">
        <v>1134</v>
      </c>
      <c r="J678" s="638">
        <f t="shared" si="10"/>
        <v>0.63999999999999968</v>
      </c>
      <c r="L678" s="633" t="s">
        <v>51</v>
      </c>
      <c r="M678" s="637" t="s">
        <v>1147</v>
      </c>
    </row>
    <row r="679" spans="1:13">
      <c r="A679" s="634" t="s">
        <v>51</v>
      </c>
      <c r="B679" s="634" t="s">
        <v>1147</v>
      </c>
      <c r="C679" s="635" t="s">
        <v>1169</v>
      </c>
      <c r="D679" s="636">
        <v>6</v>
      </c>
      <c r="E679" s="636">
        <v>550</v>
      </c>
      <c r="F679" s="636">
        <v>12</v>
      </c>
      <c r="G679" s="636">
        <v>460</v>
      </c>
      <c r="H679" s="636" t="s">
        <v>1133</v>
      </c>
      <c r="J679" s="638">
        <f t="shared" si="10"/>
        <v>5.910000000000001</v>
      </c>
      <c r="L679" s="633" t="s">
        <v>51</v>
      </c>
      <c r="M679" s="637" t="s">
        <v>1147</v>
      </c>
    </row>
    <row r="680" spans="1:13">
      <c r="A680" s="634" t="s">
        <v>51</v>
      </c>
      <c r="B680" s="634" t="s">
        <v>1147</v>
      </c>
      <c r="C680" s="635" t="s">
        <v>1169</v>
      </c>
      <c r="D680" s="636">
        <v>12</v>
      </c>
      <c r="E680" s="636">
        <v>460</v>
      </c>
      <c r="F680" s="636">
        <v>13</v>
      </c>
      <c r="G680" s="636">
        <v>190</v>
      </c>
      <c r="H680" s="636" t="s">
        <v>1134</v>
      </c>
      <c r="J680" s="638">
        <f t="shared" si="10"/>
        <v>0.72999999999999865</v>
      </c>
      <c r="L680" s="633" t="s">
        <v>51</v>
      </c>
      <c r="M680" s="637" t="s">
        <v>1147</v>
      </c>
    </row>
    <row r="681" spans="1:13">
      <c r="A681" s="634" t="s">
        <v>51</v>
      </c>
      <c r="B681" s="634" t="s">
        <v>1147</v>
      </c>
      <c r="C681" s="635" t="s">
        <v>1169</v>
      </c>
      <c r="D681" s="636">
        <v>13</v>
      </c>
      <c r="E681" s="636">
        <v>190</v>
      </c>
      <c r="F681" s="636">
        <v>18</v>
      </c>
      <c r="G681" s="636">
        <v>910</v>
      </c>
      <c r="H681" s="636" t="s">
        <v>1133</v>
      </c>
      <c r="J681" s="638">
        <f t="shared" si="10"/>
        <v>5.7200000000000006</v>
      </c>
      <c r="L681" s="633" t="s">
        <v>51</v>
      </c>
      <c r="M681" s="637" t="s">
        <v>1147</v>
      </c>
    </row>
    <row r="682" spans="1:13">
      <c r="A682" s="634" t="s">
        <v>51</v>
      </c>
      <c r="B682" s="634" t="s">
        <v>1147</v>
      </c>
      <c r="C682" s="635" t="s">
        <v>1169</v>
      </c>
      <c r="D682" s="636">
        <v>18</v>
      </c>
      <c r="E682" s="636">
        <v>910</v>
      </c>
      <c r="F682" s="636">
        <v>19</v>
      </c>
      <c r="G682" s="636">
        <v>280</v>
      </c>
      <c r="H682" s="636" t="s">
        <v>1134</v>
      </c>
      <c r="J682" s="638">
        <f t="shared" si="10"/>
        <v>0.37000000000000099</v>
      </c>
      <c r="L682" s="633" t="s">
        <v>51</v>
      </c>
      <c r="M682" s="637" t="s">
        <v>1147</v>
      </c>
    </row>
    <row r="683" spans="1:13">
      <c r="A683" s="634" t="s">
        <v>51</v>
      </c>
      <c r="B683" s="634" t="s">
        <v>1147</v>
      </c>
      <c r="C683" s="635" t="s">
        <v>1169</v>
      </c>
      <c r="D683" s="636">
        <v>19</v>
      </c>
      <c r="E683" s="636">
        <v>280</v>
      </c>
      <c r="F683" s="636">
        <v>20</v>
      </c>
      <c r="G683" s="636">
        <v>0</v>
      </c>
      <c r="H683" s="636" t="s">
        <v>1133</v>
      </c>
      <c r="J683" s="638">
        <f t="shared" si="10"/>
        <v>0.71999999999999886</v>
      </c>
      <c r="L683" s="633" t="s">
        <v>51</v>
      </c>
      <c r="M683" s="637" t="s">
        <v>1147</v>
      </c>
    </row>
    <row r="684" spans="1:13">
      <c r="A684" s="634" t="s">
        <v>51</v>
      </c>
      <c r="B684" s="634" t="s">
        <v>1147</v>
      </c>
      <c r="C684" s="635" t="s">
        <v>1169</v>
      </c>
      <c r="D684" s="636">
        <v>20</v>
      </c>
      <c r="E684" s="636">
        <v>0</v>
      </c>
      <c r="F684" s="636">
        <v>22</v>
      </c>
      <c r="G684" s="636">
        <v>0</v>
      </c>
      <c r="H684" s="636" t="s">
        <v>1133</v>
      </c>
      <c r="J684" s="638">
        <f t="shared" si="10"/>
        <v>2</v>
      </c>
      <c r="L684" s="633" t="s">
        <v>51</v>
      </c>
      <c r="M684" s="637" t="s">
        <v>1147</v>
      </c>
    </row>
    <row r="685" spans="1:13">
      <c r="A685" s="634" t="s">
        <v>51</v>
      </c>
      <c r="B685" s="634" t="s">
        <v>1147</v>
      </c>
      <c r="C685" s="635" t="s">
        <v>1169</v>
      </c>
      <c r="D685" s="636">
        <v>22</v>
      </c>
      <c r="E685" s="636">
        <v>0</v>
      </c>
      <c r="F685" s="636">
        <v>23</v>
      </c>
      <c r="G685" s="636">
        <v>0</v>
      </c>
      <c r="H685" s="636" t="s">
        <v>1134</v>
      </c>
      <c r="J685" s="638">
        <f t="shared" si="10"/>
        <v>1</v>
      </c>
      <c r="L685" s="633" t="s">
        <v>51</v>
      </c>
      <c r="M685" s="637" t="s">
        <v>1147</v>
      </c>
    </row>
    <row r="686" spans="1:13">
      <c r="A686" s="634" t="s">
        <v>51</v>
      </c>
      <c r="B686" s="634" t="s">
        <v>1147</v>
      </c>
      <c r="C686" s="635" t="s">
        <v>1169</v>
      </c>
      <c r="D686" s="636">
        <v>23</v>
      </c>
      <c r="E686" s="636">
        <v>0</v>
      </c>
      <c r="F686" s="636">
        <v>23</v>
      </c>
      <c r="G686" s="636">
        <v>640</v>
      </c>
      <c r="H686" s="636" t="s">
        <v>1133</v>
      </c>
      <c r="J686" s="638">
        <f t="shared" si="10"/>
        <v>0.64000000000000057</v>
      </c>
      <c r="L686" s="633" t="s">
        <v>51</v>
      </c>
      <c r="M686" s="637" t="s">
        <v>1147</v>
      </c>
    </row>
    <row r="687" spans="1:13">
      <c r="A687" s="634" t="s">
        <v>51</v>
      </c>
      <c r="B687" s="634" t="s">
        <v>1147</v>
      </c>
      <c r="C687" s="635" t="s">
        <v>1169</v>
      </c>
      <c r="D687" s="636">
        <v>23</v>
      </c>
      <c r="E687" s="636">
        <v>640</v>
      </c>
      <c r="F687" s="636">
        <v>24</v>
      </c>
      <c r="G687" s="636">
        <v>190</v>
      </c>
      <c r="H687" s="636" t="s">
        <v>1134</v>
      </c>
      <c r="J687" s="638">
        <f t="shared" si="10"/>
        <v>0.55000000000000071</v>
      </c>
      <c r="L687" s="633" t="s">
        <v>51</v>
      </c>
      <c r="M687" s="637" t="s">
        <v>1147</v>
      </c>
    </row>
    <row r="688" spans="1:13">
      <c r="A688" s="634" t="s">
        <v>51</v>
      </c>
      <c r="B688" s="634" t="s">
        <v>1147</v>
      </c>
      <c r="C688" s="635" t="s">
        <v>1169</v>
      </c>
      <c r="D688" s="636">
        <v>24</v>
      </c>
      <c r="E688" s="636">
        <v>190</v>
      </c>
      <c r="F688" s="636">
        <v>25</v>
      </c>
      <c r="G688" s="636">
        <v>190</v>
      </c>
      <c r="H688" s="636" t="s">
        <v>1133</v>
      </c>
      <c r="J688" s="638">
        <f t="shared" si="10"/>
        <v>1</v>
      </c>
      <c r="L688" s="633" t="s">
        <v>51</v>
      </c>
      <c r="M688" s="637" t="s">
        <v>1147</v>
      </c>
    </row>
    <row r="689" spans="1:13">
      <c r="A689" s="634" t="s">
        <v>51</v>
      </c>
      <c r="B689" s="634" t="s">
        <v>1147</v>
      </c>
      <c r="C689" s="635" t="s">
        <v>1169</v>
      </c>
      <c r="D689" s="636">
        <v>25</v>
      </c>
      <c r="E689" s="636">
        <v>190</v>
      </c>
      <c r="F689" s="636">
        <v>26</v>
      </c>
      <c r="G689" s="636">
        <v>190</v>
      </c>
      <c r="H689" s="636" t="s">
        <v>1134</v>
      </c>
      <c r="J689" s="638">
        <f t="shared" si="10"/>
        <v>1</v>
      </c>
      <c r="L689" s="633" t="s">
        <v>51</v>
      </c>
      <c r="M689" s="637" t="s">
        <v>1147</v>
      </c>
    </row>
    <row r="690" spans="1:13">
      <c r="A690" s="634" t="s">
        <v>51</v>
      </c>
      <c r="B690" s="634" t="s">
        <v>1147</v>
      </c>
      <c r="C690" s="635" t="s">
        <v>1169</v>
      </c>
      <c r="D690" s="636">
        <v>26</v>
      </c>
      <c r="E690" s="636">
        <v>190</v>
      </c>
      <c r="F690" s="636">
        <v>28</v>
      </c>
      <c r="G690" s="636">
        <v>370</v>
      </c>
      <c r="H690" s="636" t="s">
        <v>1133</v>
      </c>
      <c r="J690" s="638">
        <f t="shared" si="10"/>
        <v>2.1799999999999997</v>
      </c>
      <c r="L690" s="633" t="s">
        <v>51</v>
      </c>
      <c r="M690" s="637" t="s">
        <v>1147</v>
      </c>
    </row>
    <row r="691" spans="1:13">
      <c r="A691" s="634" t="s">
        <v>51</v>
      </c>
      <c r="B691" s="634" t="s">
        <v>1147</v>
      </c>
      <c r="C691" s="635" t="s">
        <v>1169</v>
      </c>
      <c r="D691" s="636">
        <v>28</v>
      </c>
      <c r="E691" s="636">
        <v>370</v>
      </c>
      <c r="F691" s="636">
        <v>30</v>
      </c>
      <c r="G691" s="636">
        <v>100</v>
      </c>
      <c r="H691" s="636" t="s">
        <v>1134</v>
      </c>
      <c r="J691" s="638">
        <f t="shared" si="10"/>
        <v>1.7300000000000004</v>
      </c>
      <c r="L691" s="633" t="s">
        <v>51</v>
      </c>
      <c r="M691" s="637" t="s">
        <v>1147</v>
      </c>
    </row>
    <row r="692" spans="1:13">
      <c r="A692" s="634" t="s">
        <v>51</v>
      </c>
      <c r="B692" s="634" t="s">
        <v>1147</v>
      </c>
      <c r="C692" s="635" t="s">
        <v>1169</v>
      </c>
      <c r="D692" s="636">
        <v>30</v>
      </c>
      <c r="E692" s="636">
        <v>100</v>
      </c>
      <c r="F692" s="636">
        <v>31</v>
      </c>
      <c r="G692" s="636">
        <v>280</v>
      </c>
      <c r="H692" s="636" t="s">
        <v>1133</v>
      </c>
      <c r="J692" s="638">
        <f t="shared" si="10"/>
        <v>1.1799999999999997</v>
      </c>
      <c r="L692" s="633" t="s">
        <v>51</v>
      </c>
      <c r="M692" s="637" t="s">
        <v>1147</v>
      </c>
    </row>
    <row r="693" spans="1:13">
      <c r="A693" s="634" t="s">
        <v>51</v>
      </c>
      <c r="B693" s="634" t="s">
        <v>1147</v>
      </c>
      <c r="C693" s="635" t="s">
        <v>1169</v>
      </c>
      <c r="D693" s="636">
        <v>31</v>
      </c>
      <c r="E693" s="636">
        <v>280</v>
      </c>
      <c r="F693" s="636">
        <v>34</v>
      </c>
      <c r="G693" s="636">
        <v>0</v>
      </c>
      <c r="H693" s="636" t="s">
        <v>1134</v>
      </c>
      <c r="J693" s="638">
        <f t="shared" si="10"/>
        <v>2.7199999999999989</v>
      </c>
      <c r="L693" s="633" t="s">
        <v>51</v>
      </c>
      <c r="M693" s="637" t="s">
        <v>1147</v>
      </c>
    </row>
    <row r="694" spans="1:13">
      <c r="A694" s="634" t="s">
        <v>51</v>
      </c>
      <c r="B694" s="634" t="s">
        <v>1147</v>
      </c>
      <c r="C694" s="635" t="s">
        <v>1169</v>
      </c>
      <c r="D694" s="636">
        <v>34</v>
      </c>
      <c r="E694" s="636">
        <v>0</v>
      </c>
      <c r="F694" s="636">
        <v>34</v>
      </c>
      <c r="G694" s="636">
        <v>820</v>
      </c>
      <c r="H694" s="636" t="s">
        <v>1133</v>
      </c>
      <c r="J694" s="638">
        <f t="shared" si="10"/>
        <v>0.82000000000000028</v>
      </c>
      <c r="L694" s="633" t="s">
        <v>51</v>
      </c>
      <c r="M694" s="637" t="s">
        <v>1147</v>
      </c>
    </row>
    <row r="695" spans="1:13">
      <c r="A695" s="634" t="s">
        <v>51</v>
      </c>
      <c r="B695" s="634" t="s">
        <v>1147</v>
      </c>
      <c r="C695" s="635" t="s">
        <v>1169</v>
      </c>
      <c r="D695" s="636">
        <v>34</v>
      </c>
      <c r="E695" s="636">
        <v>820</v>
      </c>
      <c r="F695" s="636">
        <v>36</v>
      </c>
      <c r="G695" s="636">
        <v>640</v>
      </c>
      <c r="H695" s="636" t="s">
        <v>1134</v>
      </c>
      <c r="J695" s="638">
        <f t="shared" si="10"/>
        <v>1.8200000000000003</v>
      </c>
      <c r="L695" s="633" t="s">
        <v>51</v>
      </c>
      <c r="M695" s="637" t="s">
        <v>1147</v>
      </c>
    </row>
    <row r="696" spans="1:13">
      <c r="A696" s="634" t="s">
        <v>51</v>
      </c>
      <c r="B696" s="634" t="s">
        <v>1147</v>
      </c>
      <c r="C696" s="635" t="s">
        <v>1169</v>
      </c>
      <c r="D696" s="636">
        <v>36</v>
      </c>
      <c r="E696" s="636">
        <v>640</v>
      </c>
      <c r="F696" s="636">
        <v>36</v>
      </c>
      <c r="G696" s="636">
        <v>730</v>
      </c>
      <c r="H696" s="636" t="s">
        <v>1134</v>
      </c>
      <c r="J696" s="638">
        <f t="shared" si="10"/>
        <v>8.9999999999996305E-2</v>
      </c>
      <c r="L696" s="633" t="s">
        <v>51</v>
      </c>
      <c r="M696" s="637" t="s">
        <v>1147</v>
      </c>
    </row>
    <row r="697" spans="1:13">
      <c r="A697" s="634" t="s">
        <v>51</v>
      </c>
      <c r="B697" s="634" t="s">
        <v>1147</v>
      </c>
      <c r="C697" s="635" t="s">
        <v>1169</v>
      </c>
      <c r="D697" s="636">
        <v>36</v>
      </c>
      <c r="E697" s="636">
        <v>730</v>
      </c>
      <c r="F697" s="636">
        <v>37</v>
      </c>
      <c r="G697" s="636">
        <v>370</v>
      </c>
      <c r="H697" s="636" t="s">
        <v>1134</v>
      </c>
      <c r="J697" s="638">
        <f t="shared" si="10"/>
        <v>0.64000000000000057</v>
      </c>
      <c r="L697" s="633" t="s">
        <v>51</v>
      </c>
      <c r="M697" s="637" t="s">
        <v>1147</v>
      </c>
    </row>
    <row r="698" spans="1:13">
      <c r="A698" s="634" t="s">
        <v>51</v>
      </c>
      <c r="B698" s="634" t="s">
        <v>1147</v>
      </c>
      <c r="C698" s="635" t="s">
        <v>1169</v>
      </c>
      <c r="D698" s="636">
        <v>37</v>
      </c>
      <c r="E698" s="636">
        <v>370</v>
      </c>
      <c r="F698" s="636">
        <v>39</v>
      </c>
      <c r="G698" s="636">
        <v>730</v>
      </c>
      <c r="H698" s="636" t="s">
        <v>1133</v>
      </c>
      <c r="J698" s="638">
        <f t="shared" si="10"/>
        <v>2.3599999999999994</v>
      </c>
      <c r="L698" s="633" t="s">
        <v>51</v>
      </c>
      <c r="M698" s="637" t="s">
        <v>1147</v>
      </c>
    </row>
    <row r="699" spans="1:13">
      <c r="A699" s="634" t="s">
        <v>51</v>
      </c>
      <c r="B699" s="634" t="s">
        <v>1147</v>
      </c>
      <c r="C699" s="635" t="s">
        <v>1169</v>
      </c>
      <c r="D699" s="636">
        <v>39</v>
      </c>
      <c r="E699" s="636">
        <v>730</v>
      </c>
      <c r="F699" s="636">
        <v>40</v>
      </c>
      <c r="G699" s="636">
        <v>460</v>
      </c>
      <c r="H699" s="636" t="s">
        <v>1134</v>
      </c>
      <c r="J699" s="638">
        <f t="shared" si="10"/>
        <v>0.73000000000000398</v>
      </c>
      <c r="L699" s="633" t="s">
        <v>51</v>
      </c>
      <c r="M699" s="637" t="s">
        <v>1147</v>
      </c>
    </row>
    <row r="700" spans="1:13">
      <c r="A700" s="634" t="s">
        <v>51</v>
      </c>
      <c r="B700" s="634" t="s">
        <v>1147</v>
      </c>
      <c r="C700" s="635" t="s">
        <v>1169</v>
      </c>
      <c r="D700" s="636">
        <v>40</v>
      </c>
      <c r="E700" s="636">
        <v>460</v>
      </c>
      <c r="F700" s="636">
        <v>41</v>
      </c>
      <c r="G700" s="636">
        <v>0</v>
      </c>
      <c r="H700" s="636" t="s">
        <v>1133</v>
      </c>
      <c r="J700" s="638">
        <f t="shared" si="10"/>
        <v>0.53999999999999915</v>
      </c>
      <c r="L700" s="633" t="s">
        <v>51</v>
      </c>
      <c r="M700" s="637" t="s">
        <v>1147</v>
      </c>
    </row>
    <row r="701" spans="1:13">
      <c r="A701" s="634" t="s">
        <v>51</v>
      </c>
      <c r="B701" s="634" t="s">
        <v>1147</v>
      </c>
      <c r="C701" s="635" t="s">
        <v>1169</v>
      </c>
      <c r="D701" s="636">
        <v>41</v>
      </c>
      <c r="E701" s="636">
        <v>0</v>
      </c>
      <c r="F701" s="636">
        <v>41</v>
      </c>
      <c r="G701" s="636">
        <v>910</v>
      </c>
      <c r="H701" s="636" t="s">
        <v>1134</v>
      </c>
      <c r="J701" s="638">
        <f t="shared" si="10"/>
        <v>0.90999999999999659</v>
      </c>
      <c r="L701" s="633" t="s">
        <v>51</v>
      </c>
      <c r="M701" s="637" t="s">
        <v>1147</v>
      </c>
    </row>
    <row r="702" spans="1:13">
      <c r="A702" s="634" t="s">
        <v>51</v>
      </c>
      <c r="B702" s="634" t="s">
        <v>1147</v>
      </c>
      <c r="C702" s="635" t="s">
        <v>1169</v>
      </c>
      <c r="D702" s="636">
        <v>41</v>
      </c>
      <c r="E702" s="636">
        <v>910</v>
      </c>
      <c r="F702" s="636">
        <v>42</v>
      </c>
      <c r="G702" s="636">
        <v>640</v>
      </c>
      <c r="H702" s="636" t="s">
        <v>1133</v>
      </c>
      <c r="J702" s="638">
        <f t="shared" si="10"/>
        <v>0.73000000000000398</v>
      </c>
      <c r="L702" s="633" t="s">
        <v>51</v>
      </c>
      <c r="M702" s="637" t="s">
        <v>1147</v>
      </c>
    </row>
    <row r="703" spans="1:13">
      <c r="A703" s="634" t="s">
        <v>51</v>
      </c>
      <c r="B703" s="634" t="s">
        <v>1147</v>
      </c>
      <c r="C703" s="635" t="s">
        <v>1169</v>
      </c>
      <c r="D703" s="636">
        <v>42</v>
      </c>
      <c r="E703" s="636">
        <v>640</v>
      </c>
      <c r="F703" s="636">
        <v>47</v>
      </c>
      <c r="G703" s="636">
        <v>550</v>
      </c>
      <c r="H703" s="636" t="s">
        <v>1134</v>
      </c>
      <c r="J703" s="638">
        <f t="shared" si="10"/>
        <v>4.9099999999999966</v>
      </c>
      <c r="L703" s="633" t="s">
        <v>51</v>
      </c>
      <c r="M703" s="637" t="s">
        <v>1147</v>
      </c>
    </row>
    <row r="704" spans="1:13">
      <c r="A704" s="634" t="s">
        <v>51</v>
      </c>
      <c r="B704" s="634" t="s">
        <v>1147</v>
      </c>
      <c r="C704" s="635" t="s">
        <v>1169</v>
      </c>
      <c r="D704" s="636">
        <v>47</v>
      </c>
      <c r="E704" s="636">
        <v>550</v>
      </c>
      <c r="F704" s="636">
        <v>48</v>
      </c>
      <c r="G704" s="636">
        <v>550</v>
      </c>
      <c r="H704" s="636" t="s">
        <v>1133</v>
      </c>
      <c r="J704" s="638">
        <f t="shared" si="10"/>
        <v>1</v>
      </c>
      <c r="L704" s="633" t="s">
        <v>51</v>
      </c>
      <c r="M704" s="637" t="s">
        <v>1147</v>
      </c>
    </row>
    <row r="705" spans="1:13">
      <c r="A705" s="634" t="s">
        <v>51</v>
      </c>
      <c r="B705" s="634" t="s">
        <v>1147</v>
      </c>
      <c r="C705" s="635" t="s">
        <v>1169</v>
      </c>
      <c r="D705" s="636">
        <v>48</v>
      </c>
      <c r="E705" s="636">
        <v>550</v>
      </c>
      <c r="F705" s="636">
        <v>52</v>
      </c>
      <c r="G705" s="636">
        <v>190</v>
      </c>
      <c r="H705" s="636" t="s">
        <v>1134</v>
      </c>
      <c r="J705" s="638">
        <f t="shared" si="10"/>
        <v>3.6400000000000006</v>
      </c>
      <c r="L705" s="633" t="s">
        <v>51</v>
      </c>
      <c r="M705" s="637" t="s">
        <v>1147</v>
      </c>
    </row>
    <row r="706" spans="1:13">
      <c r="A706" s="634" t="s">
        <v>51</v>
      </c>
      <c r="B706" s="634" t="s">
        <v>1147</v>
      </c>
      <c r="C706" s="635" t="s">
        <v>1169</v>
      </c>
      <c r="D706" s="636">
        <v>52</v>
      </c>
      <c r="E706" s="636">
        <v>190</v>
      </c>
      <c r="F706" s="636">
        <v>53</v>
      </c>
      <c r="G706" s="636">
        <v>950</v>
      </c>
      <c r="H706" s="636" t="s">
        <v>1133</v>
      </c>
      <c r="J706" s="638">
        <f t="shared" si="10"/>
        <v>1.7600000000000051</v>
      </c>
      <c r="L706" s="633" t="s">
        <v>51</v>
      </c>
      <c r="M706" s="637" t="s">
        <v>1147</v>
      </c>
    </row>
    <row r="707" spans="1:13">
      <c r="A707" s="634" t="s">
        <v>51</v>
      </c>
      <c r="B707" s="634" t="s">
        <v>1147</v>
      </c>
      <c r="C707" s="635" t="s">
        <v>1169</v>
      </c>
      <c r="D707" s="636">
        <v>53</v>
      </c>
      <c r="E707" s="636">
        <v>950</v>
      </c>
      <c r="F707" s="636">
        <v>56</v>
      </c>
      <c r="G707" s="636">
        <v>50</v>
      </c>
      <c r="H707" s="636" t="s">
        <v>1134</v>
      </c>
      <c r="J707" s="638">
        <f t="shared" ref="J707:J770" si="11">+(F707+G707/1000)-(D707+E707/1000)</f>
        <v>2.0999999999999943</v>
      </c>
      <c r="L707" s="633" t="s">
        <v>51</v>
      </c>
      <c r="M707" s="637" t="s">
        <v>1147</v>
      </c>
    </row>
    <row r="708" spans="1:13">
      <c r="A708" s="634" t="s">
        <v>51</v>
      </c>
      <c r="B708" s="634" t="s">
        <v>1147</v>
      </c>
      <c r="C708" s="635" t="s">
        <v>1169</v>
      </c>
      <c r="D708" s="636">
        <v>56</v>
      </c>
      <c r="E708" s="636">
        <v>50</v>
      </c>
      <c r="F708" s="636">
        <v>57</v>
      </c>
      <c r="G708" s="636">
        <v>500</v>
      </c>
      <c r="H708" s="636" t="s">
        <v>1133</v>
      </c>
      <c r="J708" s="638">
        <f t="shared" si="11"/>
        <v>1.4500000000000028</v>
      </c>
      <c r="L708" s="633" t="s">
        <v>51</v>
      </c>
      <c r="M708" s="637" t="s">
        <v>1147</v>
      </c>
    </row>
    <row r="709" spans="1:13">
      <c r="A709" s="634" t="s">
        <v>51</v>
      </c>
      <c r="B709" s="634" t="s">
        <v>1147</v>
      </c>
      <c r="C709" s="635" t="s">
        <v>1170</v>
      </c>
      <c r="D709" s="636">
        <v>102</v>
      </c>
      <c r="E709" s="636">
        <v>0</v>
      </c>
      <c r="F709" s="636">
        <v>106</v>
      </c>
      <c r="G709" s="636">
        <v>0</v>
      </c>
      <c r="H709" s="636" t="s">
        <v>1134</v>
      </c>
      <c r="J709" s="638">
        <f t="shared" si="11"/>
        <v>4</v>
      </c>
      <c r="L709" s="633" t="s">
        <v>51</v>
      </c>
      <c r="M709" s="637" t="s">
        <v>1147</v>
      </c>
    </row>
    <row r="710" spans="1:13">
      <c r="A710" s="634" t="s">
        <v>51</v>
      </c>
      <c r="B710" s="634" t="s">
        <v>1147</v>
      </c>
      <c r="C710" s="635" t="s">
        <v>1170</v>
      </c>
      <c r="D710" s="636">
        <v>106</v>
      </c>
      <c r="E710" s="636">
        <v>0</v>
      </c>
      <c r="F710" s="636">
        <v>111</v>
      </c>
      <c r="G710" s="636">
        <v>0</v>
      </c>
      <c r="H710" s="636" t="s">
        <v>1141</v>
      </c>
      <c r="J710" s="638">
        <f t="shared" si="11"/>
        <v>5</v>
      </c>
      <c r="L710" s="633" t="s">
        <v>51</v>
      </c>
      <c r="M710" s="637" t="s">
        <v>1147</v>
      </c>
    </row>
    <row r="711" spans="1:13">
      <c r="A711" s="634" t="s">
        <v>329</v>
      </c>
      <c r="B711" s="634" t="s">
        <v>1171</v>
      </c>
      <c r="C711" s="635" t="s">
        <v>330</v>
      </c>
      <c r="D711" s="636">
        <v>1</v>
      </c>
      <c r="E711" s="636">
        <v>0</v>
      </c>
      <c r="F711" s="636">
        <v>7</v>
      </c>
      <c r="G711" s="636">
        <v>633</v>
      </c>
      <c r="H711" s="636" t="s">
        <v>1133</v>
      </c>
      <c r="J711" s="638">
        <f t="shared" si="11"/>
        <v>6.633</v>
      </c>
      <c r="L711" s="633" t="s">
        <v>329</v>
      </c>
      <c r="M711" s="637" t="s">
        <v>1171</v>
      </c>
    </row>
    <row r="712" spans="1:13">
      <c r="A712" s="634" t="s">
        <v>329</v>
      </c>
      <c r="B712" s="634" t="s">
        <v>1171</v>
      </c>
      <c r="C712" s="635" t="s">
        <v>330</v>
      </c>
      <c r="D712" s="636">
        <v>7</v>
      </c>
      <c r="E712" s="636">
        <v>633</v>
      </c>
      <c r="F712" s="636">
        <v>12</v>
      </c>
      <c r="G712" s="636">
        <v>249</v>
      </c>
      <c r="H712" s="636" t="s">
        <v>1133</v>
      </c>
      <c r="J712" s="638">
        <f t="shared" si="11"/>
        <v>4.6160000000000005</v>
      </c>
      <c r="L712" s="633" t="s">
        <v>329</v>
      </c>
      <c r="M712" s="637" t="s">
        <v>1171</v>
      </c>
    </row>
    <row r="713" spans="1:13">
      <c r="A713" s="634" t="s">
        <v>329</v>
      </c>
      <c r="B713" s="634" t="s">
        <v>1171</v>
      </c>
      <c r="C713" s="635" t="s">
        <v>330</v>
      </c>
      <c r="D713" s="636">
        <v>12</v>
      </c>
      <c r="E713" s="636">
        <v>249</v>
      </c>
      <c r="F713" s="636">
        <v>18</v>
      </c>
      <c r="G713" s="636">
        <v>581</v>
      </c>
      <c r="H713" s="636" t="s">
        <v>1141</v>
      </c>
      <c r="J713" s="638">
        <f t="shared" si="11"/>
        <v>6.331999999999999</v>
      </c>
      <c r="L713" s="633" t="s">
        <v>329</v>
      </c>
      <c r="M713" s="637" t="s">
        <v>1171</v>
      </c>
    </row>
    <row r="714" spans="1:13">
      <c r="A714" s="634" t="s">
        <v>329</v>
      </c>
      <c r="B714" s="634" t="s">
        <v>1171</v>
      </c>
      <c r="C714" s="635" t="s">
        <v>330</v>
      </c>
      <c r="D714" s="636">
        <v>18</v>
      </c>
      <c r="E714" s="636">
        <v>581</v>
      </c>
      <c r="F714" s="636">
        <v>26</v>
      </c>
      <c r="G714" s="636">
        <v>594</v>
      </c>
      <c r="H714" s="636" t="s">
        <v>1132</v>
      </c>
      <c r="J714" s="638">
        <f t="shared" si="11"/>
        <v>8.0130000000000017</v>
      </c>
      <c r="L714" s="633" t="s">
        <v>329</v>
      </c>
      <c r="M714" s="637" t="s">
        <v>1171</v>
      </c>
    </row>
    <row r="715" spans="1:13">
      <c r="A715" s="634" t="s">
        <v>329</v>
      </c>
      <c r="B715" s="634" t="s">
        <v>1171</v>
      </c>
      <c r="C715" s="635" t="s">
        <v>330</v>
      </c>
      <c r="D715" s="636">
        <v>26</v>
      </c>
      <c r="E715" s="636">
        <v>594</v>
      </c>
      <c r="F715" s="636">
        <v>47</v>
      </c>
      <c r="G715" s="636">
        <v>514</v>
      </c>
      <c r="H715" s="636" t="s">
        <v>1133</v>
      </c>
      <c r="J715" s="638">
        <f t="shared" si="11"/>
        <v>20.92</v>
      </c>
      <c r="L715" s="633" t="s">
        <v>329</v>
      </c>
      <c r="M715" s="637" t="s">
        <v>1171</v>
      </c>
    </row>
    <row r="716" spans="1:13">
      <c r="A716" s="634" t="s">
        <v>1172</v>
      </c>
      <c r="B716" s="634" t="s">
        <v>1171</v>
      </c>
      <c r="C716" s="635" t="s">
        <v>332</v>
      </c>
      <c r="D716" s="636">
        <v>0</v>
      </c>
      <c r="E716" s="636">
        <v>0</v>
      </c>
      <c r="F716" s="636">
        <v>10</v>
      </c>
      <c r="G716" s="636">
        <v>485</v>
      </c>
      <c r="H716" s="636" t="s">
        <v>1132</v>
      </c>
      <c r="J716" s="638">
        <f t="shared" si="11"/>
        <v>10.484999999999999</v>
      </c>
      <c r="L716" s="633" t="s">
        <v>1172</v>
      </c>
      <c r="M716" s="637" t="s">
        <v>1171</v>
      </c>
    </row>
    <row r="717" spans="1:13">
      <c r="A717" s="634" t="s">
        <v>1172</v>
      </c>
      <c r="B717" s="634" t="s">
        <v>1171</v>
      </c>
      <c r="C717" s="635" t="s">
        <v>332</v>
      </c>
      <c r="D717" s="636">
        <v>10</v>
      </c>
      <c r="E717" s="636">
        <v>485</v>
      </c>
      <c r="F717" s="636">
        <v>20</v>
      </c>
      <c r="G717" s="636">
        <v>117</v>
      </c>
      <c r="H717" s="636" t="s">
        <v>1133</v>
      </c>
      <c r="J717" s="638">
        <f t="shared" si="11"/>
        <v>9.6320000000000014</v>
      </c>
      <c r="L717" s="633" t="s">
        <v>1172</v>
      </c>
      <c r="M717" s="637" t="s">
        <v>1171</v>
      </c>
    </row>
    <row r="718" spans="1:13">
      <c r="A718" s="634" t="s">
        <v>1172</v>
      </c>
      <c r="B718" s="634" t="s">
        <v>1171</v>
      </c>
      <c r="C718" s="635" t="s">
        <v>332</v>
      </c>
      <c r="D718" s="636">
        <v>20</v>
      </c>
      <c r="E718" s="636">
        <v>117</v>
      </c>
      <c r="F718" s="636">
        <v>34</v>
      </c>
      <c r="G718" s="636">
        <v>603</v>
      </c>
      <c r="H718" s="636" t="s">
        <v>1132</v>
      </c>
      <c r="J718" s="638">
        <f t="shared" si="11"/>
        <v>14.486000000000001</v>
      </c>
      <c r="L718" s="633" t="s">
        <v>1172</v>
      </c>
      <c r="M718" s="637" t="s">
        <v>1171</v>
      </c>
    </row>
    <row r="719" spans="1:13">
      <c r="A719" s="634" t="s">
        <v>1172</v>
      </c>
      <c r="B719" s="634" t="s">
        <v>1171</v>
      </c>
      <c r="C719" s="635" t="s">
        <v>332</v>
      </c>
      <c r="D719" s="636">
        <v>34</v>
      </c>
      <c r="E719" s="636">
        <v>603</v>
      </c>
      <c r="F719" s="636">
        <v>36</v>
      </c>
      <c r="G719" s="636">
        <v>253</v>
      </c>
      <c r="H719" s="636" t="s">
        <v>1132</v>
      </c>
      <c r="J719" s="638">
        <f t="shared" si="11"/>
        <v>1.6499999999999986</v>
      </c>
      <c r="L719" s="633" t="s">
        <v>1172</v>
      </c>
      <c r="M719" s="637" t="s">
        <v>1171</v>
      </c>
    </row>
    <row r="720" spans="1:13">
      <c r="A720" s="634" t="s">
        <v>111</v>
      </c>
      <c r="B720" s="634" t="s">
        <v>1144</v>
      </c>
      <c r="C720" s="635" t="s">
        <v>1173</v>
      </c>
      <c r="D720" s="636">
        <v>55</v>
      </c>
      <c r="E720" s="636">
        <v>350</v>
      </c>
      <c r="F720" s="636">
        <v>56</v>
      </c>
      <c r="G720" s="636">
        <v>487</v>
      </c>
      <c r="H720" s="636" t="s">
        <v>1141</v>
      </c>
      <c r="J720" s="638">
        <f t="shared" si="11"/>
        <v>1.1370000000000005</v>
      </c>
      <c r="L720" s="633" t="s">
        <v>111</v>
      </c>
      <c r="M720" s="637" t="s">
        <v>1144</v>
      </c>
    </row>
    <row r="721" spans="1:13">
      <c r="A721" s="634" t="s">
        <v>111</v>
      </c>
      <c r="B721" s="634" t="s">
        <v>1144</v>
      </c>
      <c r="C721" s="635" t="s">
        <v>1173</v>
      </c>
      <c r="D721" s="636">
        <v>56</v>
      </c>
      <c r="E721" s="636">
        <v>487</v>
      </c>
      <c r="F721" s="636">
        <v>57</v>
      </c>
      <c r="G721" s="636">
        <v>277</v>
      </c>
      <c r="H721" s="636" t="s">
        <v>1133</v>
      </c>
      <c r="J721" s="638">
        <f t="shared" si="11"/>
        <v>0.78999999999999915</v>
      </c>
      <c r="L721" s="633" t="s">
        <v>111</v>
      </c>
      <c r="M721" s="637" t="s">
        <v>1144</v>
      </c>
    </row>
    <row r="722" spans="1:13">
      <c r="A722" s="634" t="s">
        <v>111</v>
      </c>
      <c r="B722" s="634" t="s">
        <v>1144</v>
      </c>
      <c r="C722" s="635" t="s">
        <v>1173</v>
      </c>
      <c r="D722" s="636">
        <v>57</v>
      </c>
      <c r="E722" s="636">
        <v>277</v>
      </c>
      <c r="F722" s="636">
        <v>57</v>
      </c>
      <c r="G722" s="636">
        <v>517</v>
      </c>
      <c r="H722" s="636" t="s">
        <v>1132</v>
      </c>
      <c r="J722" s="638">
        <f t="shared" si="11"/>
        <v>0.24000000000000199</v>
      </c>
      <c r="L722" s="633" t="s">
        <v>111</v>
      </c>
      <c r="M722" s="637" t="s">
        <v>1144</v>
      </c>
    </row>
    <row r="723" spans="1:13">
      <c r="A723" s="634" t="s">
        <v>111</v>
      </c>
      <c r="B723" s="634" t="s">
        <v>1144</v>
      </c>
      <c r="C723" s="635" t="s">
        <v>1173</v>
      </c>
      <c r="D723" s="636">
        <v>57</v>
      </c>
      <c r="E723" s="636">
        <v>517</v>
      </c>
      <c r="F723" s="636">
        <v>57</v>
      </c>
      <c r="G723" s="636">
        <v>667</v>
      </c>
      <c r="H723" s="636" t="s">
        <v>1134</v>
      </c>
      <c r="J723" s="638">
        <f t="shared" si="11"/>
        <v>0.14999999999999858</v>
      </c>
      <c r="L723" s="633" t="s">
        <v>111</v>
      </c>
      <c r="M723" s="637" t="s">
        <v>1144</v>
      </c>
    </row>
    <row r="724" spans="1:13">
      <c r="A724" s="634" t="s">
        <v>111</v>
      </c>
      <c r="B724" s="634" t="s">
        <v>1144</v>
      </c>
      <c r="C724" s="635" t="s">
        <v>1173</v>
      </c>
      <c r="D724" s="636">
        <v>57</v>
      </c>
      <c r="E724" s="636">
        <v>667</v>
      </c>
      <c r="F724" s="636">
        <v>57</v>
      </c>
      <c r="G724" s="636">
        <v>837</v>
      </c>
      <c r="H724" s="636" t="s">
        <v>1133</v>
      </c>
      <c r="J724" s="638">
        <f t="shared" si="11"/>
        <v>0.17000000000000171</v>
      </c>
      <c r="L724" s="633" t="s">
        <v>111</v>
      </c>
      <c r="M724" s="637" t="s">
        <v>1144</v>
      </c>
    </row>
    <row r="725" spans="1:13">
      <c r="A725" s="634" t="s">
        <v>111</v>
      </c>
      <c r="B725" s="634" t="s">
        <v>1144</v>
      </c>
      <c r="C725" s="635" t="s">
        <v>1173</v>
      </c>
      <c r="D725" s="636">
        <v>57</v>
      </c>
      <c r="E725" s="636">
        <v>837</v>
      </c>
      <c r="F725" s="636">
        <v>58</v>
      </c>
      <c r="G725" s="636">
        <v>207</v>
      </c>
      <c r="H725" s="636" t="s">
        <v>1134</v>
      </c>
      <c r="J725" s="638">
        <f t="shared" si="11"/>
        <v>0.36999999999999744</v>
      </c>
      <c r="L725" s="633" t="s">
        <v>111</v>
      </c>
      <c r="M725" s="637" t="s">
        <v>1144</v>
      </c>
    </row>
    <row r="726" spans="1:13">
      <c r="A726" s="634" t="s">
        <v>111</v>
      </c>
      <c r="B726" s="634" t="s">
        <v>1144</v>
      </c>
      <c r="C726" s="635" t="s">
        <v>1173</v>
      </c>
      <c r="D726" s="636">
        <v>58</v>
      </c>
      <c r="E726" s="636">
        <v>207</v>
      </c>
      <c r="F726" s="636">
        <v>58</v>
      </c>
      <c r="G726" s="636">
        <v>777</v>
      </c>
      <c r="H726" s="636" t="s">
        <v>1132</v>
      </c>
      <c r="J726" s="638">
        <f t="shared" si="11"/>
        <v>0.57000000000000028</v>
      </c>
      <c r="L726" s="633" t="s">
        <v>111</v>
      </c>
      <c r="M726" s="637" t="s">
        <v>1144</v>
      </c>
    </row>
    <row r="727" spans="1:13">
      <c r="A727" s="634" t="s">
        <v>111</v>
      </c>
      <c r="B727" s="634" t="s">
        <v>1144</v>
      </c>
      <c r="C727" s="635" t="s">
        <v>1173</v>
      </c>
      <c r="D727" s="636">
        <v>58</v>
      </c>
      <c r="E727" s="636">
        <v>777</v>
      </c>
      <c r="F727" s="636">
        <v>59</v>
      </c>
      <c r="G727" s="636">
        <v>169</v>
      </c>
      <c r="H727" s="636" t="s">
        <v>1133</v>
      </c>
      <c r="J727" s="638">
        <f t="shared" si="11"/>
        <v>0.39199999999999591</v>
      </c>
      <c r="L727" s="633" t="s">
        <v>111</v>
      </c>
      <c r="M727" s="637" t="s">
        <v>1144</v>
      </c>
    </row>
    <row r="728" spans="1:13">
      <c r="A728" s="634" t="s">
        <v>111</v>
      </c>
      <c r="B728" s="634" t="s">
        <v>1144</v>
      </c>
      <c r="C728" s="635" t="s">
        <v>1173</v>
      </c>
      <c r="D728" s="636">
        <v>59</v>
      </c>
      <c r="E728" s="636">
        <v>169</v>
      </c>
      <c r="F728" s="636">
        <v>60</v>
      </c>
      <c r="G728" s="636">
        <v>719</v>
      </c>
      <c r="H728" s="636" t="s">
        <v>1132</v>
      </c>
      <c r="J728" s="638">
        <f t="shared" si="11"/>
        <v>1.5500000000000043</v>
      </c>
      <c r="L728" s="633" t="s">
        <v>111</v>
      </c>
      <c r="M728" s="637" t="s">
        <v>1144</v>
      </c>
    </row>
    <row r="729" spans="1:13">
      <c r="A729" s="634" t="s">
        <v>111</v>
      </c>
      <c r="B729" s="634" t="s">
        <v>1144</v>
      </c>
      <c r="C729" s="635" t="s">
        <v>1173</v>
      </c>
      <c r="D729" s="636">
        <v>60</v>
      </c>
      <c r="E729" s="636">
        <v>719</v>
      </c>
      <c r="F729" s="636">
        <v>61</v>
      </c>
      <c r="G729" s="636">
        <v>59</v>
      </c>
      <c r="H729" s="636" t="s">
        <v>1133</v>
      </c>
      <c r="J729" s="638">
        <f t="shared" si="11"/>
        <v>0.33999999999999631</v>
      </c>
      <c r="L729" s="633" t="s">
        <v>111</v>
      </c>
      <c r="M729" s="637" t="s">
        <v>1144</v>
      </c>
    </row>
    <row r="730" spans="1:13">
      <c r="A730" s="634" t="s">
        <v>111</v>
      </c>
      <c r="B730" s="634" t="s">
        <v>1144</v>
      </c>
      <c r="C730" s="635" t="s">
        <v>1173</v>
      </c>
      <c r="D730" s="636">
        <v>61</v>
      </c>
      <c r="E730" s="636">
        <v>59</v>
      </c>
      <c r="F730" s="636">
        <v>61</v>
      </c>
      <c r="G730" s="636">
        <v>421</v>
      </c>
      <c r="H730" s="636" t="s">
        <v>1134</v>
      </c>
      <c r="J730" s="638">
        <f t="shared" si="11"/>
        <v>0.36200000000000188</v>
      </c>
      <c r="L730" s="633" t="s">
        <v>111</v>
      </c>
      <c r="M730" s="637" t="s">
        <v>1144</v>
      </c>
    </row>
    <row r="731" spans="1:13">
      <c r="A731" s="634" t="s">
        <v>111</v>
      </c>
      <c r="B731" s="634" t="s">
        <v>1144</v>
      </c>
      <c r="C731" s="635" t="s">
        <v>1173</v>
      </c>
      <c r="D731" s="636">
        <v>61</v>
      </c>
      <c r="E731" s="636">
        <v>421</v>
      </c>
      <c r="F731" s="636">
        <v>62</v>
      </c>
      <c r="G731" s="636">
        <v>579</v>
      </c>
      <c r="H731" s="636" t="s">
        <v>1132</v>
      </c>
      <c r="J731" s="638">
        <f t="shared" si="11"/>
        <v>1.1580000000000013</v>
      </c>
      <c r="L731" s="633" t="s">
        <v>111</v>
      </c>
      <c r="M731" s="637" t="s">
        <v>1144</v>
      </c>
    </row>
    <row r="732" spans="1:13">
      <c r="A732" s="634" t="s">
        <v>111</v>
      </c>
      <c r="B732" s="634" t="s">
        <v>1144</v>
      </c>
      <c r="C732" s="635" t="s">
        <v>1173</v>
      </c>
      <c r="D732" s="636">
        <v>62</v>
      </c>
      <c r="E732" s="636">
        <v>579</v>
      </c>
      <c r="F732" s="636">
        <v>62</v>
      </c>
      <c r="G732" s="636">
        <v>799</v>
      </c>
      <c r="H732" s="636" t="s">
        <v>1133</v>
      </c>
      <c r="J732" s="638">
        <f t="shared" si="11"/>
        <v>0.21999999999999886</v>
      </c>
      <c r="L732" s="633" t="s">
        <v>111</v>
      </c>
      <c r="M732" s="637" t="s">
        <v>1144</v>
      </c>
    </row>
    <row r="733" spans="1:13">
      <c r="A733" s="634" t="s">
        <v>111</v>
      </c>
      <c r="B733" s="634" t="s">
        <v>1144</v>
      </c>
      <c r="C733" s="635" t="s">
        <v>1173</v>
      </c>
      <c r="D733" s="636">
        <v>62</v>
      </c>
      <c r="E733" s="636">
        <v>799</v>
      </c>
      <c r="F733" s="636">
        <v>63</v>
      </c>
      <c r="G733" s="636">
        <v>249</v>
      </c>
      <c r="H733" s="636" t="s">
        <v>1132</v>
      </c>
      <c r="J733" s="638">
        <f t="shared" si="11"/>
        <v>0.45000000000000284</v>
      </c>
      <c r="L733" s="633" t="s">
        <v>111</v>
      </c>
      <c r="M733" s="637" t="s">
        <v>1144</v>
      </c>
    </row>
    <row r="734" spans="1:13">
      <c r="A734" s="634" t="s">
        <v>111</v>
      </c>
      <c r="B734" s="634" t="s">
        <v>1144</v>
      </c>
      <c r="C734" s="635" t="s">
        <v>1173</v>
      </c>
      <c r="D734" s="636">
        <v>63</v>
      </c>
      <c r="E734" s="636">
        <v>249</v>
      </c>
      <c r="F734" s="636">
        <v>63</v>
      </c>
      <c r="G734" s="636">
        <v>400</v>
      </c>
      <c r="H734" s="636" t="s">
        <v>1133</v>
      </c>
      <c r="J734" s="638">
        <f t="shared" si="11"/>
        <v>0.15099999999999625</v>
      </c>
      <c r="L734" s="633" t="s">
        <v>111</v>
      </c>
      <c r="M734" s="637" t="s">
        <v>1144</v>
      </c>
    </row>
    <row r="735" spans="1:13">
      <c r="A735" s="634" t="s">
        <v>111</v>
      </c>
      <c r="B735" s="634" t="s">
        <v>1144</v>
      </c>
      <c r="C735" s="635" t="s">
        <v>1173</v>
      </c>
      <c r="D735" s="636">
        <v>63</v>
      </c>
      <c r="E735" s="636">
        <v>400</v>
      </c>
      <c r="F735" s="636">
        <v>63</v>
      </c>
      <c r="G735" s="636">
        <v>737</v>
      </c>
      <c r="H735" s="636" t="s">
        <v>1134</v>
      </c>
      <c r="J735" s="638">
        <f t="shared" si="11"/>
        <v>0.3370000000000033</v>
      </c>
      <c r="L735" s="633" t="s">
        <v>111</v>
      </c>
      <c r="M735" s="637" t="s">
        <v>1144</v>
      </c>
    </row>
    <row r="736" spans="1:13">
      <c r="A736" s="634" t="s">
        <v>111</v>
      </c>
      <c r="B736" s="634" t="s">
        <v>1144</v>
      </c>
      <c r="C736" s="635" t="s">
        <v>1173</v>
      </c>
      <c r="D736" s="636">
        <v>63</v>
      </c>
      <c r="E736" s="636">
        <v>737</v>
      </c>
      <c r="F736" s="636">
        <v>64</v>
      </c>
      <c r="G736" s="636">
        <v>527</v>
      </c>
      <c r="H736" s="636" t="s">
        <v>1132</v>
      </c>
      <c r="J736" s="638">
        <f t="shared" si="11"/>
        <v>0.78999999999999915</v>
      </c>
      <c r="L736" s="633" t="s">
        <v>111</v>
      </c>
      <c r="M736" s="637" t="s">
        <v>1144</v>
      </c>
    </row>
    <row r="737" spans="1:13">
      <c r="A737" s="634" t="s">
        <v>111</v>
      </c>
      <c r="B737" s="634" t="s">
        <v>1144</v>
      </c>
      <c r="C737" s="635" t="s">
        <v>1173</v>
      </c>
      <c r="D737" s="636">
        <v>64</v>
      </c>
      <c r="E737" s="636">
        <v>527</v>
      </c>
      <c r="F737" s="636">
        <v>64</v>
      </c>
      <c r="G737" s="636">
        <v>777</v>
      </c>
      <c r="H737" s="636" t="s">
        <v>1134</v>
      </c>
      <c r="J737" s="638">
        <f t="shared" si="11"/>
        <v>0.25</v>
      </c>
      <c r="L737" s="633" t="s">
        <v>111</v>
      </c>
      <c r="M737" s="637" t="s">
        <v>1144</v>
      </c>
    </row>
    <row r="738" spans="1:13">
      <c r="A738" s="634" t="s">
        <v>111</v>
      </c>
      <c r="B738" s="634" t="s">
        <v>1144</v>
      </c>
      <c r="C738" s="635" t="s">
        <v>1173</v>
      </c>
      <c r="D738" s="636">
        <v>64</v>
      </c>
      <c r="E738" s="636">
        <v>777</v>
      </c>
      <c r="F738" s="636">
        <v>64</v>
      </c>
      <c r="G738" s="636">
        <v>946</v>
      </c>
      <c r="H738" s="636" t="s">
        <v>1132</v>
      </c>
      <c r="J738" s="638">
        <f t="shared" si="11"/>
        <v>0.16899999999999693</v>
      </c>
      <c r="L738" s="633" t="s">
        <v>111</v>
      </c>
      <c r="M738" s="637" t="s">
        <v>1144</v>
      </c>
    </row>
    <row r="739" spans="1:13">
      <c r="A739" s="634" t="s">
        <v>111</v>
      </c>
      <c r="B739" s="634" t="s">
        <v>1144</v>
      </c>
      <c r="C739" s="635" t="s">
        <v>1173</v>
      </c>
      <c r="D739" s="636">
        <v>64</v>
      </c>
      <c r="E739" s="636">
        <v>946</v>
      </c>
      <c r="F739" s="636">
        <v>65</v>
      </c>
      <c r="G739" s="636">
        <v>426</v>
      </c>
      <c r="H739" s="636" t="s">
        <v>1133</v>
      </c>
      <c r="J739" s="638">
        <f t="shared" si="11"/>
        <v>0.48000000000000398</v>
      </c>
      <c r="L739" s="633" t="s">
        <v>111</v>
      </c>
      <c r="M739" s="637" t="s">
        <v>1144</v>
      </c>
    </row>
    <row r="740" spans="1:13">
      <c r="A740" s="634" t="s">
        <v>111</v>
      </c>
      <c r="B740" s="634" t="s">
        <v>1144</v>
      </c>
      <c r="C740" s="635" t="s">
        <v>1173</v>
      </c>
      <c r="D740" s="636">
        <v>65</v>
      </c>
      <c r="E740" s="636">
        <v>426</v>
      </c>
      <c r="F740" s="636">
        <v>66</v>
      </c>
      <c r="G740" s="636">
        <v>47</v>
      </c>
      <c r="H740" s="636" t="s">
        <v>1132</v>
      </c>
      <c r="J740" s="638">
        <f t="shared" si="11"/>
        <v>0.62099999999999511</v>
      </c>
      <c r="L740" s="633" t="s">
        <v>111</v>
      </c>
      <c r="M740" s="637" t="s">
        <v>1144</v>
      </c>
    </row>
    <row r="741" spans="1:13">
      <c r="A741" s="634" t="s">
        <v>111</v>
      </c>
      <c r="B741" s="634" t="s">
        <v>1144</v>
      </c>
      <c r="C741" s="635" t="s">
        <v>1173</v>
      </c>
      <c r="D741" s="636">
        <v>66</v>
      </c>
      <c r="E741" s="636">
        <v>47</v>
      </c>
      <c r="F741" s="636">
        <v>66</v>
      </c>
      <c r="G741" s="636">
        <v>389</v>
      </c>
      <c r="H741" s="636" t="s">
        <v>1133</v>
      </c>
      <c r="J741" s="638">
        <f t="shared" si="11"/>
        <v>0.34199999999999875</v>
      </c>
      <c r="L741" s="633" t="s">
        <v>111</v>
      </c>
      <c r="M741" s="637" t="s">
        <v>1144</v>
      </c>
    </row>
    <row r="742" spans="1:13">
      <c r="A742" s="634" t="s">
        <v>111</v>
      </c>
      <c r="B742" s="634" t="s">
        <v>1144</v>
      </c>
      <c r="C742" s="635" t="s">
        <v>1173</v>
      </c>
      <c r="D742" s="636">
        <v>66</v>
      </c>
      <c r="E742" s="636">
        <v>389</v>
      </c>
      <c r="F742" s="636">
        <v>66</v>
      </c>
      <c r="G742" s="636">
        <v>739</v>
      </c>
      <c r="H742" s="636" t="s">
        <v>1132</v>
      </c>
      <c r="J742" s="638">
        <f t="shared" si="11"/>
        <v>0.35000000000000853</v>
      </c>
      <c r="L742" s="633" t="s">
        <v>111</v>
      </c>
      <c r="M742" s="637" t="s">
        <v>1144</v>
      </c>
    </row>
    <row r="743" spans="1:13">
      <c r="A743" s="634" t="s">
        <v>111</v>
      </c>
      <c r="B743" s="634" t="s">
        <v>1144</v>
      </c>
      <c r="C743" s="635" t="s">
        <v>1173</v>
      </c>
      <c r="D743" s="636">
        <v>66</v>
      </c>
      <c r="E743" s="636">
        <v>739</v>
      </c>
      <c r="F743" s="636">
        <v>67</v>
      </c>
      <c r="G743" s="636">
        <v>0</v>
      </c>
      <c r="H743" s="636" t="s">
        <v>1134</v>
      </c>
      <c r="J743" s="638">
        <f t="shared" si="11"/>
        <v>0.26099999999999568</v>
      </c>
      <c r="L743" s="633" t="s">
        <v>111</v>
      </c>
      <c r="M743" s="637" t="s">
        <v>1144</v>
      </c>
    </row>
    <row r="744" spans="1:13">
      <c r="A744" s="634" t="s">
        <v>111</v>
      </c>
      <c r="B744" s="634" t="s">
        <v>1144</v>
      </c>
      <c r="C744" s="635" t="s">
        <v>1173</v>
      </c>
      <c r="D744" s="636">
        <v>67</v>
      </c>
      <c r="E744" s="636">
        <v>0</v>
      </c>
      <c r="F744" s="636">
        <v>67</v>
      </c>
      <c r="G744" s="636">
        <v>359</v>
      </c>
      <c r="H744" s="636" t="s">
        <v>1132</v>
      </c>
      <c r="J744" s="638">
        <f t="shared" si="11"/>
        <v>0.35899999999999466</v>
      </c>
      <c r="L744" s="633" t="s">
        <v>111</v>
      </c>
      <c r="M744" s="637" t="s">
        <v>1144</v>
      </c>
    </row>
    <row r="745" spans="1:13">
      <c r="A745" s="634" t="s">
        <v>111</v>
      </c>
      <c r="B745" s="634" t="s">
        <v>1144</v>
      </c>
      <c r="C745" s="635" t="s">
        <v>1173</v>
      </c>
      <c r="D745" s="636">
        <v>67</v>
      </c>
      <c r="E745" s="636">
        <v>359</v>
      </c>
      <c r="F745" s="636">
        <v>67</v>
      </c>
      <c r="G745" s="636">
        <v>650</v>
      </c>
      <c r="H745" s="636" t="s">
        <v>1141</v>
      </c>
      <c r="J745" s="638">
        <f t="shared" si="11"/>
        <v>0.29100000000001103</v>
      </c>
      <c r="L745" s="633" t="s">
        <v>111</v>
      </c>
      <c r="M745" s="637" t="s">
        <v>1144</v>
      </c>
    </row>
    <row r="746" spans="1:13">
      <c r="A746" s="634" t="s">
        <v>111</v>
      </c>
      <c r="B746" s="634" t="s">
        <v>1144</v>
      </c>
      <c r="C746" s="635" t="s">
        <v>1173</v>
      </c>
      <c r="D746" s="636">
        <v>67</v>
      </c>
      <c r="E746" s="636">
        <v>650</v>
      </c>
      <c r="F746" s="636">
        <v>68</v>
      </c>
      <c r="G746" s="636">
        <v>200</v>
      </c>
      <c r="H746" s="636" t="s">
        <v>1133</v>
      </c>
      <c r="J746" s="638">
        <f t="shared" si="11"/>
        <v>0.54999999999999716</v>
      </c>
      <c r="L746" s="633" t="s">
        <v>111</v>
      </c>
      <c r="M746" s="637" t="s">
        <v>1144</v>
      </c>
    </row>
    <row r="747" spans="1:13">
      <c r="A747" s="634" t="s">
        <v>111</v>
      </c>
      <c r="B747" s="634" t="s">
        <v>1144</v>
      </c>
      <c r="C747" s="635" t="s">
        <v>1173</v>
      </c>
      <c r="D747" s="636">
        <v>68</v>
      </c>
      <c r="E747" s="636">
        <v>200</v>
      </c>
      <c r="F747" s="636">
        <v>69</v>
      </c>
      <c r="G747" s="636">
        <v>196</v>
      </c>
      <c r="H747" s="636" t="s">
        <v>1132</v>
      </c>
      <c r="J747" s="638">
        <f t="shared" si="11"/>
        <v>0.99599999999999511</v>
      </c>
      <c r="L747" s="633" t="s">
        <v>111</v>
      </c>
      <c r="M747" s="637" t="s">
        <v>1144</v>
      </c>
    </row>
    <row r="748" spans="1:13">
      <c r="A748" s="634" t="s">
        <v>111</v>
      </c>
      <c r="B748" s="634" t="s">
        <v>1144</v>
      </c>
      <c r="C748" s="635" t="s">
        <v>1173</v>
      </c>
      <c r="D748" s="636">
        <v>69</v>
      </c>
      <c r="E748" s="636">
        <v>196</v>
      </c>
      <c r="F748" s="636">
        <v>69</v>
      </c>
      <c r="G748" s="636">
        <v>600</v>
      </c>
      <c r="H748" s="636" t="s">
        <v>1141</v>
      </c>
      <c r="J748" s="638">
        <f t="shared" si="11"/>
        <v>0.40399999999999636</v>
      </c>
      <c r="L748" s="633" t="s">
        <v>111</v>
      </c>
      <c r="M748" s="637" t="s">
        <v>1144</v>
      </c>
    </row>
    <row r="749" spans="1:13">
      <c r="A749" s="634" t="s">
        <v>111</v>
      </c>
      <c r="B749" s="634" t="s">
        <v>1144</v>
      </c>
      <c r="C749" s="635" t="s">
        <v>1173</v>
      </c>
      <c r="D749" s="636">
        <v>69</v>
      </c>
      <c r="E749" s="636">
        <v>600</v>
      </c>
      <c r="F749" s="636">
        <v>70</v>
      </c>
      <c r="G749" s="636">
        <v>426</v>
      </c>
      <c r="H749" s="636" t="s">
        <v>1132</v>
      </c>
      <c r="J749" s="638">
        <f t="shared" si="11"/>
        <v>0.82600000000000762</v>
      </c>
      <c r="L749" s="633" t="s">
        <v>111</v>
      </c>
      <c r="M749" s="637" t="s">
        <v>1144</v>
      </c>
    </row>
    <row r="750" spans="1:13">
      <c r="A750" s="634" t="s">
        <v>111</v>
      </c>
      <c r="B750" s="634" t="s">
        <v>1144</v>
      </c>
      <c r="C750" s="635" t="s">
        <v>1173</v>
      </c>
      <c r="D750" s="636">
        <v>70</v>
      </c>
      <c r="E750" s="636">
        <v>426</v>
      </c>
      <c r="F750" s="636">
        <v>70</v>
      </c>
      <c r="G750" s="636">
        <v>750</v>
      </c>
      <c r="H750" s="636" t="s">
        <v>1134</v>
      </c>
      <c r="J750" s="638">
        <f t="shared" si="11"/>
        <v>0.32399999999999807</v>
      </c>
      <c r="L750" s="633" t="s">
        <v>111</v>
      </c>
      <c r="M750" s="637" t="s">
        <v>1144</v>
      </c>
    </row>
    <row r="751" spans="1:13">
      <c r="A751" s="634" t="s">
        <v>111</v>
      </c>
      <c r="B751" s="634" t="s">
        <v>1144</v>
      </c>
      <c r="C751" s="635" t="s">
        <v>1173</v>
      </c>
      <c r="D751" s="636">
        <v>70</v>
      </c>
      <c r="E751" s="636">
        <v>750</v>
      </c>
      <c r="F751" s="636">
        <v>71</v>
      </c>
      <c r="G751" s="636">
        <v>150</v>
      </c>
      <c r="H751" s="636" t="s">
        <v>1133</v>
      </c>
      <c r="J751" s="638">
        <f t="shared" si="11"/>
        <v>0.40000000000000568</v>
      </c>
      <c r="L751" s="633" t="s">
        <v>111</v>
      </c>
      <c r="M751" s="637" t="s">
        <v>1144</v>
      </c>
    </row>
    <row r="752" spans="1:13">
      <c r="A752" s="634" t="s">
        <v>111</v>
      </c>
      <c r="B752" s="634" t="s">
        <v>1144</v>
      </c>
      <c r="C752" s="635" t="s">
        <v>1173</v>
      </c>
      <c r="D752" s="636">
        <v>71</v>
      </c>
      <c r="E752" s="636">
        <v>150</v>
      </c>
      <c r="F752" s="636">
        <v>71</v>
      </c>
      <c r="G752" s="636">
        <v>564</v>
      </c>
      <c r="H752" s="636" t="s">
        <v>1132</v>
      </c>
      <c r="J752" s="638">
        <f t="shared" si="11"/>
        <v>0.41399999999998727</v>
      </c>
      <c r="L752" s="633" t="s">
        <v>111</v>
      </c>
      <c r="M752" s="637" t="s">
        <v>1144</v>
      </c>
    </row>
    <row r="753" spans="1:13">
      <c r="A753" s="634" t="s">
        <v>111</v>
      </c>
      <c r="B753" s="634" t="s">
        <v>1144</v>
      </c>
      <c r="C753" s="635" t="s">
        <v>1173</v>
      </c>
      <c r="D753" s="636">
        <v>71</v>
      </c>
      <c r="E753" s="636">
        <v>564</v>
      </c>
      <c r="F753" s="636">
        <v>71</v>
      </c>
      <c r="G753" s="636">
        <v>910</v>
      </c>
      <c r="H753" s="636" t="s">
        <v>1133</v>
      </c>
      <c r="J753" s="638">
        <f t="shared" si="11"/>
        <v>0.34600000000000364</v>
      </c>
      <c r="L753" s="633" t="s">
        <v>111</v>
      </c>
      <c r="M753" s="637" t="s">
        <v>1144</v>
      </c>
    </row>
    <row r="754" spans="1:13">
      <c r="A754" s="634" t="s">
        <v>111</v>
      </c>
      <c r="B754" s="634" t="s">
        <v>1144</v>
      </c>
      <c r="C754" s="635" t="s">
        <v>1173</v>
      </c>
      <c r="D754" s="636">
        <v>71</v>
      </c>
      <c r="E754" s="636">
        <v>910</v>
      </c>
      <c r="F754" s="636">
        <v>72</v>
      </c>
      <c r="G754" s="636">
        <v>200</v>
      </c>
      <c r="H754" s="636" t="s">
        <v>1132</v>
      </c>
      <c r="J754" s="638">
        <f t="shared" si="11"/>
        <v>0.29000000000000625</v>
      </c>
      <c r="L754" s="633" t="s">
        <v>111</v>
      </c>
      <c r="M754" s="637" t="s">
        <v>1144</v>
      </c>
    </row>
    <row r="755" spans="1:13">
      <c r="A755" s="634" t="s">
        <v>111</v>
      </c>
      <c r="B755" s="634" t="s">
        <v>1144</v>
      </c>
      <c r="C755" s="635" t="s">
        <v>1173</v>
      </c>
      <c r="D755" s="636">
        <v>72</v>
      </c>
      <c r="E755" s="636">
        <v>200</v>
      </c>
      <c r="F755" s="636">
        <v>72</v>
      </c>
      <c r="G755" s="636">
        <v>828</v>
      </c>
      <c r="H755" s="636" t="s">
        <v>1133</v>
      </c>
      <c r="J755" s="638">
        <f t="shared" si="11"/>
        <v>0.62800000000000011</v>
      </c>
      <c r="L755" s="633" t="s">
        <v>111</v>
      </c>
      <c r="M755" s="637" t="s">
        <v>1144</v>
      </c>
    </row>
    <row r="756" spans="1:13">
      <c r="A756" s="634" t="s">
        <v>111</v>
      </c>
      <c r="B756" s="634" t="s">
        <v>1144</v>
      </c>
      <c r="C756" s="635" t="s">
        <v>1173</v>
      </c>
      <c r="D756" s="636">
        <v>72</v>
      </c>
      <c r="E756" s="636">
        <v>828</v>
      </c>
      <c r="F756" s="636">
        <v>73</v>
      </c>
      <c r="G756" s="636">
        <v>51</v>
      </c>
      <c r="H756" s="636" t="s">
        <v>1132</v>
      </c>
      <c r="J756" s="638">
        <f t="shared" si="11"/>
        <v>0.22299999999999898</v>
      </c>
      <c r="L756" s="633" t="s">
        <v>111</v>
      </c>
      <c r="M756" s="637" t="s">
        <v>1144</v>
      </c>
    </row>
    <row r="757" spans="1:13">
      <c r="A757" s="634" t="s">
        <v>111</v>
      </c>
      <c r="B757" s="634" t="s">
        <v>1144</v>
      </c>
      <c r="C757" s="635" t="s">
        <v>1173</v>
      </c>
      <c r="D757" s="636">
        <v>73</v>
      </c>
      <c r="E757" s="636">
        <v>51</v>
      </c>
      <c r="F757" s="636">
        <v>73</v>
      </c>
      <c r="G757" s="636">
        <v>307</v>
      </c>
      <c r="H757" s="636" t="s">
        <v>1133</v>
      </c>
      <c r="J757" s="638">
        <f t="shared" si="11"/>
        <v>0.25600000000000023</v>
      </c>
      <c r="L757" s="633" t="s">
        <v>111</v>
      </c>
      <c r="M757" s="637" t="s">
        <v>1144</v>
      </c>
    </row>
    <row r="758" spans="1:13">
      <c r="A758" s="634" t="s">
        <v>111</v>
      </c>
      <c r="B758" s="634" t="s">
        <v>1144</v>
      </c>
      <c r="C758" s="635" t="s">
        <v>1173</v>
      </c>
      <c r="D758" s="636">
        <v>73</v>
      </c>
      <c r="E758" s="636">
        <v>307</v>
      </c>
      <c r="F758" s="636">
        <v>74</v>
      </c>
      <c r="G758" s="636">
        <v>202</v>
      </c>
      <c r="H758" s="636" t="s">
        <v>1132</v>
      </c>
      <c r="J758" s="638">
        <f t="shared" si="11"/>
        <v>0.89499999999999602</v>
      </c>
      <c r="L758" s="633" t="s">
        <v>111</v>
      </c>
      <c r="M758" s="637" t="s">
        <v>1144</v>
      </c>
    </row>
    <row r="759" spans="1:13">
      <c r="A759" s="634" t="s">
        <v>111</v>
      </c>
      <c r="B759" s="634" t="s">
        <v>1144</v>
      </c>
      <c r="C759" s="635" t="s">
        <v>1173</v>
      </c>
      <c r="D759" s="636">
        <v>74</v>
      </c>
      <c r="E759" s="636">
        <v>202</v>
      </c>
      <c r="F759" s="636">
        <v>74</v>
      </c>
      <c r="G759" s="636">
        <v>504</v>
      </c>
      <c r="H759" s="636" t="s">
        <v>1133</v>
      </c>
      <c r="J759" s="638">
        <f t="shared" si="11"/>
        <v>0.30200000000000671</v>
      </c>
      <c r="L759" s="633" t="s">
        <v>111</v>
      </c>
      <c r="M759" s="637" t="s">
        <v>1144</v>
      </c>
    </row>
    <row r="760" spans="1:13">
      <c r="A760" s="634" t="s">
        <v>111</v>
      </c>
      <c r="B760" s="634" t="s">
        <v>1144</v>
      </c>
      <c r="C760" s="635" t="s">
        <v>1173</v>
      </c>
      <c r="D760" s="636">
        <v>74</v>
      </c>
      <c r="E760" s="636">
        <v>504</v>
      </c>
      <c r="F760" s="636">
        <v>74</v>
      </c>
      <c r="G760" s="636">
        <v>824</v>
      </c>
      <c r="H760" s="636" t="s">
        <v>1132</v>
      </c>
      <c r="J760" s="638">
        <f t="shared" si="11"/>
        <v>0.31999999999999318</v>
      </c>
      <c r="L760" s="633" t="s">
        <v>111</v>
      </c>
      <c r="M760" s="637" t="s">
        <v>1144</v>
      </c>
    </row>
    <row r="761" spans="1:13">
      <c r="A761" s="634" t="s">
        <v>111</v>
      </c>
      <c r="B761" s="634" t="s">
        <v>1144</v>
      </c>
      <c r="C761" s="635" t="s">
        <v>1173</v>
      </c>
      <c r="D761" s="636">
        <v>74</v>
      </c>
      <c r="E761" s="636">
        <v>824</v>
      </c>
      <c r="F761" s="636">
        <v>75</v>
      </c>
      <c r="G761" s="636">
        <v>324</v>
      </c>
      <c r="H761" s="636" t="s">
        <v>1134</v>
      </c>
      <c r="J761" s="638">
        <f t="shared" si="11"/>
        <v>0.5</v>
      </c>
      <c r="L761" s="633" t="s">
        <v>111</v>
      </c>
      <c r="M761" s="637" t="s">
        <v>1144</v>
      </c>
    </row>
    <row r="762" spans="1:13">
      <c r="A762" s="634" t="s">
        <v>111</v>
      </c>
      <c r="B762" s="634" t="s">
        <v>1144</v>
      </c>
      <c r="C762" s="635" t="s">
        <v>1173</v>
      </c>
      <c r="D762" s="636">
        <v>75</v>
      </c>
      <c r="E762" s="636">
        <v>324</v>
      </c>
      <c r="F762" s="636">
        <v>75</v>
      </c>
      <c r="G762" s="636">
        <v>684</v>
      </c>
      <c r="H762" s="636" t="s">
        <v>1132</v>
      </c>
      <c r="J762" s="638">
        <f t="shared" si="11"/>
        <v>0.35999999999999943</v>
      </c>
      <c r="L762" s="633" t="s">
        <v>111</v>
      </c>
      <c r="M762" s="637" t="s">
        <v>1144</v>
      </c>
    </row>
    <row r="763" spans="1:13">
      <c r="A763" s="634" t="s">
        <v>111</v>
      </c>
      <c r="B763" s="634" t="s">
        <v>1144</v>
      </c>
      <c r="C763" s="635" t="s">
        <v>1173</v>
      </c>
      <c r="D763" s="636">
        <v>75</v>
      </c>
      <c r="E763" s="636">
        <v>684</v>
      </c>
      <c r="F763" s="636">
        <v>76</v>
      </c>
      <c r="G763" s="636">
        <v>0</v>
      </c>
      <c r="H763" s="636" t="s">
        <v>1134</v>
      </c>
      <c r="J763" s="638">
        <f t="shared" si="11"/>
        <v>0.3160000000000025</v>
      </c>
      <c r="L763" s="633" t="s">
        <v>111</v>
      </c>
      <c r="M763" s="637" t="s">
        <v>1144</v>
      </c>
    </row>
    <row r="764" spans="1:13">
      <c r="A764" s="634" t="s">
        <v>111</v>
      </c>
      <c r="B764" s="634" t="s">
        <v>1144</v>
      </c>
      <c r="C764" s="635" t="s">
        <v>1173</v>
      </c>
      <c r="D764" s="636">
        <v>76</v>
      </c>
      <c r="E764" s="636">
        <v>0</v>
      </c>
      <c r="F764" s="636">
        <v>77</v>
      </c>
      <c r="G764" s="636">
        <v>0</v>
      </c>
      <c r="H764" s="636" t="s">
        <v>1132</v>
      </c>
      <c r="J764" s="638">
        <f t="shared" si="11"/>
        <v>1</v>
      </c>
      <c r="L764" s="633" t="s">
        <v>111</v>
      </c>
      <c r="M764" s="637" t="s">
        <v>1144</v>
      </c>
    </row>
    <row r="765" spans="1:13">
      <c r="A765" s="634" t="s">
        <v>111</v>
      </c>
      <c r="B765" s="634" t="s">
        <v>1142</v>
      </c>
      <c r="C765" s="635" t="s">
        <v>1174</v>
      </c>
      <c r="D765" s="636">
        <v>77</v>
      </c>
      <c r="E765" s="636">
        <v>0</v>
      </c>
      <c r="F765" s="636">
        <v>83</v>
      </c>
      <c r="G765" s="636">
        <v>0</v>
      </c>
      <c r="H765" s="636" t="s">
        <v>1141</v>
      </c>
      <c r="J765" s="638">
        <f t="shared" si="11"/>
        <v>6</v>
      </c>
      <c r="L765" s="633" t="s">
        <v>111</v>
      </c>
      <c r="M765" s="637" t="s">
        <v>1142</v>
      </c>
    </row>
    <row r="766" spans="1:13">
      <c r="A766" s="634" t="s">
        <v>111</v>
      </c>
      <c r="B766" s="634" t="s">
        <v>1142</v>
      </c>
      <c r="C766" s="635" t="s">
        <v>1174</v>
      </c>
      <c r="D766" s="636">
        <v>83</v>
      </c>
      <c r="E766" s="636">
        <v>0</v>
      </c>
      <c r="F766" s="636">
        <v>87</v>
      </c>
      <c r="G766" s="636">
        <v>750</v>
      </c>
      <c r="H766" s="636" t="s">
        <v>1134</v>
      </c>
      <c r="J766" s="638">
        <f t="shared" si="11"/>
        <v>4.75</v>
      </c>
      <c r="L766" s="633" t="s">
        <v>111</v>
      </c>
      <c r="M766" s="637" t="s">
        <v>1142</v>
      </c>
    </row>
    <row r="767" spans="1:13">
      <c r="A767" s="634" t="s">
        <v>276</v>
      </c>
      <c r="B767" s="634" t="s">
        <v>1175</v>
      </c>
      <c r="C767" s="635" t="s">
        <v>394</v>
      </c>
      <c r="D767" s="636">
        <v>41</v>
      </c>
      <c r="E767" s="636">
        <v>760</v>
      </c>
      <c r="F767" s="636">
        <v>50</v>
      </c>
      <c r="G767" s="636">
        <v>250</v>
      </c>
      <c r="H767" s="636" t="s">
        <v>1133</v>
      </c>
      <c r="J767" s="638">
        <f t="shared" si="11"/>
        <v>8.490000000000002</v>
      </c>
      <c r="L767" s="633" t="s">
        <v>276</v>
      </c>
      <c r="M767" s="637" t="s">
        <v>1175</v>
      </c>
    </row>
    <row r="768" spans="1:13">
      <c r="A768" s="634" t="s">
        <v>278</v>
      </c>
      <c r="B768" s="634" t="s">
        <v>1175</v>
      </c>
      <c r="C768" s="635" t="s">
        <v>1176</v>
      </c>
      <c r="D768" s="636">
        <v>0</v>
      </c>
      <c r="E768" s="636">
        <v>0</v>
      </c>
      <c r="F768" s="636">
        <v>2</v>
      </c>
      <c r="G768" s="636">
        <v>200</v>
      </c>
      <c r="H768" s="636" t="s">
        <v>1134</v>
      </c>
      <c r="J768" s="638">
        <f t="shared" si="11"/>
        <v>2.2000000000000002</v>
      </c>
      <c r="L768" s="633" t="s">
        <v>278</v>
      </c>
      <c r="M768" s="637" t="s">
        <v>1175</v>
      </c>
    </row>
    <row r="769" spans="1:13">
      <c r="A769" s="634" t="s">
        <v>278</v>
      </c>
      <c r="B769" s="634" t="s">
        <v>1175</v>
      </c>
      <c r="C769" s="635" t="s">
        <v>1176</v>
      </c>
      <c r="D769" s="636">
        <v>2</v>
      </c>
      <c r="E769" s="636">
        <v>200</v>
      </c>
      <c r="F769" s="636">
        <v>5</v>
      </c>
      <c r="G769" s="636">
        <v>0</v>
      </c>
      <c r="H769" s="636" t="s">
        <v>1133</v>
      </c>
      <c r="J769" s="638">
        <f t="shared" si="11"/>
        <v>2.8</v>
      </c>
      <c r="L769" s="633" t="s">
        <v>278</v>
      </c>
      <c r="M769" s="637" t="s">
        <v>1175</v>
      </c>
    </row>
    <row r="770" spans="1:13">
      <c r="A770" s="634" t="s">
        <v>278</v>
      </c>
      <c r="B770" s="634" t="s">
        <v>1175</v>
      </c>
      <c r="C770" s="635" t="s">
        <v>1176</v>
      </c>
      <c r="D770" s="636">
        <v>5</v>
      </c>
      <c r="E770" s="636">
        <v>0</v>
      </c>
      <c r="F770" s="636">
        <v>27</v>
      </c>
      <c r="G770" s="636">
        <v>0</v>
      </c>
      <c r="H770" s="636" t="s">
        <v>1141</v>
      </c>
      <c r="J770" s="638">
        <f t="shared" si="11"/>
        <v>22</v>
      </c>
      <c r="L770" s="633" t="s">
        <v>278</v>
      </c>
      <c r="M770" s="637" t="s">
        <v>1175</v>
      </c>
    </row>
    <row r="771" spans="1:13">
      <c r="A771" s="634" t="s">
        <v>278</v>
      </c>
      <c r="B771" s="634" t="s">
        <v>1171</v>
      </c>
      <c r="C771" s="635" t="s">
        <v>1177</v>
      </c>
      <c r="D771" s="636">
        <v>27</v>
      </c>
      <c r="E771" s="636">
        <v>0</v>
      </c>
      <c r="F771" s="636">
        <v>50</v>
      </c>
      <c r="G771" s="636">
        <v>365</v>
      </c>
      <c r="H771" s="636" t="s">
        <v>1141</v>
      </c>
      <c r="J771" s="638">
        <f t="shared" ref="J771:J834" si="12">+(F771+G771/1000)-(D771+E771/1000)</f>
        <v>23.365000000000002</v>
      </c>
      <c r="L771" s="633" t="s">
        <v>278</v>
      </c>
      <c r="M771" s="637" t="s">
        <v>1171</v>
      </c>
    </row>
    <row r="772" spans="1:13">
      <c r="A772" s="634" t="s">
        <v>1178</v>
      </c>
      <c r="B772" s="634" t="s">
        <v>1179</v>
      </c>
      <c r="C772" s="635" t="s">
        <v>1180</v>
      </c>
      <c r="D772" s="636">
        <v>0</v>
      </c>
      <c r="E772" s="636">
        <v>0</v>
      </c>
      <c r="F772" s="636">
        <v>6</v>
      </c>
      <c r="G772" s="636">
        <v>400</v>
      </c>
      <c r="H772" s="636" t="s">
        <v>1132</v>
      </c>
      <c r="J772" s="638">
        <f t="shared" si="12"/>
        <v>6.4</v>
      </c>
      <c r="L772" s="633" t="s">
        <v>1178</v>
      </c>
      <c r="M772" s="637" t="s">
        <v>1179</v>
      </c>
    </row>
    <row r="773" spans="1:13">
      <c r="A773" s="634" t="s">
        <v>1178</v>
      </c>
      <c r="B773" s="634" t="s">
        <v>1179</v>
      </c>
      <c r="C773" s="635" t="s">
        <v>1180</v>
      </c>
      <c r="D773" s="636">
        <v>6</v>
      </c>
      <c r="E773" s="636">
        <v>400</v>
      </c>
      <c r="F773" s="636">
        <v>9</v>
      </c>
      <c r="G773" s="636">
        <v>0</v>
      </c>
      <c r="H773" s="636" t="s">
        <v>1133</v>
      </c>
      <c r="J773" s="638">
        <f t="shared" si="12"/>
        <v>2.5999999999999996</v>
      </c>
      <c r="L773" s="633" t="s">
        <v>1178</v>
      </c>
      <c r="M773" s="637" t="s">
        <v>1179</v>
      </c>
    </row>
    <row r="774" spans="1:13">
      <c r="A774" s="634" t="s">
        <v>1178</v>
      </c>
      <c r="B774" s="634" t="s">
        <v>1179</v>
      </c>
      <c r="C774" s="635" t="s">
        <v>1180</v>
      </c>
      <c r="D774" s="636">
        <v>9</v>
      </c>
      <c r="E774" s="636">
        <v>0</v>
      </c>
      <c r="F774" s="636">
        <v>111</v>
      </c>
      <c r="G774" s="636">
        <v>970</v>
      </c>
      <c r="H774" s="636" t="s">
        <v>1132</v>
      </c>
      <c r="J774" s="638">
        <f t="shared" si="12"/>
        <v>102.97</v>
      </c>
      <c r="L774" s="633" t="s">
        <v>1178</v>
      </c>
      <c r="M774" s="637" t="s">
        <v>1179</v>
      </c>
    </row>
    <row r="775" spans="1:13">
      <c r="A775" s="634" t="s">
        <v>1181</v>
      </c>
      <c r="B775" s="634" t="s">
        <v>1179</v>
      </c>
      <c r="C775" s="635" t="s">
        <v>1182</v>
      </c>
      <c r="D775" s="636">
        <v>0</v>
      </c>
      <c r="E775" s="636">
        <v>0</v>
      </c>
      <c r="F775" s="636">
        <v>3</v>
      </c>
      <c r="G775" s="636">
        <v>500</v>
      </c>
      <c r="H775" s="636" t="s">
        <v>1132</v>
      </c>
      <c r="J775" s="638">
        <f t="shared" si="12"/>
        <v>3.5</v>
      </c>
      <c r="L775" s="633" t="s">
        <v>1181</v>
      </c>
      <c r="M775" s="637" t="s">
        <v>1179</v>
      </c>
    </row>
    <row r="776" spans="1:13">
      <c r="A776" s="634" t="s">
        <v>1181</v>
      </c>
      <c r="B776" s="634" t="s">
        <v>1179</v>
      </c>
      <c r="C776" s="635" t="s">
        <v>1182</v>
      </c>
      <c r="D776" s="636">
        <v>3</v>
      </c>
      <c r="E776" s="636">
        <v>500</v>
      </c>
      <c r="F776" s="636">
        <v>6</v>
      </c>
      <c r="G776" s="636">
        <v>500</v>
      </c>
      <c r="H776" s="636" t="s">
        <v>1133</v>
      </c>
      <c r="J776" s="638">
        <f t="shared" si="12"/>
        <v>3</v>
      </c>
      <c r="L776" s="633" t="s">
        <v>1181</v>
      </c>
      <c r="M776" s="637" t="s">
        <v>1179</v>
      </c>
    </row>
    <row r="777" spans="1:13">
      <c r="A777" s="634" t="s">
        <v>1181</v>
      </c>
      <c r="B777" s="634" t="s">
        <v>1179</v>
      </c>
      <c r="C777" s="635" t="s">
        <v>1182</v>
      </c>
      <c r="D777" s="636">
        <v>6</v>
      </c>
      <c r="E777" s="636">
        <v>500</v>
      </c>
      <c r="F777" s="636">
        <v>68</v>
      </c>
      <c r="G777" s="636">
        <v>1000</v>
      </c>
      <c r="H777" s="636" t="s">
        <v>1132</v>
      </c>
      <c r="J777" s="638">
        <f t="shared" si="12"/>
        <v>62.5</v>
      </c>
      <c r="L777" s="633" t="s">
        <v>1181</v>
      </c>
      <c r="M777" s="637" t="s">
        <v>1179</v>
      </c>
    </row>
    <row r="778" spans="1:13">
      <c r="A778" s="634" t="s">
        <v>214</v>
      </c>
      <c r="B778" s="634" t="s">
        <v>1179</v>
      </c>
      <c r="C778" s="635" t="s">
        <v>1183</v>
      </c>
      <c r="D778" s="636">
        <v>0</v>
      </c>
      <c r="E778" s="636">
        <v>0</v>
      </c>
      <c r="F778" s="636">
        <v>21</v>
      </c>
      <c r="G778" s="636">
        <v>0</v>
      </c>
      <c r="H778" s="636" t="s">
        <v>1132</v>
      </c>
      <c r="J778" s="638">
        <f t="shared" si="12"/>
        <v>21</v>
      </c>
      <c r="L778" s="633" t="s">
        <v>214</v>
      </c>
      <c r="M778" s="637" t="s">
        <v>1179</v>
      </c>
    </row>
    <row r="779" spans="1:13">
      <c r="A779" s="634" t="s">
        <v>335</v>
      </c>
      <c r="B779" s="634" t="s">
        <v>1171</v>
      </c>
      <c r="C779" s="635" t="s">
        <v>336</v>
      </c>
      <c r="D779" s="636">
        <v>0</v>
      </c>
      <c r="E779" s="636">
        <v>0</v>
      </c>
      <c r="F779" s="636">
        <v>18</v>
      </c>
      <c r="G779" s="636">
        <v>0</v>
      </c>
      <c r="H779" s="636" t="s">
        <v>1132</v>
      </c>
      <c r="J779" s="638">
        <f t="shared" si="12"/>
        <v>18</v>
      </c>
      <c r="L779" s="633" t="s">
        <v>335</v>
      </c>
      <c r="M779" s="637" t="s">
        <v>1171</v>
      </c>
    </row>
    <row r="780" spans="1:13">
      <c r="A780" s="634" t="s">
        <v>335</v>
      </c>
      <c r="B780" s="634" t="s">
        <v>1171</v>
      </c>
      <c r="C780" s="635" t="s">
        <v>336</v>
      </c>
      <c r="D780" s="636">
        <v>18</v>
      </c>
      <c r="E780" s="636">
        <v>0</v>
      </c>
      <c r="F780" s="636">
        <v>20</v>
      </c>
      <c r="G780" s="636">
        <v>0</v>
      </c>
      <c r="H780" s="636" t="s">
        <v>1133</v>
      </c>
      <c r="J780" s="638">
        <f t="shared" si="12"/>
        <v>2</v>
      </c>
      <c r="L780" s="633" t="s">
        <v>335</v>
      </c>
      <c r="M780" s="637" t="s">
        <v>1171</v>
      </c>
    </row>
    <row r="781" spans="1:13">
      <c r="A781" s="634" t="s">
        <v>335</v>
      </c>
      <c r="B781" s="634" t="s">
        <v>1171</v>
      </c>
      <c r="C781" s="635" t="s">
        <v>336</v>
      </c>
      <c r="D781" s="636">
        <v>20</v>
      </c>
      <c r="E781" s="636">
        <v>0</v>
      </c>
      <c r="F781" s="636">
        <v>22</v>
      </c>
      <c r="G781" s="636">
        <v>0</v>
      </c>
      <c r="H781" s="636" t="s">
        <v>1134</v>
      </c>
      <c r="J781" s="638">
        <f t="shared" si="12"/>
        <v>2</v>
      </c>
      <c r="L781" s="633" t="s">
        <v>335</v>
      </c>
      <c r="M781" s="637" t="s">
        <v>1171</v>
      </c>
    </row>
    <row r="782" spans="1:13">
      <c r="A782" s="634" t="s">
        <v>335</v>
      </c>
      <c r="B782" s="634" t="s">
        <v>1171</v>
      </c>
      <c r="C782" s="635" t="s">
        <v>336</v>
      </c>
      <c r="D782" s="636">
        <v>22</v>
      </c>
      <c r="E782" s="636">
        <v>0</v>
      </c>
      <c r="F782" s="636">
        <v>31</v>
      </c>
      <c r="G782" s="636">
        <v>0</v>
      </c>
      <c r="H782" s="636" t="s">
        <v>1132</v>
      </c>
      <c r="J782" s="638">
        <f t="shared" si="12"/>
        <v>9</v>
      </c>
      <c r="L782" s="633" t="s">
        <v>335</v>
      </c>
      <c r="M782" s="637" t="s">
        <v>1171</v>
      </c>
    </row>
    <row r="783" spans="1:13">
      <c r="A783" s="634" t="s">
        <v>335</v>
      </c>
      <c r="B783" s="634" t="s">
        <v>1171</v>
      </c>
      <c r="C783" s="635" t="s">
        <v>336</v>
      </c>
      <c r="D783" s="636">
        <v>31</v>
      </c>
      <c r="E783" s="636">
        <v>0</v>
      </c>
      <c r="F783" s="636">
        <v>36</v>
      </c>
      <c r="G783" s="636">
        <v>0</v>
      </c>
      <c r="H783" s="636" t="s">
        <v>1133</v>
      </c>
      <c r="J783" s="638">
        <f t="shared" si="12"/>
        <v>5</v>
      </c>
      <c r="L783" s="633" t="s">
        <v>335</v>
      </c>
      <c r="M783" s="637" t="s">
        <v>1171</v>
      </c>
    </row>
    <row r="784" spans="1:13">
      <c r="A784" s="634" t="s">
        <v>335</v>
      </c>
      <c r="B784" s="634" t="s">
        <v>1171</v>
      </c>
      <c r="C784" s="635" t="s">
        <v>336</v>
      </c>
      <c r="D784" s="636">
        <v>36</v>
      </c>
      <c r="E784" s="636">
        <v>0</v>
      </c>
      <c r="F784" s="636">
        <v>46</v>
      </c>
      <c r="G784" s="636">
        <v>800</v>
      </c>
      <c r="H784" s="636" t="s">
        <v>1132</v>
      </c>
      <c r="J784" s="638">
        <f t="shared" si="12"/>
        <v>10.799999999999997</v>
      </c>
      <c r="L784" s="633" t="s">
        <v>335</v>
      </c>
      <c r="M784" s="637" t="s">
        <v>1171</v>
      </c>
    </row>
    <row r="785" spans="1:13">
      <c r="A785" s="634" t="s">
        <v>335</v>
      </c>
      <c r="B785" s="634" t="s">
        <v>1171</v>
      </c>
      <c r="C785" s="635" t="s">
        <v>336</v>
      </c>
      <c r="D785" s="636">
        <v>46</v>
      </c>
      <c r="E785" s="636">
        <v>800</v>
      </c>
      <c r="F785" s="636">
        <v>50</v>
      </c>
      <c r="G785" s="636">
        <v>500</v>
      </c>
      <c r="H785" s="636" t="s">
        <v>1134</v>
      </c>
      <c r="J785" s="638">
        <f t="shared" si="12"/>
        <v>3.7000000000000028</v>
      </c>
      <c r="L785" s="633" t="s">
        <v>335</v>
      </c>
      <c r="M785" s="637" t="s">
        <v>1171</v>
      </c>
    </row>
    <row r="786" spans="1:13">
      <c r="A786" s="634" t="s">
        <v>335</v>
      </c>
      <c r="B786" s="634" t="s">
        <v>1171</v>
      </c>
      <c r="C786" s="635" t="s">
        <v>336</v>
      </c>
      <c r="D786" s="636">
        <v>50</v>
      </c>
      <c r="E786" s="636">
        <v>500</v>
      </c>
      <c r="F786" s="636">
        <v>53</v>
      </c>
      <c r="G786" s="636">
        <v>500</v>
      </c>
      <c r="H786" s="636" t="s">
        <v>1133</v>
      </c>
      <c r="J786" s="638">
        <f t="shared" si="12"/>
        <v>3</v>
      </c>
      <c r="L786" s="633" t="s">
        <v>335</v>
      </c>
      <c r="M786" s="637" t="s">
        <v>1171</v>
      </c>
    </row>
    <row r="787" spans="1:13">
      <c r="A787" s="634" t="s">
        <v>335</v>
      </c>
      <c r="B787" s="634" t="s">
        <v>1171</v>
      </c>
      <c r="C787" s="635" t="s">
        <v>336</v>
      </c>
      <c r="D787" s="636">
        <v>53</v>
      </c>
      <c r="E787" s="636">
        <v>500</v>
      </c>
      <c r="F787" s="636">
        <v>57</v>
      </c>
      <c r="G787" s="636">
        <v>0</v>
      </c>
      <c r="H787" s="636" t="s">
        <v>1141</v>
      </c>
      <c r="J787" s="638">
        <f t="shared" si="12"/>
        <v>3.5</v>
      </c>
      <c r="L787" s="633" t="s">
        <v>335</v>
      </c>
      <c r="M787" s="637" t="s">
        <v>1171</v>
      </c>
    </row>
    <row r="788" spans="1:13">
      <c r="A788" s="634" t="s">
        <v>335</v>
      </c>
      <c r="B788" s="634" t="s">
        <v>1171</v>
      </c>
      <c r="C788" s="635" t="s">
        <v>336</v>
      </c>
      <c r="D788" s="636">
        <v>57</v>
      </c>
      <c r="E788" s="636">
        <v>0</v>
      </c>
      <c r="F788" s="636">
        <v>65</v>
      </c>
      <c r="G788" s="636">
        <v>0</v>
      </c>
      <c r="H788" s="636" t="s">
        <v>1132</v>
      </c>
      <c r="J788" s="638">
        <f t="shared" si="12"/>
        <v>8</v>
      </c>
      <c r="L788" s="633" t="s">
        <v>335</v>
      </c>
      <c r="M788" s="637" t="s">
        <v>1171</v>
      </c>
    </row>
    <row r="789" spans="1:13">
      <c r="A789" s="634" t="s">
        <v>335</v>
      </c>
      <c r="B789" s="634" t="s">
        <v>1171</v>
      </c>
      <c r="C789" s="635" t="s">
        <v>336</v>
      </c>
      <c r="D789" s="636">
        <v>65</v>
      </c>
      <c r="E789" s="636">
        <v>0</v>
      </c>
      <c r="F789" s="636">
        <v>67</v>
      </c>
      <c r="G789" s="636">
        <v>500</v>
      </c>
      <c r="H789" s="636" t="s">
        <v>1134</v>
      </c>
      <c r="J789" s="638">
        <f t="shared" si="12"/>
        <v>2.5</v>
      </c>
      <c r="L789" s="633" t="s">
        <v>335</v>
      </c>
      <c r="M789" s="637" t="s">
        <v>1171</v>
      </c>
    </row>
    <row r="790" spans="1:13">
      <c r="A790" s="634" t="s">
        <v>335</v>
      </c>
      <c r="B790" s="634" t="s">
        <v>1171</v>
      </c>
      <c r="C790" s="635" t="s">
        <v>336</v>
      </c>
      <c r="D790" s="636">
        <v>67</v>
      </c>
      <c r="E790" s="636">
        <v>500</v>
      </c>
      <c r="F790" s="636">
        <v>82</v>
      </c>
      <c r="G790" s="636">
        <v>500</v>
      </c>
      <c r="H790" s="636" t="s">
        <v>1132</v>
      </c>
      <c r="J790" s="638">
        <f t="shared" si="12"/>
        <v>15</v>
      </c>
      <c r="L790" s="633" t="s">
        <v>335</v>
      </c>
      <c r="M790" s="637" t="s">
        <v>1171</v>
      </c>
    </row>
    <row r="791" spans="1:13">
      <c r="A791" s="634" t="s">
        <v>335</v>
      </c>
      <c r="B791" s="634" t="s">
        <v>1171</v>
      </c>
      <c r="C791" s="635" t="s">
        <v>336</v>
      </c>
      <c r="D791" s="636">
        <v>82</v>
      </c>
      <c r="E791" s="636">
        <v>500</v>
      </c>
      <c r="F791" s="636">
        <v>84</v>
      </c>
      <c r="G791" s="636">
        <v>500</v>
      </c>
      <c r="H791" s="636" t="s">
        <v>1133</v>
      </c>
      <c r="J791" s="638">
        <f t="shared" si="12"/>
        <v>2</v>
      </c>
      <c r="L791" s="633" t="s">
        <v>335</v>
      </c>
      <c r="M791" s="637" t="s">
        <v>1171</v>
      </c>
    </row>
    <row r="792" spans="1:13">
      <c r="A792" s="634" t="s">
        <v>335</v>
      </c>
      <c r="B792" s="634" t="s">
        <v>1171</v>
      </c>
      <c r="C792" s="635" t="s">
        <v>336</v>
      </c>
      <c r="D792" s="636">
        <v>84</v>
      </c>
      <c r="E792" s="636">
        <v>500</v>
      </c>
      <c r="F792" s="636">
        <v>98</v>
      </c>
      <c r="G792" s="636">
        <v>0</v>
      </c>
      <c r="H792" s="636" t="s">
        <v>1132</v>
      </c>
      <c r="J792" s="638">
        <f t="shared" si="12"/>
        <v>13.5</v>
      </c>
      <c r="L792" s="633" t="s">
        <v>335</v>
      </c>
      <c r="M792" s="637" t="s">
        <v>1171</v>
      </c>
    </row>
    <row r="793" spans="1:13">
      <c r="A793" s="634" t="s">
        <v>335</v>
      </c>
      <c r="B793" s="634" t="s">
        <v>1171</v>
      </c>
      <c r="C793" s="635" t="s">
        <v>336</v>
      </c>
      <c r="D793" s="636">
        <v>98</v>
      </c>
      <c r="E793" s="636">
        <v>0</v>
      </c>
      <c r="F793" s="636">
        <v>101</v>
      </c>
      <c r="G793" s="636">
        <v>0</v>
      </c>
      <c r="H793" s="636" t="s">
        <v>1133</v>
      </c>
      <c r="J793" s="638">
        <f t="shared" si="12"/>
        <v>3</v>
      </c>
      <c r="L793" s="633" t="s">
        <v>335</v>
      </c>
      <c r="M793" s="637" t="s">
        <v>1171</v>
      </c>
    </row>
    <row r="794" spans="1:13">
      <c r="A794" s="634" t="s">
        <v>335</v>
      </c>
      <c r="B794" s="634" t="s">
        <v>1171</v>
      </c>
      <c r="C794" s="635" t="s">
        <v>336</v>
      </c>
      <c r="D794" s="636">
        <v>101</v>
      </c>
      <c r="E794" s="636">
        <v>0</v>
      </c>
      <c r="F794" s="636">
        <v>105</v>
      </c>
      <c r="G794" s="636">
        <v>193</v>
      </c>
      <c r="H794" s="636" t="s">
        <v>1132</v>
      </c>
      <c r="J794" s="638">
        <f t="shared" si="12"/>
        <v>4.1929999999999978</v>
      </c>
      <c r="L794" s="633" t="s">
        <v>335</v>
      </c>
      <c r="M794" s="637" t="s">
        <v>1171</v>
      </c>
    </row>
    <row r="795" spans="1:13">
      <c r="A795" s="634" t="s">
        <v>211</v>
      </c>
      <c r="B795" s="634" t="s">
        <v>1184</v>
      </c>
      <c r="C795" s="635" t="s">
        <v>1185</v>
      </c>
      <c r="D795" s="636">
        <v>21</v>
      </c>
      <c r="E795" s="636">
        <v>0</v>
      </c>
      <c r="F795" s="636">
        <v>73</v>
      </c>
      <c r="G795" s="636">
        <v>840</v>
      </c>
      <c r="H795" s="636" t="s">
        <v>1132</v>
      </c>
      <c r="J795" s="638">
        <f t="shared" si="12"/>
        <v>52.84</v>
      </c>
      <c r="L795" s="633" t="s">
        <v>211</v>
      </c>
      <c r="M795" s="637" t="s">
        <v>1184</v>
      </c>
    </row>
    <row r="796" spans="1:13">
      <c r="A796" s="634" t="s">
        <v>1186</v>
      </c>
      <c r="B796" s="634" t="s">
        <v>1113</v>
      </c>
      <c r="C796" s="635" t="s">
        <v>632</v>
      </c>
      <c r="D796" s="636">
        <v>0</v>
      </c>
      <c r="E796" s="636">
        <v>0</v>
      </c>
      <c r="F796" s="636">
        <v>5</v>
      </c>
      <c r="G796" s="636">
        <v>0</v>
      </c>
      <c r="H796" s="636" t="s">
        <v>1134</v>
      </c>
      <c r="J796" s="638">
        <f t="shared" si="12"/>
        <v>5</v>
      </c>
      <c r="L796" s="633" t="s">
        <v>1186</v>
      </c>
      <c r="M796" s="637" t="s">
        <v>1113</v>
      </c>
    </row>
    <row r="797" spans="1:13">
      <c r="A797" s="634" t="s">
        <v>1186</v>
      </c>
      <c r="B797" s="634" t="s">
        <v>1113</v>
      </c>
      <c r="C797" s="635" t="s">
        <v>632</v>
      </c>
      <c r="D797" s="636">
        <v>5</v>
      </c>
      <c r="E797" s="636">
        <v>0</v>
      </c>
      <c r="F797" s="636">
        <v>25</v>
      </c>
      <c r="G797" s="636">
        <v>0</v>
      </c>
      <c r="H797" s="636" t="s">
        <v>1141</v>
      </c>
      <c r="J797" s="638">
        <f t="shared" si="12"/>
        <v>20</v>
      </c>
      <c r="L797" s="633" t="s">
        <v>1186</v>
      </c>
      <c r="M797" s="637" t="s">
        <v>1113</v>
      </c>
    </row>
    <row r="798" spans="1:13">
      <c r="A798" s="634" t="s">
        <v>1186</v>
      </c>
      <c r="B798" s="634" t="s">
        <v>1113</v>
      </c>
      <c r="C798" s="635" t="s">
        <v>632</v>
      </c>
      <c r="D798" s="636">
        <v>25</v>
      </c>
      <c r="E798" s="636">
        <v>0</v>
      </c>
      <c r="F798" s="636">
        <v>31</v>
      </c>
      <c r="G798" s="636">
        <v>0</v>
      </c>
      <c r="H798" s="636" t="s">
        <v>1134</v>
      </c>
      <c r="J798" s="638">
        <f t="shared" si="12"/>
        <v>6</v>
      </c>
      <c r="L798" s="633" t="s">
        <v>1186</v>
      </c>
      <c r="M798" s="637" t="s">
        <v>1113</v>
      </c>
    </row>
    <row r="799" spans="1:13">
      <c r="A799" s="634" t="s">
        <v>1186</v>
      </c>
      <c r="B799" s="634" t="s">
        <v>1113</v>
      </c>
      <c r="C799" s="635" t="s">
        <v>632</v>
      </c>
      <c r="D799" s="636">
        <v>31</v>
      </c>
      <c r="E799" s="636">
        <v>0</v>
      </c>
      <c r="F799" s="636">
        <v>50</v>
      </c>
      <c r="G799" s="636">
        <v>0</v>
      </c>
      <c r="H799" s="636" t="s">
        <v>1141</v>
      </c>
      <c r="J799" s="638">
        <f t="shared" si="12"/>
        <v>19</v>
      </c>
      <c r="L799" s="633" t="s">
        <v>1186</v>
      </c>
      <c r="M799" s="637" t="s">
        <v>1113</v>
      </c>
    </row>
    <row r="800" spans="1:13">
      <c r="A800" s="634" t="s">
        <v>1186</v>
      </c>
      <c r="B800" s="634" t="s">
        <v>1113</v>
      </c>
      <c r="C800" s="635" t="s">
        <v>632</v>
      </c>
      <c r="D800" s="636">
        <v>50</v>
      </c>
      <c r="E800" s="636">
        <v>0</v>
      </c>
      <c r="F800" s="636">
        <v>60</v>
      </c>
      <c r="G800" s="636">
        <v>0</v>
      </c>
      <c r="H800" s="636" t="s">
        <v>1134</v>
      </c>
      <c r="J800" s="638">
        <f t="shared" si="12"/>
        <v>10</v>
      </c>
      <c r="L800" s="633" t="s">
        <v>1186</v>
      </c>
      <c r="M800" s="637" t="s">
        <v>1113</v>
      </c>
    </row>
    <row r="801" spans="1:13">
      <c r="A801" s="634" t="s">
        <v>1186</v>
      </c>
      <c r="B801" s="634" t="s">
        <v>1113</v>
      </c>
      <c r="C801" s="635" t="s">
        <v>632</v>
      </c>
      <c r="D801" s="636">
        <v>60</v>
      </c>
      <c r="E801" s="636">
        <v>0</v>
      </c>
      <c r="F801" s="636">
        <v>68</v>
      </c>
      <c r="G801" s="636">
        <v>0</v>
      </c>
      <c r="H801" s="636" t="s">
        <v>1141</v>
      </c>
      <c r="J801" s="638">
        <f t="shared" si="12"/>
        <v>8</v>
      </c>
      <c r="L801" s="633" t="s">
        <v>1186</v>
      </c>
      <c r="M801" s="637" t="s">
        <v>1113</v>
      </c>
    </row>
    <row r="802" spans="1:13">
      <c r="A802" s="634" t="s">
        <v>1186</v>
      </c>
      <c r="B802" s="634" t="s">
        <v>1113</v>
      </c>
      <c r="C802" s="635" t="s">
        <v>632</v>
      </c>
      <c r="D802" s="636">
        <v>68</v>
      </c>
      <c r="E802" s="636">
        <v>0</v>
      </c>
      <c r="F802" s="636">
        <v>77</v>
      </c>
      <c r="G802" s="636">
        <v>1000</v>
      </c>
      <c r="H802" s="636" t="s">
        <v>1134</v>
      </c>
      <c r="J802" s="638">
        <f t="shared" si="12"/>
        <v>10</v>
      </c>
      <c r="L802" s="633" t="s">
        <v>1186</v>
      </c>
      <c r="M802" s="637" t="s">
        <v>1113</v>
      </c>
    </row>
    <row r="803" spans="1:13">
      <c r="A803" s="634" t="s">
        <v>200</v>
      </c>
      <c r="B803" s="634" t="s">
        <v>1113</v>
      </c>
      <c r="C803" s="635" t="s">
        <v>1187</v>
      </c>
      <c r="D803" s="636">
        <v>0</v>
      </c>
      <c r="E803" s="636">
        <v>0</v>
      </c>
      <c r="F803" s="636">
        <v>19</v>
      </c>
      <c r="G803" s="636">
        <v>0</v>
      </c>
      <c r="H803" s="636" t="s">
        <v>1134</v>
      </c>
      <c r="J803" s="638">
        <f t="shared" si="12"/>
        <v>19</v>
      </c>
      <c r="L803" s="633" t="s">
        <v>200</v>
      </c>
      <c r="M803" s="637" t="s">
        <v>1113</v>
      </c>
    </row>
    <row r="804" spans="1:13">
      <c r="A804" s="634" t="s">
        <v>200</v>
      </c>
      <c r="B804" s="634" t="s">
        <v>1113</v>
      </c>
      <c r="C804" s="635" t="s">
        <v>1187</v>
      </c>
      <c r="D804" s="636">
        <v>19</v>
      </c>
      <c r="E804" s="636">
        <v>0</v>
      </c>
      <c r="F804" s="636">
        <v>23</v>
      </c>
      <c r="G804" s="636">
        <v>0</v>
      </c>
      <c r="H804" s="636" t="s">
        <v>1141</v>
      </c>
      <c r="J804" s="638">
        <f t="shared" si="12"/>
        <v>4</v>
      </c>
      <c r="L804" s="633" t="s">
        <v>200</v>
      </c>
      <c r="M804" s="637" t="s">
        <v>1113</v>
      </c>
    </row>
    <row r="805" spans="1:13">
      <c r="A805" s="634" t="s">
        <v>200</v>
      </c>
      <c r="B805" s="634" t="s">
        <v>1113</v>
      </c>
      <c r="C805" s="635" t="s">
        <v>1187</v>
      </c>
      <c r="D805" s="636">
        <v>23</v>
      </c>
      <c r="E805" s="636">
        <v>0</v>
      </c>
      <c r="F805" s="636">
        <v>42</v>
      </c>
      <c r="G805" s="636">
        <v>800</v>
      </c>
      <c r="H805" s="636" t="s">
        <v>1134</v>
      </c>
      <c r="J805" s="638">
        <f t="shared" si="12"/>
        <v>19.799999999999997</v>
      </c>
      <c r="L805" s="633" t="s">
        <v>200</v>
      </c>
      <c r="M805" s="637" t="s">
        <v>1113</v>
      </c>
    </row>
    <row r="806" spans="1:13">
      <c r="A806" s="634" t="s">
        <v>200</v>
      </c>
      <c r="B806" s="634" t="s">
        <v>1113</v>
      </c>
      <c r="C806" s="635" t="s">
        <v>1187</v>
      </c>
      <c r="D806" s="636">
        <v>42</v>
      </c>
      <c r="E806" s="636">
        <v>800</v>
      </c>
      <c r="F806" s="636">
        <v>46</v>
      </c>
      <c r="G806" s="636">
        <v>340</v>
      </c>
      <c r="H806" s="636" t="s">
        <v>1141</v>
      </c>
      <c r="J806" s="638">
        <f t="shared" si="12"/>
        <v>3.5400000000000063</v>
      </c>
      <c r="L806" s="633" t="s">
        <v>200</v>
      </c>
      <c r="M806" s="637" t="s">
        <v>1113</v>
      </c>
    </row>
    <row r="807" spans="1:13">
      <c r="A807" s="634" t="s">
        <v>200</v>
      </c>
      <c r="B807" s="634" t="s">
        <v>1113</v>
      </c>
      <c r="C807" s="635" t="s">
        <v>1188</v>
      </c>
      <c r="D807" s="636">
        <v>46</v>
      </c>
      <c r="E807" s="636">
        <v>340</v>
      </c>
      <c r="F807" s="636">
        <v>51</v>
      </c>
      <c r="G807" s="636">
        <v>0</v>
      </c>
      <c r="H807" s="636" t="s">
        <v>1133</v>
      </c>
      <c r="J807" s="638">
        <f t="shared" si="12"/>
        <v>4.6599999999999966</v>
      </c>
      <c r="L807" s="633" t="s">
        <v>200</v>
      </c>
      <c r="M807" s="637" t="s">
        <v>1113</v>
      </c>
    </row>
    <row r="808" spans="1:13">
      <c r="A808" s="634" t="s">
        <v>200</v>
      </c>
      <c r="B808" s="634" t="s">
        <v>1113</v>
      </c>
      <c r="C808" s="635" t="s">
        <v>1188</v>
      </c>
      <c r="D808" s="636">
        <v>51</v>
      </c>
      <c r="E808" s="636">
        <v>0</v>
      </c>
      <c r="F808" s="636">
        <v>54</v>
      </c>
      <c r="G808" s="636">
        <v>0</v>
      </c>
      <c r="H808" s="636" t="s">
        <v>1134</v>
      </c>
      <c r="J808" s="638">
        <f t="shared" si="12"/>
        <v>3</v>
      </c>
      <c r="L808" s="633" t="s">
        <v>200</v>
      </c>
      <c r="M808" s="637" t="s">
        <v>1113</v>
      </c>
    </row>
    <row r="809" spans="1:13">
      <c r="A809" s="634" t="s">
        <v>200</v>
      </c>
      <c r="B809" s="634" t="s">
        <v>1113</v>
      </c>
      <c r="C809" s="635" t="s">
        <v>1188</v>
      </c>
      <c r="D809" s="636">
        <v>54</v>
      </c>
      <c r="E809" s="636">
        <v>0</v>
      </c>
      <c r="F809" s="636">
        <v>57</v>
      </c>
      <c r="G809" s="636">
        <v>0</v>
      </c>
      <c r="H809" s="636" t="s">
        <v>1133</v>
      </c>
      <c r="J809" s="638">
        <f t="shared" si="12"/>
        <v>3</v>
      </c>
      <c r="L809" s="633" t="s">
        <v>200</v>
      </c>
      <c r="M809" s="637" t="s">
        <v>1113</v>
      </c>
    </row>
    <row r="810" spans="1:13">
      <c r="A810" s="634" t="s">
        <v>200</v>
      </c>
      <c r="B810" s="634" t="s">
        <v>1113</v>
      </c>
      <c r="C810" s="635" t="s">
        <v>1188</v>
      </c>
      <c r="D810" s="636">
        <v>57</v>
      </c>
      <c r="E810" s="636">
        <v>0</v>
      </c>
      <c r="F810" s="636">
        <v>58</v>
      </c>
      <c r="G810" s="636">
        <v>0</v>
      </c>
      <c r="H810" s="636" t="s">
        <v>1134</v>
      </c>
      <c r="J810" s="638">
        <f t="shared" si="12"/>
        <v>1</v>
      </c>
      <c r="L810" s="633" t="s">
        <v>200</v>
      </c>
      <c r="M810" s="637" t="s">
        <v>1113</v>
      </c>
    </row>
    <row r="811" spans="1:13">
      <c r="A811" s="634" t="s">
        <v>200</v>
      </c>
      <c r="B811" s="634" t="s">
        <v>1113</v>
      </c>
      <c r="C811" s="635" t="s">
        <v>1188</v>
      </c>
      <c r="D811" s="636">
        <v>58</v>
      </c>
      <c r="E811" s="636">
        <v>0</v>
      </c>
      <c r="F811" s="636">
        <v>60</v>
      </c>
      <c r="G811" s="636">
        <v>0</v>
      </c>
      <c r="H811" s="636" t="s">
        <v>1133</v>
      </c>
      <c r="J811" s="638">
        <f t="shared" si="12"/>
        <v>2</v>
      </c>
      <c r="L811" s="633" t="s">
        <v>200</v>
      </c>
      <c r="M811" s="637" t="s">
        <v>1113</v>
      </c>
    </row>
    <row r="812" spans="1:13">
      <c r="A812" s="634" t="s">
        <v>200</v>
      </c>
      <c r="B812" s="634" t="s">
        <v>1113</v>
      </c>
      <c r="C812" s="635" t="s">
        <v>1188</v>
      </c>
      <c r="D812" s="636">
        <v>60</v>
      </c>
      <c r="E812" s="636">
        <v>0</v>
      </c>
      <c r="F812" s="636">
        <v>64</v>
      </c>
      <c r="G812" s="636">
        <v>0</v>
      </c>
      <c r="H812" s="636" t="s">
        <v>1134</v>
      </c>
      <c r="J812" s="638">
        <f t="shared" si="12"/>
        <v>4</v>
      </c>
      <c r="L812" s="633" t="s">
        <v>200</v>
      </c>
      <c r="M812" s="637" t="s">
        <v>1113</v>
      </c>
    </row>
    <row r="813" spans="1:13">
      <c r="A813" s="634" t="s">
        <v>200</v>
      </c>
      <c r="B813" s="634" t="s">
        <v>1113</v>
      </c>
      <c r="C813" s="635" t="s">
        <v>1188</v>
      </c>
      <c r="D813" s="636">
        <v>64</v>
      </c>
      <c r="E813" s="636">
        <v>0</v>
      </c>
      <c r="F813" s="636">
        <v>65</v>
      </c>
      <c r="G813" s="636">
        <v>0</v>
      </c>
      <c r="H813" s="636" t="s">
        <v>1133</v>
      </c>
      <c r="J813" s="638">
        <f t="shared" si="12"/>
        <v>1</v>
      </c>
      <c r="L813" s="633" t="s">
        <v>200</v>
      </c>
      <c r="M813" s="637" t="s">
        <v>1113</v>
      </c>
    </row>
    <row r="814" spans="1:13">
      <c r="A814" s="634" t="s">
        <v>200</v>
      </c>
      <c r="B814" s="634" t="s">
        <v>1113</v>
      </c>
      <c r="C814" s="635" t="s">
        <v>1188</v>
      </c>
      <c r="D814" s="636">
        <v>65</v>
      </c>
      <c r="E814" s="636">
        <v>0</v>
      </c>
      <c r="F814" s="636">
        <v>66</v>
      </c>
      <c r="G814" s="636">
        <v>0</v>
      </c>
      <c r="H814" s="636" t="s">
        <v>1134</v>
      </c>
      <c r="J814" s="638">
        <f t="shared" si="12"/>
        <v>1</v>
      </c>
      <c r="L814" s="633" t="s">
        <v>200</v>
      </c>
      <c r="M814" s="637" t="s">
        <v>1113</v>
      </c>
    </row>
    <row r="815" spans="1:13">
      <c r="A815" s="634" t="s">
        <v>200</v>
      </c>
      <c r="B815" s="634" t="s">
        <v>1144</v>
      </c>
      <c r="C815" s="635" t="s">
        <v>1188</v>
      </c>
      <c r="D815" s="636">
        <v>66</v>
      </c>
      <c r="E815" s="636">
        <v>0</v>
      </c>
      <c r="F815" s="636">
        <v>68</v>
      </c>
      <c r="G815" s="636">
        <v>0</v>
      </c>
      <c r="H815" s="636" t="s">
        <v>1133</v>
      </c>
      <c r="J815" s="638">
        <f t="shared" si="12"/>
        <v>2</v>
      </c>
      <c r="L815" s="633" t="s">
        <v>200</v>
      </c>
      <c r="M815" s="637" t="s">
        <v>1144</v>
      </c>
    </row>
    <row r="816" spans="1:13">
      <c r="A816" s="634" t="s">
        <v>200</v>
      </c>
      <c r="B816" s="634" t="s">
        <v>1144</v>
      </c>
      <c r="C816" s="635" t="s">
        <v>1188</v>
      </c>
      <c r="D816" s="636">
        <v>68</v>
      </c>
      <c r="E816" s="636">
        <v>0</v>
      </c>
      <c r="F816" s="636">
        <v>71</v>
      </c>
      <c r="G816" s="636">
        <v>0</v>
      </c>
      <c r="H816" s="636" t="s">
        <v>1134</v>
      </c>
      <c r="J816" s="638">
        <f t="shared" si="12"/>
        <v>3</v>
      </c>
      <c r="L816" s="633" t="s">
        <v>200</v>
      </c>
      <c r="M816" s="637" t="s">
        <v>1144</v>
      </c>
    </row>
    <row r="817" spans="1:13">
      <c r="A817" s="634" t="s">
        <v>200</v>
      </c>
      <c r="B817" s="634" t="s">
        <v>1144</v>
      </c>
      <c r="C817" s="635" t="s">
        <v>1188</v>
      </c>
      <c r="D817" s="636">
        <v>71</v>
      </c>
      <c r="E817" s="636">
        <v>0</v>
      </c>
      <c r="F817" s="636">
        <v>73</v>
      </c>
      <c r="G817" s="636">
        <v>0</v>
      </c>
      <c r="H817" s="636" t="s">
        <v>1133</v>
      </c>
      <c r="J817" s="638">
        <f t="shared" si="12"/>
        <v>2</v>
      </c>
      <c r="L817" s="633" t="s">
        <v>200</v>
      </c>
      <c r="M817" s="637" t="s">
        <v>1144</v>
      </c>
    </row>
    <row r="818" spans="1:13">
      <c r="A818" s="634" t="s">
        <v>200</v>
      </c>
      <c r="B818" s="634" t="s">
        <v>1144</v>
      </c>
      <c r="C818" s="635" t="s">
        <v>1188</v>
      </c>
      <c r="D818" s="636">
        <v>73</v>
      </c>
      <c r="E818" s="636">
        <v>0</v>
      </c>
      <c r="F818" s="636">
        <v>74</v>
      </c>
      <c r="G818" s="636">
        <v>0</v>
      </c>
      <c r="H818" s="636" t="s">
        <v>1134</v>
      </c>
      <c r="J818" s="638">
        <f t="shared" si="12"/>
        <v>1</v>
      </c>
      <c r="L818" s="633" t="s">
        <v>200</v>
      </c>
      <c r="M818" s="637" t="s">
        <v>1144</v>
      </c>
    </row>
    <row r="819" spans="1:13">
      <c r="A819" s="634" t="s">
        <v>200</v>
      </c>
      <c r="B819" s="634" t="s">
        <v>1144</v>
      </c>
      <c r="C819" s="635" t="s">
        <v>1188</v>
      </c>
      <c r="D819" s="636">
        <v>74</v>
      </c>
      <c r="E819" s="636">
        <v>0</v>
      </c>
      <c r="F819" s="636">
        <v>75</v>
      </c>
      <c r="G819" s="636">
        <v>0</v>
      </c>
      <c r="H819" s="636" t="s">
        <v>1133</v>
      </c>
      <c r="J819" s="638">
        <f t="shared" si="12"/>
        <v>1</v>
      </c>
      <c r="L819" s="633" t="s">
        <v>200</v>
      </c>
      <c r="M819" s="637" t="s">
        <v>1144</v>
      </c>
    </row>
    <row r="820" spans="1:13">
      <c r="A820" s="634" t="s">
        <v>200</v>
      </c>
      <c r="B820" s="634" t="s">
        <v>1144</v>
      </c>
      <c r="C820" s="635" t="s">
        <v>1188</v>
      </c>
      <c r="D820" s="636">
        <v>75</v>
      </c>
      <c r="E820" s="636">
        <v>0</v>
      </c>
      <c r="F820" s="636">
        <v>76</v>
      </c>
      <c r="G820" s="636">
        <v>0</v>
      </c>
      <c r="H820" s="636" t="s">
        <v>1134</v>
      </c>
      <c r="J820" s="638">
        <f t="shared" si="12"/>
        <v>1</v>
      </c>
      <c r="L820" s="633" t="s">
        <v>200</v>
      </c>
      <c r="M820" s="637" t="s">
        <v>1144</v>
      </c>
    </row>
    <row r="821" spans="1:13">
      <c r="A821" s="634" t="s">
        <v>200</v>
      </c>
      <c r="B821" s="634" t="s">
        <v>1144</v>
      </c>
      <c r="C821" s="635" t="s">
        <v>1188</v>
      </c>
      <c r="D821" s="636">
        <v>76</v>
      </c>
      <c r="E821" s="636">
        <v>0</v>
      </c>
      <c r="F821" s="636">
        <v>77</v>
      </c>
      <c r="G821" s="636">
        <v>0</v>
      </c>
      <c r="H821" s="636" t="s">
        <v>1133</v>
      </c>
      <c r="J821" s="638">
        <f t="shared" si="12"/>
        <v>1</v>
      </c>
      <c r="L821" s="633" t="s">
        <v>200</v>
      </c>
      <c r="M821" s="637" t="s">
        <v>1144</v>
      </c>
    </row>
    <row r="822" spans="1:13">
      <c r="A822" s="634" t="s">
        <v>200</v>
      </c>
      <c r="B822" s="634" t="s">
        <v>1144</v>
      </c>
      <c r="C822" s="635" t="s">
        <v>1188</v>
      </c>
      <c r="D822" s="636">
        <v>77</v>
      </c>
      <c r="E822" s="636">
        <v>0</v>
      </c>
      <c r="F822" s="636">
        <v>80</v>
      </c>
      <c r="G822" s="636">
        <v>0</v>
      </c>
      <c r="H822" s="636" t="s">
        <v>1134</v>
      </c>
      <c r="J822" s="638">
        <f t="shared" si="12"/>
        <v>3</v>
      </c>
      <c r="L822" s="633" t="s">
        <v>200</v>
      </c>
      <c r="M822" s="637" t="s">
        <v>1144</v>
      </c>
    </row>
    <row r="823" spans="1:13">
      <c r="A823" s="634" t="s">
        <v>200</v>
      </c>
      <c r="B823" s="634" t="s">
        <v>1144</v>
      </c>
      <c r="C823" s="635" t="s">
        <v>1188</v>
      </c>
      <c r="D823" s="636">
        <v>80</v>
      </c>
      <c r="E823" s="636">
        <v>0</v>
      </c>
      <c r="F823" s="636">
        <v>83</v>
      </c>
      <c r="G823" s="636">
        <v>0</v>
      </c>
      <c r="H823" s="636" t="s">
        <v>1133</v>
      </c>
      <c r="J823" s="638">
        <f t="shared" si="12"/>
        <v>3</v>
      </c>
      <c r="L823" s="633" t="s">
        <v>200</v>
      </c>
      <c r="M823" s="637" t="s">
        <v>1144</v>
      </c>
    </row>
    <row r="824" spans="1:13">
      <c r="A824" s="634" t="s">
        <v>200</v>
      </c>
      <c r="B824" s="634" t="s">
        <v>1144</v>
      </c>
      <c r="C824" s="635" t="s">
        <v>1188</v>
      </c>
      <c r="D824" s="636">
        <v>83</v>
      </c>
      <c r="E824" s="636">
        <v>0</v>
      </c>
      <c r="F824" s="636">
        <v>84</v>
      </c>
      <c r="G824" s="636">
        <v>0</v>
      </c>
      <c r="H824" s="636" t="s">
        <v>1134</v>
      </c>
      <c r="J824" s="638">
        <f t="shared" si="12"/>
        <v>1</v>
      </c>
      <c r="L824" s="633" t="s">
        <v>200</v>
      </c>
      <c r="M824" s="637" t="s">
        <v>1144</v>
      </c>
    </row>
    <row r="825" spans="1:13">
      <c r="A825" s="634" t="s">
        <v>200</v>
      </c>
      <c r="B825" s="634" t="s">
        <v>1144</v>
      </c>
      <c r="C825" s="635" t="s">
        <v>1188</v>
      </c>
      <c r="D825" s="636">
        <v>84</v>
      </c>
      <c r="E825" s="636">
        <v>0</v>
      </c>
      <c r="F825" s="636">
        <v>86</v>
      </c>
      <c r="G825" s="636">
        <v>0</v>
      </c>
      <c r="H825" s="636" t="s">
        <v>1133</v>
      </c>
      <c r="J825" s="638">
        <f t="shared" si="12"/>
        <v>2</v>
      </c>
      <c r="L825" s="633" t="s">
        <v>200</v>
      </c>
      <c r="M825" s="637" t="s">
        <v>1144</v>
      </c>
    </row>
    <row r="826" spans="1:13">
      <c r="A826" s="634" t="s">
        <v>200</v>
      </c>
      <c r="B826" s="634" t="s">
        <v>1144</v>
      </c>
      <c r="C826" s="635" t="s">
        <v>1188</v>
      </c>
      <c r="D826" s="636">
        <v>86</v>
      </c>
      <c r="E826" s="636">
        <v>0</v>
      </c>
      <c r="F826" s="636">
        <v>97</v>
      </c>
      <c r="G826" s="636">
        <v>0</v>
      </c>
      <c r="H826" s="636" t="s">
        <v>1134</v>
      </c>
      <c r="J826" s="638">
        <f t="shared" si="12"/>
        <v>11</v>
      </c>
      <c r="L826" s="633" t="s">
        <v>200</v>
      </c>
      <c r="M826" s="637" t="s">
        <v>1144</v>
      </c>
    </row>
    <row r="827" spans="1:13">
      <c r="A827" s="634" t="s">
        <v>200</v>
      </c>
      <c r="B827" s="634" t="s">
        <v>1144</v>
      </c>
      <c r="C827" s="635" t="s">
        <v>1188</v>
      </c>
      <c r="D827" s="636">
        <v>97</v>
      </c>
      <c r="E827" s="636">
        <v>0</v>
      </c>
      <c r="F827" s="636">
        <v>98</v>
      </c>
      <c r="G827" s="636">
        <v>0</v>
      </c>
      <c r="H827" s="636" t="s">
        <v>1133</v>
      </c>
      <c r="J827" s="638">
        <f t="shared" si="12"/>
        <v>1</v>
      </c>
      <c r="L827" s="633" t="s">
        <v>200</v>
      </c>
      <c r="M827" s="637" t="s">
        <v>1144</v>
      </c>
    </row>
    <row r="828" spans="1:13">
      <c r="A828" s="634" t="s">
        <v>200</v>
      </c>
      <c r="B828" s="634" t="s">
        <v>1144</v>
      </c>
      <c r="C828" s="635" t="s">
        <v>1188</v>
      </c>
      <c r="D828" s="636">
        <v>98</v>
      </c>
      <c r="E828" s="636">
        <v>0</v>
      </c>
      <c r="F828" s="636">
        <v>99</v>
      </c>
      <c r="G828" s="636">
        <v>0</v>
      </c>
      <c r="H828" s="636" t="s">
        <v>1134</v>
      </c>
      <c r="J828" s="638">
        <f t="shared" si="12"/>
        <v>1</v>
      </c>
      <c r="L828" s="633" t="s">
        <v>200</v>
      </c>
      <c r="M828" s="637" t="s">
        <v>1144</v>
      </c>
    </row>
    <row r="829" spans="1:13">
      <c r="A829" s="634" t="s">
        <v>200</v>
      </c>
      <c r="B829" s="634" t="s">
        <v>1144</v>
      </c>
      <c r="C829" s="635" t="s">
        <v>1188</v>
      </c>
      <c r="D829" s="636">
        <v>99</v>
      </c>
      <c r="E829" s="636">
        <v>0</v>
      </c>
      <c r="F829" s="636">
        <v>106</v>
      </c>
      <c r="G829" s="636">
        <v>0</v>
      </c>
      <c r="H829" s="636" t="s">
        <v>1133</v>
      </c>
      <c r="J829" s="638">
        <f t="shared" si="12"/>
        <v>7</v>
      </c>
      <c r="L829" s="633" t="s">
        <v>200</v>
      </c>
      <c r="M829" s="637" t="s">
        <v>1144</v>
      </c>
    </row>
    <row r="830" spans="1:13">
      <c r="A830" s="634" t="s">
        <v>200</v>
      </c>
      <c r="B830" s="634" t="s">
        <v>1144</v>
      </c>
      <c r="C830" s="635" t="s">
        <v>1188</v>
      </c>
      <c r="D830" s="636">
        <v>106</v>
      </c>
      <c r="E830" s="636">
        <v>0</v>
      </c>
      <c r="F830" s="636">
        <v>109</v>
      </c>
      <c r="G830" s="636">
        <v>0</v>
      </c>
      <c r="H830" s="636" t="s">
        <v>1134</v>
      </c>
      <c r="J830" s="638">
        <f t="shared" si="12"/>
        <v>3</v>
      </c>
      <c r="L830" s="633" t="s">
        <v>200</v>
      </c>
      <c r="M830" s="637" t="s">
        <v>1144</v>
      </c>
    </row>
    <row r="831" spans="1:13">
      <c r="A831" s="634" t="s">
        <v>200</v>
      </c>
      <c r="B831" s="634" t="s">
        <v>1144</v>
      </c>
      <c r="C831" s="635" t="s">
        <v>1188</v>
      </c>
      <c r="D831" s="636">
        <v>109</v>
      </c>
      <c r="E831" s="636">
        <v>0</v>
      </c>
      <c r="F831" s="636">
        <v>111</v>
      </c>
      <c r="G831" s="636">
        <v>0</v>
      </c>
      <c r="H831" s="636" t="s">
        <v>1133</v>
      </c>
      <c r="J831" s="638">
        <f t="shared" si="12"/>
        <v>2</v>
      </c>
      <c r="L831" s="633" t="s">
        <v>200</v>
      </c>
      <c r="M831" s="637" t="s">
        <v>1144</v>
      </c>
    </row>
    <row r="832" spans="1:13">
      <c r="A832" s="634" t="s">
        <v>200</v>
      </c>
      <c r="B832" s="634" t="s">
        <v>1144</v>
      </c>
      <c r="C832" s="635" t="s">
        <v>1188</v>
      </c>
      <c r="D832" s="636">
        <v>111</v>
      </c>
      <c r="E832" s="636">
        <v>0</v>
      </c>
      <c r="F832" s="636">
        <v>113</v>
      </c>
      <c r="G832" s="636">
        <v>0</v>
      </c>
      <c r="H832" s="636" t="s">
        <v>1134</v>
      </c>
      <c r="J832" s="638">
        <f t="shared" si="12"/>
        <v>2</v>
      </c>
      <c r="L832" s="633" t="s">
        <v>200</v>
      </c>
      <c r="M832" s="637" t="s">
        <v>1144</v>
      </c>
    </row>
    <row r="833" spans="1:13">
      <c r="A833" s="634" t="s">
        <v>200</v>
      </c>
      <c r="B833" s="634" t="s">
        <v>1144</v>
      </c>
      <c r="C833" s="635" t="s">
        <v>1188</v>
      </c>
      <c r="D833" s="636">
        <v>113</v>
      </c>
      <c r="E833" s="636">
        <v>0</v>
      </c>
      <c r="F833" s="636">
        <v>117</v>
      </c>
      <c r="G833" s="636">
        <v>0</v>
      </c>
      <c r="H833" s="636" t="s">
        <v>1133</v>
      </c>
      <c r="J833" s="638">
        <f t="shared" si="12"/>
        <v>4</v>
      </c>
      <c r="L833" s="633" t="s">
        <v>200</v>
      </c>
      <c r="M833" s="637" t="s">
        <v>1144</v>
      </c>
    </row>
    <row r="834" spans="1:13">
      <c r="A834" s="634" t="s">
        <v>200</v>
      </c>
      <c r="B834" s="634" t="s">
        <v>1144</v>
      </c>
      <c r="C834" s="635" t="s">
        <v>1188</v>
      </c>
      <c r="D834" s="636">
        <v>117</v>
      </c>
      <c r="E834" s="636">
        <v>0</v>
      </c>
      <c r="F834" s="636">
        <v>120</v>
      </c>
      <c r="G834" s="636">
        <v>0</v>
      </c>
      <c r="H834" s="636" t="s">
        <v>1132</v>
      </c>
      <c r="J834" s="638">
        <f t="shared" si="12"/>
        <v>3</v>
      </c>
      <c r="L834" s="633" t="s">
        <v>200</v>
      </c>
      <c r="M834" s="637" t="s">
        <v>1144</v>
      </c>
    </row>
    <row r="835" spans="1:13">
      <c r="A835" s="634" t="s">
        <v>200</v>
      </c>
      <c r="B835" s="634" t="s">
        <v>1144</v>
      </c>
      <c r="C835" s="635" t="s">
        <v>1188</v>
      </c>
      <c r="D835" s="636">
        <v>120</v>
      </c>
      <c r="E835" s="636">
        <v>0</v>
      </c>
      <c r="F835" s="636">
        <v>121</v>
      </c>
      <c r="G835" s="636">
        <v>0</v>
      </c>
      <c r="H835" s="636" t="s">
        <v>1133</v>
      </c>
      <c r="J835" s="638">
        <f t="shared" ref="J835:J898" si="13">+(F835+G835/1000)-(D835+E835/1000)</f>
        <v>1</v>
      </c>
      <c r="L835" s="633" t="s">
        <v>200</v>
      </c>
      <c r="M835" s="637" t="s">
        <v>1144</v>
      </c>
    </row>
    <row r="836" spans="1:13">
      <c r="A836" s="634" t="s">
        <v>200</v>
      </c>
      <c r="B836" s="634" t="s">
        <v>1144</v>
      </c>
      <c r="C836" s="635" t="s">
        <v>1188</v>
      </c>
      <c r="D836" s="636">
        <v>121</v>
      </c>
      <c r="E836" s="636">
        <v>0</v>
      </c>
      <c r="F836" s="636">
        <v>130</v>
      </c>
      <c r="G836" s="636">
        <v>0</v>
      </c>
      <c r="H836" s="636" t="s">
        <v>1132</v>
      </c>
      <c r="J836" s="638">
        <f t="shared" si="13"/>
        <v>9</v>
      </c>
      <c r="L836" s="633" t="s">
        <v>200</v>
      </c>
      <c r="M836" s="637" t="s">
        <v>1144</v>
      </c>
    </row>
    <row r="837" spans="1:13">
      <c r="A837" s="634" t="s">
        <v>200</v>
      </c>
      <c r="B837" s="634" t="s">
        <v>1144</v>
      </c>
      <c r="C837" s="635" t="s">
        <v>1188</v>
      </c>
      <c r="D837" s="636">
        <v>130</v>
      </c>
      <c r="E837" s="636">
        <v>0</v>
      </c>
      <c r="F837" s="636">
        <v>131</v>
      </c>
      <c r="G837" s="636">
        <v>0</v>
      </c>
      <c r="H837" s="636" t="s">
        <v>1133</v>
      </c>
      <c r="J837" s="638">
        <f t="shared" si="13"/>
        <v>1</v>
      </c>
      <c r="L837" s="633" t="s">
        <v>200</v>
      </c>
      <c r="M837" s="637" t="s">
        <v>1144</v>
      </c>
    </row>
    <row r="838" spans="1:13">
      <c r="A838" s="634" t="s">
        <v>200</v>
      </c>
      <c r="B838" s="634" t="s">
        <v>1144</v>
      </c>
      <c r="C838" s="635" t="s">
        <v>1188</v>
      </c>
      <c r="D838" s="636">
        <v>131</v>
      </c>
      <c r="E838" s="636">
        <v>0</v>
      </c>
      <c r="F838" s="636">
        <v>134</v>
      </c>
      <c r="G838" s="636">
        <v>610</v>
      </c>
      <c r="H838" s="636" t="s">
        <v>1132</v>
      </c>
      <c r="J838" s="638">
        <f t="shared" si="13"/>
        <v>3.6100000000000136</v>
      </c>
      <c r="L838" s="633" t="s">
        <v>200</v>
      </c>
      <c r="M838" s="637" t="s">
        <v>1144</v>
      </c>
    </row>
    <row r="839" spans="1:13">
      <c r="A839" s="634" t="s">
        <v>202</v>
      </c>
      <c r="B839" s="634" t="s">
        <v>1144</v>
      </c>
      <c r="C839" s="635" t="s">
        <v>203</v>
      </c>
      <c r="D839" s="636">
        <v>0</v>
      </c>
      <c r="E839" s="636">
        <v>0</v>
      </c>
      <c r="F839" s="636">
        <v>7</v>
      </c>
      <c r="G839" s="636">
        <v>500</v>
      </c>
      <c r="H839" s="636" t="s">
        <v>1132</v>
      </c>
      <c r="J839" s="638">
        <f t="shared" si="13"/>
        <v>7.5</v>
      </c>
      <c r="L839" s="633" t="s">
        <v>202</v>
      </c>
      <c r="M839" s="637" t="s">
        <v>1144</v>
      </c>
    </row>
    <row r="840" spans="1:13">
      <c r="A840" s="634" t="s">
        <v>202</v>
      </c>
      <c r="B840" s="634" t="s">
        <v>1144</v>
      </c>
      <c r="C840" s="635" t="s">
        <v>203</v>
      </c>
      <c r="D840" s="636">
        <v>0</v>
      </c>
      <c r="E840" s="636">
        <v>880</v>
      </c>
      <c r="F840" s="636">
        <v>7</v>
      </c>
      <c r="G840" s="636">
        <v>500</v>
      </c>
      <c r="H840" s="636" t="s">
        <v>1134</v>
      </c>
      <c r="J840" s="638">
        <f t="shared" si="13"/>
        <v>6.62</v>
      </c>
      <c r="L840" s="633" t="s">
        <v>202</v>
      </c>
      <c r="M840" s="637" t="s">
        <v>1144</v>
      </c>
    </row>
    <row r="841" spans="1:13">
      <c r="A841" s="634" t="s">
        <v>202</v>
      </c>
      <c r="B841" s="634" t="s">
        <v>1144</v>
      </c>
      <c r="C841" s="635" t="s">
        <v>203</v>
      </c>
      <c r="D841" s="636">
        <v>7</v>
      </c>
      <c r="E841" s="636">
        <v>500</v>
      </c>
      <c r="F841" s="636">
        <v>10</v>
      </c>
      <c r="G841" s="636">
        <v>0</v>
      </c>
      <c r="H841" s="636" t="s">
        <v>1133</v>
      </c>
      <c r="J841" s="638">
        <f t="shared" si="13"/>
        <v>2.5</v>
      </c>
      <c r="L841" s="633" t="s">
        <v>202</v>
      </c>
      <c r="M841" s="637" t="s">
        <v>1144</v>
      </c>
    </row>
    <row r="842" spans="1:13">
      <c r="A842" s="634" t="s">
        <v>202</v>
      </c>
      <c r="B842" s="634" t="s">
        <v>1144</v>
      </c>
      <c r="C842" s="635" t="s">
        <v>203</v>
      </c>
      <c r="D842" s="636">
        <v>10</v>
      </c>
      <c r="E842" s="636">
        <v>0</v>
      </c>
      <c r="F842" s="636">
        <v>10</v>
      </c>
      <c r="G842" s="636">
        <v>950</v>
      </c>
      <c r="H842" s="636" t="s">
        <v>1132</v>
      </c>
      <c r="J842" s="638">
        <f t="shared" si="13"/>
        <v>0.94999999999999929</v>
      </c>
      <c r="L842" s="633" t="s">
        <v>202</v>
      </c>
      <c r="M842" s="637" t="s">
        <v>1144</v>
      </c>
    </row>
    <row r="843" spans="1:13">
      <c r="A843" s="634" t="s">
        <v>202</v>
      </c>
      <c r="B843" s="634" t="s">
        <v>1144</v>
      </c>
      <c r="C843" s="635" t="s">
        <v>203</v>
      </c>
      <c r="D843" s="636">
        <v>10</v>
      </c>
      <c r="E843" s="636">
        <v>950</v>
      </c>
      <c r="F843" s="636">
        <v>23</v>
      </c>
      <c r="G843" s="636">
        <v>360</v>
      </c>
      <c r="H843" s="636" t="s">
        <v>1133</v>
      </c>
      <c r="J843" s="638">
        <f t="shared" si="13"/>
        <v>12.41</v>
      </c>
      <c r="L843" s="633" t="s">
        <v>202</v>
      </c>
      <c r="M843" s="637" t="s">
        <v>1144</v>
      </c>
    </row>
    <row r="844" spans="1:13">
      <c r="A844" s="634" t="s">
        <v>202</v>
      </c>
      <c r="B844" s="634" t="s">
        <v>1144</v>
      </c>
      <c r="C844" s="635" t="s">
        <v>203</v>
      </c>
      <c r="D844" s="636">
        <v>23</v>
      </c>
      <c r="E844" s="636">
        <v>360</v>
      </c>
      <c r="F844" s="636">
        <v>24</v>
      </c>
      <c r="G844" s="636">
        <v>840</v>
      </c>
      <c r="H844" s="636" t="s">
        <v>1132</v>
      </c>
      <c r="J844" s="638">
        <f t="shared" si="13"/>
        <v>1.4800000000000004</v>
      </c>
      <c r="L844" s="633" t="s">
        <v>202</v>
      </c>
      <c r="M844" s="637" t="s">
        <v>1144</v>
      </c>
    </row>
    <row r="845" spans="1:13">
      <c r="A845" s="634" t="s">
        <v>202</v>
      </c>
      <c r="B845" s="634" t="s">
        <v>1144</v>
      </c>
      <c r="C845" s="635" t="s">
        <v>203</v>
      </c>
      <c r="D845" s="636">
        <v>24</v>
      </c>
      <c r="E845" s="636">
        <v>840</v>
      </c>
      <c r="F845" s="636">
        <v>34</v>
      </c>
      <c r="G845" s="636">
        <v>200</v>
      </c>
      <c r="H845" s="636" t="s">
        <v>1133</v>
      </c>
      <c r="J845" s="638">
        <f t="shared" si="13"/>
        <v>9.360000000000003</v>
      </c>
      <c r="L845" s="633" t="s">
        <v>202</v>
      </c>
      <c r="M845" s="637" t="s">
        <v>1144</v>
      </c>
    </row>
    <row r="846" spans="1:13">
      <c r="A846" s="634" t="s">
        <v>202</v>
      </c>
      <c r="B846" s="634" t="s">
        <v>1144</v>
      </c>
      <c r="C846" s="635" t="s">
        <v>203</v>
      </c>
      <c r="D846" s="636">
        <v>34</v>
      </c>
      <c r="E846" s="636">
        <v>200</v>
      </c>
      <c r="F846" s="636">
        <v>36</v>
      </c>
      <c r="G846" s="636">
        <v>350</v>
      </c>
      <c r="H846" s="636" t="s">
        <v>1134</v>
      </c>
      <c r="J846" s="638">
        <f t="shared" si="13"/>
        <v>2.1499999999999986</v>
      </c>
      <c r="L846" s="633" t="s">
        <v>202</v>
      </c>
      <c r="M846" s="637" t="s">
        <v>1144</v>
      </c>
    </row>
    <row r="847" spans="1:13">
      <c r="A847" s="634" t="s">
        <v>202</v>
      </c>
      <c r="B847" s="634" t="s">
        <v>1144</v>
      </c>
      <c r="C847" s="635" t="s">
        <v>203</v>
      </c>
      <c r="D847" s="636">
        <v>36</v>
      </c>
      <c r="E847" s="636">
        <v>350</v>
      </c>
      <c r="F847" s="636">
        <v>37</v>
      </c>
      <c r="G847" s="636">
        <v>650</v>
      </c>
      <c r="H847" s="636" t="s">
        <v>1132</v>
      </c>
      <c r="J847" s="638">
        <f t="shared" si="13"/>
        <v>1.2999999999999972</v>
      </c>
      <c r="L847" s="633" t="s">
        <v>202</v>
      </c>
      <c r="M847" s="637" t="s">
        <v>1144</v>
      </c>
    </row>
    <row r="848" spans="1:13">
      <c r="A848" s="634" t="s">
        <v>202</v>
      </c>
      <c r="B848" s="634" t="s">
        <v>1144</v>
      </c>
      <c r="C848" s="635" t="s">
        <v>203</v>
      </c>
      <c r="D848" s="636">
        <v>37</v>
      </c>
      <c r="E848" s="636">
        <v>650</v>
      </c>
      <c r="F848" s="636">
        <v>40</v>
      </c>
      <c r="G848" s="636">
        <v>180</v>
      </c>
      <c r="H848" s="636" t="s">
        <v>1134</v>
      </c>
      <c r="J848" s="638">
        <f t="shared" si="13"/>
        <v>2.5300000000000011</v>
      </c>
      <c r="L848" s="633" t="s">
        <v>202</v>
      </c>
      <c r="M848" s="637" t="s">
        <v>1144</v>
      </c>
    </row>
    <row r="849" spans="1:13">
      <c r="A849" s="634" t="s">
        <v>202</v>
      </c>
      <c r="B849" s="634" t="s">
        <v>1144</v>
      </c>
      <c r="C849" s="635" t="s">
        <v>203</v>
      </c>
      <c r="D849" s="636">
        <v>40</v>
      </c>
      <c r="E849" s="636">
        <v>180</v>
      </c>
      <c r="F849" s="636">
        <v>46</v>
      </c>
      <c r="G849" s="636">
        <v>970</v>
      </c>
      <c r="H849" s="636" t="s">
        <v>1133</v>
      </c>
      <c r="J849" s="638">
        <f t="shared" si="13"/>
        <v>6.7899999999999991</v>
      </c>
      <c r="L849" s="633" t="s">
        <v>202</v>
      </c>
      <c r="M849" s="637" t="s">
        <v>1144</v>
      </c>
    </row>
    <row r="850" spans="1:13">
      <c r="A850" s="634" t="s">
        <v>202</v>
      </c>
      <c r="B850" s="634" t="s">
        <v>1144</v>
      </c>
      <c r="C850" s="635" t="s">
        <v>203</v>
      </c>
      <c r="D850" s="636">
        <v>46</v>
      </c>
      <c r="E850" s="636">
        <v>970</v>
      </c>
      <c r="F850" s="636">
        <v>65</v>
      </c>
      <c r="G850" s="636">
        <v>930</v>
      </c>
      <c r="H850" s="636" t="s">
        <v>1133</v>
      </c>
      <c r="J850" s="638">
        <f t="shared" si="13"/>
        <v>18.960000000000008</v>
      </c>
      <c r="L850" s="633" t="s">
        <v>202</v>
      </c>
      <c r="M850" s="637" t="s">
        <v>1144</v>
      </c>
    </row>
    <row r="851" spans="1:13">
      <c r="A851" s="634" t="s">
        <v>202</v>
      </c>
      <c r="B851" s="634" t="s">
        <v>1144</v>
      </c>
      <c r="C851" s="635" t="s">
        <v>203</v>
      </c>
      <c r="D851" s="636">
        <v>65</v>
      </c>
      <c r="E851" s="636">
        <v>930</v>
      </c>
      <c r="F851" s="636">
        <v>69</v>
      </c>
      <c r="G851" s="636">
        <v>900</v>
      </c>
      <c r="H851" s="636" t="s">
        <v>1134</v>
      </c>
      <c r="J851" s="638">
        <f t="shared" si="13"/>
        <v>3.9699999999999989</v>
      </c>
      <c r="L851" s="633" t="s">
        <v>202</v>
      </c>
      <c r="M851" s="637" t="s">
        <v>1144</v>
      </c>
    </row>
    <row r="852" spans="1:13">
      <c r="A852" s="634" t="s">
        <v>202</v>
      </c>
      <c r="B852" s="634" t="s">
        <v>1144</v>
      </c>
      <c r="C852" s="635" t="s">
        <v>203</v>
      </c>
      <c r="D852" s="636">
        <v>69</v>
      </c>
      <c r="E852" s="636">
        <v>900</v>
      </c>
      <c r="F852" s="636">
        <v>71</v>
      </c>
      <c r="G852" s="636">
        <v>697</v>
      </c>
      <c r="H852" s="636" t="s">
        <v>1132</v>
      </c>
      <c r="J852" s="638">
        <f t="shared" si="13"/>
        <v>1.796999999999997</v>
      </c>
      <c r="L852" s="633" t="s">
        <v>202</v>
      </c>
      <c r="M852" s="637" t="s">
        <v>1144</v>
      </c>
    </row>
    <row r="853" spans="1:13">
      <c r="A853" s="634" t="s">
        <v>205</v>
      </c>
      <c r="B853" s="634" t="s">
        <v>1144</v>
      </c>
      <c r="C853" s="635" t="s">
        <v>1189</v>
      </c>
      <c r="D853" s="636">
        <v>0</v>
      </c>
      <c r="E853" s="636">
        <v>0</v>
      </c>
      <c r="F853" s="636">
        <v>0</v>
      </c>
      <c r="G853" s="636">
        <v>880</v>
      </c>
      <c r="H853" s="636" t="s">
        <v>1132</v>
      </c>
      <c r="J853" s="638">
        <f t="shared" si="13"/>
        <v>0.88</v>
      </c>
      <c r="L853" s="633" t="s">
        <v>205</v>
      </c>
      <c r="M853" s="637" t="s">
        <v>1144</v>
      </c>
    </row>
    <row r="854" spans="1:13">
      <c r="A854" s="634" t="s">
        <v>205</v>
      </c>
      <c r="B854" s="634" t="s">
        <v>1144</v>
      </c>
      <c r="C854" s="635" t="s">
        <v>1189</v>
      </c>
      <c r="D854" s="636">
        <v>0</v>
      </c>
      <c r="E854" s="636">
        <v>880</v>
      </c>
      <c r="F854" s="636">
        <v>1</v>
      </c>
      <c r="G854" s="636">
        <v>600</v>
      </c>
      <c r="H854" s="636" t="s">
        <v>1134</v>
      </c>
      <c r="J854" s="638">
        <f t="shared" si="13"/>
        <v>0.72000000000000008</v>
      </c>
      <c r="L854" s="633" t="s">
        <v>205</v>
      </c>
      <c r="M854" s="637" t="s">
        <v>1144</v>
      </c>
    </row>
    <row r="855" spans="1:13">
      <c r="A855" s="634" t="s">
        <v>205</v>
      </c>
      <c r="B855" s="634" t="s">
        <v>1144</v>
      </c>
      <c r="C855" s="635" t="s">
        <v>1189</v>
      </c>
      <c r="D855" s="636">
        <v>1</v>
      </c>
      <c r="E855" s="636">
        <v>600</v>
      </c>
      <c r="F855" s="636">
        <v>6</v>
      </c>
      <c r="G855" s="636">
        <v>200</v>
      </c>
      <c r="H855" s="636" t="s">
        <v>1132</v>
      </c>
      <c r="J855" s="638">
        <f t="shared" si="13"/>
        <v>4.5999999999999996</v>
      </c>
      <c r="L855" s="633" t="s">
        <v>205</v>
      </c>
      <c r="M855" s="637" t="s">
        <v>1144</v>
      </c>
    </row>
    <row r="856" spans="1:13">
      <c r="A856" s="634" t="s">
        <v>205</v>
      </c>
      <c r="B856" s="634" t="s">
        <v>1144</v>
      </c>
      <c r="C856" s="635" t="s">
        <v>1189</v>
      </c>
      <c r="D856" s="636">
        <v>6</v>
      </c>
      <c r="E856" s="636">
        <v>200</v>
      </c>
      <c r="F856" s="636">
        <v>8</v>
      </c>
      <c r="G856" s="636">
        <v>970</v>
      </c>
      <c r="H856" s="636" t="s">
        <v>1133</v>
      </c>
      <c r="J856" s="638">
        <f t="shared" si="13"/>
        <v>2.7700000000000005</v>
      </c>
      <c r="L856" s="633" t="s">
        <v>205</v>
      </c>
      <c r="M856" s="637" t="s">
        <v>1144</v>
      </c>
    </row>
    <row r="857" spans="1:13">
      <c r="A857" s="634" t="s">
        <v>205</v>
      </c>
      <c r="B857" s="634" t="s">
        <v>1144</v>
      </c>
      <c r="C857" s="635" t="s">
        <v>1189</v>
      </c>
      <c r="D857" s="636">
        <v>8</v>
      </c>
      <c r="E857" s="636">
        <v>970</v>
      </c>
      <c r="F857" s="636">
        <v>11</v>
      </c>
      <c r="G857" s="636">
        <v>500</v>
      </c>
      <c r="H857" s="636" t="s">
        <v>1132</v>
      </c>
      <c r="J857" s="638">
        <f t="shared" si="13"/>
        <v>2.5299999999999994</v>
      </c>
      <c r="L857" s="633" t="s">
        <v>205</v>
      </c>
      <c r="M857" s="637" t="s">
        <v>1144</v>
      </c>
    </row>
    <row r="858" spans="1:13">
      <c r="A858" s="634" t="s">
        <v>205</v>
      </c>
      <c r="B858" s="634" t="s">
        <v>1144</v>
      </c>
      <c r="C858" s="635" t="s">
        <v>1189</v>
      </c>
      <c r="D858" s="636">
        <v>11</v>
      </c>
      <c r="E858" s="636">
        <v>500</v>
      </c>
      <c r="F858" s="636">
        <v>16</v>
      </c>
      <c r="G858" s="636">
        <v>620</v>
      </c>
      <c r="H858" s="636" t="s">
        <v>1133</v>
      </c>
      <c r="J858" s="638">
        <f t="shared" si="13"/>
        <v>5.120000000000001</v>
      </c>
      <c r="L858" s="633" t="s">
        <v>205</v>
      </c>
      <c r="M858" s="637" t="s">
        <v>1144</v>
      </c>
    </row>
    <row r="859" spans="1:13">
      <c r="A859" s="634" t="s">
        <v>205</v>
      </c>
      <c r="B859" s="634" t="s">
        <v>1144</v>
      </c>
      <c r="C859" s="635" t="s">
        <v>1189</v>
      </c>
      <c r="D859" s="636">
        <v>16</v>
      </c>
      <c r="E859" s="636">
        <v>620</v>
      </c>
      <c r="F859" s="636">
        <v>21</v>
      </c>
      <c r="G859" s="636">
        <v>830</v>
      </c>
      <c r="H859" s="636" t="s">
        <v>1134</v>
      </c>
      <c r="J859" s="638">
        <f t="shared" si="13"/>
        <v>5.2099999999999973</v>
      </c>
      <c r="L859" s="633" t="s">
        <v>205</v>
      </c>
      <c r="M859" s="637" t="s">
        <v>1144</v>
      </c>
    </row>
    <row r="860" spans="1:13">
      <c r="A860" s="634" t="s">
        <v>205</v>
      </c>
      <c r="B860" s="634" t="s">
        <v>1144</v>
      </c>
      <c r="C860" s="635" t="s">
        <v>1189</v>
      </c>
      <c r="D860" s="636">
        <v>21</v>
      </c>
      <c r="E860" s="636">
        <v>830</v>
      </c>
      <c r="F860" s="636">
        <v>25</v>
      </c>
      <c r="G860" s="636">
        <v>610</v>
      </c>
      <c r="H860" s="636" t="s">
        <v>1133</v>
      </c>
      <c r="J860" s="638">
        <f t="shared" si="13"/>
        <v>3.7800000000000011</v>
      </c>
      <c r="L860" s="633" t="s">
        <v>205</v>
      </c>
      <c r="M860" s="637" t="s">
        <v>1144</v>
      </c>
    </row>
    <row r="861" spans="1:13">
      <c r="A861" s="634" t="s">
        <v>205</v>
      </c>
      <c r="B861" s="634" t="s">
        <v>1144</v>
      </c>
      <c r="C861" s="635" t="s">
        <v>1189</v>
      </c>
      <c r="D861" s="636">
        <v>25</v>
      </c>
      <c r="E861" s="636">
        <v>610</v>
      </c>
      <c r="F861" s="636">
        <v>26</v>
      </c>
      <c r="G861" s="636">
        <v>300</v>
      </c>
      <c r="H861" s="636" t="s">
        <v>1134</v>
      </c>
      <c r="J861" s="638">
        <f t="shared" si="13"/>
        <v>0.69000000000000128</v>
      </c>
      <c r="L861" s="633" t="s">
        <v>205</v>
      </c>
      <c r="M861" s="637" t="s">
        <v>1144</v>
      </c>
    </row>
    <row r="862" spans="1:13">
      <c r="A862" s="634" t="s">
        <v>205</v>
      </c>
      <c r="B862" s="634" t="s">
        <v>1144</v>
      </c>
      <c r="C862" s="635" t="s">
        <v>1189</v>
      </c>
      <c r="D862" s="636">
        <v>26</v>
      </c>
      <c r="E862" s="636">
        <v>300</v>
      </c>
      <c r="F862" s="636">
        <v>36</v>
      </c>
      <c r="G862" s="636">
        <v>490</v>
      </c>
      <c r="H862" s="636" t="s">
        <v>1133</v>
      </c>
      <c r="J862" s="638">
        <f t="shared" si="13"/>
        <v>10.190000000000001</v>
      </c>
      <c r="L862" s="633" t="s">
        <v>205</v>
      </c>
      <c r="M862" s="637" t="s">
        <v>1144</v>
      </c>
    </row>
    <row r="863" spans="1:13">
      <c r="A863" s="634" t="s">
        <v>205</v>
      </c>
      <c r="B863" s="634" t="s">
        <v>1144</v>
      </c>
      <c r="C863" s="635" t="s">
        <v>1189</v>
      </c>
      <c r="D863" s="636">
        <v>36</v>
      </c>
      <c r="E863" s="636">
        <v>490</v>
      </c>
      <c r="F863" s="636">
        <v>46</v>
      </c>
      <c r="G863" s="636">
        <v>0</v>
      </c>
      <c r="H863" s="636" t="s">
        <v>1134</v>
      </c>
      <c r="J863" s="638">
        <f t="shared" si="13"/>
        <v>9.509999999999998</v>
      </c>
      <c r="L863" s="633" t="s">
        <v>205</v>
      </c>
      <c r="M863" s="637" t="s">
        <v>1144</v>
      </c>
    </row>
    <row r="864" spans="1:13">
      <c r="A864" s="634" t="s">
        <v>205</v>
      </c>
      <c r="B864" s="634" t="s">
        <v>1144</v>
      </c>
      <c r="C864" s="635" t="s">
        <v>1190</v>
      </c>
      <c r="D864" s="636">
        <v>46</v>
      </c>
      <c r="E864" s="636">
        <v>0</v>
      </c>
      <c r="F864" s="636">
        <v>46</v>
      </c>
      <c r="G864" s="636">
        <v>180</v>
      </c>
      <c r="H864" s="636" t="s">
        <v>1141</v>
      </c>
      <c r="J864" s="638">
        <f t="shared" si="13"/>
        <v>0.17999999999999972</v>
      </c>
      <c r="L864" s="633" t="s">
        <v>205</v>
      </c>
      <c r="M864" s="637" t="s">
        <v>1144</v>
      </c>
    </row>
    <row r="865" spans="1:13">
      <c r="A865" s="634" t="s">
        <v>205</v>
      </c>
      <c r="B865" s="634" t="s">
        <v>1144</v>
      </c>
      <c r="C865" s="635" t="s">
        <v>1190</v>
      </c>
      <c r="D865" s="636">
        <v>46</v>
      </c>
      <c r="E865" s="636">
        <v>180</v>
      </c>
      <c r="F865" s="636">
        <v>46</v>
      </c>
      <c r="G865" s="636">
        <v>580</v>
      </c>
      <c r="H865" s="636" t="s">
        <v>1134</v>
      </c>
      <c r="J865" s="638">
        <f t="shared" si="13"/>
        <v>0.39999999999999858</v>
      </c>
      <c r="L865" s="633" t="s">
        <v>205</v>
      </c>
      <c r="M865" s="637" t="s">
        <v>1144</v>
      </c>
    </row>
    <row r="866" spans="1:13">
      <c r="A866" s="634" t="s">
        <v>205</v>
      </c>
      <c r="B866" s="634" t="s">
        <v>1144</v>
      </c>
      <c r="C866" s="635" t="s">
        <v>1190</v>
      </c>
      <c r="D866" s="636">
        <v>46</v>
      </c>
      <c r="E866" s="636">
        <v>580</v>
      </c>
      <c r="F866" s="636">
        <v>46</v>
      </c>
      <c r="G866" s="636">
        <v>705</v>
      </c>
      <c r="H866" s="636" t="s">
        <v>1134</v>
      </c>
      <c r="J866" s="638">
        <f t="shared" si="13"/>
        <v>0.125</v>
      </c>
      <c r="L866" s="633" t="s">
        <v>205</v>
      </c>
      <c r="M866" s="637" t="s">
        <v>1144</v>
      </c>
    </row>
    <row r="867" spans="1:13">
      <c r="A867" s="634" t="s">
        <v>205</v>
      </c>
      <c r="B867" s="634" t="s">
        <v>1144</v>
      </c>
      <c r="C867" s="635" t="s">
        <v>1190</v>
      </c>
      <c r="D867" s="636">
        <v>46</v>
      </c>
      <c r="E867" s="636">
        <v>705</v>
      </c>
      <c r="F867" s="636">
        <v>46</v>
      </c>
      <c r="G867" s="636">
        <v>910</v>
      </c>
      <c r="H867" s="636" t="s">
        <v>1133</v>
      </c>
      <c r="J867" s="638">
        <f t="shared" si="13"/>
        <v>0.20499999999999829</v>
      </c>
      <c r="L867" s="633" t="s">
        <v>205</v>
      </c>
      <c r="M867" s="637" t="s">
        <v>1144</v>
      </c>
    </row>
    <row r="868" spans="1:13">
      <c r="A868" s="634" t="s">
        <v>205</v>
      </c>
      <c r="B868" s="634" t="s">
        <v>1144</v>
      </c>
      <c r="C868" s="635" t="s">
        <v>1190</v>
      </c>
      <c r="D868" s="636">
        <v>46</v>
      </c>
      <c r="E868" s="636">
        <v>910</v>
      </c>
      <c r="F868" s="636">
        <v>48</v>
      </c>
      <c r="G868" s="636">
        <v>345</v>
      </c>
      <c r="H868" s="636" t="s">
        <v>1132</v>
      </c>
      <c r="J868" s="638">
        <f t="shared" si="13"/>
        <v>1.4350000000000023</v>
      </c>
      <c r="L868" s="633" t="s">
        <v>205</v>
      </c>
      <c r="M868" s="637" t="s">
        <v>1144</v>
      </c>
    </row>
    <row r="869" spans="1:13">
      <c r="A869" s="634" t="s">
        <v>205</v>
      </c>
      <c r="B869" s="634" t="s">
        <v>1144</v>
      </c>
      <c r="C869" s="635" t="s">
        <v>1190</v>
      </c>
      <c r="D869" s="636">
        <v>48</v>
      </c>
      <c r="E869" s="636">
        <v>345</v>
      </c>
      <c r="F869" s="636">
        <v>48</v>
      </c>
      <c r="G869" s="636">
        <v>590</v>
      </c>
      <c r="H869" s="636" t="s">
        <v>1134</v>
      </c>
      <c r="J869" s="638">
        <f t="shared" si="13"/>
        <v>0.24500000000000455</v>
      </c>
      <c r="L869" s="633" t="s">
        <v>205</v>
      </c>
      <c r="M869" s="637" t="s">
        <v>1144</v>
      </c>
    </row>
    <row r="870" spans="1:13">
      <c r="A870" s="634" t="s">
        <v>205</v>
      </c>
      <c r="B870" s="634" t="s">
        <v>1144</v>
      </c>
      <c r="C870" s="635" t="s">
        <v>1190</v>
      </c>
      <c r="D870" s="636">
        <v>48</v>
      </c>
      <c r="E870" s="636">
        <v>590</v>
      </c>
      <c r="F870" s="636">
        <v>48</v>
      </c>
      <c r="G870" s="636">
        <v>720</v>
      </c>
      <c r="H870" s="636" t="s">
        <v>1132</v>
      </c>
      <c r="J870" s="638">
        <f t="shared" si="13"/>
        <v>0.12999999999999545</v>
      </c>
      <c r="L870" s="633" t="s">
        <v>205</v>
      </c>
      <c r="M870" s="637" t="s">
        <v>1144</v>
      </c>
    </row>
    <row r="871" spans="1:13">
      <c r="A871" s="634" t="s">
        <v>205</v>
      </c>
      <c r="B871" s="634" t="s">
        <v>1144</v>
      </c>
      <c r="C871" s="635" t="s">
        <v>1190</v>
      </c>
      <c r="D871" s="636">
        <v>48</v>
      </c>
      <c r="E871" s="636">
        <v>720</v>
      </c>
      <c r="F871" s="636">
        <v>48</v>
      </c>
      <c r="G871" s="636">
        <v>820</v>
      </c>
      <c r="H871" s="636" t="s">
        <v>1133</v>
      </c>
      <c r="J871" s="638">
        <f t="shared" si="13"/>
        <v>0.10000000000000142</v>
      </c>
      <c r="L871" s="633" t="s">
        <v>205</v>
      </c>
      <c r="M871" s="637" t="s">
        <v>1144</v>
      </c>
    </row>
    <row r="872" spans="1:13">
      <c r="A872" s="634" t="s">
        <v>205</v>
      </c>
      <c r="B872" s="634" t="s">
        <v>1144</v>
      </c>
      <c r="C872" s="635" t="s">
        <v>1190</v>
      </c>
      <c r="D872" s="636">
        <v>48</v>
      </c>
      <c r="E872" s="636">
        <v>820</v>
      </c>
      <c r="F872" s="636">
        <v>49</v>
      </c>
      <c r="G872" s="636">
        <v>460</v>
      </c>
      <c r="H872" s="636" t="s">
        <v>1132</v>
      </c>
      <c r="J872" s="638">
        <f t="shared" si="13"/>
        <v>0.64000000000000057</v>
      </c>
      <c r="L872" s="633" t="s">
        <v>205</v>
      </c>
      <c r="M872" s="637" t="s">
        <v>1144</v>
      </c>
    </row>
    <row r="873" spans="1:13">
      <c r="A873" s="634" t="s">
        <v>205</v>
      </c>
      <c r="B873" s="634" t="s">
        <v>1144</v>
      </c>
      <c r="C873" s="635" t="s">
        <v>1190</v>
      </c>
      <c r="D873" s="636">
        <v>49</v>
      </c>
      <c r="E873" s="636">
        <v>460</v>
      </c>
      <c r="F873" s="636">
        <v>49</v>
      </c>
      <c r="G873" s="636">
        <v>600</v>
      </c>
      <c r="H873" s="636" t="s">
        <v>1133</v>
      </c>
      <c r="J873" s="638">
        <f t="shared" si="13"/>
        <v>0.14000000000000057</v>
      </c>
      <c r="L873" s="633" t="s">
        <v>205</v>
      </c>
      <c r="M873" s="637" t="s">
        <v>1144</v>
      </c>
    </row>
    <row r="874" spans="1:13">
      <c r="A874" s="634" t="s">
        <v>205</v>
      </c>
      <c r="B874" s="634" t="s">
        <v>1144</v>
      </c>
      <c r="C874" s="635" t="s">
        <v>1190</v>
      </c>
      <c r="D874" s="636">
        <v>49</v>
      </c>
      <c r="E874" s="636">
        <v>600</v>
      </c>
      <c r="F874" s="636">
        <v>49</v>
      </c>
      <c r="G874" s="636">
        <v>900</v>
      </c>
      <c r="H874" s="636" t="s">
        <v>1132</v>
      </c>
      <c r="J874" s="638">
        <f t="shared" si="13"/>
        <v>0.29999999999999716</v>
      </c>
      <c r="L874" s="633" t="s">
        <v>205</v>
      </c>
      <c r="M874" s="637" t="s">
        <v>1144</v>
      </c>
    </row>
    <row r="875" spans="1:13">
      <c r="A875" s="634" t="s">
        <v>205</v>
      </c>
      <c r="B875" s="634" t="s">
        <v>1144</v>
      </c>
      <c r="C875" s="635" t="s">
        <v>1190</v>
      </c>
      <c r="D875" s="636">
        <v>49</v>
      </c>
      <c r="E875" s="636">
        <v>900</v>
      </c>
      <c r="F875" s="636">
        <v>50</v>
      </c>
      <c r="G875" s="636">
        <v>150</v>
      </c>
      <c r="H875" s="636" t="s">
        <v>1133</v>
      </c>
      <c r="J875" s="638">
        <f t="shared" si="13"/>
        <v>0.25</v>
      </c>
      <c r="L875" s="633" t="s">
        <v>205</v>
      </c>
      <c r="M875" s="637" t="s">
        <v>1144</v>
      </c>
    </row>
    <row r="876" spans="1:13">
      <c r="A876" s="634" t="s">
        <v>205</v>
      </c>
      <c r="B876" s="634" t="s">
        <v>1144</v>
      </c>
      <c r="C876" s="635" t="s">
        <v>1190</v>
      </c>
      <c r="D876" s="636">
        <v>50</v>
      </c>
      <c r="E876" s="636">
        <v>150</v>
      </c>
      <c r="F876" s="636">
        <v>50</v>
      </c>
      <c r="G876" s="636">
        <v>500</v>
      </c>
      <c r="H876" s="636" t="s">
        <v>1132</v>
      </c>
      <c r="J876" s="638">
        <f t="shared" si="13"/>
        <v>0.35000000000000142</v>
      </c>
      <c r="L876" s="633" t="s">
        <v>205</v>
      </c>
      <c r="M876" s="637" t="s">
        <v>1144</v>
      </c>
    </row>
    <row r="877" spans="1:13">
      <c r="A877" s="634" t="s">
        <v>205</v>
      </c>
      <c r="B877" s="634" t="s">
        <v>1144</v>
      </c>
      <c r="C877" s="635" t="s">
        <v>1190</v>
      </c>
      <c r="D877" s="636">
        <v>50</v>
      </c>
      <c r="E877" s="636">
        <v>500</v>
      </c>
      <c r="F877" s="636">
        <v>50</v>
      </c>
      <c r="G877" s="636">
        <v>745</v>
      </c>
      <c r="H877" s="636" t="s">
        <v>1133</v>
      </c>
      <c r="J877" s="638">
        <f t="shared" si="13"/>
        <v>0.24499999999999744</v>
      </c>
      <c r="L877" s="633" t="s">
        <v>205</v>
      </c>
      <c r="M877" s="637" t="s">
        <v>1144</v>
      </c>
    </row>
    <row r="878" spans="1:13">
      <c r="A878" s="634" t="s">
        <v>205</v>
      </c>
      <c r="B878" s="634" t="s">
        <v>1144</v>
      </c>
      <c r="C878" s="635" t="s">
        <v>1190</v>
      </c>
      <c r="D878" s="636">
        <v>50</v>
      </c>
      <c r="E878" s="636">
        <v>745</v>
      </c>
      <c r="F878" s="636">
        <v>51</v>
      </c>
      <c r="G878" s="636">
        <v>227</v>
      </c>
      <c r="H878" s="636" t="s">
        <v>1132</v>
      </c>
      <c r="J878" s="638">
        <f t="shared" si="13"/>
        <v>0.48199999999999932</v>
      </c>
      <c r="L878" s="633" t="s">
        <v>205</v>
      </c>
      <c r="M878" s="637" t="s">
        <v>1144</v>
      </c>
    </row>
    <row r="879" spans="1:13">
      <c r="A879" s="634" t="s">
        <v>205</v>
      </c>
      <c r="B879" s="634" t="s">
        <v>1144</v>
      </c>
      <c r="C879" s="635" t="s">
        <v>1190</v>
      </c>
      <c r="D879" s="636">
        <v>51</v>
      </c>
      <c r="E879" s="636">
        <v>227</v>
      </c>
      <c r="F879" s="636">
        <v>51</v>
      </c>
      <c r="G879" s="636">
        <v>755</v>
      </c>
      <c r="H879" s="636" t="s">
        <v>1132</v>
      </c>
      <c r="J879" s="638">
        <f t="shared" si="13"/>
        <v>0.5280000000000058</v>
      </c>
      <c r="L879" s="633" t="s">
        <v>205</v>
      </c>
      <c r="M879" s="637" t="s">
        <v>1144</v>
      </c>
    </row>
    <row r="880" spans="1:13">
      <c r="A880" s="634" t="s">
        <v>205</v>
      </c>
      <c r="B880" s="634" t="s">
        <v>1144</v>
      </c>
      <c r="C880" s="635" t="s">
        <v>1190</v>
      </c>
      <c r="D880" s="636">
        <v>51</v>
      </c>
      <c r="E880" s="636">
        <v>755</v>
      </c>
      <c r="F880" s="636">
        <v>51</v>
      </c>
      <c r="G880" s="636">
        <v>900</v>
      </c>
      <c r="H880" s="636" t="s">
        <v>1133</v>
      </c>
      <c r="J880" s="638">
        <f t="shared" si="13"/>
        <v>0.14499999999999602</v>
      </c>
      <c r="L880" s="633" t="s">
        <v>205</v>
      </c>
      <c r="M880" s="637" t="s">
        <v>1144</v>
      </c>
    </row>
    <row r="881" spans="1:13">
      <c r="A881" s="634" t="s">
        <v>205</v>
      </c>
      <c r="B881" s="634" t="s">
        <v>1144</v>
      </c>
      <c r="C881" s="635" t="s">
        <v>1190</v>
      </c>
      <c r="D881" s="636">
        <v>51</v>
      </c>
      <c r="E881" s="636">
        <v>900</v>
      </c>
      <c r="F881" s="636">
        <v>53</v>
      </c>
      <c r="G881" s="636">
        <v>185</v>
      </c>
      <c r="H881" s="636" t="s">
        <v>1132</v>
      </c>
      <c r="J881" s="638">
        <f t="shared" si="13"/>
        <v>1.2850000000000037</v>
      </c>
      <c r="L881" s="633" t="s">
        <v>205</v>
      </c>
      <c r="M881" s="637" t="s">
        <v>1144</v>
      </c>
    </row>
    <row r="882" spans="1:13">
      <c r="A882" s="634" t="s">
        <v>205</v>
      </c>
      <c r="B882" s="634" t="s">
        <v>1144</v>
      </c>
      <c r="C882" s="635" t="s">
        <v>1190</v>
      </c>
      <c r="D882" s="636">
        <v>53</v>
      </c>
      <c r="E882" s="636">
        <v>185</v>
      </c>
      <c r="F882" s="636">
        <v>53</v>
      </c>
      <c r="G882" s="636">
        <v>570</v>
      </c>
      <c r="H882" s="636" t="s">
        <v>1134</v>
      </c>
      <c r="J882" s="638">
        <f t="shared" si="13"/>
        <v>0.38499999999999801</v>
      </c>
      <c r="L882" s="633" t="s">
        <v>205</v>
      </c>
      <c r="M882" s="637" t="s">
        <v>1144</v>
      </c>
    </row>
    <row r="883" spans="1:13">
      <c r="A883" s="634" t="s">
        <v>205</v>
      </c>
      <c r="B883" s="634" t="s">
        <v>1144</v>
      </c>
      <c r="C883" s="635" t="s">
        <v>1190</v>
      </c>
      <c r="D883" s="636">
        <v>53</v>
      </c>
      <c r="E883" s="636">
        <v>570</v>
      </c>
      <c r="F883" s="636">
        <v>54</v>
      </c>
      <c r="G883" s="636">
        <v>40</v>
      </c>
      <c r="H883" s="636" t="s">
        <v>1133</v>
      </c>
      <c r="J883" s="638">
        <f t="shared" si="13"/>
        <v>0.46999999999999886</v>
      </c>
      <c r="L883" s="633" t="s">
        <v>205</v>
      </c>
      <c r="M883" s="637" t="s">
        <v>1144</v>
      </c>
    </row>
    <row r="884" spans="1:13">
      <c r="A884" s="634" t="s">
        <v>205</v>
      </c>
      <c r="B884" s="634" t="s">
        <v>1144</v>
      </c>
      <c r="C884" s="635" t="s">
        <v>1190</v>
      </c>
      <c r="D884" s="636">
        <v>54</v>
      </c>
      <c r="E884" s="636">
        <v>40</v>
      </c>
      <c r="F884" s="636">
        <v>54</v>
      </c>
      <c r="G884" s="636">
        <v>315</v>
      </c>
      <c r="H884" s="636" t="s">
        <v>1134</v>
      </c>
      <c r="J884" s="638">
        <f t="shared" si="13"/>
        <v>0.27499999999999858</v>
      </c>
      <c r="L884" s="633" t="s">
        <v>205</v>
      </c>
      <c r="M884" s="637" t="s">
        <v>1144</v>
      </c>
    </row>
    <row r="885" spans="1:13">
      <c r="A885" s="634" t="s">
        <v>205</v>
      </c>
      <c r="B885" s="634" t="s">
        <v>1144</v>
      </c>
      <c r="C885" s="635" t="s">
        <v>1190</v>
      </c>
      <c r="D885" s="636">
        <v>54</v>
      </c>
      <c r="E885" s="636">
        <v>315</v>
      </c>
      <c r="F885" s="636">
        <v>54</v>
      </c>
      <c r="G885" s="636">
        <v>870</v>
      </c>
      <c r="H885" s="636" t="s">
        <v>1132</v>
      </c>
      <c r="J885" s="638">
        <f t="shared" si="13"/>
        <v>0.55499999999999972</v>
      </c>
      <c r="L885" s="633" t="s">
        <v>205</v>
      </c>
      <c r="M885" s="637" t="s">
        <v>1144</v>
      </c>
    </row>
    <row r="886" spans="1:13">
      <c r="A886" s="634" t="s">
        <v>205</v>
      </c>
      <c r="B886" s="634" t="s">
        <v>1144</v>
      </c>
      <c r="C886" s="635" t="s">
        <v>1190</v>
      </c>
      <c r="D886" s="636">
        <v>54</v>
      </c>
      <c r="E886" s="636">
        <v>870</v>
      </c>
      <c r="F886" s="636">
        <v>54</v>
      </c>
      <c r="G886" s="636">
        <v>985</v>
      </c>
      <c r="H886" s="636" t="s">
        <v>1133</v>
      </c>
      <c r="J886" s="638">
        <f t="shared" si="13"/>
        <v>0.11500000000000199</v>
      </c>
      <c r="L886" s="633" t="s">
        <v>205</v>
      </c>
      <c r="M886" s="637" t="s">
        <v>1144</v>
      </c>
    </row>
    <row r="887" spans="1:13">
      <c r="A887" s="634" t="s">
        <v>205</v>
      </c>
      <c r="B887" s="634" t="s">
        <v>1144</v>
      </c>
      <c r="C887" s="635" t="s">
        <v>1190</v>
      </c>
      <c r="D887" s="636">
        <v>54</v>
      </c>
      <c r="E887" s="636">
        <v>985</v>
      </c>
      <c r="F887" s="636">
        <v>55</v>
      </c>
      <c r="G887" s="636">
        <v>675</v>
      </c>
      <c r="H887" s="636" t="s">
        <v>1132</v>
      </c>
      <c r="J887" s="638">
        <f t="shared" si="13"/>
        <v>0.68999999999999773</v>
      </c>
      <c r="L887" s="633" t="s">
        <v>205</v>
      </c>
      <c r="M887" s="637" t="s">
        <v>1144</v>
      </c>
    </row>
    <row r="888" spans="1:13">
      <c r="A888" s="634" t="s">
        <v>205</v>
      </c>
      <c r="B888" s="634" t="s">
        <v>1144</v>
      </c>
      <c r="C888" s="635" t="s">
        <v>1190</v>
      </c>
      <c r="D888" s="636">
        <v>55</v>
      </c>
      <c r="E888" s="636">
        <v>675</v>
      </c>
      <c r="F888" s="636">
        <v>56</v>
      </c>
      <c r="G888" s="636">
        <v>530</v>
      </c>
      <c r="H888" s="636" t="s">
        <v>1133</v>
      </c>
      <c r="J888" s="638">
        <f t="shared" si="13"/>
        <v>0.85500000000000398</v>
      </c>
      <c r="L888" s="633" t="s">
        <v>205</v>
      </c>
      <c r="M888" s="637" t="s">
        <v>1144</v>
      </c>
    </row>
    <row r="889" spans="1:13">
      <c r="A889" s="634" t="s">
        <v>205</v>
      </c>
      <c r="B889" s="634" t="s">
        <v>1144</v>
      </c>
      <c r="C889" s="635" t="s">
        <v>1190</v>
      </c>
      <c r="D889" s="636">
        <v>56</v>
      </c>
      <c r="E889" s="636">
        <v>530</v>
      </c>
      <c r="F889" s="636">
        <v>56</v>
      </c>
      <c r="G889" s="636">
        <v>805</v>
      </c>
      <c r="H889" s="636" t="s">
        <v>1132</v>
      </c>
      <c r="J889" s="638">
        <f t="shared" si="13"/>
        <v>0.27499999999999858</v>
      </c>
      <c r="L889" s="633" t="s">
        <v>205</v>
      </c>
      <c r="M889" s="637" t="s">
        <v>1144</v>
      </c>
    </row>
    <row r="890" spans="1:13">
      <c r="A890" s="634" t="s">
        <v>205</v>
      </c>
      <c r="B890" s="634" t="s">
        <v>1144</v>
      </c>
      <c r="C890" s="635" t="s">
        <v>1190</v>
      </c>
      <c r="D890" s="636">
        <v>56</v>
      </c>
      <c r="E890" s="636">
        <v>805</v>
      </c>
      <c r="F890" s="636">
        <v>56</v>
      </c>
      <c r="G890" s="636">
        <v>995</v>
      </c>
      <c r="H890" s="636" t="s">
        <v>1133</v>
      </c>
      <c r="J890" s="638">
        <f t="shared" si="13"/>
        <v>0.18999999999999773</v>
      </c>
      <c r="L890" s="633" t="s">
        <v>205</v>
      </c>
      <c r="M890" s="637" t="s">
        <v>1144</v>
      </c>
    </row>
    <row r="891" spans="1:13">
      <c r="A891" s="634" t="s">
        <v>205</v>
      </c>
      <c r="B891" s="634" t="s">
        <v>1144</v>
      </c>
      <c r="C891" s="635" t="s">
        <v>1190</v>
      </c>
      <c r="D891" s="636">
        <v>56</v>
      </c>
      <c r="E891" s="636">
        <v>995</v>
      </c>
      <c r="F891" s="636">
        <v>57</v>
      </c>
      <c r="G891" s="636">
        <v>855</v>
      </c>
      <c r="H891" s="636" t="s">
        <v>1132</v>
      </c>
      <c r="J891" s="638">
        <f t="shared" si="13"/>
        <v>0.85999999999999943</v>
      </c>
      <c r="L891" s="633" t="s">
        <v>205</v>
      </c>
      <c r="M891" s="637" t="s">
        <v>1144</v>
      </c>
    </row>
    <row r="892" spans="1:13">
      <c r="A892" s="634" t="s">
        <v>205</v>
      </c>
      <c r="B892" s="634" t="s">
        <v>1144</v>
      </c>
      <c r="C892" s="635" t="s">
        <v>1190</v>
      </c>
      <c r="D892" s="636">
        <v>57</v>
      </c>
      <c r="E892" s="636">
        <v>855</v>
      </c>
      <c r="F892" s="636">
        <v>57</v>
      </c>
      <c r="G892" s="636">
        <v>980</v>
      </c>
      <c r="H892" s="636" t="s">
        <v>1133</v>
      </c>
      <c r="J892" s="638">
        <f t="shared" si="13"/>
        <v>0.125</v>
      </c>
      <c r="L892" s="633" t="s">
        <v>205</v>
      </c>
      <c r="M892" s="637" t="s">
        <v>1144</v>
      </c>
    </row>
    <row r="893" spans="1:13">
      <c r="A893" s="634" t="s">
        <v>205</v>
      </c>
      <c r="B893" s="634" t="s">
        <v>1144</v>
      </c>
      <c r="C893" s="635" t="s">
        <v>1190</v>
      </c>
      <c r="D893" s="636">
        <v>57</v>
      </c>
      <c r="E893" s="636">
        <v>980</v>
      </c>
      <c r="F893" s="636">
        <v>58</v>
      </c>
      <c r="G893" s="636">
        <v>225</v>
      </c>
      <c r="H893" s="636" t="s">
        <v>1134</v>
      </c>
      <c r="J893" s="638">
        <f t="shared" si="13"/>
        <v>0.24500000000000455</v>
      </c>
      <c r="L893" s="633" t="s">
        <v>205</v>
      </c>
      <c r="M893" s="637" t="s">
        <v>1144</v>
      </c>
    </row>
    <row r="894" spans="1:13">
      <c r="A894" s="634" t="s">
        <v>205</v>
      </c>
      <c r="B894" s="634" t="s">
        <v>1144</v>
      </c>
      <c r="C894" s="635" t="s">
        <v>1190</v>
      </c>
      <c r="D894" s="636">
        <v>58</v>
      </c>
      <c r="E894" s="636">
        <v>225</v>
      </c>
      <c r="F894" s="636">
        <v>59</v>
      </c>
      <c r="G894" s="636">
        <v>410</v>
      </c>
      <c r="H894" s="636" t="s">
        <v>1133</v>
      </c>
      <c r="J894" s="638">
        <f t="shared" si="13"/>
        <v>1.1849999999999952</v>
      </c>
      <c r="L894" s="633" t="s">
        <v>205</v>
      </c>
      <c r="M894" s="637" t="s">
        <v>1144</v>
      </c>
    </row>
    <row r="895" spans="1:13">
      <c r="A895" s="634" t="s">
        <v>205</v>
      </c>
      <c r="B895" s="634" t="s">
        <v>1144</v>
      </c>
      <c r="C895" s="635" t="s">
        <v>1190</v>
      </c>
      <c r="D895" s="636">
        <v>59</v>
      </c>
      <c r="E895" s="636">
        <v>410</v>
      </c>
      <c r="F895" s="636">
        <v>59</v>
      </c>
      <c r="G895" s="636">
        <v>575</v>
      </c>
      <c r="H895" s="636" t="s">
        <v>1134</v>
      </c>
      <c r="J895" s="638">
        <f t="shared" si="13"/>
        <v>0.16500000000000625</v>
      </c>
      <c r="L895" s="633" t="s">
        <v>205</v>
      </c>
      <c r="M895" s="637" t="s">
        <v>1144</v>
      </c>
    </row>
    <row r="896" spans="1:13">
      <c r="A896" s="634" t="s">
        <v>205</v>
      </c>
      <c r="B896" s="634" t="s">
        <v>1144</v>
      </c>
      <c r="C896" s="635" t="s">
        <v>1190</v>
      </c>
      <c r="D896" s="636">
        <v>59</v>
      </c>
      <c r="E896" s="636">
        <v>575</v>
      </c>
      <c r="F896" s="636">
        <v>60</v>
      </c>
      <c r="G896" s="636">
        <v>205</v>
      </c>
      <c r="H896" s="636" t="s">
        <v>1133</v>
      </c>
      <c r="J896" s="638">
        <f t="shared" si="13"/>
        <v>0.62999999999999545</v>
      </c>
      <c r="L896" s="633" t="s">
        <v>205</v>
      </c>
      <c r="M896" s="637" t="s">
        <v>1144</v>
      </c>
    </row>
    <row r="897" spans="1:13">
      <c r="A897" s="634" t="s">
        <v>205</v>
      </c>
      <c r="B897" s="634" t="s">
        <v>1144</v>
      </c>
      <c r="C897" s="635" t="s">
        <v>1190</v>
      </c>
      <c r="D897" s="636">
        <v>60</v>
      </c>
      <c r="E897" s="636">
        <v>205</v>
      </c>
      <c r="F897" s="636">
        <v>60</v>
      </c>
      <c r="G897" s="636">
        <v>595</v>
      </c>
      <c r="H897" s="636" t="s">
        <v>1132</v>
      </c>
      <c r="J897" s="638">
        <f t="shared" si="13"/>
        <v>0.39000000000000057</v>
      </c>
      <c r="L897" s="633" t="s">
        <v>205</v>
      </c>
      <c r="M897" s="637" t="s">
        <v>1144</v>
      </c>
    </row>
    <row r="898" spans="1:13">
      <c r="A898" s="634" t="s">
        <v>205</v>
      </c>
      <c r="B898" s="634" t="s">
        <v>1144</v>
      </c>
      <c r="C898" s="635" t="s">
        <v>1190</v>
      </c>
      <c r="D898" s="636">
        <v>60</v>
      </c>
      <c r="E898" s="636">
        <v>595</v>
      </c>
      <c r="F898" s="636">
        <v>60</v>
      </c>
      <c r="G898" s="636">
        <v>965</v>
      </c>
      <c r="H898" s="636" t="s">
        <v>1133</v>
      </c>
      <c r="J898" s="638">
        <f t="shared" si="13"/>
        <v>0.37000000000000455</v>
      </c>
      <c r="L898" s="633" t="s">
        <v>205</v>
      </c>
      <c r="M898" s="637" t="s">
        <v>1144</v>
      </c>
    </row>
    <row r="899" spans="1:13">
      <c r="A899" s="634" t="s">
        <v>205</v>
      </c>
      <c r="B899" s="634" t="s">
        <v>1144</v>
      </c>
      <c r="C899" s="635" t="s">
        <v>1190</v>
      </c>
      <c r="D899" s="636">
        <v>60</v>
      </c>
      <c r="E899" s="636">
        <v>965</v>
      </c>
      <c r="F899" s="636">
        <v>61</v>
      </c>
      <c r="G899" s="636">
        <v>290</v>
      </c>
      <c r="H899" s="636" t="s">
        <v>1132</v>
      </c>
      <c r="J899" s="638">
        <f t="shared" ref="J899:J962" si="14">+(F899+G899/1000)-(D899+E899/1000)</f>
        <v>0.32499999999999574</v>
      </c>
      <c r="L899" s="633" t="s">
        <v>205</v>
      </c>
      <c r="M899" s="637" t="s">
        <v>1144</v>
      </c>
    </row>
    <row r="900" spans="1:13">
      <c r="A900" s="634" t="s">
        <v>205</v>
      </c>
      <c r="B900" s="634" t="s">
        <v>1144</v>
      </c>
      <c r="C900" s="635" t="s">
        <v>1190</v>
      </c>
      <c r="D900" s="636">
        <v>61</v>
      </c>
      <c r="E900" s="636">
        <v>290</v>
      </c>
      <c r="F900" s="636">
        <v>61</v>
      </c>
      <c r="G900" s="636">
        <v>950</v>
      </c>
      <c r="H900" s="636" t="s">
        <v>1133</v>
      </c>
      <c r="J900" s="638">
        <f t="shared" si="14"/>
        <v>0.66000000000000369</v>
      </c>
      <c r="L900" s="633" t="s">
        <v>205</v>
      </c>
      <c r="M900" s="637" t="s">
        <v>1144</v>
      </c>
    </row>
    <row r="901" spans="1:13">
      <c r="A901" s="634" t="s">
        <v>205</v>
      </c>
      <c r="B901" s="634" t="s">
        <v>1144</v>
      </c>
      <c r="C901" s="635" t="s">
        <v>1190</v>
      </c>
      <c r="D901" s="636">
        <v>61</v>
      </c>
      <c r="E901" s="636">
        <v>950</v>
      </c>
      <c r="F901" s="636">
        <v>62</v>
      </c>
      <c r="G901" s="636">
        <v>170</v>
      </c>
      <c r="H901" s="636" t="s">
        <v>1132</v>
      </c>
      <c r="J901" s="638">
        <f t="shared" si="14"/>
        <v>0.21999999999999886</v>
      </c>
      <c r="L901" s="633" t="s">
        <v>205</v>
      </c>
      <c r="M901" s="637" t="s">
        <v>1144</v>
      </c>
    </row>
    <row r="902" spans="1:13">
      <c r="A902" s="634" t="s">
        <v>205</v>
      </c>
      <c r="B902" s="634" t="s">
        <v>1144</v>
      </c>
      <c r="C902" s="635" t="s">
        <v>1190</v>
      </c>
      <c r="D902" s="636">
        <v>62</v>
      </c>
      <c r="E902" s="636">
        <v>170</v>
      </c>
      <c r="F902" s="636">
        <v>62</v>
      </c>
      <c r="G902" s="636">
        <v>415</v>
      </c>
      <c r="H902" s="636" t="s">
        <v>1133</v>
      </c>
      <c r="J902" s="638">
        <f t="shared" si="14"/>
        <v>0.24499999999999744</v>
      </c>
      <c r="L902" s="633" t="s">
        <v>205</v>
      </c>
      <c r="M902" s="637" t="s">
        <v>1144</v>
      </c>
    </row>
    <row r="903" spans="1:13">
      <c r="A903" s="634" t="s">
        <v>205</v>
      </c>
      <c r="B903" s="634" t="s">
        <v>1144</v>
      </c>
      <c r="C903" s="635" t="s">
        <v>1190</v>
      </c>
      <c r="D903" s="636">
        <v>62</v>
      </c>
      <c r="E903" s="636">
        <v>415</v>
      </c>
      <c r="F903" s="636">
        <v>62</v>
      </c>
      <c r="G903" s="636">
        <v>620</v>
      </c>
      <c r="H903" s="636" t="s">
        <v>1132</v>
      </c>
      <c r="J903" s="638">
        <f t="shared" si="14"/>
        <v>0.20499999999999829</v>
      </c>
      <c r="L903" s="633" t="s">
        <v>205</v>
      </c>
      <c r="M903" s="637" t="s">
        <v>1144</v>
      </c>
    </row>
    <row r="904" spans="1:13">
      <c r="A904" s="634" t="s">
        <v>205</v>
      </c>
      <c r="B904" s="634" t="s">
        <v>1144</v>
      </c>
      <c r="C904" s="635" t="s">
        <v>1190</v>
      </c>
      <c r="D904" s="636">
        <v>62</v>
      </c>
      <c r="E904" s="636">
        <v>620</v>
      </c>
      <c r="F904" s="636">
        <v>63</v>
      </c>
      <c r="G904" s="636">
        <v>345</v>
      </c>
      <c r="H904" s="636" t="s">
        <v>1133</v>
      </c>
      <c r="J904" s="638">
        <f t="shared" si="14"/>
        <v>0.72500000000000142</v>
      </c>
      <c r="L904" s="633" t="s">
        <v>205</v>
      </c>
      <c r="M904" s="637" t="s">
        <v>1144</v>
      </c>
    </row>
    <row r="905" spans="1:13">
      <c r="A905" s="634" t="s">
        <v>205</v>
      </c>
      <c r="B905" s="634" t="s">
        <v>1144</v>
      </c>
      <c r="C905" s="635" t="s">
        <v>1190</v>
      </c>
      <c r="D905" s="636">
        <v>63</v>
      </c>
      <c r="E905" s="636">
        <v>345</v>
      </c>
      <c r="F905" s="636">
        <v>63</v>
      </c>
      <c r="G905" s="636">
        <v>570</v>
      </c>
      <c r="H905" s="636" t="s">
        <v>1134</v>
      </c>
      <c r="J905" s="638">
        <f t="shared" si="14"/>
        <v>0.22500000000000142</v>
      </c>
      <c r="L905" s="633" t="s">
        <v>205</v>
      </c>
      <c r="M905" s="637" t="s">
        <v>1144</v>
      </c>
    </row>
    <row r="906" spans="1:13">
      <c r="A906" s="634" t="s">
        <v>205</v>
      </c>
      <c r="B906" s="634" t="s">
        <v>1144</v>
      </c>
      <c r="C906" s="635" t="s">
        <v>1190</v>
      </c>
      <c r="D906" s="636">
        <v>63</v>
      </c>
      <c r="E906" s="636">
        <v>571</v>
      </c>
      <c r="F906" s="636">
        <v>63</v>
      </c>
      <c r="G906" s="636">
        <v>705</v>
      </c>
      <c r="H906" s="636" t="s">
        <v>1133</v>
      </c>
      <c r="J906" s="638">
        <f t="shared" si="14"/>
        <v>0.13400000000000034</v>
      </c>
      <c r="L906" s="633" t="s">
        <v>205</v>
      </c>
      <c r="M906" s="637" t="s">
        <v>1144</v>
      </c>
    </row>
    <row r="907" spans="1:13">
      <c r="A907" s="634" t="s">
        <v>205</v>
      </c>
      <c r="B907" s="634" t="s">
        <v>1144</v>
      </c>
      <c r="C907" s="635" t="s">
        <v>1190</v>
      </c>
      <c r="D907" s="636">
        <v>63</v>
      </c>
      <c r="E907" s="636">
        <v>705</v>
      </c>
      <c r="F907" s="636">
        <v>64</v>
      </c>
      <c r="G907" s="636">
        <v>0</v>
      </c>
      <c r="H907" s="636" t="s">
        <v>1132</v>
      </c>
      <c r="J907" s="638">
        <f t="shared" si="14"/>
        <v>0.29500000000000171</v>
      </c>
      <c r="L907" s="633" t="s">
        <v>205</v>
      </c>
      <c r="M907" s="637" t="s">
        <v>1144</v>
      </c>
    </row>
    <row r="908" spans="1:13">
      <c r="A908" s="634" t="s">
        <v>205</v>
      </c>
      <c r="B908" s="634" t="s">
        <v>1144</v>
      </c>
      <c r="C908" s="635" t="s">
        <v>1191</v>
      </c>
      <c r="D908" s="636">
        <v>64</v>
      </c>
      <c r="E908" s="636">
        <v>0</v>
      </c>
      <c r="F908" s="636">
        <v>64</v>
      </c>
      <c r="G908" s="636">
        <v>100</v>
      </c>
      <c r="H908" s="636" t="s">
        <v>1133</v>
      </c>
      <c r="J908" s="638">
        <f t="shared" si="14"/>
        <v>9.9999999999994316E-2</v>
      </c>
      <c r="L908" s="633" t="s">
        <v>205</v>
      </c>
      <c r="M908" s="637" t="s">
        <v>1144</v>
      </c>
    </row>
    <row r="909" spans="1:13">
      <c r="A909" s="634" t="s">
        <v>205</v>
      </c>
      <c r="B909" s="634" t="s">
        <v>1144</v>
      </c>
      <c r="C909" s="635" t="s">
        <v>1191</v>
      </c>
      <c r="D909" s="636">
        <v>64</v>
      </c>
      <c r="E909" s="636">
        <v>100</v>
      </c>
      <c r="F909" s="636">
        <v>77</v>
      </c>
      <c r="G909" s="636">
        <v>0</v>
      </c>
      <c r="H909" s="636" t="s">
        <v>1133</v>
      </c>
      <c r="J909" s="638">
        <f t="shared" si="14"/>
        <v>12.900000000000006</v>
      </c>
      <c r="L909" s="633" t="s">
        <v>205</v>
      </c>
      <c r="M909" s="637" t="s">
        <v>1144</v>
      </c>
    </row>
    <row r="910" spans="1:13">
      <c r="A910" s="634" t="s">
        <v>205</v>
      </c>
      <c r="B910" s="634" t="s">
        <v>1144</v>
      </c>
      <c r="C910" s="635" t="s">
        <v>1191</v>
      </c>
      <c r="D910" s="636">
        <v>77</v>
      </c>
      <c r="E910" s="636">
        <v>0</v>
      </c>
      <c r="F910" s="636">
        <v>85</v>
      </c>
      <c r="G910" s="636">
        <v>0</v>
      </c>
      <c r="H910" s="636" t="s">
        <v>1133</v>
      </c>
      <c r="J910" s="638">
        <f t="shared" si="14"/>
        <v>8</v>
      </c>
      <c r="L910" s="633" t="s">
        <v>205</v>
      </c>
      <c r="M910" s="637" t="s">
        <v>1144</v>
      </c>
    </row>
    <row r="911" spans="1:13">
      <c r="A911" s="634" t="s">
        <v>205</v>
      </c>
      <c r="B911" s="634" t="s">
        <v>1144</v>
      </c>
      <c r="C911" s="635" t="s">
        <v>1191</v>
      </c>
      <c r="D911" s="636">
        <v>85</v>
      </c>
      <c r="E911" s="636">
        <v>0</v>
      </c>
      <c r="F911" s="636">
        <v>98</v>
      </c>
      <c r="G911" s="636">
        <v>0</v>
      </c>
      <c r="H911" s="636" t="s">
        <v>1133</v>
      </c>
      <c r="J911" s="638">
        <f t="shared" si="14"/>
        <v>13</v>
      </c>
      <c r="L911" s="633" t="s">
        <v>205</v>
      </c>
      <c r="M911" s="637" t="s">
        <v>1144</v>
      </c>
    </row>
    <row r="912" spans="1:13">
      <c r="A912" s="634" t="s">
        <v>205</v>
      </c>
      <c r="B912" s="634" t="s">
        <v>1144</v>
      </c>
      <c r="C912" s="635" t="s">
        <v>1191</v>
      </c>
      <c r="D912" s="636">
        <v>98</v>
      </c>
      <c r="E912" s="636">
        <v>0</v>
      </c>
      <c r="F912" s="636">
        <v>109</v>
      </c>
      <c r="G912" s="636">
        <v>0</v>
      </c>
      <c r="H912" s="636" t="s">
        <v>1132</v>
      </c>
      <c r="J912" s="638">
        <f t="shared" si="14"/>
        <v>11</v>
      </c>
      <c r="L912" s="633" t="s">
        <v>205</v>
      </c>
      <c r="M912" s="637" t="s">
        <v>1144</v>
      </c>
    </row>
    <row r="913" spans="1:13">
      <c r="A913" s="634" t="s">
        <v>205</v>
      </c>
      <c r="B913" s="634" t="s">
        <v>1144</v>
      </c>
      <c r="C913" s="635" t="s">
        <v>1191</v>
      </c>
      <c r="D913" s="636">
        <v>109</v>
      </c>
      <c r="E913" s="636">
        <v>0</v>
      </c>
      <c r="F913" s="636">
        <v>110</v>
      </c>
      <c r="G913" s="636">
        <v>500</v>
      </c>
      <c r="H913" s="636" t="s">
        <v>1132</v>
      </c>
      <c r="J913" s="638">
        <f t="shared" si="14"/>
        <v>1.5</v>
      </c>
      <c r="L913" s="633" t="s">
        <v>205</v>
      </c>
      <c r="M913" s="637" t="s">
        <v>1144</v>
      </c>
    </row>
    <row r="914" spans="1:13">
      <c r="A914" s="634" t="s">
        <v>299</v>
      </c>
      <c r="B914" s="634" t="s">
        <v>1155</v>
      </c>
      <c r="C914" s="635" t="s">
        <v>300</v>
      </c>
      <c r="D914" s="636">
        <v>0</v>
      </c>
      <c r="E914" s="636">
        <v>0</v>
      </c>
      <c r="F914" s="636">
        <v>73</v>
      </c>
      <c r="G914" s="636">
        <v>0</v>
      </c>
      <c r="H914" s="636" t="s">
        <v>1134</v>
      </c>
      <c r="J914" s="638">
        <f t="shared" si="14"/>
        <v>73</v>
      </c>
      <c r="L914" s="633" t="s">
        <v>299</v>
      </c>
      <c r="M914" s="637" t="s">
        <v>1155</v>
      </c>
    </row>
    <row r="915" spans="1:13">
      <c r="A915" s="634" t="s">
        <v>299</v>
      </c>
      <c r="B915" s="634" t="s">
        <v>1155</v>
      </c>
      <c r="C915" s="635" t="s">
        <v>1192</v>
      </c>
      <c r="D915" s="636">
        <v>31</v>
      </c>
      <c r="E915" s="636">
        <v>628</v>
      </c>
      <c r="F915" s="636">
        <v>32</v>
      </c>
      <c r="G915" s="636">
        <v>235</v>
      </c>
      <c r="H915" s="636" t="s">
        <v>1134</v>
      </c>
      <c r="J915" s="638">
        <f t="shared" si="14"/>
        <v>0.60699999999999932</v>
      </c>
      <c r="L915" s="633" t="s">
        <v>299</v>
      </c>
      <c r="M915" s="637" t="s">
        <v>1155</v>
      </c>
    </row>
    <row r="916" spans="1:13">
      <c r="A916" s="634" t="s">
        <v>299</v>
      </c>
      <c r="B916" s="634" t="s">
        <v>1155</v>
      </c>
      <c r="C916" s="635" t="s">
        <v>1193</v>
      </c>
      <c r="D916" s="636">
        <v>58</v>
      </c>
      <c r="E916" s="636">
        <v>945</v>
      </c>
      <c r="F916" s="636">
        <v>59</v>
      </c>
      <c r="G916" s="636">
        <v>76</v>
      </c>
      <c r="H916" s="636" t="s">
        <v>1134</v>
      </c>
      <c r="J916" s="638">
        <f t="shared" si="14"/>
        <v>0.13100000000000023</v>
      </c>
      <c r="L916" s="633" t="s">
        <v>299</v>
      </c>
      <c r="M916" s="637" t="s">
        <v>1155</v>
      </c>
    </row>
    <row r="917" spans="1:13">
      <c r="A917" s="634" t="s">
        <v>299</v>
      </c>
      <c r="B917" s="634" t="s">
        <v>1155</v>
      </c>
      <c r="C917" s="635" t="s">
        <v>300</v>
      </c>
      <c r="D917" s="636">
        <v>73</v>
      </c>
      <c r="E917" s="636">
        <v>0</v>
      </c>
      <c r="F917" s="636">
        <v>75</v>
      </c>
      <c r="G917" s="636">
        <v>130</v>
      </c>
      <c r="H917" s="636" t="s">
        <v>1133</v>
      </c>
      <c r="J917" s="638">
        <f t="shared" si="14"/>
        <v>2.1299999999999955</v>
      </c>
      <c r="L917" s="633" t="s">
        <v>299</v>
      </c>
      <c r="M917" s="637" t="s">
        <v>1155</v>
      </c>
    </row>
    <row r="918" spans="1:13">
      <c r="A918" s="634" t="s">
        <v>299</v>
      </c>
      <c r="B918" s="634" t="s">
        <v>1155</v>
      </c>
      <c r="C918" s="635" t="s">
        <v>300</v>
      </c>
      <c r="D918" s="636">
        <v>75</v>
      </c>
      <c r="E918" s="636">
        <v>130</v>
      </c>
      <c r="F918" s="636">
        <v>78</v>
      </c>
      <c r="G918" s="636">
        <v>550</v>
      </c>
      <c r="H918" s="636" t="s">
        <v>1132</v>
      </c>
      <c r="J918" s="638">
        <f t="shared" si="14"/>
        <v>3.4200000000000017</v>
      </c>
      <c r="L918" s="633" t="s">
        <v>299</v>
      </c>
      <c r="M918" s="637" t="s">
        <v>1155</v>
      </c>
    </row>
    <row r="919" spans="1:13">
      <c r="A919" s="634" t="s">
        <v>299</v>
      </c>
      <c r="B919" s="634" t="s">
        <v>1155</v>
      </c>
      <c r="C919" s="635" t="s">
        <v>1194</v>
      </c>
      <c r="D919" s="636">
        <v>75</v>
      </c>
      <c r="E919" s="636">
        <v>770</v>
      </c>
      <c r="F919" s="636">
        <v>78</v>
      </c>
      <c r="G919" s="636">
        <v>500</v>
      </c>
      <c r="H919" s="636" t="s">
        <v>1132</v>
      </c>
      <c r="J919" s="638">
        <f t="shared" si="14"/>
        <v>2.730000000000004</v>
      </c>
      <c r="L919" s="633" t="s">
        <v>299</v>
      </c>
      <c r="M919" s="637" t="s">
        <v>1155</v>
      </c>
    </row>
    <row r="920" spans="1:13">
      <c r="A920" s="634" t="s">
        <v>1195</v>
      </c>
      <c r="B920" s="634" t="s">
        <v>1158</v>
      </c>
      <c r="C920" s="635" t="s">
        <v>1196</v>
      </c>
      <c r="D920" s="636">
        <v>0</v>
      </c>
      <c r="E920" s="636">
        <v>0</v>
      </c>
      <c r="F920" s="636">
        <v>1</v>
      </c>
      <c r="G920" s="636">
        <v>0</v>
      </c>
      <c r="H920" s="636" t="s">
        <v>1133</v>
      </c>
      <c r="J920" s="638">
        <f t="shared" si="14"/>
        <v>1</v>
      </c>
      <c r="L920" s="633" t="s">
        <v>1195</v>
      </c>
      <c r="M920" s="637" t="s">
        <v>1158</v>
      </c>
    </row>
    <row r="921" spans="1:13">
      <c r="A921" s="634" t="s">
        <v>1195</v>
      </c>
      <c r="B921" s="634" t="s">
        <v>1158</v>
      </c>
      <c r="C921" s="635" t="s">
        <v>1196</v>
      </c>
      <c r="D921" s="636">
        <v>1</v>
      </c>
      <c r="E921" s="636">
        <v>0</v>
      </c>
      <c r="F921" s="636">
        <v>2</v>
      </c>
      <c r="G921" s="636">
        <v>0</v>
      </c>
      <c r="H921" s="636" t="s">
        <v>1133</v>
      </c>
      <c r="J921" s="638">
        <f t="shared" si="14"/>
        <v>1</v>
      </c>
      <c r="L921" s="633" t="s">
        <v>1195</v>
      </c>
      <c r="M921" s="637" t="s">
        <v>1158</v>
      </c>
    </row>
    <row r="922" spans="1:13">
      <c r="A922" s="634" t="s">
        <v>1195</v>
      </c>
      <c r="B922" s="634" t="s">
        <v>1158</v>
      </c>
      <c r="C922" s="635" t="s">
        <v>1196</v>
      </c>
      <c r="D922" s="636">
        <v>2</v>
      </c>
      <c r="E922" s="636">
        <v>0</v>
      </c>
      <c r="F922" s="636">
        <v>3</v>
      </c>
      <c r="G922" s="636">
        <v>0</v>
      </c>
      <c r="H922" s="636" t="s">
        <v>1133</v>
      </c>
      <c r="J922" s="638">
        <f t="shared" si="14"/>
        <v>1</v>
      </c>
      <c r="L922" s="633" t="s">
        <v>1195</v>
      </c>
      <c r="M922" s="637" t="s">
        <v>1158</v>
      </c>
    </row>
    <row r="923" spans="1:13">
      <c r="A923" s="634" t="s">
        <v>1195</v>
      </c>
      <c r="B923" s="634" t="s">
        <v>1158</v>
      </c>
      <c r="C923" s="635" t="s">
        <v>1196</v>
      </c>
      <c r="D923" s="636">
        <v>3</v>
      </c>
      <c r="E923" s="636">
        <v>0</v>
      </c>
      <c r="F923" s="636">
        <v>3</v>
      </c>
      <c r="G923" s="636">
        <v>120</v>
      </c>
      <c r="H923" s="636" t="s">
        <v>1133</v>
      </c>
      <c r="J923" s="638">
        <f t="shared" si="14"/>
        <v>0.12000000000000011</v>
      </c>
      <c r="L923" s="633" t="s">
        <v>1195</v>
      </c>
      <c r="M923" s="637" t="s">
        <v>1158</v>
      </c>
    </row>
    <row r="924" spans="1:13">
      <c r="A924" s="634" t="s">
        <v>1195</v>
      </c>
      <c r="B924" s="634" t="s">
        <v>1158</v>
      </c>
      <c r="C924" s="635" t="s">
        <v>1196</v>
      </c>
      <c r="D924" s="636">
        <v>3</v>
      </c>
      <c r="E924" s="636">
        <v>120</v>
      </c>
      <c r="F924" s="636">
        <v>4</v>
      </c>
      <c r="G924" s="636">
        <v>0</v>
      </c>
      <c r="H924" s="636" t="s">
        <v>1133</v>
      </c>
      <c r="J924" s="638">
        <f t="shared" si="14"/>
        <v>0.87999999999999989</v>
      </c>
      <c r="L924" s="633" t="s">
        <v>1195</v>
      </c>
      <c r="M924" s="637" t="s">
        <v>1158</v>
      </c>
    </row>
    <row r="925" spans="1:13">
      <c r="A925" s="634" t="s">
        <v>1195</v>
      </c>
      <c r="B925" s="634" t="s">
        <v>1158</v>
      </c>
      <c r="C925" s="635" t="s">
        <v>1196</v>
      </c>
      <c r="D925" s="636">
        <v>4</v>
      </c>
      <c r="E925" s="636">
        <v>0</v>
      </c>
      <c r="F925" s="636">
        <v>5</v>
      </c>
      <c r="G925" s="636">
        <v>0</v>
      </c>
      <c r="H925" s="636" t="s">
        <v>1133</v>
      </c>
      <c r="J925" s="638">
        <f t="shared" si="14"/>
        <v>1</v>
      </c>
      <c r="L925" s="633" t="s">
        <v>1195</v>
      </c>
      <c r="M925" s="637" t="s">
        <v>1158</v>
      </c>
    </row>
    <row r="926" spans="1:13">
      <c r="A926" s="634" t="s">
        <v>1195</v>
      </c>
      <c r="B926" s="634" t="s">
        <v>1158</v>
      </c>
      <c r="C926" s="635" t="s">
        <v>1196</v>
      </c>
      <c r="D926" s="636">
        <v>5</v>
      </c>
      <c r="E926" s="636">
        <v>0</v>
      </c>
      <c r="F926" s="636">
        <v>6</v>
      </c>
      <c r="G926" s="636">
        <v>0</v>
      </c>
      <c r="H926" s="636" t="s">
        <v>1133</v>
      </c>
      <c r="J926" s="638">
        <f t="shared" si="14"/>
        <v>1</v>
      </c>
      <c r="L926" s="633" t="s">
        <v>1195</v>
      </c>
      <c r="M926" s="637" t="s">
        <v>1158</v>
      </c>
    </row>
    <row r="927" spans="1:13">
      <c r="A927" s="634" t="s">
        <v>1195</v>
      </c>
      <c r="B927" s="634" t="s">
        <v>1158</v>
      </c>
      <c r="C927" s="635" t="s">
        <v>1196</v>
      </c>
      <c r="D927" s="636">
        <v>6</v>
      </c>
      <c r="E927" s="636">
        <v>0</v>
      </c>
      <c r="F927" s="636">
        <v>7</v>
      </c>
      <c r="G927" s="636">
        <v>0</v>
      </c>
      <c r="H927" s="636" t="s">
        <v>1133</v>
      </c>
      <c r="J927" s="638">
        <f t="shared" si="14"/>
        <v>1</v>
      </c>
      <c r="L927" s="633" t="s">
        <v>1195</v>
      </c>
      <c r="M927" s="637" t="s">
        <v>1158</v>
      </c>
    </row>
    <row r="928" spans="1:13">
      <c r="A928" s="634" t="s">
        <v>1195</v>
      </c>
      <c r="B928" s="634" t="s">
        <v>1158</v>
      </c>
      <c r="C928" s="635" t="s">
        <v>1196</v>
      </c>
      <c r="D928" s="636">
        <v>7</v>
      </c>
      <c r="E928" s="636">
        <v>0</v>
      </c>
      <c r="F928" s="636">
        <v>7</v>
      </c>
      <c r="G928" s="636">
        <v>100</v>
      </c>
      <c r="H928" s="636" t="s">
        <v>1133</v>
      </c>
      <c r="J928" s="638">
        <f t="shared" si="14"/>
        <v>9.9999999999999645E-2</v>
      </c>
      <c r="L928" s="633" t="s">
        <v>1195</v>
      </c>
      <c r="M928" s="637" t="s">
        <v>1158</v>
      </c>
    </row>
    <row r="929" spans="1:13">
      <c r="A929" s="634" t="s">
        <v>1195</v>
      </c>
      <c r="B929" s="634" t="s">
        <v>1158</v>
      </c>
      <c r="C929" s="635" t="s">
        <v>1196</v>
      </c>
      <c r="D929" s="636">
        <v>23</v>
      </c>
      <c r="E929" s="636">
        <v>600</v>
      </c>
      <c r="F929" s="636">
        <v>24</v>
      </c>
      <c r="G929" s="636">
        <v>0</v>
      </c>
      <c r="H929" s="636" t="s">
        <v>1134</v>
      </c>
      <c r="J929" s="638">
        <f t="shared" si="14"/>
        <v>0.39999999999999858</v>
      </c>
      <c r="L929" s="633" t="s">
        <v>1195</v>
      </c>
      <c r="M929" s="637" t="s">
        <v>1158</v>
      </c>
    </row>
    <row r="930" spans="1:13">
      <c r="A930" s="634" t="s">
        <v>1195</v>
      </c>
      <c r="B930" s="634" t="s">
        <v>1158</v>
      </c>
      <c r="C930" s="635" t="s">
        <v>1196</v>
      </c>
      <c r="D930" s="636">
        <v>24</v>
      </c>
      <c r="E930" s="636">
        <v>0</v>
      </c>
      <c r="F930" s="636">
        <v>25</v>
      </c>
      <c r="G930" s="636">
        <v>0</v>
      </c>
      <c r="H930" s="636" t="s">
        <v>1134</v>
      </c>
      <c r="J930" s="638">
        <f t="shared" si="14"/>
        <v>1</v>
      </c>
      <c r="L930" s="633" t="s">
        <v>1195</v>
      </c>
      <c r="M930" s="637" t="s">
        <v>1158</v>
      </c>
    </row>
    <row r="931" spans="1:13">
      <c r="A931" s="634" t="s">
        <v>1195</v>
      </c>
      <c r="B931" s="634" t="s">
        <v>1158</v>
      </c>
      <c r="C931" s="635" t="s">
        <v>1196</v>
      </c>
      <c r="D931" s="636">
        <v>25</v>
      </c>
      <c r="E931" s="636">
        <v>0</v>
      </c>
      <c r="F931" s="636">
        <v>26</v>
      </c>
      <c r="G931" s="636">
        <v>0</v>
      </c>
      <c r="H931" s="636" t="s">
        <v>1134</v>
      </c>
      <c r="J931" s="638">
        <f t="shared" si="14"/>
        <v>1</v>
      </c>
      <c r="L931" s="633" t="s">
        <v>1195</v>
      </c>
      <c r="M931" s="637" t="s">
        <v>1158</v>
      </c>
    </row>
    <row r="932" spans="1:13">
      <c r="A932" s="634" t="s">
        <v>1195</v>
      </c>
      <c r="B932" s="634" t="s">
        <v>1158</v>
      </c>
      <c r="C932" s="635" t="s">
        <v>1196</v>
      </c>
      <c r="D932" s="636">
        <v>26</v>
      </c>
      <c r="E932" s="636">
        <v>0</v>
      </c>
      <c r="F932" s="636">
        <v>27</v>
      </c>
      <c r="G932" s="636">
        <v>0</v>
      </c>
      <c r="H932" s="636" t="s">
        <v>1134</v>
      </c>
      <c r="J932" s="638">
        <f t="shared" si="14"/>
        <v>1</v>
      </c>
      <c r="L932" s="633" t="s">
        <v>1195</v>
      </c>
      <c r="M932" s="637" t="s">
        <v>1158</v>
      </c>
    </row>
    <row r="933" spans="1:13">
      <c r="A933" s="634" t="s">
        <v>1195</v>
      </c>
      <c r="B933" s="634" t="s">
        <v>1158</v>
      </c>
      <c r="C933" s="635" t="s">
        <v>1196</v>
      </c>
      <c r="D933" s="636">
        <v>27</v>
      </c>
      <c r="E933" s="636">
        <v>0</v>
      </c>
      <c r="F933" s="636">
        <v>28</v>
      </c>
      <c r="G933" s="636">
        <v>0</v>
      </c>
      <c r="H933" s="636" t="s">
        <v>1134</v>
      </c>
      <c r="J933" s="638">
        <f t="shared" si="14"/>
        <v>1</v>
      </c>
      <c r="L933" s="633" t="s">
        <v>1195</v>
      </c>
      <c r="M933" s="637" t="s">
        <v>1158</v>
      </c>
    </row>
    <row r="934" spans="1:13">
      <c r="A934" s="634" t="s">
        <v>1195</v>
      </c>
      <c r="B934" s="634" t="s">
        <v>1158</v>
      </c>
      <c r="C934" s="635" t="s">
        <v>1196</v>
      </c>
      <c r="D934" s="636">
        <v>28</v>
      </c>
      <c r="E934" s="636">
        <v>0</v>
      </c>
      <c r="F934" s="636">
        <v>29</v>
      </c>
      <c r="G934" s="636">
        <v>0</v>
      </c>
      <c r="H934" s="636" t="s">
        <v>1134</v>
      </c>
      <c r="J934" s="638">
        <f t="shared" si="14"/>
        <v>1</v>
      </c>
      <c r="L934" s="633" t="s">
        <v>1195</v>
      </c>
      <c r="M934" s="637" t="s">
        <v>1158</v>
      </c>
    </row>
    <row r="935" spans="1:13">
      <c r="A935" s="634" t="s">
        <v>1195</v>
      </c>
      <c r="B935" s="634" t="s">
        <v>1158</v>
      </c>
      <c r="C935" s="635" t="s">
        <v>1196</v>
      </c>
      <c r="D935" s="636">
        <v>29</v>
      </c>
      <c r="E935" s="636">
        <v>0</v>
      </c>
      <c r="F935" s="636">
        <v>30</v>
      </c>
      <c r="G935" s="636">
        <v>0</v>
      </c>
      <c r="H935" s="636" t="s">
        <v>1134</v>
      </c>
      <c r="J935" s="638">
        <f t="shared" si="14"/>
        <v>1</v>
      </c>
      <c r="L935" s="633" t="s">
        <v>1195</v>
      </c>
      <c r="M935" s="637" t="s">
        <v>1158</v>
      </c>
    </row>
    <row r="936" spans="1:13">
      <c r="A936" s="634" t="s">
        <v>1195</v>
      </c>
      <c r="B936" s="634" t="s">
        <v>1158</v>
      </c>
      <c r="C936" s="635" t="s">
        <v>1196</v>
      </c>
      <c r="D936" s="636">
        <v>30</v>
      </c>
      <c r="E936" s="636">
        <v>0</v>
      </c>
      <c r="F936" s="636">
        <v>31</v>
      </c>
      <c r="G936" s="636">
        <v>0</v>
      </c>
      <c r="H936" s="636" t="s">
        <v>1134</v>
      </c>
      <c r="J936" s="638">
        <f t="shared" si="14"/>
        <v>1</v>
      </c>
      <c r="L936" s="633" t="s">
        <v>1195</v>
      </c>
      <c r="M936" s="637" t="s">
        <v>1158</v>
      </c>
    </row>
    <row r="937" spans="1:13">
      <c r="A937" s="634" t="s">
        <v>1195</v>
      </c>
      <c r="B937" s="634" t="s">
        <v>1158</v>
      </c>
      <c r="C937" s="635" t="s">
        <v>1196</v>
      </c>
      <c r="D937" s="636">
        <v>31</v>
      </c>
      <c r="E937" s="636">
        <v>0</v>
      </c>
      <c r="F937" s="636">
        <v>32</v>
      </c>
      <c r="G937" s="636">
        <v>0</v>
      </c>
      <c r="H937" s="636" t="s">
        <v>1134</v>
      </c>
      <c r="J937" s="638">
        <f t="shared" si="14"/>
        <v>1</v>
      </c>
      <c r="L937" s="633" t="s">
        <v>1195</v>
      </c>
      <c r="M937" s="637" t="s">
        <v>1158</v>
      </c>
    </row>
    <row r="938" spans="1:13">
      <c r="A938" s="634" t="s">
        <v>1195</v>
      </c>
      <c r="B938" s="634" t="s">
        <v>1158</v>
      </c>
      <c r="C938" s="635" t="s">
        <v>1196</v>
      </c>
      <c r="D938" s="636">
        <v>32</v>
      </c>
      <c r="E938" s="636">
        <v>0</v>
      </c>
      <c r="F938" s="636">
        <v>33</v>
      </c>
      <c r="G938" s="636">
        <v>0</v>
      </c>
      <c r="H938" s="636" t="s">
        <v>1134</v>
      </c>
      <c r="J938" s="638">
        <f t="shared" si="14"/>
        <v>1</v>
      </c>
      <c r="L938" s="633" t="s">
        <v>1195</v>
      </c>
      <c r="M938" s="637" t="s">
        <v>1158</v>
      </c>
    </row>
    <row r="939" spans="1:13">
      <c r="A939" s="634" t="s">
        <v>1195</v>
      </c>
      <c r="B939" s="634" t="s">
        <v>1158</v>
      </c>
      <c r="C939" s="635" t="s">
        <v>1196</v>
      </c>
      <c r="D939" s="636">
        <v>33</v>
      </c>
      <c r="E939" s="636">
        <v>0</v>
      </c>
      <c r="F939" s="636">
        <v>33</v>
      </c>
      <c r="G939" s="636">
        <v>410</v>
      </c>
      <c r="H939" s="636" t="s">
        <v>1134</v>
      </c>
      <c r="J939" s="638">
        <f t="shared" si="14"/>
        <v>0.40999999999999659</v>
      </c>
      <c r="L939" s="633" t="s">
        <v>1195</v>
      </c>
      <c r="M939" s="637" t="s">
        <v>1158</v>
      </c>
    </row>
    <row r="940" spans="1:13">
      <c r="A940" s="634" t="s">
        <v>1195</v>
      </c>
      <c r="B940" s="634" t="s">
        <v>1158</v>
      </c>
      <c r="C940" s="635" t="s">
        <v>1196</v>
      </c>
      <c r="D940" s="636">
        <v>33</v>
      </c>
      <c r="E940" s="636">
        <v>410</v>
      </c>
      <c r="F940" s="636">
        <v>33</v>
      </c>
      <c r="G940" s="636">
        <v>866</v>
      </c>
      <c r="H940" s="636" t="s">
        <v>1134</v>
      </c>
      <c r="J940" s="638">
        <f t="shared" si="14"/>
        <v>0.45600000000000307</v>
      </c>
      <c r="L940" s="633" t="s">
        <v>1195</v>
      </c>
      <c r="M940" s="637" t="s">
        <v>1158</v>
      </c>
    </row>
    <row r="941" spans="1:13">
      <c r="A941" s="634" t="s">
        <v>1195</v>
      </c>
      <c r="B941" s="634" t="s">
        <v>1158</v>
      </c>
      <c r="C941" s="635" t="s">
        <v>1197</v>
      </c>
      <c r="D941" s="636">
        <v>33</v>
      </c>
      <c r="E941" s="636">
        <v>410</v>
      </c>
      <c r="F941" s="636">
        <v>33</v>
      </c>
      <c r="G941" s="636">
        <v>880</v>
      </c>
      <c r="H941" s="636" t="s">
        <v>1134</v>
      </c>
      <c r="J941" s="638">
        <f t="shared" si="14"/>
        <v>0.47000000000000597</v>
      </c>
      <c r="L941" s="633" t="s">
        <v>1195</v>
      </c>
      <c r="M941" s="637" t="s">
        <v>1158</v>
      </c>
    </row>
    <row r="942" spans="1:13">
      <c r="A942" s="634" t="s">
        <v>1198</v>
      </c>
      <c r="B942" s="634" t="s">
        <v>1158</v>
      </c>
      <c r="C942" s="635" t="s">
        <v>40</v>
      </c>
      <c r="D942" s="636">
        <v>0</v>
      </c>
      <c r="E942" s="636">
        <v>0</v>
      </c>
      <c r="F942" s="636">
        <v>1</v>
      </c>
      <c r="G942" s="636">
        <v>0</v>
      </c>
      <c r="H942" s="636" t="s">
        <v>1134</v>
      </c>
      <c r="J942" s="638">
        <f t="shared" si="14"/>
        <v>1</v>
      </c>
      <c r="L942" s="633" t="s">
        <v>1198</v>
      </c>
      <c r="M942" s="637" t="s">
        <v>1158</v>
      </c>
    </row>
    <row r="943" spans="1:13">
      <c r="A943" s="634" t="s">
        <v>1198</v>
      </c>
      <c r="B943" s="634" t="s">
        <v>1158</v>
      </c>
      <c r="C943" s="635" t="s">
        <v>40</v>
      </c>
      <c r="D943" s="636">
        <v>1</v>
      </c>
      <c r="E943" s="636">
        <v>0</v>
      </c>
      <c r="F943" s="636">
        <v>2</v>
      </c>
      <c r="G943" s="636">
        <v>0</v>
      </c>
      <c r="H943" s="636" t="s">
        <v>1134</v>
      </c>
      <c r="J943" s="638">
        <f t="shared" si="14"/>
        <v>1</v>
      </c>
      <c r="L943" s="633" t="s">
        <v>1198</v>
      </c>
      <c r="M943" s="637" t="s">
        <v>1158</v>
      </c>
    </row>
    <row r="944" spans="1:13">
      <c r="A944" s="634" t="s">
        <v>1198</v>
      </c>
      <c r="B944" s="634" t="s">
        <v>1158</v>
      </c>
      <c r="C944" s="635" t="s">
        <v>40</v>
      </c>
      <c r="D944" s="636">
        <v>2</v>
      </c>
      <c r="E944" s="636">
        <v>0</v>
      </c>
      <c r="F944" s="636">
        <v>3</v>
      </c>
      <c r="G944" s="636">
        <v>0</v>
      </c>
      <c r="H944" s="636" t="s">
        <v>1134</v>
      </c>
      <c r="J944" s="638">
        <f t="shared" si="14"/>
        <v>1</v>
      </c>
      <c r="L944" s="633" t="s">
        <v>1198</v>
      </c>
      <c r="M944" s="637" t="s">
        <v>1158</v>
      </c>
    </row>
    <row r="945" spans="1:13">
      <c r="A945" s="634" t="s">
        <v>1198</v>
      </c>
      <c r="B945" s="634" t="s">
        <v>1158</v>
      </c>
      <c r="C945" s="635" t="s">
        <v>40</v>
      </c>
      <c r="D945" s="636">
        <v>3</v>
      </c>
      <c r="E945" s="636">
        <v>0</v>
      </c>
      <c r="F945" s="636">
        <v>4</v>
      </c>
      <c r="G945" s="636">
        <v>0</v>
      </c>
      <c r="H945" s="636" t="s">
        <v>1134</v>
      </c>
      <c r="J945" s="638">
        <f t="shared" si="14"/>
        <v>1</v>
      </c>
      <c r="L945" s="633" t="s">
        <v>1198</v>
      </c>
      <c r="M945" s="637" t="s">
        <v>1158</v>
      </c>
    </row>
    <row r="946" spans="1:13">
      <c r="A946" s="634" t="s">
        <v>1198</v>
      </c>
      <c r="B946" s="634" t="s">
        <v>1158</v>
      </c>
      <c r="C946" s="635" t="s">
        <v>40</v>
      </c>
      <c r="D946" s="636">
        <v>4</v>
      </c>
      <c r="E946" s="636">
        <v>0</v>
      </c>
      <c r="F946" s="636">
        <v>5</v>
      </c>
      <c r="G946" s="636">
        <v>0</v>
      </c>
      <c r="H946" s="636" t="s">
        <v>1134</v>
      </c>
      <c r="J946" s="638">
        <f t="shared" si="14"/>
        <v>1</v>
      </c>
      <c r="L946" s="633" t="s">
        <v>1198</v>
      </c>
      <c r="M946" s="637" t="s">
        <v>1158</v>
      </c>
    </row>
    <row r="947" spans="1:13">
      <c r="A947" s="634" t="s">
        <v>1198</v>
      </c>
      <c r="B947" s="634" t="s">
        <v>1158</v>
      </c>
      <c r="C947" s="635" t="s">
        <v>40</v>
      </c>
      <c r="D947" s="636">
        <v>5</v>
      </c>
      <c r="E947" s="636">
        <v>0</v>
      </c>
      <c r="F947" s="636">
        <v>6</v>
      </c>
      <c r="G947" s="636">
        <v>0</v>
      </c>
      <c r="H947" s="636" t="s">
        <v>1134</v>
      </c>
      <c r="J947" s="638">
        <f t="shared" si="14"/>
        <v>1</v>
      </c>
      <c r="L947" s="633" t="s">
        <v>1198</v>
      </c>
      <c r="M947" s="637" t="s">
        <v>1158</v>
      </c>
    </row>
    <row r="948" spans="1:13">
      <c r="A948" s="634" t="s">
        <v>1198</v>
      </c>
      <c r="B948" s="634" t="s">
        <v>1158</v>
      </c>
      <c r="C948" s="635" t="s">
        <v>40</v>
      </c>
      <c r="D948" s="636">
        <v>6</v>
      </c>
      <c r="E948" s="636">
        <v>0</v>
      </c>
      <c r="F948" s="636">
        <v>7</v>
      </c>
      <c r="G948" s="636">
        <v>0</v>
      </c>
      <c r="H948" s="636" t="s">
        <v>1134</v>
      </c>
      <c r="J948" s="638">
        <f t="shared" si="14"/>
        <v>1</v>
      </c>
      <c r="L948" s="633" t="s">
        <v>1198</v>
      </c>
      <c r="M948" s="637" t="s">
        <v>1158</v>
      </c>
    </row>
    <row r="949" spans="1:13">
      <c r="A949" s="634" t="s">
        <v>1198</v>
      </c>
      <c r="B949" s="634" t="s">
        <v>1158</v>
      </c>
      <c r="C949" s="635" t="s">
        <v>40</v>
      </c>
      <c r="D949" s="636">
        <v>7</v>
      </c>
      <c r="E949" s="636">
        <v>0</v>
      </c>
      <c r="F949" s="636">
        <v>8</v>
      </c>
      <c r="G949" s="636">
        <v>0</v>
      </c>
      <c r="H949" s="636" t="s">
        <v>1134</v>
      </c>
      <c r="J949" s="638">
        <f t="shared" si="14"/>
        <v>1</v>
      </c>
      <c r="L949" s="633" t="s">
        <v>1198</v>
      </c>
      <c r="M949" s="637" t="s">
        <v>1158</v>
      </c>
    </row>
    <row r="950" spans="1:13">
      <c r="A950" s="634" t="s">
        <v>1198</v>
      </c>
      <c r="B950" s="634" t="s">
        <v>1158</v>
      </c>
      <c r="C950" s="635" t="s">
        <v>40</v>
      </c>
      <c r="D950" s="636">
        <v>8</v>
      </c>
      <c r="E950" s="636">
        <v>0</v>
      </c>
      <c r="F950" s="636">
        <v>9</v>
      </c>
      <c r="G950" s="636">
        <v>0</v>
      </c>
      <c r="H950" s="636" t="s">
        <v>1134</v>
      </c>
      <c r="J950" s="638">
        <f t="shared" si="14"/>
        <v>1</v>
      </c>
      <c r="L950" s="633" t="s">
        <v>1198</v>
      </c>
      <c r="M950" s="637" t="s">
        <v>1158</v>
      </c>
    </row>
    <row r="951" spans="1:13">
      <c r="A951" s="634" t="s">
        <v>1198</v>
      </c>
      <c r="B951" s="634" t="s">
        <v>1158</v>
      </c>
      <c r="C951" s="635" t="s">
        <v>40</v>
      </c>
      <c r="D951" s="636">
        <v>9</v>
      </c>
      <c r="E951" s="636">
        <v>0</v>
      </c>
      <c r="F951" s="636">
        <v>10</v>
      </c>
      <c r="G951" s="636">
        <v>0</v>
      </c>
      <c r="H951" s="636" t="s">
        <v>1134</v>
      </c>
      <c r="J951" s="638">
        <f t="shared" si="14"/>
        <v>1</v>
      </c>
      <c r="L951" s="633" t="s">
        <v>1198</v>
      </c>
      <c r="M951" s="637" t="s">
        <v>1158</v>
      </c>
    </row>
    <row r="952" spans="1:13">
      <c r="A952" s="634" t="s">
        <v>1198</v>
      </c>
      <c r="B952" s="634" t="s">
        <v>1158</v>
      </c>
      <c r="C952" s="635" t="s">
        <v>40</v>
      </c>
      <c r="D952" s="636">
        <v>10</v>
      </c>
      <c r="E952" s="636">
        <v>0</v>
      </c>
      <c r="F952" s="636">
        <v>11</v>
      </c>
      <c r="G952" s="636">
        <v>0</v>
      </c>
      <c r="H952" s="636" t="s">
        <v>1134</v>
      </c>
      <c r="J952" s="638">
        <f t="shared" si="14"/>
        <v>1</v>
      </c>
      <c r="L952" s="633" t="s">
        <v>1198</v>
      </c>
      <c r="M952" s="637" t="s">
        <v>1158</v>
      </c>
    </row>
    <row r="953" spans="1:13">
      <c r="A953" s="634" t="s">
        <v>1198</v>
      </c>
      <c r="B953" s="634" t="s">
        <v>1158</v>
      </c>
      <c r="C953" s="635" t="s">
        <v>40</v>
      </c>
      <c r="D953" s="636">
        <v>11</v>
      </c>
      <c r="E953" s="636">
        <v>0</v>
      </c>
      <c r="F953" s="636">
        <v>12</v>
      </c>
      <c r="G953" s="636">
        <v>0</v>
      </c>
      <c r="H953" s="636" t="s">
        <v>1134</v>
      </c>
      <c r="J953" s="638">
        <f t="shared" si="14"/>
        <v>1</v>
      </c>
      <c r="L953" s="633" t="s">
        <v>1198</v>
      </c>
      <c r="M953" s="637" t="s">
        <v>1158</v>
      </c>
    </row>
    <row r="954" spans="1:13">
      <c r="A954" s="634" t="s">
        <v>1198</v>
      </c>
      <c r="B954" s="634" t="s">
        <v>1158</v>
      </c>
      <c r="C954" s="635" t="s">
        <v>40</v>
      </c>
      <c r="D954" s="636">
        <v>12</v>
      </c>
      <c r="E954" s="636">
        <v>0</v>
      </c>
      <c r="F954" s="636">
        <v>13</v>
      </c>
      <c r="G954" s="636">
        <v>0</v>
      </c>
      <c r="H954" s="636" t="s">
        <v>1134</v>
      </c>
      <c r="J954" s="638">
        <f t="shared" si="14"/>
        <v>1</v>
      </c>
      <c r="L954" s="633" t="s">
        <v>1198</v>
      </c>
      <c r="M954" s="637" t="s">
        <v>1158</v>
      </c>
    </row>
    <row r="955" spans="1:13">
      <c r="A955" s="634" t="s">
        <v>1198</v>
      </c>
      <c r="B955" s="634" t="s">
        <v>1158</v>
      </c>
      <c r="C955" s="635" t="s">
        <v>40</v>
      </c>
      <c r="D955" s="636">
        <v>13</v>
      </c>
      <c r="E955" s="636">
        <v>0</v>
      </c>
      <c r="F955" s="636">
        <v>14</v>
      </c>
      <c r="G955" s="636">
        <v>0</v>
      </c>
      <c r="H955" s="636" t="s">
        <v>1134</v>
      </c>
      <c r="J955" s="638">
        <f t="shared" si="14"/>
        <v>1</v>
      </c>
      <c r="L955" s="633" t="s">
        <v>1198</v>
      </c>
      <c r="M955" s="637" t="s">
        <v>1158</v>
      </c>
    </row>
    <row r="956" spans="1:13">
      <c r="A956" s="634" t="s">
        <v>1198</v>
      </c>
      <c r="B956" s="634" t="s">
        <v>1158</v>
      </c>
      <c r="C956" s="635" t="s">
        <v>40</v>
      </c>
      <c r="D956" s="636">
        <v>14</v>
      </c>
      <c r="E956" s="636">
        <v>0</v>
      </c>
      <c r="F956" s="636">
        <v>15</v>
      </c>
      <c r="G956" s="636">
        <v>0</v>
      </c>
      <c r="H956" s="636" t="s">
        <v>1134</v>
      </c>
      <c r="J956" s="638">
        <f t="shared" si="14"/>
        <v>1</v>
      </c>
      <c r="L956" s="633" t="s">
        <v>1198</v>
      </c>
      <c r="M956" s="637" t="s">
        <v>1158</v>
      </c>
    </row>
    <row r="957" spans="1:13">
      <c r="A957" s="634" t="s">
        <v>1198</v>
      </c>
      <c r="B957" s="634" t="s">
        <v>1158</v>
      </c>
      <c r="C957" s="635" t="s">
        <v>40</v>
      </c>
      <c r="D957" s="636">
        <v>15</v>
      </c>
      <c r="E957" s="636">
        <v>0</v>
      </c>
      <c r="F957" s="636">
        <v>16</v>
      </c>
      <c r="G957" s="636">
        <v>0</v>
      </c>
      <c r="H957" s="636" t="s">
        <v>1134</v>
      </c>
      <c r="J957" s="638">
        <f t="shared" si="14"/>
        <v>1</v>
      </c>
      <c r="L957" s="633" t="s">
        <v>1198</v>
      </c>
      <c r="M957" s="637" t="s">
        <v>1158</v>
      </c>
    </row>
    <row r="958" spans="1:13">
      <c r="A958" s="634" t="s">
        <v>1198</v>
      </c>
      <c r="B958" s="634" t="s">
        <v>1158</v>
      </c>
      <c r="C958" s="635" t="s">
        <v>40</v>
      </c>
      <c r="D958" s="636">
        <v>16</v>
      </c>
      <c r="E958" s="636">
        <v>0</v>
      </c>
      <c r="F958" s="636">
        <v>17</v>
      </c>
      <c r="G958" s="636">
        <v>0</v>
      </c>
      <c r="H958" s="636" t="s">
        <v>1134</v>
      </c>
      <c r="J958" s="638">
        <f t="shared" si="14"/>
        <v>1</v>
      </c>
      <c r="L958" s="633" t="s">
        <v>1198</v>
      </c>
      <c r="M958" s="637" t="s">
        <v>1158</v>
      </c>
    </row>
    <row r="959" spans="1:13">
      <c r="A959" s="634" t="s">
        <v>1198</v>
      </c>
      <c r="B959" s="634" t="s">
        <v>1158</v>
      </c>
      <c r="C959" s="635" t="s">
        <v>40</v>
      </c>
      <c r="D959" s="636">
        <v>17</v>
      </c>
      <c r="E959" s="636">
        <v>0</v>
      </c>
      <c r="F959" s="636">
        <v>18</v>
      </c>
      <c r="G959" s="636">
        <v>0</v>
      </c>
      <c r="H959" s="636" t="s">
        <v>1134</v>
      </c>
      <c r="J959" s="638">
        <f t="shared" si="14"/>
        <v>1</v>
      </c>
      <c r="L959" s="633" t="s">
        <v>1198</v>
      </c>
      <c r="M959" s="637" t="s">
        <v>1158</v>
      </c>
    </row>
    <row r="960" spans="1:13">
      <c r="A960" s="634" t="s">
        <v>1198</v>
      </c>
      <c r="B960" s="634" t="s">
        <v>1158</v>
      </c>
      <c r="C960" s="635" t="s">
        <v>40</v>
      </c>
      <c r="D960" s="636">
        <v>18</v>
      </c>
      <c r="E960" s="636">
        <v>0</v>
      </c>
      <c r="F960" s="636">
        <v>19</v>
      </c>
      <c r="G960" s="636">
        <v>0</v>
      </c>
      <c r="H960" s="636" t="s">
        <v>1134</v>
      </c>
      <c r="J960" s="638">
        <f t="shared" si="14"/>
        <v>1</v>
      </c>
      <c r="L960" s="633" t="s">
        <v>1198</v>
      </c>
      <c r="M960" s="637" t="s">
        <v>1158</v>
      </c>
    </row>
    <row r="961" spans="1:13">
      <c r="A961" s="634" t="s">
        <v>1198</v>
      </c>
      <c r="B961" s="634" t="s">
        <v>1158</v>
      </c>
      <c r="C961" s="635" t="s">
        <v>40</v>
      </c>
      <c r="D961" s="636">
        <v>19</v>
      </c>
      <c r="E961" s="636">
        <v>0</v>
      </c>
      <c r="F961" s="636">
        <v>20</v>
      </c>
      <c r="G961" s="636">
        <v>0</v>
      </c>
      <c r="H961" s="636" t="s">
        <v>1134</v>
      </c>
      <c r="J961" s="638">
        <f t="shared" si="14"/>
        <v>1</v>
      </c>
      <c r="L961" s="633" t="s">
        <v>1198</v>
      </c>
      <c r="M961" s="637" t="s">
        <v>1158</v>
      </c>
    </row>
    <row r="962" spans="1:13">
      <c r="A962" s="634" t="s">
        <v>1198</v>
      </c>
      <c r="B962" s="634" t="s">
        <v>1158</v>
      </c>
      <c r="C962" s="635" t="s">
        <v>40</v>
      </c>
      <c r="D962" s="636">
        <v>20</v>
      </c>
      <c r="E962" s="636">
        <v>0</v>
      </c>
      <c r="F962" s="636">
        <v>21</v>
      </c>
      <c r="G962" s="636">
        <v>0</v>
      </c>
      <c r="H962" s="636" t="s">
        <v>1134</v>
      </c>
      <c r="J962" s="638">
        <f t="shared" si="14"/>
        <v>1</v>
      </c>
      <c r="L962" s="633" t="s">
        <v>1198</v>
      </c>
      <c r="M962" s="637" t="s">
        <v>1158</v>
      </c>
    </row>
    <row r="963" spans="1:13">
      <c r="A963" s="634" t="s">
        <v>1198</v>
      </c>
      <c r="B963" s="634" t="s">
        <v>1158</v>
      </c>
      <c r="C963" s="635" t="s">
        <v>40</v>
      </c>
      <c r="D963" s="636">
        <v>21</v>
      </c>
      <c r="E963" s="636">
        <v>0</v>
      </c>
      <c r="F963" s="636">
        <v>22</v>
      </c>
      <c r="G963" s="636">
        <v>0</v>
      </c>
      <c r="H963" s="636" t="s">
        <v>1134</v>
      </c>
      <c r="J963" s="638">
        <f t="shared" ref="J963:J1026" si="15">+(F963+G963/1000)-(D963+E963/1000)</f>
        <v>1</v>
      </c>
      <c r="L963" s="633" t="s">
        <v>1198</v>
      </c>
      <c r="M963" s="637" t="s">
        <v>1158</v>
      </c>
    </row>
    <row r="964" spans="1:13">
      <c r="A964" s="634" t="s">
        <v>1198</v>
      </c>
      <c r="B964" s="634" t="s">
        <v>1158</v>
      </c>
      <c r="C964" s="635" t="s">
        <v>40</v>
      </c>
      <c r="D964" s="636">
        <v>22</v>
      </c>
      <c r="E964" s="636">
        <v>0</v>
      </c>
      <c r="F964" s="636">
        <v>23</v>
      </c>
      <c r="G964" s="636">
        <v>0</v>
      </c>
      <c r="H964" s="636" t="s">
        <v>1134</v>
      </c>
      <c r="J964" s="638">
        <f t="shared" si="15"/>
        <v>1</v>
      </c>
      <c r="L964" s="633" t="s">
        <v>1198</v>
      </c>
      <c r="M964" s="637" t="s">
        <v>1158</v>
      </c>
    </row>
    <row r="965" spans="1:13">
      <c r="A965" s="634" t="s">
        <v>1198</v>
      </c>
      <c r="B965" s="634" t="s">
        <v>1158</v>
      </c>
      <c r="C965" s="635" t="s">
        <v>40</v>
      </c>
      <c r="D965" s="636">
        <v>23</v>
      </c>
      <c r="E965" s="636">
        <v>0</v>
      </c>
      <c r="F965" s="636">
        <v>24</v>
      </c>
      <c r="G965" s="636">
        <v>0</v>
      </c>
      <c r="H965" s="636" t="s">
        <v>1134</v>
      </c>
      <c r="J965" s="638">
        <f t="shared" si="15"/>
        <v>1</v>
      </c>
      <c r="L965" s="633" t="s">
        <v>1198</v>
      </c>
      <c r="M965" s="637" t="s">
        <v>1158</v>
      </c>
    </row>
    <row r="966" spans="1:13">
      <c r="A966" s="634" t="s">
        <v>1198</v>
      </c>
      <c r="B966" s="634" t="s">
        <v>1158</v>
      </c>
      <c r="C966" s="635" t="s">
        <v>40</v>
      </c>
      <c r="D966" s="636">
        <v>24</v>
      </c>
      <c r="E966" s="636">
        <v>0</v>
      </c>
      <c r="F966" s="636">
        <v>25</v>
      </c>
      <c r="G966" s="636">
        <v>0</v>
      </c>
      <c r="H966" s="636" t="s">
        <v>1134</v>
      </c>
      <c r="J966" s="638">
        <f t="shared" si="15"/>
        <v>1</v>
      </c>
      <c r="L966" s="633" t="s">
        <v>1198</v>
      </c>
      <c r="M966" s="637" t="s">
        <v>1158</v>
      </c>
    </row>
    <row r="967" spans="1:13">
      <c r="A967" s="634" t="s">
        <v>1198</v>
      </c>
      <c r="B967" s="634" t="s">
        <v>1158</v>
      </c>
      <c r="C967" s="635" t="s">
        <v>40</v>
      </c>
      <c r="D967" s="636">
        <v>25</v>
      </c>
      <c r="E967" s="636">
        <v>0</v>
      </c>
      <c r="F967" s="636">
        <v>26</v>
      </c>
      <c r="G967" s="636">
        <v>0</v>
      </c>
      <c r="H967" s="636" t="s">
        <v>1134</v>
      </c>
      <c r="J967" s="638">
        <f t="shared" si="15"/>
        <v>1</v>
      </c>
      <c r="L967" s="633" t="s">
        <v>1198</v>
      </c>
      <c r="M967" s="637" t="s">
        <v>1158</v>
      </c>
    </row>
    <row r="968" spans="1:13">
      <c r="A968" s="634" t="s">
        <v>1198</v>
      </c>
      <c r="B968" s="634" t="s">
        <v>1158</v>
      </c>
      <c r="C968" s="635" t="s">
        <v>40</v>
      </c>
      <c r="D968" s="636">
        <v>26</v>
      </c>
      <c r="E968" s="636">
        <v>0</v>
      </c>
      <c r="F968" s="636">
        <v>27</v>
      </c>
      <c r="G968" s="636">
        <v>0</v>
      </c>
      <c r="H968" s="636" t="s">
        <v>1134</v>
      </c>
      <c r="J968" s="638">
        <f t="shared" si="15"/>
        <v>1</v>
      </c>
      <c r="L968" s="633" t="s">
        <v>1198</v>
      </c>
      <c r="M968" s="637" t="s">
        <v>1158</v>
      </c>
    </row>
    <row r="969" spans="1:13">
      <c r="A969" s="634" t="s">
        <v>1198</v>
      </c>
      <c r="B969" s="634" t="s">
        <v>1158</v>
      </c>
      <c r="C969" s="635" t="s">
        <v>40</v>
      </c>
      <c r="D969" s="636">
        <v>27</v>
      </c>
      <c r="E969" s="636">
        <v>0</v>
      </c>
      <c r="F969" s="636">
        <v>28</v>
      </c>
      <c r="G969" s="636">
        <v>0</v>
      </c>
      <c r="H969" s="636" t="s">
        <v>1134</v>
      </c>
      <c r="J969" s="638">
        <f t="shared" si="15"/>
        <v>1</v>
      </c>
      <c r="L969" s="633" t="s">
        <v>1198</v>
      </c>
      <c r="M969" s="637" t="s">
        <v>1158</v>
      </c>
    </row>
    <row r="970" spans="1:13">
      <c r="A970" s="634" t="s">
        <v>1198</v>
      </c>
      <c r="B970" s="634" t="s">
        <v>1158</v>
      </c>
      <c r="C970" s="635" t="s">
        <v>40</v>
      </c>
      <c r="D970" s="636">
        <v>28</v>
      </c>
      <c r="E970" s="636">
        <v>0</v>
      </c>
      <c r="F970" s="636">
        <v>29</v>
      </c>
      <c r="G970" s="636">
        <v>0</v>
      </c>
      <c r="H970" s="636" t="s">
        <v>1134</v>
      </c>
      <c r="J970" s="638">
        <f t="shared" si="15"/>
        <v>1</v>
      </c>
      <c r="L970" s="633" t="s">
        <v>1198</v>
      </c>
      <c r="M970" s="637" t="s">
        <v>1158</v>
      </c>
    </row>
    <row r="971" spans="1:13">
      <c r="A971" s="634" t="s">
        <v>1198</v>
      </c>
      <c r="B971" s="634" t="s">
        <v>1158</v>
      </c>
      <c r="C971" s="635" t="s">
        <v>40</v>
      </c>
      <c r="D971" s="636">
        <v>29</v>
      </c>
      <c r="E971" s="636">
        <v>0</v>
      </c>
      <c r="F971" s="636">
        <v>30</v>
      </c>
      <c r="G971" s="636">
        <v>0</v>
      </c>
      <c r="H971" s="636" t="s">
        <v>1134</v>
      </c>
      <c r="J971" s="638">
        <f t="shared" si="15"/>
        <v>1</v>
      </c>
      <c r="L971" s="633" t="s">
        <v>1198</v>
      </c>
      <c r="M971" s="637" t="s">
        <v>1158</v>
      </c>
    </row>
    <row r="972" spans="1:13">
      <c r="A972" s="634" t="s">
        <v>1198</v>
      </c>
      <c r="B972" s="634" t="s">
        <v>1158</v>
      </c>
      <c r="C972" s="635" t="s">
        <v>40</v>
      </c>
      <c r="D972" s="636">
        <v>30</v>
      </c>
      <c r="E972" s="636">
        <v>0</v>
      </c>
      <c r="F972" s="636">
        <v>31</v>
      </c>
      <c r="G972" s="636">
        <v>0</v>
      </c>
      <c r="H972" s="636" t="s">
        <v>1134</v>
      </c>
      <c r="J972" s="638">
        <f t="shared" si="15"/>
        <v>1</v>
      </c>
      <c r="L972" s="633" t="s">
        <v>1198</v>
      </c>
      <c r="M972" s="637" t="s">
        <v>1158</v>
      </c>
    </row>
    <row r="973" spans="1:13">
      <c r="A973" s="634" t="s">
        <v>1198</v>
      </c>
      <c r="B973" s="634" t="s">
        <v>1158</v>
      </c>
      <c r="C973" s="635" t="s">
        <v>40</v>
      </c>
      <c r="D973" s="636">
        <v>31</v>
      </c>
      <c r="E973" s="636">
        <v>0</v>
      </c>
      <c r="F973" s="636">
        <v>32</v>
      </c>
      <c r="G973" s="636">
        <v>0</v>
      </c>
      <c r="H973" s="636" t="s">
        <v>1134</v>
      </c>
      <c r="J973" s="638">
        <f t="shared" si="15"/>
        <v>1</v>
      </c>
      <c r="L973" s="633" t="s">
        <v>1198</v>
      </c>
      <c r="M973" s="637" t="s">
        <v>1158</v>
      </c>
    </row>
    <row r="974" spans="1:13">
      <c r="A974" s="634" t="s">
        <v>1198</v>
      </c>
      <c r="B974" s="634" t="s">
        <v>1158</v>
      </c>
      <c r="C974" s="635" t="s">
        <v>40</v>
      </c>
      <c r="D974" s="636">
        <v>32</v>
      </c>
      <c r="E974" s="636">
        <v>0</v>
      </c>
      <c r="F974" s="636">
        <v>33</v>
      </c>
      <c r="G974" s="636">
        <v>0</v>
      </c>
      <c r="H974" s="636" t="s">
        <v>1134</v>
      </c>
      <c r="J974" s="638">
        <f t="shared" si="15"/>
        <v>1</v>
      </c>
      <c r="L974" s="633" t="s">
        <v>1198</v>
      </c>
      <c r="M974" s="637" t="s">
        <v>1158</v>
      </c>
    </row>
    <row r="975" spans="1:13">
      <c r="A975" s="634" t="s">
        <v>1198</v>
      </c>
      <c r="B975" s="634" t="s">
        <v>1158</v>
      </c>
      <c r="C975" s="635" t="s">
        <v>40</v>
      </c>
      <c r="D975" s="636">
        <v>33</v>
      </c>
      <c r="E975" s="636">
        <v>0</v>
      </c>
      <c r="F975" s="636">
        <v>34</v>
      </c>
      <c r="G975" s="636">
        <v>0</v>
      </c>
      <c r="H975" s="636" t="s">
        <v>1134</v>
      </c>
      <c r="J975" s="638">
        <f t="shared" si="15"/>
        <v>1</v>
      </c>
      <c r="L975" s="633" t="s">
        <v>1198</v>
      </c>
      <c r="M975" s="637" t="s">
        <v>1158</v>
      </c>
    </row>
    <row r="976" spans="1:13">
      <c r="A976" s="634" t="s">
        <v>1198</v>
      </c>
      <c r="B976" s="634" t="s">
        <v>1158</v>
      </c>
      <c r="C976" s="635" t="s">
        <v>40</v>
      </c>
      <c r="D976" s="636">
        <v>34</v>
      </c>
      <c r="E976" s="636">
        <v>0</v>
      </c>
      <c r="F976" s="636">
        <v>35</v>
      </c>
      <c r="G976" s="636">
        <v>0</v>
      </c>
      <c r="H976" s="636" t="s">
        <v>1134</v>
      </c>
      <c r="J976" s="638">
        <f t="shared" si="15"/>
        <v>1</v>
      </c>
      <c r="L976" s="633" t="s">
        <v>1198</v>
      </c>
      <c r="M976" s="637" t="s">
        <v>1158</v>
      </c>
    </row>
    <row r="977" spans="1:13">
      <c r="A977" s="634" t="s">
        <v>1198</v>
      </c>
      <c r="B977" s="634" t="s">
        <v>1158</v>
      </c>
      <c r="C977" s="635" t="s">
        <v>40</v>
      </c>
      <c r="D977" s="636">
        <v>35</v>
      </c>
      <c r="E977" s="636">
        <v>0</v>
      </c>
      <c r="F977" s="636">
        <v>36</v>
      </c>
      <c r="G977" s="636">
        <v>0</v>
      </c>
      <c r="H977" s="636" t="s">
        <v>1134</v>
      </c>
      <c r="J977" s="638">
        <f t="shared" si="15"/>
        <v>1</v>
      </c>
      <c r="L977" s="633" t="s">
        <v>1198</v>
      </c>
      <c r="M977" s="637" t="s">
        <v>1158</v>
      </c>
    </row>
    <row r="978" spans="1:13">
      <c r="A978" s="634" t="s">
        <v>1198</v>
      </c>
      <c r="B978" s="634" t="s">
        <v>1158</v>
      </c>
      <c r="C978" s="635" t="s">
        <v>40</v>
      </c>
      <c r="D978" s="636">
        <v>36</v>
      </c>
      <c r="E978" s="636">
        <v>0</v>
      </c>
      <c r="F978" s="636">
        <v>37</v>
      </c>
      <c r="G978" s="636">
        <v>0</v>
      </c>
      <c r="H978" s="636" t="s">
        <v>1134</v>
      </c>
      <c r="J978" s="638">
        <f t="shared" si="15"/>
        <v>1</v>
      </c>
      <c r="L978" s="633" t="s">
        <v>1198</v>
      </c>
      <c r="M978" s="637" t="s">
        <v>1158</v>
      </c>
    </row>
    <row r="979" spans="1:13">
      <c r="A979" s="634" t="s">
        <v>1198</v>
      </c>
      <c r="B979" s="634" t="s">
        <v>1158</v>
      </c>
      <c r="C979" s="635" t="s">
        <v>40</v>
      </c>
      <c r="D979" s="636">
        <v>37</v>
      </c>
      <c r="E979" s="636">
        <v>0</v>
      </c>
      <c r="F979" s="636">
        <v>38</v>
      </c>
      <c r="G979" s="636">
        <v>0</v>
      </c>
      <c r="H979" s="636" t="s">
        <v>1134</v>
      </c>
      <c r="J979" s="638">
        <f t="shared" si="15"/>
        <v>1</v>
      </c>
      <c r="L979" s="633" t="s">
        <v>1198</v>
      </c>
      <c r="M979" s="637" t="s">
        <v>1158</v>
      </c>
    </row>
    <row r="980" spans="1:13">
      <c r="A980" s="634" t="s">
        <v>1198</v>
      </c>
      <c r="B980" s="634" t="s">
        <v>1158</v>
      </c>
      <c r="C980" s="635" t="s">
        <v>40</v>
      </c>
      <c r="D980" s="636">
        <v>38</v>
      </c>
      <c r="E980" s="636">
        <v>0</v>
      </c>
      <c r="F980" s="636">
        <v>39</v>
      </c>
      <c r="G980" s="636">
        <v>0</v>
      </c>
      <c r="H980" s="636" t="s">
        <v>1134</v>
      </c>
      <c r="J980" s="638">
        <f t="shared" si="15"/>
        <v>1</v>
      </c>
      <c r="L980" s="633" t="s">
        <v>1198</v>
      </c>
      <c r="M980" s="637" t="s">
        <v>1158</v>
      </c>
    </row>
    <row r="981" spans="1:13">
      <c r="A981" s="634" t="s">
        <v>1198</v>
      </c>
      <c r="B981" s="634" t="s">
        <v>1158</v>
      </c>
      <c r="C981" s="635" t="s">
        <v>40</v>
      </c>
      <c r="D981" s="636">
        <v>39</v>
      </c>
      <c r="E981" s="636">
        <v>0</v>
      </c>
      <c r="F981" s="636">
        <v>40</v>
      </c>
      <c r="G981" s="636">
        <v>0</v>
      </c>
      <c r="H981" s="636" t="s">
        <v>1134</v>
      </c>
      <c r="J981" s="638">
        <f t="shared" si="15"/>
        <v>1</v>
      </c>
      <c r="L981" s="633" t="s">
        <v>1198</v>
      </c>
      <c r="M981" s="637" t="s">
        <v>1158</v>
      </c>
    </row>
    <row r="982" spans="1:13">
      <c r="A982" s="634" t="s">
        <v>1198</v>
      </c>
      <c r="B982" s="634" t="s">
        <v>1158</v>
      </c>
      <c r="C982" s="635" t="s">
        <v>40</v>
      </c>
      <c r="D982" s="636">
        <v>40</v>
      </c>
      <c r="E982" s="636">
        <v>0</v>
      </c>
      <c r="F982" s="636">
        <v>41</v>
      </c>
      <c r="G982" s="636">
        <v>0</v>
      </c>
      <c r="H982" s="636" t="s">
        <v>1134</v>
      </c>
      <c r="J982" s="638">
        <f t="shared" si="15"/>
        <v>1</v>
      </c>
      <c r="L982" s="633" t="s">
        <v>1198</v>
      </c>
      <c r="M982" s="637" t="s">
        <v>1158</v>
      </c>
    </row>
    <row r="983" spans="1:13">
      <c r="A983" s="634" t="s">
        <v>1198</v>
      </c>
      <c r="B983" s="634" t="s">
        <v>1158</v>
      </c>
      <c r="C983" s="635" t="s">
        <v>40</v>
      </c>
      <c r="D983" s="636">
        <v>41</v>
      </c>
      <c r="E983" s="636">
        <v>0</v>
      </c>
      <c r="F983" s="636">
        <v>42</v>
      </c>
      <c r="G983" s="636">
        <v>0</v>
      </c>
      <c r="H983" s="636" t="s">
        <v>1134</v>
      </c>
      <c r="J983" s="638">
        <f t="shared" si="15"/>
        <v>1</v>
      </c>
      <c r="L983" s="633" t="s">
        <v>1198</v>
      </c>
      <c r="M983" s="637" t="s">
        <v>1158</v>
      </c>
    </row>
    <row r="984" spans="1:13">
      <c r="A984" s="634" t="s">
        <v>1198</v>
      </c>
      <c r="B984" s="634" t="s">
        <v>1158</v>
      </c>
      <c r="C984" s="635" t="s">
        <v>40</v>
      </c>
      <c r="D984" s="636">
        <v>42</v>
      </c>
      <c r="E984" s="636">
        <v>0</v>
      </c>
      <c r="F984" s="636">
        <v>43</v>
      </c>
      <c r="G984" s="636">
        <v>0</v>
      </c>
      <c r="H984" s="636" t="s">
        <v>1134</v>
      </c>
      <c r="J984" s="638">
        <f t="shared" si="15"/>
        <v>1</v>
      </c>
      <c r="L984" s="633" t="s">
        <v>1198</v>
      </c>
      <c r="M984" s="637" t="s">
        <v>1158</v>
      </c>
    </row>
    <row r="985" spans="1:13">
      <c r="A985" s="634" t="s">
        <v>1198</v>
      </c>
      <c r="B985" s="634" t="s">
        <v>1158</v>
      </c>
      <c r="C985" s="635" t="s">
        <v>40</v>
      </c>
      <c r="D985" s="636">
        <v>43</v>
      </c>
      <c r="E985" s="636">
        <v>0</v>
      </c>
      <c r="F985" s="636">
        <v>44</v>
      </c>
      <c r="G985" s="636">
        <v>0</v>
      </c>
      <c r="H985" s="636" t="s">
        <v>1134</v>
      </c>
      <c r="J985" s="638">
        <f t="shared" si="15"/>
        <v>1</v>
      </c>
      <c r="L985" s="633" t="s">
        <v>1198</v>
      </c>
      <c r="M985" s="637" t="s">
        <v>1158</v>
      </c>
    </row>
    <row r="986" spans="1:13">
      <c r="A986" s="634" t="s">
        <v>1198</v>
      </c>
      <c r="B986" s="634" t="s">
        <v>1158</v>
      </c>
      <c r="C986" s="635" t="s">
        <v>40</v>
      </c>
      <c r="D986" s="636">
        <v>44</v>
      </c>
      <c r="E986" s="636">
        <v>0</v>
      </c>
      <c r="F986" s="636">
        <v>45</v>
      </c>
      <c r="G986" s="636">
        <v>0</v>
      </c>
      <c r="H986" s="636" t="s">
        <v>1134</v>
      </c>
      <c r="J986" s="638">
        <f t="shared" si="15"/>
        <v>1</v>
      </c>
      <c r="L986" s="633" t="s">
        <v>1198</v>
      </c>
      <c r="M986" s="637" t="s">
        <v>1158</v>
      </c>
    </row>
    <row r="987" spans="1:13">
      <c r="A987" s="634" t="s">
        <v>1198</v>
      </c>
      <c r="B987" s="634" t="s">
        <v>1158</v>
      </c>
      <c r="C987" s="635" t="s">
        <v>40</v>
      </c>
      <c r="D987" s="636">
        <v>45</v>
      </c>
      <c r="E987" s="636">
        <v>0</v>
      </c>
      <c r="F987" s="636">
        <v>46</v>
      </c>
      <c r="G987" s="636">
        <v>0</v>
      </c>
      <c r="H987" s="636" t="s">
        <v>1134</v>
      </c>
      <c r="J987" s="638">
        <f t="shared" si="15"/>
        <v>1</v>
      </c>
      <c r="L987" s="633" t="s">
        <v>1198</v>
      </c>
      <c r="M987" s="637" t="s">
        <v>1158</v>
      </c>
    </row>
    <row r="988" spans="1:13">
      <c r="A988" s="634" t="s">
        <v>1198</v>
      </c>
      <c r="B988" s="634" t="s">
        <v>1158</v>
      </c>
      <c r="C988" s="635" t="s">
        <v>40</v>
      </c>
      <c r="D988" s="636">
        <v>46</v>
      </c>
      <c r="E988" s="636">
        <v>0</v>
      </c>
      <c r="F988" s="636">
        <v>47</v>
      </c>
      <c r="G988" s="636">
        <v>0</v>
      </c>
      <c r="H988" s="636" t="s">
        <v>1134</v>
      </c>
      <c r="J988" s="638">
        <f t="shared" si="15"/>
        <v>1</v>
      </c>
      <c r="L988" s="633" t="s">
        <v>1198</v>
      </c>
      <c r="M988" s="637" t="s">
        <v>1158</v>
      </c>
    </row>
    <row r="989" spans="1:13">
      <c r="A989" s="634" t="s">
        <v>1198</v>
      </c>
      <c r="B989" s="634" t="s">
        <v>1158</v>
      </c>
      <c r="C989" s="635" t="s">
        <v>40</v>
      </c>
      <c r="D989" s="636">
        <v>47</v>
      </c>
      <c r="E989" s="636">
        <v>0</v>
      </c>
      <c r="F989" s="636">
        <v>48</v>
      </c>
      <c r="G989" s="636">
        <v>0</v>
      </c>
      <c r="H989" s="636" t="s">
        <v>1134</v>
      </c>
      <c r="J989" s="638">
        <f t="shared" si="15"/>
        <v>1</v>
      </c>
      <c r="L989" s="633" t="s">
        <v>1198</v>
      </c>
      <c r="M989" s="637" t="s">
        <v>1158</v>
      </c>
    </row>
    <row r="990" spans="1:13">
      <c r="A990" s="634" t="s">
        <v>1198</v>
      </c>
      <c r="B990" s="634" t="s">
        <v>1158</v>
      </c>
      <c r="C990" s="635" t="s">
        <v>40</v>
      </c>
      <c r="D990" s="636">
        <v>48</v>
      </c>
      <c r="E990" s="636">
        <v>0</v>
      </c>
      <c r="F990" s="636">
        <v>49</v>
      </c>
      <c r="G990" s="636">
        <v>0</v>
      </c>
      <c r="H990" s="636" t="s">
        <v>1134</v>
      </c>
      <c r="J990" s="638">
        <f t="shared" si="15"/>
        <v>1</v>
      </c>
      <c r="L990" s="633" t="s">
        <v>1198</v>
      </c>
      <c r="M990" s="637" t="s">
        <v>1158</v>
      </c>
    </row>
    <row r="991" spans="1:13">
      <c r="A991" s="634" t="s">
        <v>1198</v>
      </c>
      <c r="B991" s="634" t="s">
        <v>1158</v>
      </c>
      <c r="C991" s="635" t="s">
        <v>40</v>
      </c>
      <c r="D991" s="636">
        <v>49</v>
      </c>
      <c r="E991" s="636">
        <v>0</v>
      </c>
      <c r="F991" s="636">
        <v>50</v>
      </c>
      <c r="G991" s="636">
        <v>0</v>
      </c>
      <c r="H991" s="636" t="s">
        <v>1134</v>
      </c>
      <c r="J991" s="638">
        <f t="shared" si="15"/>
        <v>1</v>
      </c>
      <c r="L991" s="633" t="s">
        <v>1198</v>
      </c>
      <c r="M991" s="637" t="s">
        <v>1158</v>
      </c>
    </row>
    <row r="992" spans="1:13">
      <c r="A992" s="634" t="s">
        <v>1198</v>
      </c>
      <c r="B992" s="634" t="s">
        <v>1158</v>
      </c>
      <c r="C992" s="635" t="s">
        <v>40</v>
      </c>
      <c r="D992" s="636">
        <v>50</v>
      </c>
      <c r="E992" s="636">
        <v>0</v>
      </c>
      <c r="F992" s="636">
        <v>51</v>
      </c>
      <c r="G992" s="636">
        <v>0</v>
      </c>
      <c r="H992" s="636" t="s">
        <v>1134</v>
      </c>
      <c r="J992" s="638">
        <f t="shared" si="15"/>
        <v>1</v>
      </c>
      <c r="L992" s="633" t="s">
        <v>1198</v>
      </c>
      <c r="M992" s="637" t="s">
        <v>1158</v>
      </c>
    </row>
    <row r="993" spans="1:13">
      <c r="A993" s="634" t="s">
        <v>1198</v>
      </c>
      <c r="B993" s="634" t="s">
        <v>1158</v>
      </c>
      <c r="C993" s="635" t="s">
        <v>40</v>
      </c>
      <c r="D993" s="636">
        <v>51</v>
      </c>
      <c r="E993" s="636">
        <v>0</v>
      </c>
      <c r="F993" s="636">
        <v>52</v>
      </c>
      <c r="G993" s="636">
        <v>0</v>
      </c>
      <c r="H993" s="636" t="s">
        <v>1134</v>
      </c>
      <c r="J993" s="638">
        <f t="shared" si="15"/>
        <v>1</v>
      </c>
      <c r="L993" s="633" t="s">
        <v>1198</v>
      </c>
      <c r="M993" s="637" t="s">
        <v>1158</v>
      </c>
    </row>
    <row r="994" spans="1:13">
      <c r="A994" s="634" t="s">
        <v>1198</v>
      </c>
      <c r="B994" s="634" t="s">
        <v>1158</v>
      </c>
      <c r="C994" s="635" t="s">
        <v>40</v>
      </c>
      <c r="D994" s="636">
        <v>52</v>
      </c>
      <c r="E994" s="636">
        <v>0</v>
      </c>
      <c r="F994" s="636">
        <v>53</v>
      </c>
      <c r="G994" s="636">
        <v>0</v>
      </c>
      <c r="H994" s="636" t="s">
        <v>1134</v>
      </c>
      <c r="J994" s="638">
        <f t="shared" si="15"/>
        <v>1</v>
      </c>
      <c r="L994" s="633" t="s">
        <v>1198</v>
      </c>
      <c r="M994" s="637" t="s">
        <v>1158</v>
      </c>
    </row>
    <row r="995" spans="1:13">
      <c r="A995" s="634" t="s">
        <v>1198</v>
      </c>
      <c r="B995" s="634" t="s">
        <v>1158</v>
      </c>
      <c r="C995" s="635" t="s">
        <v>40</v>
      </c>
      <c r="D995" s="636">
        <v>53</v>
      </c>
      <c r="E995" s="636">
        <v>0</v>
      </c>
      <c r="F995" s="636">
        <v>54</v>
      </c>
      <c r="G995" s="636">
        <v>0</v>
      </c>
      <c r="H995" s="636" t="s">
        <v>1134</v>
      </c>
      <c r="J995" s="638">
        <f t="shared" si="15"/>
        <v>1</v>
      </c>
      <c r="L995" s="633" t="s">
        <v>1198</v>
      </c>
      <c r="M995" s="637" t="s">
        <v>1158</v>
      </c>
    </row>
    <row r="996" spans="1:13">
      <c r="A996" s="634" t="s">
        <v>1198</v>
      </c>
      <c r="B996" s="634" t="s">
        <v>1158</v>
      </c>
      <c r="C996" s="635" t="s">
        <v>40</v>
      </c>
      <c r="D996" s="636">
        <v>54</v>
      </c>
      <c r="E996" s="636">
        <v>0</v>
      </c>
      <c r="F996" s="636">
        <v>55</v>
      </c>
      <c r="G996" s="636">
        <v>0</v>
      </c>
      <c r="H996" s="636" t="s">
        <v>1134</v>
      </c>
      <c r="J996" s="638">
        <f t="shared" si="15"/>
        <v>1</v>
      </c>
      <c r="L996" s="633" t="s">
        <v>1198</v>
      </c>
      <c r="M996" s="637" t="s">
        <v>1158</v>
      </c>
    </row>
    <row r="997" spans="1:13">
      <c r="A997" s="634" t="s">
        <v>1198</v>
      </c>
      <c r="B997" s="634" t="s">
        <v>1158</v>
      </c>
      <c r="C997" s="635" t="s">
        <v>40</v>
      </c>
      <c r="D997" s="636">
        <v>55</v>
      </c>
      <c r="E997" s="636">
        <v>0</v>
      </c>
      <c r="F997" s="636">
        <v>56</v>
      </c>
      <c r="G997" s="636">
        <v>0</v>
      </c>
      <c r="H997" s="636" t="s">
        <v>1134</v>
      </c>
      <c r="J997" s="638">
        <f t="shared" si="15"/>
        <v>1</v>
      </c>
      <c r="L997" s="633" t="s">
        <v>1198</v>
      </c>
      <c r="M997" s="637" t="s">
        <v>1158</v>
      </c>
    </row>
    <row r="998" spans="1:13">
      <c r="A998" s="634" t="s">
        <v>1198</v>
      </c>
      <c r="B998" s="634" t="s">
        <v>1158</v>
      </c>
      <c r="C998" s="635" t="s">
        <v>40</v>
      </c>
      <c r="D998" s="636">
        <v>56</v>
      </c>
      <c r="E998" s="636">
        <v>0</v>
      </c>
      <c r="F998" s="636">
        <v>57</v>
      </c>
      <c r="G998" s="636">
        <v>0</v>
      </c>
      <c r="H998" s="636" t="s">
        <v>1134</v>
      </c>
      <c r="J998" s="638">
        <f t="shared" si="15"/>
        <v>1</v>
      </c>
      <c r="L998" s="633" t="s">
        <v>1198</v>
      </c>
      <c r="M998" s="637" t="s">
        <v>1158</v>
      </c>
    </row>
    <row r="999" spans="1:13">
      <c r="A999" s="634" t="s">
        <v>1198</v>
      </c>
      <c r="B999" s="634" t="s">
        <v>1158</v>
      </c>
      <c r="C999" s="635" t="s">
        <v>40</v>
      </c>
      <c r="D999" s="636">
        <v>57</v>
      </c>
      <c r="E999" s="636">
        <v>0</v>
      </c>
      <c r="F999" s="636">
        <v>58</v>
      </c>
      <c r="G999" s="636">
        <v>0</v>
      </c>
      <c r="H999" s="636" t="s">
        <v>1134</v>
      </c>
      <c r="J999" s="638">
        <f t="shared" si="15"/>
        <v>1</v>
      </c>
      <c r="L999" s="633" t="s">
        <v>1198</v>
      </c>
      <c r="M999" s="637" t="s">
        <v>1158</v>
      </c>
    </row>
    <row r="1000" spans="1:13">
      <c r="A1000" s="634" t="s">
        <v>1198</v>
      </c>
      <c r="B1000" s="634" t="s">
        <v>1158</v>
      </c>
      <c r="C1000" s="635" t="s">
        <v>40</v>
      </c>
      <c r="D1000" s="636">
        <v>58</v>
      </c>
      <c r="E1000" s="636">
        <v>0</v>
      </c>
      <c r="F1000" s="636">
        <v>59</v>
      </c>
      <c r="G1000" s="636">
        <v>0</v>
      </c>
      <c r="H1000" s="636" t="s">
        <v>1134</v>
      </c>
      <c r="J1000" s="638">
        <f t="shared" si="15"/>
        <v>1</v>
      </c>
      <c r="L1000" s="633" t="s">
        <v>1198</v>
      </c>
      <c r="M1000" s="637" t="s">
        <v>1158</v>
      </c>
    </row>
    <row r="1001" spans="1:13">
      <c r="A1001" s="634" t="s">
        <v>1198</v>
      </c>
      <c r="B1001" s="634" t="s">
        <v>1158</v>
      </c>
      <c r="C1001" s="635" t="s">
        <v>40</v>
      </c>
      <c r="D1001" s="636">
        <v>59</v>
      </c>
      <c r="E1001" s="636">
        <v>0</v>
      </c>
      <c r="F1001" s="636">
        <v>60</v>
      </c>
      <c r="G1001" s="636">
        <v>0</v>
      </c>
      <c r="H1001" s="636" t="s">
        <v>1134</v>
      </c>
      <c r="J1001" s="638">
        <f t="shared" si="15"/>
        <v>1</v>
      </c>
      <c r="L1001" s="633" t="s">
        <v>1198</v>
      </c>
      <c r="M1001" s="637" t="s">
        <v>1158</v>
      </c>
    </row>
    <row r="1002" spans="1:13">
      <c r="A1002" s="634" t="s">
        <v>1198</v>
      </c>
      <c r="B1002" s="634" t="s">
        <v>1158</v>
      </c>
      <c r="C1002" s="635" t="s">
        <v>40</v>
      </c>
      <c r="D1002" s="636">
        <v>60</v>
      </c>
      <c r="E1002" s="636">
        <v>0</v>
      </c>
      <c r="F1002" s="636">
        <v>61</v>
      </c>
      <c r="G1002" s="636">
        <v>0</v>
      </c>
      <c r="H1002" s="636" t="s">
        <v>1134</v>
      </c>
      <c r="J1002" s="638">
        <f t="shared" si="15"/>
        <v>1</v>
      </c>
      <c r="L1002" s="633" t="s">
        <v>1198</v>
      </c>
      <c r="M1002" s="637" t="s">
        <v>1158</v>
      </c>
    </row>
    <row r="1003" spans="1:13">
      <c r="A1003" s="634" t="s">
        <v>1198</v>
      </c>
      <c r="B1003" s="634" t="s">
        <v>1158</v>
      </c>
      <c r="C1003" s="635" t="s">
        <v>40</v>
      </c>
      <c r="D1003" s="636">
        <v>61</v>
      </c>
      <c r="E1003" s="636">
        <v>0</v>
      </c>
      <c r="F1003" s="636">
        <v>62</v>
      </c>
      <c r="G1003" s="636">
        <v>0</v>
      </c>
      <c r="H1003" s="636" t="s">
        <v>1134</v>
      </c>
      <c r="J1003" s="638">
        <f t="shared" si="15"/>
        <v>1</v>
      </c>
      <c r="L1003" s="633" t="s">
        <v>1198</v>
      </c>
      <c r="M1003" s="637" t="s">
        <v>1158</v>
      </c>
    </row>
    <row r="1004" spans="1:13">
      <c r="A1004" s="634" t="s">
        <v>1198</v>
      </c>
      <c r="B1004" s="634" t="s">
        <v>1158</v>
      </c>
      <c r="C1004" s="635" t="s">
        <v>40</v>
      </c>
      <c r="D1004" s="636">
        <v>62</v>
      </c>
      <c r="E1004" s="636">
        <v>0</v>
      </c>
      <c r="F1004" s="636">
        <v>63</v>
      </c>
      <c r="G1004" s="636">
        <v>0</v>
      </c>
      <c r="H1004" s="636" t="s">
        <v>1134</v>
      </c>
      <c r="J1004" s="638">
        <f t="shared" si="15"/>
        <v>1</v>
      </c>
      <c r="L1004" s="633" t="s">
        <v>1198</v>
      </c>
      <c r="M1004" s="637" t="s">
        <v>1158</v>
      </c>
    </row>
    <row r="1005" spans="1:13">
      <c r="A1005" s="634" t="s">
        <v>1198</v>
      </c>
      <c r="B1005" s="634" t="s">
        <v>1158</v>
      </c>
      <c r="C1005" s="635" t="s">
        <v>40</v>
      </c>
      <c r="D1005" s="636">
        <v>63</v>
      </c>
      <c r="E1005" s="636">
        <v>0</v>
      </c>
      <c r="F1005" s="636">
        <v>64</v>
      </c>
      <c r="G1005" s="636">
        <v>0</v>
      </c>
      <c r="H1005" s="636" t="s">
        <v>1134</v>
      </c>
      <c r="J1005" s="638">
        <f t="shared" si="15"/>
        <v>1</v>
      </c>
      <c r="L1005" s="633" t="s">
        <v>1198</v>
      </c>
      <c r="M1005" s="637" t="s">
        <v>1158</v>
      </c>
    </row>
    <row r="1006" spans="1:13">
      <c r="A1006" s="634" t="s">
        <v>1198</v>
      </c>
      <c r="B1006" s="634" t="s">
        <v>1158</v>
      </c>
      <c r="C1006" s="635" t="s">
        <v>40</v>
      </c>
      <c r="D1006" s="636">
        <v>64</v>
      </c>
      <c r="E1006" s="636">
        <v>0</v>
      </c>
      <c r="F1006" s="636">
        <v>65</v>
      </c>
      <c r="G1006" s="636">
        <v>0</v>
      </c>
      <c r="H1006" s="636" t="s">
        <v>1134</v>
      </c>
      <c r="J1006" s="638">
        <f t="shared" si="15"/>
        <v>1</v>
      </c>
      <c r="L1006" s="633" t="s">
        <v>1198</v>
      </c>
      <c r="M1006" s="637" t="s">
        <v>1158</v>
      </c>
    </row>
    <row r="1007" spans="1:13">
      <c r="A1007" s="634" t="s">
        <v>1198</v>
      </c>
      <c r="B1007" s="634" t="s">
        <v>1158</v>
      </c>
      <c r="C1007" s="635" t="s">
        <v>40</v>
      </c>
      <c r="D1007" s="636">
        <v>65</v>
      </c>
      <c r="E1007" s="636">
        <v>0</v>
      </c>
      <c r="F1007" s="636">
        <v>66</v>
      </c>
      <c r="G1007" s="636">
        <v>0</v>
      </c>
      <c r="H1007" s="636" t="s">
        <v>1134</v>
      </c>
      <c r="J1007" s="638">
        <f t="shared" si="15"/>
        <v>1</v>
      </c>
      <c r="L1007" s="633" t="s">
        <v>1198</v>
      </c>
      <c r="M1007" s="637" t="s">
        <v>1158</v>
      </c>
    </row>
    <row r="1008" spans="1:13">
      <c r="A1008" s="634" t="s">
        <v>1198</v>
      </c>
      <c r="B1008" s="634" t="s">
        <v>1158</v>
      </c>
      <c r="C1008" s="635" t="s">
        <v>40</v>
      </c>
      <c r="D1008" s="636">
        <v>66</v>
      </c>
      <c r="E1008" s="636">
        <v>0</v>
      </c>
      <c r="F1008" s="636">
        <v>67</v>
      </c>
      <c r="G1008" s="636">
        <v>0</v>
      </c>
      <c r="H1008" s="636" t="s">
        <v>1134</v>
      </c>
      <c r="J1008" s="638">
        <f t="shared" si="15"/>
        <v>1</v>
      </c>
      <c r="L1008" s="633" t="s">
        <v>1198</v>
      </c>
      <c r="M1008" s="637" t="s">
        <v>1158</v>
      </c>
    </row>
    <row r="1009" spans="1:13">
      <c r="A1009" s="634" t="s">
        <v>1198</v>
      </c>
      <c r="B1009" s="634" t="s">
        <v>1158</v>
      </c>
      <c r="C1009" s="635" t="s">
        <v>40</v>
      </c>
      <c r="D1009" s="636">
        <v>67</v>
      </c>
      <c r="E1009" s="636">
        <v>0</v>
      </c>
      <c r="F1009" s="636">
        <v>68</v>
      </c>
      <c r="G1009" s="636">
        <v>0</v>
      </c>
      <c r="H1009" s="636" t="s">
        <v>1134</v>
      </c>
      <c r="J1009" s="638">
        <f t="shared" si="15"/>
        <v>1</v>
      </c>
      <c r="L1009" s="633" t="s">
        <v>1198</v>
      </c>
      <c r="M1009" s="637" t="s">
        <v>1158</v>
      </c>
    </row>
    <row r="1010" spans="1:13">
      <c r="A1010" s="634" t="s">
        <v>1198</v>
      </c>
      <c r="B1010" s="634" t="s">
        <v>1158</v>
      </c>
      <c r="C1010" s="635" t="s">
        <v>40</v>
      </c>
      <c r="D1010" s="636">
        <v>68</v>
      </c>
      <c r="E1010" s="636">
        <v>0</v>
      </c>
      <c r="F1010" s="636">
        <v>69</v>
      </c>
      <c r="G1010" s="636">
        <v>0</v>
      </c>
      <c r="H1010" s="636" t="s">
        <v>1134</v>
      </c>
      <c r="J1010" s="638">
        <f t="shared" si="15"/>
        <v>1</v>
      </c>
      <c r="L1010" s="633" t="s">
        <v>1198</v>
      </c>
      <c r="M1010" s="637" t="s">
        <v>1158</v>
      </c>
    </row>
    <row r="1011" spans="1:13">
      <c r="A1011" s="634" t="s">
        <v>1198</v>
      </c>
      <c r="B1011" s="634" t="s">
        <v>1158</v>
      </c>
      <c r="C1011" s="635" t="s">
        <v>40</v>
      </c>
      <c r="D1011" s="636">
        <v>69</v>
      </c>
      <c r="E1011" s="636">
        <v>0</v>
      </c>
      <c r="F1011" s="636">
        <v>70</v>
      </c>
      <c r="G1011" s="636">
        <v>0</v>
      </c>
      <c r="H1011" s="636" t="s">
        <v>1134</v>
      </c>
      <c r="J1011" s="638">
        <f t="shared" si="15"/>
        <v>1</v>
      </c>
      <c r="L1011" s="633" t="s">
        <v>1198</v>
      </c>
      <c r="M1011" s="637" t="s">
        <v>1158</v>
      </c>
    </row>
    <row r="1012" spans="1:13">
      <c r="A1012" s="634" t="s">
        <v>1198</v>
      </c>
      <c r="B1012" s="634" t="s">
        <v>1158</v>
      </c>
      <c r="C1012" s="635" t="s">
        <v>40</v>
      </c>
      <c r="D1012" s="636">
        <v>70</v>
      </c>
      <c r="E1012" s="636">
        <v>0</v>
      </c>
      <c r="F1012" s="636">
        <v>71</v>
      </c>
      <c r="G1012" s="636">
        <v>0</v>
      </c>
      <c r="H1012" s="636" t="s">
        <v>1134</v>
      </c>
      <c r="J1012" s="638">
        <f t="shared" si="15"/>
        <v>1</v>
      </c>
      <c r="L1012" s="633" t="s">
        <v>1198</v>
      </c>
      <c r="M1012" s="637" t="s">
        <v>1158</v>
      </c>
    </row>
    <row r="1013" spans="1:13">
      <c r="A1013" s="634" t="s">
        <v>1198</v>
      </c>
      <c r="B1013" s="634" t="s">
        <v>1158</v>
      </c>
      <c r="C1013" s="635" t="s">
        <v>40</v>
      </c>
      <c r="D1013" s="636">
        <v>71</v>
      </c>
      <c r="E1013" s="636">
        <v>0</v>
      </c>
      <c r="F1013" s="636">
        <v>72</v>
      </c>
      <c r="G1013" s="636">
        <v>0</v>
      </c>
      <c r="H1013" s="636" t="s">
        <v>1134</v>
      </c>
      <c r="J1013" s="638">
        <f t="shared" si="15"/>
        <v>1</v>
      </c>
      <c r="L1013" s="633" t="s">
        <v>1198</v>
      </c>
      <c r="M1013" s="637" t="s">
        <v>1158</v>
      </c>
    </row>
    <row r="1014" spans="1:13">
      <c r="A1014" s="634" t="s">
        <v>1198</v>
      </c>
      <c r="B1014" s="634" t="s">
        <v>1158</v>
      </c>
      <c r="C1014" s="635" t="s">
        <v>40</v>
      </c>
      <c r="D1014" s="636">
        <v>72</v>
      </c>
      <c r="E1014" s="636">
        <v>0</v>
      </c>
      <c r="F1014" s="636">
        <v>73</v>
      </c>
      <c r="G1014" s="636">
        <v>0</v>
      </c>
      <c r="H1014" s="636" t="s">
        <v>1134</v>
      </c>
      <c r="J1014" s="638">
        <f t="shared" si="15"/>
        <v>1</v>
      </c>
      <c r="L1014" s="633" t="s">
        <v>1198</v>
      </c>
      <c r="M1014" s="637" t="s">
        <v>1158</v>
      </c>
    </row>
    <row r="1015" spans="1:13">
      <c r="A1015" s="634" t="s">
        <v>1198</v>
      </c>
      <c r="B1015" s="634" t="s">
        <v>1158</v>
      </c>
      <c r="C1015" s="635" t="s">
        <v>40</v>
      </c>
      <c r="D1015" s="636">
        <v>73</v>
      </c>
      <c r="E1015" s="636">
        <v>0</v>
      </c>
      <c r="F1015" s="636">
        <v>74</v>
      </c>
      <c r="G1015" s="636">
        <v>0</v>
      </c>
      <c r="H1015" s="636" t="s">
        <v>1134</v>
      </c>
      <c r="J1015" s="638">
        <f t="shared" si="15"/>
        <v>1</v>
      </c>
      <c r="L1015" s="633" t="s">
        <v>1198</v>
      </c>
      <c r="M1015" s="637" t="s">
        <v>1158</v>
      </c>
    </row>
    <row r="1016" spans="1:13">
      <c r="A1016" s="634" t="s">
        <v>1198</v>
      </c>
      <c r="B1016" s="634" t="s">
        <v>1158</v>
      </c>
      <c r="C1016" s="635" t="s">
        <v>40</v>
      </c>
      <c r="D1016" s="636">
        <v>74</v>
      </c>
      <c r="E1016" s="636">
        <v>0</v>
      </c>
      <c r="F1016" s="636">
        <v>75</v>
      </c>
      <c r="G1016" s="636">
        <v>0</v>
      </c>
      <c r="H1016" s="636" t="s">
        <v>1134</v>
      </c>
      <c r="J1016" s="638">
        <f t="shared" si="15"/>
        <v>1</v>
      </c>
      <c r="L1016" s="633" t="s">
        <v>1198</v>
      </c>
      <c r="M1016" s="637" t="s">
        <v>1158</v>
      </c>
    </row>
    <row r="1017" spans="1:13">
      <c r="A1017" s="634" t="s">
        <v>1198</v>
      </c>
      <c r="B1017" s="634" t="s">
        <v>1158</v>
      </c>
      <c r="C1017" s="635" t="s">
        <v>40</v>
      </c>
      <c r="D1017" s="636">
        <v>75</v>
      </c>
      <c r="E1017" s="636">
        <v>0</v>
      </c>
      <c r="F1017" s="636">
        <v>76</v>
      </c>
      <c r="G1017" s="636">
        <v>0</v>
      </c>
      <c r="H1017" s="636" t="s">
        <v>1134</v>
      </c>
      <c r="J1017" s="638">
        <f t="shared" si="15"/>
        <v>1</v>
      </c>
      <c r="L1017" s="633" t="s">
        <v>1198</v>
      </c>
      <c r="M1017" s="637" t="s">
        <v>1158</v>
      </c>
    </row>
    <row r="1018" spans="1:13">
      <c r="A1018" s="634" t="s">
        <v>1198</v>
      </c>
      <c r="B1018" s="634" t="s">
        <v>1158</v>
      </c>
      <c r="C1018" s="635" t="s">
        <v>40</v>
      </c>
      <c r="D1018" s="636">
        <v>76</v>
      </c>
      <c r="E1018" s="636">
        <v>0</v>
      </c>
      <c r="F1018" s="636">
        <v>77</v>
      </c>
      <c r="G1018" s="636">
        <v>0</v>
      </c>
      <c r="H1018" s="636" t="s">
        <v>1134</v>
      </c>
      <c r="J1018" s="638">
        <f t="shared" si="15"/>
        <v>1</v>
      </c>
      <c r="L1018" s="633" t="s">
        <v>1198</v>
      </c>
      <c r="M1018" s="637" t="s">
        <v>1158</v>
      </c>
    </row>
    <row r="1019" spans="1:13">
      <c r="A1019" s="634" t="s">
        <v>1198</v>
      </c>
      <c r="B1019" s="634" t="s">
        <v>1158</v>
      </c>
      <c r="C1019" s="635" t="s">
        <v>40</v>
      </c>
      <c r="D1019" s="636">
        <v>77</v>
      </c>
      <c r="E1019" s="636">
        <v>0</v>
      </c>
      <c r="F1019" s="636">
        <v>78</v>
      </c>
      <c r="G1019" s="636">
        <v>0</v>
      </c>
      <c r="H1019" s="636" t="s">
        <v>1134</v>
      </c>
      <c r="J1019" s="638">
        <f t="shared" si="15"/>
        <v>1</v>
      </c>
      <c r="L1019" s="633" t="s">
        <v>1198</v>
      </c>
      <c r="M1019" s="637" t="s">
        <v>1158</v>
      </c>
    </row>
    <row r="1020" spans="1:13">
      <c r="A1020" s="634" t="s">
        <v>1198</v>
      </c>
      <c r="B1020" s="634" t="s">
        <v>1158</v>
      </c>
      <c r="C1020" s="635" t="s">
        <v>40</v>
      </c>
      <c r="D1020" s="636">
        <v>78</v>
      </c>
      <c r="E1020" s="636">
        <v>0</v>
      </c>
      <c r="F1020" s="636">
        <v>79</v>
      </c>
      <c r="G1020" s="636">
        <v>0</v>
      </c>
      <c r="H1020" s="636" t="s">
        <v>1134</v>
      </c>
      <c r="J1020" s="638">
        <f t="shared" si="15"/>
        <v>1</v>
      </c>
      <c r="L1020" s="633" t="s">
        <v>1198</v>
      </c>
      <c r="M1020" s="637" t="s">
        <v>1158</v>
      </c>
    </row>
    <row r="1021" spans="1:13">
      <c r="A1021" s="634" t="s">
        <v>1198</v>
      </c>
      <c r="B1021" s="634" t="s">
        <v>1158</v>
      </c>
      <c r="C1021" s="635" t="s">
        <v>40</v>
      </c>
      <c r="D1021" s="636">
        <v>79</v>
      </c>
      <c r="E1021" s="636">
        <v>0</v>
      </c>
      <c r="F1021" s="636">
        <v>80</v>
      </c>
      <c r="G1021" s="636">
        <v>0</v>
      </c>
      <c r="H1021" s="636" t="s">
        <v>1134</v>
      </c>
      <c r="J1021" s="638">
        <f t="shared" si="15"/>
        <v>1</v>
      </c>
      <c r="L1021" s="633" t="s">
        <v>1198</v>
      </c>
      <c r="M1021" s="637" t="s">
        <v>1158</v>
      </c>
    </row>
    <row r="1022" spans="1:13">
      <c r="A1022" s="634" t="s">
        <v>1198</v>
      </c>
      <c r="B1022" s="634" t="s">
        <v>1158</v>
      </c>
      <c r="C1022" s="635" t="s">
        <v>40</v>
      </c>
      <c r="D1022" s="636">
        <v>80</v>
      </c>
      <c r="E1022" s="636">
        <v>0</v>
      </c>
      <c r="F1022" s="636">
        <v>81</v>
      </c>
      <c r="G1022" s="636">
        <v>0</v>
      </c>
      <c r="H1022" s="636" t="s">
        <v>1134</v>
      </c>
      <c r="J1022" s="638">
        <f t="shared" si="15"/>
        <v>1</v>
      </c>
      <c r="L1022" s="633" t="s">
        <v>1198</v>
      </c>
      <c r="M1022" s="637" t="s">
        <v>1158</v>
      </c>
    </row>
    <row r="1023" spans="1:13">
      <c r="A1023" s="634" t="s">
        <v>1198</v>
      </c>
      <c r="B1023" s="634" t="s">
        <v>1158</v>
      </c>
      <c r="C1023" s="635" t="s">
        <v>40</v>
      </c>
      <c r="D1023" s="636">
        <v>81</v>
      </c>
      <c r="E1023" s="636">
        <v>0</v>
      </c>
      <c r="F1023" s="636">
        <v>82</v>
      </c>
      <c r="G1023" s="636">
        <v>0</v>
      </c>
      <c r="H1023" s="636" t="s">
        <v>1134</v>
      </c>
      <c r="J1023" s="638">
        <f t="shared" si="15"/>
        <v>1</v>
      </c>
      <c r="L1023" s="633" t="s">
        <v>1198</v>
      </c>
      <c r="M1023" s="637" t="s">
        <v>1158</v>
      </c>
    </row>
    <row r="1024" spans="1:13">
      <c r="A1024" s="634" t="s">
        <v>1198</v>
      </c>
      <c r="B1024" s="634" t="s">
        <v>1158</v>
      </c>
      <c r="C1024" s="635" t="s">
        <v>40</v>
      </c>
      <c r="D1024" s="636">
        <v>82</v>
      </c>
      <c r="E1024" s="636">
        <v>0</v>
      </c>
      <c r="F1024" s="636">
        <v>83</v>
      </c>
      <c r="G1024" s="636">
        <v>0</v>
      </c>
      <c r="H1024" s="636" t="s">
        <v>1134</v>
      </c>
      <c r="J1024" s="638">
        <f t="shared" si="15"/>
        <v>1</v>
      </c>
      <c r="L1024" s="633" t="s">
        <v>1198</v>
      </c>
      <c r="M1024" s="637" t="s">
        <v>1158</v>
      </c>
    </row>
    <row r="1025" spans="1:13">
      <c r="A1025" s="634" t="s">
        <v>344</v>
      </c>
      <c r="B1025" s="634" t="s">
        <v>1171</v>
      </c>
      <c r="C1025" s="635" t="s">
        <v>1199</v>
      </c>
      <c r="D1025" s="636">
        <v>0</v>
      </c>
      <c r="E1025" s="636">
        <v>0</v>
      </c>
      <c r="F1025" s="636">
        <v>16</v>
      </c>
      <c r="G1025" s="636">
        <v>0</v>
      </c>
      <c r="H1025" s="636" t="s">
        <v>1134</v>
      </c>
      <c r="J1025" s="638">
        <f t="shared" si="15"/>
        <v>16</v>
      </c>
      <c r="L1025" s="633" t="s">
        <v>344</v>
      </c>
      <c r="M1025" s="637" t="s">
        <v>1171</v>
      </c>
    </row>
    <row r="1026" spans="1:13">
      <c r="A1026" s="634" t="s">
        <v>344</v>
      </c>
      <c r="B1026" s="634" t="s">
        <v>1171</v>
      </c>
      <c r="C1026" s="635" t="s">
        <v>1199</v>
      </c>
      <c r="D1026" s="636">
        <v>16</v>
      </c>
      <c r="E1026" s="636">
        <v>0</v>
      </c>
      <c r="F1026" s="636">
        <v>20</v>
      </c>
      <c r="G1026" s="636">
        <v>0</v>
      </c>
      <c r="H1026" s="636" t="s">
        <v>1133</v>
      </c>
      <c r="J1026" s="638">
        <f t="shared" si="15"/>
        <v>4</v>
      </c>
      <c r="L1026" s="633" t="s">
        <v>344</v>
      </c>
      <c r="M1026" s="637" t="s">
        <v>1171</v>
      </c>
    </row>
    <row r="1027" spans="1:13">
      <c r="A1027" s="634" t="s">
        <v>344</v>
      </c>
      <c r="B1027" s="634" t="s">
        <v>1171</v>
      </c>
      <c r="C1027" s="635" t="s">
        <v>1199</v>
      </c>
      <c r="D1027" s="636">
        <v>20</v>
      </c>
      <c r="E1027" s="636">
        <v>0</v>
      </c>
      <c r="F1027" s="636">
        <v>25</v>
      </c>
      <c r="G1027" s="636">
        <v>0</v>
      </c>
      <c r="H1027" s="636" t="s">
        <v>1134</v>
      </c>
      <c r="J1027" s="638">
        <f t="shared" ref="J1027:J1090" si="16">+(F1027+G1027/1000)-(D1027+E1027/1000)</f>
        <v>5</v>
      </c>
      <c r="L1027" s="633" t="s">
        <v>344</v>
      </c>
      <c r="M1027" s="637" t="s">
        <v>1171</v>
      </c>
    </row>
    <row r="1028" spans="1:13">
      <c r="A1028" s="634" t="s">
        <v>344</v>
      </c>
      <c r="B1028" s="634" t="s">
        <v>1171</v>
      </c>
      <c r="C1028" s="635" t="s">
        <v>1199</v>
      </c>
      <c r="D1028" s="636">
        <v>25</v>
      </c>
      <c r="E1028" s="636">
        <v>0</v>
      </c>
      <c r="F1028" s="636">
        <v>37</v>
      </c>
      <c r="G1028" s="636">
        <v>0</v>
      </c>
      <c r="H1028" s="636" t="s">
        <v>1132</v>
      </c>
      <c r="J1028" s="638">
        <f t="shared" si="16"/>
        <v>12</v>
      </c>
      <c r="L1028" s="633" t="s">
        <v>344</v>
      </c>
      <c r="M1028" s="637" t="s">
        <v>1171</v>
      </c>
    </row>
    <row r="1029" spans="1:13">
      <c r="A1029" s="634" t="s">
        <v>344</v>
      </c>
      <c r="B1029" s="634" t="s">
        <v>1171</v>
      </c>
      <c r="C1029" s="635" t="s">
        <v>1199</v>
      </c>
      <c r="D1029" s="636">
        <v>37</v>
      </c>
      <c r="E1029" s="636">
        <v>0</v>
      </c>
      <c r="F1029" s="636">
        <v>39</v>
      </c>
      <c r="G1029" s="636">
        <v>0</v>
      </c>
      <c r="H1029" s="636" t="s">
        <v>1133</v>
      </c>
      <c r="J1029" s="638">
        <f t="shared" si="16"/>
        <v>2</v>
      </c>
      <c r="L1029" s="633" t="s">
        <v>344</v>
      </c>
      <c r="M1029" s="637" t="s">
        <v>1171</v>
      </c>
    </row>
    <row r="1030" spans="1:13">
      <c r="A1030" s="634" t="s">
        <v>344</v>
      </c>
      <c r="B1030" s="634" t="s">
        <v>1171</v>
      </c>
      <c r="C1030" s="635" t="s">
        <v>1199</v>
      </c>
      <c r="D1030" s="636">
        <v>39</v>
      </c>
      <c r="E1030" s="636">
        <v>0</v>
      </c>
      <c r="F1030" s="636">
        <v>44</v>
      </c>
      <c r="G1030" s="636">
        <v>0</v>
      </c>
      <c r="H1030" s="636" t="s">
        <v>1132</v>
      </c>
      <c r="J1030" s="638">
        <f t="shared" si="16"/>
        <v>5</v>
      </c>
      <c r="L1030" s="633" t="s">
        <v>344</v>
      </c>
      <c r="M1030" s="637" t="s">
        <v>1171</v>
      </c>
    </row>
    <row r="1031" spans="1:13">
      <c r="A1031" s="634" t="s">
        <v>344</v>
      </c>
      <c r="B1031" s="634" t="s">
        <v>1171</v>
      </c>
      <c r="C1031" s="635" t="s">
        <v>1199</v>
      </c>
      <c r="D1031" s="636">
        <v>44</v>
      </c>
      <c r="E1031" s="636">
        <v>0</v>
      </c>
      <c r="F1031" s="636">
        <v>46</v>
      </c>
      <c r="G1031" s="636">
        <v>1150</v>
      </c>
      <c r="H1031" s="636" t="s">
        <v>1134</v>
      </c>
      <c r="J1031" s="638">
        <f t="shared" si="16"/>
        <v>3.1499999999999986</v>
      </c>
      <c r="L1031" s="633" t="s">
        <v>344</v>
      </c>
      <c r="M1031" s="637" t="s">
        <v>1171</v>
      </c>
    </row>
    <row r="1032" spans="1:13">
      <c r="A1032" s="634" t="s">
        <v>1200</v>
      </c>
      <c r="B1032" s="634" t="s">
        <v>1201</v>
      </c>
      <c r="C1032" s="635" t="s">
        <v>383</v>
      </c>
      <c r="D1032" s="636">
        <v>0</v>
      </c>
      <c r="E1032" s="636">
        <v>0</v>
      </c>
      <c r="F1032" s="636">
        <v>4</v>
      </c>
      <c r="G1032" s="636">
        <v>700</v>
      </c>
      <c r="H1032" s="636" t="s">
        <v>1132</v>
      </c>
      <c r="J1032" s="638">
        <f t="shared" si="16"/>
        <v>4.7</v>
      </c>
      <c r="L1032" s="633" t="s">
        <v>1200</v>
      </c>
      <c r="M1032" s="637" t="s">
        <v>1201</v>
      </c>
    </row>
    <row r="1033" spans="1:13">
      <c r="A1033" s="634" t="s">
        <v>1200</v>
      </c>
      <c r="B1033" s="634" t="s">
        <v>1201</v>
      </c>
      <c r="C1033" s="635" t="s">
        <v>383</v>
      </c>
      <c r="D1033" s="636">
        <v>4</v>
      </c>
      <c r="E1033" s="636">
        <v>700</v>
      </c>
      <c r="F1033" s="636">
        <v>8</v>
      </c>
      <c r="G1033" s="636">
        <v>500</v>
      </c>
      <c r="H1033" s="636" t="s">
        <v>1133</v>
      </c>
      <c r="J1033" s="638">
        <f t="shared" si="16"/>
        <v>3.8</v>
      </c>
      <c r="L1033" s="633" t="s">
        <v>1200</v>
      </c>
      <c r="M1033" s="637" t="s">
        <v>1201</v>
      </c>
    </row>
    <row r="1034" spans="1:13">
      <c r="A1034" s="634" t="s">
        <v>1200</v>
      </c>
      <c r="B1034" s="634" t="s">
        <v>1201</v>
      </c>
      <c r="C1034" s="635" t="s">
        <v>383</v>
      </c>
      <c r="D1034" s="636">
        <v>8</v>
      </c>
      <c r="E1034" s="636">
        <v>500</v>
      </c>
      <c r="F1034" s="636">
        <v>12</v>
      </c>
      <c r="G1034" s="636">
        <v>200</v>
      </c>
      <c r="H1034" s="636" t="s">
        <v>1132</v>
      </c>
      <c r="J1034" s="638">
        <f t="shared" si="16"/>
        <v>3.6999999999999993</v>
      </c>
      <c r="L1034" s="633" t="s">
        <v>1200</v>
      </c>
      <c r="M1034" s="637" t="s">
        <v>1201</v>
      </c>
    </row>
    <row r="1035" spans="1:13">
      <c r="A1035" s="634" t="s">
        <v>1200</v>
      </c>
      <c r="B1035" s="634" t="s">
        <v>1201</v>
      </c>
      <c r="C1035" s="635" t="s">
        <v>383</v>
      </c>
      <c r="D1035" s="636">
        <v>12</v>
      </c>
      <c r="E1035" s="636">
        <v>200</v>
      </c>
      <c r="F1035" s="636">
        <v>23</v>
      </c>
      <c r="G1035" s="636">
        <v>800</v>
      </c>
      <c r="H1035" s="636" t="s">
        <v>1133</v>
      </c>
      <c r="J1035" s="638">
        <f t="shared" si="16"/>
        <v>11.600000000000001</v>
      </c>
      <c r="L1035" s="633" t="s">
        <v>1200</v>
      </c>
      <c r="M1035" s="637" t="s">
        <v>1201</v>
      </c>
    </row>
    <row r="1036" spans="1:13">
      <c r="A1036" s="634" t="s">
        <v>1200</v>
      </c>
      <c r="B1036" s="634" t="s">
        <v>1201</v>
      </c>
      <c r="C1036" s="635" t="s">
        <v>383</v>
      </c>
      <c r="D1036" s="636">
        <v>23</v>
      </c>
      <c r="E1036" s="636">
        <v>800</v>
      </c>
      <c r="F1036" s="636">
        <v>28</v>
      </c>
      <c r="G1036" s="636">
        <v>400</v>
      </c>
      <c r="H1036" s="636" t="s">
        <v>1132</v>
      </c>
      <c r="J1036" s="638">
        <f t="shared" si="16"/>
        <v>4.5999999999999979</v>
      </c>
      <c r="L1036" s="633" t="s">
        <v>1200</v>
      </c>
      <c r="M1036" s="637" t="s">
        <v>1201</v>
      </c>
    </row>
    <row r="1037" spans="1:13">
      <c r="A1037" s="634" t="s">
        <v>1200</v>
      </c>
      <c r="B1037" s="634" t="s">
        <v>1201</v>
      </c>
      <c r="C1037" s="635" t="s">
        <v>383</v>
      </c>
      <c r="D1037" s="636">
        <v>28</v>
      </c>
      <c r="E1037" s="636">
        <v>400</v>
      </c>
      <c r="F1037" s="636">
        <v>30</v>
      </c>
      <c r="G1037" s="636">
        <v>0</v>
      </c>
      <c r="H1037" s="636" t="s">
        <v>1133</v>
      </c>
      <c r="J1037" s="638">
        <f t="shared" si="16"/>
        <v>1.6000000000000014</v>
      </c>
      <c r="L1037" s="633" t="s">
        <v>1200</v>
      </c>
      <c r="M1037" s="637" t="s">
        <v>1201</v>
      </c>
    </row>
    <row r="1038" spans="1:13">
      <c r="A1038" s="634" t="s">
        <v>1200</v>
      </c>
      <c r="B1038" s="634" t="s">
        <v>1201</v>
      </c>
      <c r="C1038" s="635" t="s">
        <v>383</v>
      </c>
      <c r="D1038" s="636">
        <v>30</v>
      </c>
      <c r="E1038" s="636">
        <v>0</v>
      </c>
      <c r="F1038" s="636">
        <v>41</v>
      </c>
      <c r="G1038" s="636">
        <v>200</v>
      </c>
      <c r="H1038" s="636" t="s">
        <v>1134</v>
      </c>
      <c r="J1038" s="638">
        <f t="shared" si="16"/>
        <v>11.200000000000003</v>
      </c>
      <c r="L1038" s="633" t="s">
        <v>1200</v>
      </c>
      <c r="M1038" s="637" t="s">
        <v>1201</v>
      </c>
    </row>
    <row r="1039" spans="1:13">
      <c r="A1039" s="634" t="s">
        <v>1200</v>
      </c>
      <c r="B1039" s="634" t="s">
        <v>1201</v>
      </c>
      <c r="C1039" s="635" t="s">
        <v>383</v>
      </c>
      <c r="D1039" s="636">
        <v>41</v>
      </c>
      <c r="E1039" s="636">
        <v>200</v>
      </c>
      <c r="F1039" s="636">
        <v>56</v>
      </c>
      <c r="G1039" s="636">
        <v>850</v>
      </c>
      <c r="H1039" s="636" t="s">
        <v>1133</v>
      </c>
      <c r="J1039" s="638">
        <f t="shared" si="16"/>
        <v>15.649999999999999</v>
      </c>
      <c r="L1039" s="633" t="s">
        <v>1200</v>
      </c>
      <c r="M1039" s="637" t="s">
        <v>1201</v>
      </c>
    </row>
    <row r="1040" spans="1:13">
      <c r="A1040" s="634" t="s">
        <v>1200</v>
      </c>
      <c r="B1040" s="634" t="s">
        <v>1201</v>
      </c>
      <c r="C1040" s="635" t="s">
        <v>383</v>
      </c>
      <c r="D1040" s="636">
        <v>56</v>
      </c>
      <c r="E1040" s="636">
        <v>850</v>
      </c>
      <c r="F1040" s="636">
        <v>70</v>
      </c>
      <c r="G1040" s="636">
        <v>200</v>
      </c>
      <c r="H1040" s="636" t="s">
        <v>1132</v>
      </c>
      <c r="J1040" s="638">
        <f t="shared" si="16"/>
        <v>13.350000000000001</v>
      </c>
      <c r="L1040" s="633" t="s">
        <v>1200</v>
      </c>
      <c r="M1040" s="637" t="s">
        <v>1201</v>
      </c>
    </row>
    <row r="1041" spans="1:13">
      <c r="A1041" s="634" t="s">
        <v>1200</v>
      </c>
      <c r="B1041" s="634" t="s">
        <v>1201</v>
      </c>
      <c r="C1041" s="635" t="s">
        <v>383</v>
      </c>
      <c r="D1041" s="636">
        <v>70</v>
      </c>
      <c r="E1041" s="636">
        <v>200</v>
      </c>
      <c r="F1041" s="636">
        <v>87</v>
      </c>
      <c r="G1041" s="636">
        <v>500</v>
      </c>
      <c r="H1041" s="636" t="s">
        <v>1134</v>
      </c>
      <c r="J1041" s="638">
        <f t="shared" si="16"/>
        <v>17.299999999999997</v>
      </c>
      <c r="L1041" s="633" t="s">
        <v>1200</v>
      </c>
      <c r="M1041" s="637" t="s">
        <v>1201</v>
      </c>
    </row>
    <row r="1042" spans="1:13">
      <c r="A1042" s="634" t="s">
        <v>1200</v>
      </c>
      <c r="B1042" s="634" t="s">
        <v>1201</v>
      </c>
      <c r="C1042" s="635" t="s">
        <v>383</v>
      </c>
      <c r="D1042" s="636">
        <v>87</v>
      </c>
      <c r="E1042" s="636">
        <v>500</v>
      </c>
      <c r="F1042" s="636">
        <v>117</v>
      </c>
      <c r="G1042" s="636">
        <v>0</v>
      </c>
      <c r="H1042" s="636" t="s">
        <v>1133</v>
      </c>
      <c r="J1042" s="638">
        <f t="shared" si="16"/>
        <v>29.5</v>
      </c>
      <c r="L1042" s="633" t="s">
        <v>1200</v>
      </c>
      <c r="M1042" s="637" t="s">
        <v>1201</v>
      </c>
    </row>
    <row r="1043" spans="1:13">
      <c r="A1043" s="634" t="s">
        <v>1200</v>
      </c>
      <c r="B1043" s="634" t="s">
        <v>1201</v>
      </c>
      <c r="C1043" s="635" t="s">
        <v>383</v>
      </c>
      <c r="D1043" s="636">
        <v>117</v>
      </c>
      <c r="E1043" s="636">
        <v>0</v>
      </c>
      <c r="F1043" s="636">
        <v>118</v>
      </c>
      <c r="G1043" s="636">
        <v>0</v>
      </c>
      <c r="H1043" s="636" t="s">
        <v>1132</v>
      </c>
      <c r="J1043" s="638">
        <f t="shared" si="16"/>
        <v>1</v>
      </c>
      <c r="L1043" s="633" t="s">
        <v>1200</v>
      </c>
      <c r="M1043" s="637" t="s">
        <v>1201</v>
      </c>
    </row>
    <row r="1044" spans="1:13">
      <c r="A1044" s="634" t="s">
        <v>1200</v>
      </c>
      <c r="B1044" s="634" t="s">
        <v>1201</v>
      </c>
      <c r="C1044" s="635" t="s">
        <v>383</v>
      </c>
      <c r="D1044" s="636">
        <v>118</v>
      </c>
      <c r="E1044" s="636">
        <v>0</v>
      </c>
      <c r="F1044" s="636">
        <v>123</v>
      </c>
      <c r="G1044" s="636">
        <v>100</v>
      </c>
      <c r="H1044" s="636" t="s">
        <v>1133</v>
      </c>
      <c r="J1044" s="638">
        <f t="shared" si="16"/>
        <v>5.0999999999999943</v>
      </c>
      <c r="L1044" s="633" t="s">
        <v>1200</v>
      </c>
      <c r="M1044" s="637" t="s">
        <v>1201</v>
      </c>
    </row>
    <row r="1045" spans="1:13">
      <c r="A1045" s="634" t="s">
        <v>1200</v>
      </c>
      <c r="B1045" s="634" t="s">
        <v>1201</v>
      </c>
      <c r="C1045" s="635" t="s">
        <v>383</v>
      </c>
      <c r="D1045" s="636">
        <v>123</v>
      </c>
      <c r="E1045" s="636">
        <v>100</v>
      </c>
      <c r="F1045" s="636">
        <v>130</v>
      </c>
      <c r="G1045" s="636">
        <v>700</v>
      </c>
      <c r="H1045" s="636" t="s">
        <v>1134</v>
      </c>
      <c r="J1045" s="638">
        <f t="shared" si="16"/>
        <v>7.5999999999999943</v>
      </c>
      <c r="L1045" s="633" t="s">
        <v>1200</v>
      </c>
      <c r="M1045" s="637" t="s">
        <v>1201</v>
      </c>
    </row>
    <row r="1046" spans="1:13">
      <c r="A1046" s="634" t="s">
        <v>1200</v>
      </c>
      <c r="B1046" s="634" t="s">
        <v>1201</v>
      </c>
      <c r="C1046" s="635" t="s">
        <v>383</v>
      </c>
      <c r="D1046" s="636">
        <v>130</v>
      </c>
      <c r="E1046" s="636">
        <v>700</v>
      </c>
      <c r="F1046" s="636">
        <v>134</v>
      </c>
      <c r="G1046" s="636">
        <v>193</v>
      </c>
      <c r="H1046" s="636" t="s">
        <v>1132</v>
      </c>
      <c r="J1046" s="638">
        <f t="shared" si="16"/>
        <v>3.4930000000000234</v>
      </c>
      <c r="L1046" s="633" t="s">
        <v>1200</v>
      </c>
      <c r="M1046" s="637" t="s">
        <v>1201</v>
      </c>
    </row>
    <row r="1047" spans="1:13">
      <c r="A1047" s="634" t="s">
        <v>1202</v>
      </c>
      <c r="B1047" s="634" t="s">
        <v>1203</v>
      </c>
      <c r="C1047" s="635" t="s">
        <v>306</v>
      </c>
      <c r="D1047" s="636">
        <v>0</v>
      </c>
      <c r="E1047" s="636">
        <v>0</v>
      </c>
      <c r="F1047" s="636">
        <v>6</v>
      </c>
      <c r="G1047" s="636">
        <v>500</v>
      </c>
      <c r="H1047" s="636" t="s">
        <v>1132</v>
      </c>
      <c r="J1047" s="638">
        <f t="shared" si="16"/>
        <v>6.5</v>
      </c>
      <c r="L1047" s="633" t="s">
        <v>1202</v>
      </c>
      <c r="M1047" s="637" t="s">
        <v>1203</v>
      </c>
    </row>
    <row r="1048" spans="1:13">
      <c r="A1048" s="634" t="s">
        <v>1202</v>
      </c>
      <c r="B1048" s="634" t="s">
        <v>1203</v>
      </c>
      <c r="C1048" s="635" t="s">
        <v>306</v>
      </c>
      <c r="D1048" s="636">
        <v>6</v>
      </c>
      <c r="E1048" s="636">
        <v>500</v>
      </c>
      <c r="F1048" s="636">
        <v>8</v>
      </c>
      <c r="G1048" s="636">
        <v>0</v>
      </c>
      <c r="H1048" s="636" t="s">
        <v>1141</v>
      </c>
      <c r="J1048" s="638">
        <f t="shared" si="16"/>
        <v>1.5</v>
      </c>
      <c r="L1048" s="633" t="s">
        <v>1202</v>
      </c>
      <c r="M1048" s="637" t="s">
        <v>1203</v>
      </c>
    </row>
    <row r="1049" spans="1:13">
      <c r="A1049" s="634" t="s">
        <v>1202</v>
      </c>
      <c r="B1049" s="634" t="s">
        <v>1203</v>
      </c>
      <c r="C1049" s="635" t="s">
        <v>306</v>
      </c>
      <c r="D1049" s="636">
        <v>8</v>
      </c>
      <c r="E1049" s="636">
        <v>0</v>
      </c>
      <c r="F1049" s="636">
        <v>11</v>
      </c>
      <c r="G1049" s="636">
        <v>745</v>
      </c>
      <c r="H1049" s="636" t="s">
        <v>1134</v>
      </c>
      <c r="J1049" s="638">
        <f t="shared" si="16"/>
        <v>3.7449999999999992</v>
      </c>
      <c r="L1049" s="633" t="s">
        <v>1202</v>
      </c>
      <c r="M1049" s="637" t="s">
        <v>1203</v>
      </c>
    </row>
    <row r="1050" spans="1:13">
      <c r="A1050" s="634" t="s">
        <v>1202</v>
      </c>
      <c r="B1050" s="634" t="s">
        <v>1203</v>
      </c>
      <c r="C1050" s="635" t="s">
        <v>306</v>
      </c>
      <c r="D1050" s="636">
        <v>11</v>
      </c>
      <c r="E1050" s="636">
        <v>745</v>
      </c>
      <c r="F1050" s="636">
        <v>12</v>
      </c>
      <c r="G1050" s="636">
        <v>0</v>
      </c>
      <c r="H1050" s="636" t="s">
        <v>1133</v>
      </c>
      <c r="J1050" s="638">
        <f t="shared" si="16"/>
        <v>0.25500000000000078</v>
      </c>
      <c r="L1050" s="633" t="s">
        <v>1202</v>
      </c>
      <c r="M1050" s="637" t="s">
        <v>1203</v>
      </c>
    </row>
    <row r="1051" spans="1:13">
      <c r="A1051" s="634" t="s">
        <v>1202</v>
      </c>
      <c r="B1051" s="634" t="s">
        <v>1203</v>
      </c>
      <c r="C1051" s="635" t="s">
        <v>306</v>
      </c>
      <c r="D1051" s="636">
        <v>12</v>
      </c>
      <c r="E1051" s="636">
        <v>0</v>
      </c>
      <c r="F1051" s="636">
        <v>12</v>
      </c>
      <c r="G1051" s="636">
        <v>905</v>
      </c>
      <c r="H1051" s="636" t="s">
        <v>1134</v>
      </c>
      <c r="J1051" s="638">
        <f t="shared" si="16"/>
        <v>0.90499999999999936</v>
      </c>
      <c r="L1051" s="633" t="s">
        <v>1202</v>
      </c>
      <c r="M1051" s="637" t="s">
        <v>1203</v>
      </c>
    </row>
    <row r="1052" spans="1:13">
      <c r="A1052" s="634" t="s">
        <v>1202</v>
      </c>
      <c r="B1052" s="634" t="s">
        <v>1203</v>
      </c>
      <c r="C1052" s="635" t="s">
        <v>306</v>
      </c>
      <c r="D1052" s="636">
        <v>12</v>
      </c>
      <c r="E1052" s="636">
        <v>905</v>
      </c>
      <c r="F1052" s="636">
        <v>13</v>
      </c>
      <c r="G1052" s="636">
        <v>270</v>
      </c>
      <c r="H1052" s="636" t="s">
        <v>1133</v>
      </c>
      <c r="J1052" s="638">
        <f t="shared" si="16"/>
        <v>0.36500000000000021</v>
      </c>
      <c r="L1052" s="633" t="s">
        <v>1202</v>
      </c>
      <c r="M1052" s="637" t="s">
        <v>1203</v>
      </c>
    </row>
    <row r="1053" spans="1:13">
      <c r="A1053" s="634" t="s">
        <v>1202</v>
      </c>
      <c r="B1053" s="634" t="s">
        <v>1203</v>
      </c>
      <c r="C1053" s="635" t="s">
        <v>306</v>
      </c>
      <c r="D1053" s="636">
        <v>13</v>
      </c>
      <c r="E1053" s="636">
        <v>270</v>
      </c>
      <c r="F1053" s="636">
        <v>34</v>
      </c>
      <c r="G1053" s="636">
        <v>680</v>
      </c>
      <c r="H1053" s="636" t="s">
        <v>1134</v>
      </c>
      <c r="J1053" s="638">
        <f t="shared" si="16"/>
        <v>21.41</v>
      </c>
      <c r="L1053" s="633" t="s">
        <v>1202</v>
      </c>
      <c r="M1053" s="637" t="s">
        <v>1203</v>
      </c>
    </row>
    <row r="1054" spans="1:13">
      <c r="A1054" s="634" t="s">
        <v>1202</v>
      </c>
      <c r="B1054" s="634" t="s">
        <v>1203</v>
      </c>
      <c r="C1054" s="635" t="s">
        <v>306</v>
      </c>
      <c r="D1054" s="636">
        <v>34</v>
      </c>
      <c r="E1054" s="636">
        <v>680</v>
      </c>
      <c r="F1054" s="636">
        <v>37</v>
      </c>
      <c r="G1054" s="636">
        <v>100</v>
      </c>
      <c r="H1054" s="636" t="s">
        <v>1133</v>
      </c>
      <c r="J1054" s="638">
        <f t="shared" si="16"/>
        <v>2.4200000000000017</v>
      </c>
      <c r="L1054" s="633" t="s">
        <v>1202</v>
      </c>
      <c r="M1054" s="637" t="s">
        <v>1203</v>
      </c>
    </row>
    <row r="1055" spans="1:13">
      <c r="A1055" s="634" t="s">
        <v>1202</v>
      </c>
      <c r="B1055" s="634" t="s">
        <v>1203</v>
      </c>
      <c r="C1055" s="635" t="s">
        <v>306</v>
      </c>
      <c r="D1055" s="636">
        <v>37</v>
      </c>
      <c r="E1055" s="636">
        <v>100</v>
      </c>
      <c r="F1055" s="636">
        <v>43</v>
      </c>
      <c r="G1055" s="636">
        <v>0</v>
      </c>
      <c r="H1055" s="636" t="s">
        <v>1134</v>
      </c>
      <c r="J1055" s="638">
        <f t="shared" si="16"/>
        <v>5.8999999999999986</v>
      </c>
      <c r="L1055" s="633" t="s">
        <v>1202</v>
      </c>
      <c r="M1055" s="637" t="s">
        <v>1203</v>
      </c>
    </row>
    <row r="1056" spans="1:13">
      <c r="A1056" s="634" t="s">
        <v>1202</v>
      </c>
      <c r="B1056" s="634" t="s">
        <v>1203</v>
      </c>
      <c r="C1056" s="635" t="s">
        <v>306</v>
      </c>
      <c r="D1056" s="636">
        <v>43</v>
      </c>
      <c r="E1056" s="636">
        <v>0</v>
      </c>
      <c r="F1056" s="636">
        <v>46</v>
      </c>
      <c r="G1056" s="636">
        <v>500</v>
      </c>
      <c r="H1056" s="636" t="s">
        <v>1141</v>
      </c>
      <c r="J1056" s="638">
        <f t="shared" si="16"/>
        <v>3.5</v>
      </c>
      <c r="L1056" s="633" t="s">
        <v>1202</v>
      </c>
      <c r="M1056" s="637" t="s">
        <v>1203</v>
      </c>
    </row>
    <row r="1057" spans="1:13">
      <c r="A1057" s="634" t="s">
        <v>1202</v>
      </c>
      <c r="B1057" s="634" t="s">
        <v>1203</v>
      </c>
      <c r="C1057" s="635" t="s">
        <v>306</v>
      </c>
      <c r="D1057" s="636">
        <v>46</v>
      </c>
      <c r="E1057" s="636">
        <v>500</v>
      </c>
      <c r="F1057" s="636">
        <v>85</v>
      </c>
      <c r="G1057" s="636">
        <v>0</v>
      </c>
      <c r="H1057" s="636" t="s">
        <v>1134</v>
      </c>
      <c r="J1057" s="638">
        <f t="shared" si="16"/>
        <v>38.5</v>
      </c>
      <c r="L1057" s="633" t="s">
        <v>1202</v>
      </c>
      <c r="M1057" s="637" t="s">
        <v>1203</v>
      </c>
    </row>
    <row r="1058" spans="1:13">
      <c r="A1058" s="634" t="s">
        <v>1202</v>
      </c>
      <c r="B1058" s="634" t="s">
        <v>1203</v>
      </c>
      <c r="C1058" s="635" t="s">
        <v>306</v>
      </c>
      <c r="D1058" s="636">
        <v>85</v>
      </c>
      <c r="E1058" s="636">
        <v>0</v>
      </c>
      <c r="F1058" s="636">
        <v>94</v>
      </c>
      <c r="G1058" s="636">
        <v>0</v>
      </c>
      <c r="H1058" s="636" t="s">
        <v>1133</v>
      </c>
      <c r="J1058" s="638">
        <f t="shared" si="16"/>
        <v>9</v>
      </c>
      <c r="L1058" s="633" t="s">
        <v>1202</v>
      </c>
      <c r="M1058" s="637" t="s">
        <v>1203</v>
      </c>
    </row>
    <row r="1059" spans="1:13">
      <c r="A1059" s="634" t="s">
        <v>1202</v>
      </c>
      <c r="B1059" s="634" t="s">
        <v>1203</v>
      </c>
      <c r="C1059" s="635" t="s">
        <v>306</v>
      </c>
      <c r="D1059" s="636">
        <v>94</v>
      </c>
      <c r="E1059" s="636">
        <v>0</v>
      </c>
      <c r="F1059" s="636">
        <v>102</v>
      </c>
      <c r="G1059" s="636">
        <v>330</v>
      </c>
      <c r="H1059" s="636" t="s">
        <v>1134</v>
      </c>
      <c r="J1059" s="638">
        <f t="shared" si="16"/>
        <v>8.3299999999999983</v>
      </c>
      <c r="L1059" s="633" t="s">
        <v>1202</v>
      </c>
      <c r="M1059" s="637" t="s">
        <v>1203</v>
      </c>
    </row>
    <row r="1060" spans="1:13">
      <c r="A1060" s="634" t="s">
        <v>1204</v>
      </c>
      <c r="B1060" s="634" t="s">
        <v>1205</v>
      </c>
      <c r="C1060" s="635" t="s">
        <v>1206</v>
      </c>
      <c r="D1060" s="636">
        <v>0</v>
      </c>
      <c r="E1060" s="636">
        <v>0</v>
      </c>
      <c r="F1060" s="636">
        <v>31</v>
      </c>
      <c r="G1060" s="636">
        <v>0</v>
      </c>
      <c r="H1060" s="636" t="s">
        <v>1134</v>
      </c>
      <c r="J1060" s="638">
        <f t="shared" si="16"/>
        <v>31</v>
      </c>
      <c r="L1060" s="633" t="s">
        <v>1204</v>
      </c>
      <c r="M1060" s="637" t="s">
        <v>1205</v>
      </c>
    </row>
    <row r="1061" spans="1:13">
      <c r="A1061" s="634" t="s">
        <v>1204</v>
      </c>
      <c r="B1061" s="634" t="s">
        <v>1205</v>
      </c>
      <c r="C1061" s="635" t="s">
        <v>1206</v>
      </c>
      <c r="D1061" s="636">
        <v>31</v>
      </c>
      <c r="E1061" s="636">
        <v>0</v>
      </c>
      <c r="F1061" s="636">
        <v>34</v>
      </c>
      <c r="G1061" s="636">
        <v>0</v>
      </c>
      <c r="H1061" s="636" t="s">
        <v>1141</v>
      </c>
      <c r="J1061" s="638">
        <f t="shared" si="16"/>
        <v>3</v>
      </c>
      <c r="L1061" s="633" t="s">
        <v>1204</v>
      </c>
      <c r="M1061" s="637" t="s">
        <v>1205</v>
      </c>
    </row>
    <row r="1062" spans="1:13">
      <c r="A1062" s="634" t="s">
        <v>1204</v>
      </c>
      <c r="B1062" s="634" t="s">
        <v>1205</v>
      </c>
      <c r="C1062" s="635" t="s">
        <v>1206</v>
      </c>
      <c r="D1062" s="636">
        <v>34</v>
      </c>
      <c r="E1062" s="636">
        <v>0</v>
      </c>
      <c r="F1062" s="636">
        <v>37</v>
      </c>
      <c r="G1062" s="636">
        <v>0</v>
      </c>
      <c r="H1062" s="636" t="s">
        <v>1134</v>
      </c>
      <c r="J1062" s="638">
        <f t="shared" si="16"/>
        <v>3</v>
      </c>
      <c r="L1062" s="633" t="s">
        <v>1204</v>
      </c>
      <c r="M1062" s="637" t="s">
        <v>1205</v>
      </c>
    </row>
    <row r="1063" spans="1:13">
      <c r="A1063" s="634" t="s">
        <v>1204</v>
      </c>
      <c r="B1063" s="634" t="s">
        <v>1205</v>
      </c>
      <c r="C1063" s="635" t="s">
        <v>1206</v>
      </c>
      <c r="D1063" s="636">
        <v>37</v>
      </c>
      <c r="E1063" s="636">
        <v>0</v>
      </c>
      <c r="F1063" s="636">
        <v>47</v>
      </c>
      <c r="G1063" s="636">
        <v>500</v>
      </c>
      <c r="H1063" s="636" t="s">
        <v>1141</v>
      </c>
      <c r="J1063" s="638">
        <f t="shared" si="16"/>
        <v>10.5</v>
      </c>
      <c r="L1063" s="633" t="s">
        <v>1204</v>
      </c>
      <c r="M1063" s="637" t="s">
        <v>1205</v>
      </c>
    </row>
    <row r="1064" spans="1:13">
      <c r="A1064" s="634" t="s">
        <v>1204</v>
      </c>
      <c r="B1064" s="634" t="s">
        <v>1205</v>
      </c>
      <c r="C1064" s="635" t="s">
        <v>1206</v>
      </c>
      <c r="D1064" s="636">
        <v>47</v>
      </c>
      <c r="E1064" s="636">
        <v>500</v>
      </c>
      <c r="F1064" s="636">
        <v>68</v>
      </c>
      <c r="G1064" s="636">
        <v>0</v>
      </c>
      <c r="H1064" s="636" t="s">
        <v>1134</v>
      </c>
      <c r="J1064" s="638">
        <f t="shared" si="16"/>
        <v>20.5</v>
      </c>
      <c r="L1064" s="633" t="s">
        <v>1204</v>
      </c>
      <c r="M1064" s="637" t="s">
        <v>1205</v>
      </c>
    </row>
    <row r="1065" spans="1:13">
      <c r="A1065" s="634" t="s">
        <v>1204</v>
      </c>
      <c r="B1065" s="634" t="s">
        <v>1205</v>
      </c>
      <c r="C1065" s="635" t="s">
        <v>1206</v>
      </c>
      <c r="D1065" s="636">
        <v>68</v>
      </c>
      <c r="E1065" s="636">
        <v>0</v>
      </c>
      <c r="F1065" s="636">
        <v>70</v>
      </c>
      <c r="G1065" s="636">
        <v>300</v>
      </c>
      <c r="H1065" s="636" t="s">
        <v>1132</v>
      </c>
      <c r="J1065" s="638">
        <f t="shared" si="16"/>
        <v>2.2999999999999972</v>
      </c>
      <c r="L1065" s="633" t="s">
        <v>1204</v>
      </c>
      <c r="M1065" s="637" t="s">
        <v>1205</v>
      </c>
    </row>
    <row r="1066" spans="1:13">
      <c r="A1066" s="634" t="s">
        <v>1204</v>
      </c>
      <c r="B1066" s="634" t="s">
        <v>1205</v>
      </c>
      <c r="C1066" s="635" t="s">
        <v>1206</v>
      </c>
      <c r="D1066" s="636">
        <v>70</v>
      </c>
      <c r="E1066" s="636">
        <v>300</v>
      </c>
      <c r="F1066" s="636">
        <v>71</v>
      </c>
      <c r="G1066" s="636">
        <v>0</v>
      </c>
      <c r="H1066" s="636" t="s">
        <v>1141</v>
      </c>
      <c r="J1066" s="638">
        <f t="shared" si="16"/>
        <v>0.70000000000000284</v>
      </c>
      <c r="L1066" s="633" t="s">
        <v>1204</v>
      </c>
      <c r="M1066" s="637" t="s">
        <v>1205</v>
      </c>
    </row>
    <row r="1067" spans="1:13">
      <c r="A1067" s="634" t="s">
        <v>1207</v>
      </c>
      <c r="B1067" s="634" t="s">
        <v>1205</v>
      </c>
      <c r="C1067" s="635" t="s">
        <v>1208</v>
      </c>
      <c r="D1067" s="636">
        <v>2</v>
      </c>
      <c r="E1067" s="636">
        <v>900</v>
      </c>
      <c r="F1067" s="636">
        <v>13</v>
      </c>
      <c r="G1067" s="636">
        <v>0</v>
      </c>
      <c r="H1067" s="636" t="s">
        <v>1132</v>
      </c>
      <c r="J1067" s="638">
        <f t="shared" si="16"/>
        <v>10.1</v>
      </c>
      <c r="L1067" s="633" t="s">
        <v>1207</v>
      </c>
      <c r="M1067" s="637" t="s">
        <v>1205</v>
      </c>
    </row>
    <row r="1068" spans="1:13">
      <c r="A1068" s="634" t="s">
        <v>1207</v>
      </c>
      <c r="B1068" s="634" t="s">
        <v>1205</v>
      </c>
      <c r="C1068" s="635" t="s">
        <v>1208</v>
      </c>
      <c r="D1068" s="636">
        <v>13</v>
      </c>
      <c r="E1068" s="636">
        <v>0</v>
      </c>
      <c r="F1068" s="636">
        <v>23</v>
      </c>
      <c r="G1068" s="636">
        <v>0</v>
      </c>
      <c r="H1068" s="636" t="s">
        <v>1133</v>
      </c>
      <c r="J1068" s="638">
        <f t="shared" si="16"/>
        <v>10</v>
      </c>
      <c r="L1068" s="633" t="s">
        <v>1207</v>
      </c>
      <c r="M1068" s="637" t="s">
        <v>1205</v>
      </c>
    </row>
    <row r="1069" spans="1:13">
      <c r="A1069" s="634" t="s">
        <v>1207</v>
      </c>
      <c r="B1069" s="634" t="s">
        <v>1205</v>
      </c>
      <c r="C1069" s="635" t="s">
        <v>1208</v>
      </c>
      <c r="D1069" s="636">
        <v>23</v>
      </c>
      <c r="E1069" s="636">
        <v>0</v>
      </c>
      <c r="F1069" s="636">
        <v>24</v>
      </c>
      <c r="G1069" s="636">
        <v>0</v>
      </c>
      <c r="H1069" s="636" t="s">
        <v>1134</v>
      </c>
      <c r="J1069" s="638">
        <f t="shared" si="16"/>
        <v>1</v>
      </c>
      <c r="L1069" s="633" t="s">
        <v>1207</v>
      </c>
      <c r="M1069" s="637" t="s">
        <v>1205</v>
      </c>
    </row>
    <row r="1070" spans="1:13">
      <c r="A1070" s="634" t="s">
        <v>1207</v>
      </c>
      <c r="B1070" s="634" t="s">
        <v>1205</v>
      </c>
      <c r="C1070" s="635" t="s">
        <v>1208</v>
      </c>
      <c r="D1070" s="636">
        <v>24</v>
      </c>
      <c r="E1070" s="636">
        <v>0</v>
      </c>
      <c r="F1070" s="636">
        <v>27</v>
      </c>
      <c r="G1070" s="636">
        <v>500</v>
      </c>
      <c r="H1070" s="636" t="s">
        <v>1133</v>
      </c>
      <c r="J1070" s="638">
        <f t="shared" si="16"/>
        <v>3.5</v>
      </c>
      <c r="L1070" s="633" t="s">
        <v>1207</v>
      </c>
      <c r="M1070" s="637" t="s">
        <v>1205</v>
      </c>
    </row>
    <row r="1071" spans="1:13">
      <c r="A1071" s="634" t="s">
        <v>1207</v>
      </c>
      <c r="B1071" s="634" t="s">
        <v>1205</v>
      </c>
      <c r="C1071" s="635" t="s">
        <v>1208</v>
      </c>
      <c r="D1071" s="636">
        <v>27</v>
      </c>
      <c r="E1071" s="636">
        <v>500</v>
      </c>
      <c r="F1071" s="636">
        <v>53</v>
      </c>
      <c r="G1071" s="636">
        <v>758</v>
      </c>
      <c r="H1071" s="636" t="s">
        <v>1132</v>
      </c>
      <c r="J1071" s="638">
        <f t="shared" si="16"/>
        <v>26.258000000000003</v>
      </c>
      <c r="L1071" s="633" t="s">
        <v>1207</v>
      </c>
      <c r="M1071" s="637" t="s">
        <v>1205</v>
      </c>
    </row>
    <row r="1072" spans="1:13">
      <c r="A1072" s="634" t="s">
        <v>1209</v>
      </c>
      <c r="B1072" s="634" t="s">
        <v>1205</v>
      </c>
      <c r="C1072" s="635" t="s">
        <v>1210</v>
      </c>
      <c r="D1072" s="636">
        <v>0</v>
      </c>
      <c r="E1072" s="636">
        <v>0</v>
      </c>
      <c r="F1072" s="636">
        <v>37</v>
      </c>
      <c r="G1072" s="636">
        <v>200</v>
      </c>
      <c r="H1072" s="636" t="s">
        <v>1133</v>
      </c>
      <c r="J1072" s="638">
        <f t="shared" si="16"/>
        <v>37.200000000000003</v>
      </c>
      <c r="L1072" s="633" t="s">
        <v>1209</v>
      </c>
      <c r="M1072" s="637" t="s">
        <v>1205</v>
      </c>
    </row>
    <row r="1073" spans="1:13">
      <c r="A1073" s="634" t="s">
        <v>1209</v>
      </c>
      <c r="B1073" s="634" t="s">
        <v>1205</v>
      </c>
      <c r="C1073" s="635" t="s">
        <v>1210</v>
      </c>
      <c r="D1073" s="636">
        <v>37</v>
      </c>
      <c r="E1073" s="636">
        <v>200</v>
      </c>
      <c r="F1073" s="636">
        <v>42</v>
      </c>
      <c r="G1073" s="636">
        <v>300</v>
      </c>
      <c r="H1073" s="636" t="s">
        <v>1134</v>
      </c>
      <c r="J1073" s="638">
        <f t="shared" si="16"/>
        <v>5.0999999999999943</v>
      </c>
      <c r="L1073" s="633" t="s">
        <v>1209</v>
      </c>
      <c r="M1073" s="637" t="s">
        <v>1205</v>
      </c>
    </row>
    <row r="1074" spans="1:13">
      <c r="A1074" s="634" t="s">
        <v>1209</v>
      </c>
      <c r="B1074" s="634" t="s">
        <v>1205</v>
      </c>
      <c r="C1074" s="635" t="s">
        <v>1210</v>
      </c>
      <c r="D1074" s="636">
        <v>42</v>
      </c>
      <c r="E1074" s="636">
        <v>300</v>
      </c>
      <c r="F1074" s="636">
        <v>57</v>
      </c>
      <c r="G1074" s="636">
        <v>300</v>
      </c>
      <c r="H1074" s="636" t="s">
        <v>1141</v>
      </c>
      <c r="J1074" s="638">
        <f t="shared" si="16"/>
        <v>15</v>
      </c>
      <c r="L1074" s="633" t="s">
        <v>1209</v>
      </c>
      <c r="M1074" s="637" t="s">
        <v>1205</v>
      </c>
    </row>
    <row r="1075" spans="1:13">
      <c r="A1075" s="634" t="s">
        <v>1209</v>
      </c>
      <c r="B1075" s="634" t="s">
        <v>1205</v>
      </c>
      <c r="C1075" s="635" t="s">
        <v>1210</v>
      </c>
      <c r="D1075" s="636">
        <v>57</v>
      </c>
      <c r="E1075" s="636">
        <v>300</v>
      </c>
      <c r="F1075" s="636">
        <v>95</v>
      </c>
      <c r="G1075" s="636">
        <v>0</v>
      </c>
      <c r="H1075" s="636" t="s">
        <v>1134</v>
      </c>
      <c r="J1075" s="638">
        <f t="shared" si="16"/>
        <v>37.700000000000003</v>
      </c>
      <c r="L1075" s="633" t="s">
        <v>1209</v>
      </c>
      <c r="M1075" s="637" t="s">
        <v>1205</v>
      </c>
    </row>
    <row r="1076" spans="1:13">
      <c r="A1076" s="634" t="s">
        <v>1211</v>
      </c>
      <c r="B1076" s="634" t="s">
        <v>1201</v>
      </c>
      <c r="C1076" s="635" t="s">
        <v>1212</v>
      </c>
      <c r="D1076" s="636">
        <v>0</v>
      </c>
      <c r="E1076" s="636">
        <v>0</v>
      </c>
      <c r="F1076" s="636">
        <v>8</v>
      </c>
      <c r="G1076" s="636">
        <v>300</v>
      </c>
      <c r="H1076" s="636" t="s">
        <v>1134</v>
      </c>
      <c r="J1076" s="638">
        <f t="shared" si="16"/>
        <v>8.3000000000000007</v>
      </c>
      <c r="L1076" s="633" t="s">
        <v>1211</v>
      </c>
      <c r="M1076" s="637" t="s">
        <v>1201</v>
      </c>
    </row>
    <row r="1077" spans="1:13">
      <c r="A1077" s="634" t="s">
        <v>1211</v>
      </c>
      <c r="B1077" s="634" t="s">
        <v>1201</v>
      </c>
      <c r="C1077" s="635" t="s">
        <v>1212</v>
      </c>
      <c r="D1077" s="636">
        <v>8</v>
      </c>
      <c r="E1077" s="636">
        <v>300</v>
      </c>
      <c r="F1077" s="636">
        <v>11</v>
      </c>
      <c r="G1077" s="636">
        <v>900</v>
      </c>
      <c r="H1077" s="636" t="s">
        <v>1132</v>
      </c>
      <c r="J1077" s="638">
        <f t="shared" si="16"/>
        <v>3.5999999999999996</v>
      </c>
      <c r="L1077" s="633" t="s">
        <v>1211</v>
      </c>
      <c r="M1077" s="637" t="s">
        <v>1201</v>
      </c>
    </row>
    <row r="1078" spans="1:13">
      <c r="A1078" s="634" t="s">
        <v>1211</v>
      </c>
      <c r="B1078" s="634" t="s">
        <v>1201</v>
      </c>
      <c r="C1078" s="635" t="s">
        <v>1212</v>
      </c>
      <c r="D1078" s="636">
        <v>11</v>
      </c>
      <c r="E1078" s="636">
        <v>900</v>
      </c>
      <c r="F1078" s="636">
        <v>57</v>
      </c>
      <c r="G1078" s="636">
        <v>0</v>
      </c>
      <c r="H1078" s="636" t="s">
        <v>1134</v>
      </c>
      <c r="J1078" s="638">
        <f t="shared" si="16"/>
        <v>45.1</v>
      </c>
      <c r="L1078" s="633" t="s">
        <v>1211</v>
      </c>
      <c r="M1078" s="637" t="s">
        <v>1201</v>
      </c>
    </row>
    <row r="1079" spans="1:13">
      <c r="A1079" s="634" t="s">
        <v>1211</v>
      </c>
      <c r="B1079" s="634" t="s">
        <v>1201</v>
      </c>
      <c r="C1079" s="635" t="s">
        <v>1213</v>
      </c>
      <c r="D1079" s="636">
        <v>57</v>
      </c>
      <c r="E1079" s="636">
        <v>0</v>
      </c>
      <c r="F1079" s="636">
        <v>83</v>
      </c>
      <c r="G1079" s="636">
        <v>0</v>
      </c>
      <c r="H1079" s="636" t="s">
        <v>1134</v>
      </c>
      <c r="J1079" s="638">
        <f t="shared" si="16"/>
        <v>26</v>
      </c>
      <c r="L1079" s="633" t="s">
        <v>1211</v>
      </c>
      <c r="M1079" s="637" t="s">
        <v>1201</v>
      </c>
    </row>
    <row r="1080" spans="1:13">
      <c r="A1080" s="634" t="s">
        <v>1211</v>
      </c>
      <c r="B1080" s="634" t="s">
        <v>1201</v>
      </c>
      <c r="C1080" s="635" t="s">
        <v>1213</v>
      </c>
      <c r="D1080" s="636">
        <v>83</v>
      </c>
      <c r="E1080" s="636">
        <v>0</v>
      </c>
      <c r="F1080" s="636">
        <v>86</v>
      </c>
      <c r="G1080" s="636">
        <v>0</v>
      </c>
      <c r="H1080" s="636" t="s">
        <v>1132</v>
      </c>
      <c r="J1080" s="638">
        <f t="shared" si="16"/>
        <v>3</v>
      </c>
      <c r="L1080" s="633" t="s">
        <v>1211</v>
      </c>
      <c r="M1080" s="637" t="s">
        <v>1201</v>
      </c>
    </row>
    <row r="1081" spans="1:13">
      <c r="A1081" s="634" t="s">
        <v>1211</v>
      </c>
      <c r="B1081" s="634" t="s">
        <v>1201</v>
      </c>
      <c r="C1081" s="635" t="s">
        <v>1213</v>
      </c>
      <c r="D1081" s="636">
        <v>86</v>
      </c>
      <c r="E1081" s="636">
        <v>0</v>
      </c>
      <c r="F1081" s="636">
        <v>90</v>
      </c>
      <c r="G1081" s="636">
        <v>150</v>
      </c>
      <c r="H1081" s="636" t="s">
        <v>1133</v>
      </c>
      <c r="J1081" s="638">
        <f t="shared" si="16"/>
        <v>4.1500000000000057</v>
      </c>
      <c r="L1081" s="633" t="s">
        <v>1211</v>
      </c>
      <c r="M1081" s="637" t="s">
        <v>1201</v>
      </c>
    </row>
    <row r="1082" spans="1:13">
      <c r="A1082" s="634" t="s">
        <v>1214</v>
      </c>
      <c r="B1082" s="634" t="s">
        <v>1201</v>
      </c>
      <c r="C1082" s="635" t="s">
        <v>1215</v>
      </c>
      <c r="D1082" s="636">
        <v>0</v>
      </c>
      <c r="E1082" s="636">
        <v>0</v>
      </c>
      <c r="F1082" s="636">
        <v>2</v>
      </c>
      <c r="G1082" s="636">
        <v>0</v>
      </c>
      <c r="H1082" s="636" t="s">
        <v>1132</v>
      </c>
      <c r="J1082" s="638">
        <f t="shared" si="16"/>
        <v>2</v>
      </c>
      <c r="L1082" s="633" t="s">
        <v>1214</v>
      </c>
      <c r="M1082" s="637" t="s">
        <v>1201</v>
      </c>
    </row>
    <row r="1083" spans="1:13">
      <c r="A1083" s="634" t="s">
        <v>1214</v>
      </c>
      <c r="B1083" s="634" t="s">
        <v>1201</v>
      </c>
      <c r="C1083" s="635" t="s">
        <v>1215</v>
      </c>
      <c r="D1083" s="636">
        <v>2</v>
      </c>
      <c r="E1083" s="636">
        <v>0</v>
      </c>
      <c r="F1083" s="636">
        <v>4</v>
      </c>
      <c r="G1083" s="636">
        <v>0</v>
      </c>
      <c r="H1083" s="636" t="s">
        <v>1133</v>
      </c>
      <c r="J1083" s="638">
        <f t="shared" si="16"/>
        <v>2</v>
      </c>
      <c r="L1083" s="633" t="s">
        <v>1214</v>
      </c>
      <c r="M1083" s="637" t="s">
        <v>1201</v>
      </c>
    </row>
    <row r="1084" spans="1:13">
      <c r="A1084" s="634" t="s">
        <v>1214</v>
      </c>
      <c r="B1084" s="634" t="s">
        <v>1201</v>
      </c>
      <c r="C1084" s="635" t="s">
        <v>1215</v>
      </c>
      <c r="D1084" s="636">
        <v>4</v>
      </c>
      <c r="E1084" s="636">
        <v>0</v>
      </c>
      <c r="F1084" s="636">
        <v>10</v>
      </c>
      <c r="G1084" s="636">
        <v>0</v>
      </c>
      <c r="H1084" s="636" t="s">
        <v>1132</v>
      </c>
      <c r="J1084" s="638">
        <f t="shared" si="16"/>
        <v>6</v>
      </c>
      <c r="L1084" s="633" t="s">
        <v>1214</v>
      </c>
      <c r="M1084" s="637" t="s">
        <v>1201</v>
      </c>
    </row>
    <row r="1085" spans="1:13">
      <c r="A1085" s="634" t="s">
        <v>1214</v>
      </c>
      <c r="B1085" s="634" t="s">
        <v>1201</v>
      </c>
      <c r="C1085" s="635" t="s">
        <v>1215</v>
      </c>
      <c r="D1085" s="636">
        <v>10</v>
      </c>
      <c r="E1085" s="636">
        <v>0</v>
      </c>
      <c r="F1085" s="636">
        <v>14</v>
      </c>
      <c r="G1085" s="636">
        <v>0</v>
      </c>
      <c r="H1085" s="636" t="s">
        <v>1133</v>
      </c>
      <c r="J1085" s="638">
        <f t="shared" si="16"/>
        <v>4</v>
      </c>
      <c r="L1085" s="633" t="s">
        <v>1214</v>
      </c>
      <c r="M1085" s="637" t="s">
        <v>1201</v>
      </c>
    </row>
    <row r="1086" spans="1:13">
      <c r="A1086" s="634" t="s">
        <v>1214</v>
      </c>
      <c r="B1086" s="634" t="s">
        <v>1201</v>
      </c>
      <c r="C1086" s="635" t="s">
        <v>1215</v>
      </c>
      <c r="D1086" s="636">
        <v>14</v>
      </c>
      <c r="E1086" s="636">
        <v>0</v>
      </c>
      <c r="F1086" s="636">
        <v>24</v>
      </c>
      <c r="G1086" s="636">
        <v>0</v>
      </c>
      <c r="H1086" s="636" t="s">
        <v>1134</v>
      </c>
      <c r="J1086" s="638">
        <f t="shared" si="16"/>
        <v>10</v>
      </c>
      <c r="L1086" s="633" t="s">
        <v>1214</v>
      </c>
      <c r="M1086" s="637" t="s">
        <v>1201</v>
      </c>
    </row>
    <row r="1087" spans="1:13">
      <c r="A1087" s="634" t="s">
        <v>1214</v>
      </c>
      <c r="B1087" s="634" t="s">
        <v>1201</v>
      </c>
      <c r="C1087" s="635" t="s">
        <v>1216</v>
      </c>
      <c r="D1087" s="636">
        <v>24</v>
      </c>
      <c r="E1087" s="636">
        <v>0</v>
      </c>
      <c r="F1087" s="636">
        <v>26</v>
      </c>
      <c r="G1087" s="636">
        <v>0</v>
      </c>
      <c r="H1087" s="636" t="s">
        <v>1133</v>
      </c>
      <c r="J1087" s="638">
        <f t="shared" si="16"/>
        <v>2</v>
      </c>
      <c r="L1087" s="633" t="s">
        <v>1214</v>
      </c>
      <c r="M1087" s="637" t="s">
        <v>1201</v>
      </c>
    </row>
    <row r="1088" spans="1:13">
      <c r="A1088" s="634" t="s">
        <v>1214</v>
      </c>
      <c r="B1088" s="634" t="s">
        <v>1201</v>
      </c>
      <c r="C1088" s="635" t="s">
        <v>1216</v>
      </c>
      <c r="D1088" s="636">
        <v>26</v>
      </c>
      <c r="E1088" s="636">
        <v>0</v>
      </c>
      <c r="F1088" s="636">
        <v>31</v>
      </c>
      <c r="G1088" s="636">
        <v>0</v>
      </c>
      <c r="H1088" s="636" t="s">
        <v>1132</v>
      </c>
      <c r="J1088" s="638">
        <f t="shared" si="16"/>
        <v>5</v>
      </c>
      <c r="L1088" s="633" t="s">
        <v>1214</v>
      </c>
      <c r="M1088" s="637" t="s">
        <v>1201</v>
      </c>
    </row>
    <row r="1089" spans="1:13">
      <c r="A1089" s="634" t="s">
        <v>1214</v>
      </c>
      <c r="B1089" s="634" t="s">
        <v>1201</v>
      </c>
      <c r="C1089" s="635" t="s">
        <v>1216</v>
      </c>
      <c r="D1089" s="636">
        <v>31</v>
      </c>
      <c r="E1089" s="636">
        <v>0</v>
      </c>
      <c r="F1089" s="636">
        <v>43</v>
      </c>
      <c r="G1089" s="636">
        <v>0</v>
      </c>
      <c r="H1089" s="636" t="s">
        <v>1133</v>
      </c>
      <c r="J1089" s="638">
        <f t="shared" si="16"/>
        <v>12</v>
      </c>
      <c r="L1089" s="633" t="s">
        <v>1214</v>
      </c>
      <c r="M1089" s="637" t="s">
        <v>1201</v>
      </c>
    </row>
    <row r="1090" spans="1:13">
      <c r="A1090" s="634" t="s">
        <v>1214</v>
      </c>
      <c r="B1090" s="634" t="s">
        <v>1201</v>
      </c>
      <c r="C1090" s="635" t="s">
        <v>1216</v>
      </c>
      <c r="D1090" s="636">
        <v>43</v>
      </c>
      <c r="E1090" s="636">
        <v>0</v>
      </c>
      <c r="F1090" s="636">
        <v>53</v>
      </c>
      <c r="G1090" s="636">
        <v>0</v>
      </c>
      <c r="H1090" s="636" t="s">
        <v>1134</v>
      </c>
      <c r="J1090" s="638">
        <f t="shared" si="16"/>
        <v>10</v>
      </c>
      <c r="L1090" s="633" t="s">
        <v>1214</v>
      </c>
      <c r="M1090" s="637" t="s">
        <v>1201</v>
      </c>
    </row>
    <row r="1091" spans="1:13">
      <c r="A1091" s="634" t="s">
        <v>1214</v>
      </c>
      <c r="B1091" s="634" t="s">
        <v>1201</v>
      </c>
      <c r="C1091" s="635" t="s">
        <v>1216</v>
      </c>
      <c r="D1091" s="636">
        <v>53</v>
      </c>
      <c r="E1091" s="636">
        <v>0</v>
      </c>
      <c r="F1091" s="636">
        <v>57</v>
      </c>
      <c r="G1091" s="636">
        <v>500</v>
      </c>
      <c r="H1091" s="636" t="s">
        <v>1132</v>
      </c>
      <c r="J1091" s="638">
        <f t="shared" ref="J1091:J1154" si="17">+(F1091+G1091/1000)-(D1091+E1091/1000)</f>
        <v>4.5</v>
      </c>
      <c r="L1091" s="633" t="s">
        <v>1214</v>
      </c>
      <c r="M1091" s="637" t="s">
        <v>1201</v>
      </c>
    </row>
    <row r="1092" spans="1:13">
      <c r="A1092" s="634" t="s">
        <v>1214</v>
      </c>
      <c r="B1092" s="634" t="s">
        <v>1201</v>
      </c>
      <c r="C1092" s="635" t="s">
        <v>1216</v>
      </c>
      <c r="D1092" s="636">
        <v>57</v>
      </c>
      <c r="E1092" s="636">
        <v>500</v>
      </c>
      <c r="F1092" s="636">
        <v>58</v>
      </c>
      <c r="G1092" s="636">
        <v>500</v>
      </c>
      <c r="H1092" s="636" t="s">
        <v>1133</v>
      </c>
      <c r="J1092" s="638">
        <f t="shared" si="17"/>
        <v>1</v>
      </c>
      <c r="L1092" s="633" t="s">
        <v>1214</v>
      </c>
      <c r="M1092" s="637" t="s">
        <v>1201</v>
      </c>
    </row>
    <row r="1093" spans="1:13">
      <c r="A1093" s="634" t="s">
        <v>1214</v>
      </c>
      <c r="B1093" s="634" t="s">
        <v>1201</v>
      </c>
      <c r="C1093" s="635" t="s">
        <v>1216</v>
      </c>
      <c r="D1093" s="636">
        <v>58</v>
      </c>
      <c r="E1093" s="636">
        <v>500</v>
      </c>
      <c r="F1093" s="636">
        <v>64</v>
      </c>
      <c r="G1093" s="636">
        <v>0</v>
      </c>
      <c r="H1093" s="636" t="s">
        <v>1134</v>
      </c>
      <c r="J1093" s="638">
        <f t="shared" si="17"/>
        <v>5.5</v>
      </c>
      <c r="L1093" s="633" t="s">
        <v>1214</v>
      </c>
      <c r="M1093" s="637" t="s">
        <v>1201</v>
      </c>
    </row>
    <row r="1094" spans="1:13">
      <c r="A1094" s="634" t="s">
        <v>1214</v>
      </c>
      <c r="B1094" s="634" t="s">
        <v>1201</v>
      </c>
      <c r="C1094" s="635" t="s">
        <v>1216</v>
      </c>
      <c r="D1094" s="636">
        <v>64</v>
      </c>
      <c r="E1094" s="636">
        <v>0</v>
      </c>
      <c r="F1094" s="636">
        <v>73</v>
      </c>
      <c r="G1094" s="636">
        <v>0</v>
      </c>
      <c r="H1094" s="636" t="s">
        <v>1133</v>
      </c>
      <c r="J1094" s="638">
        <f t="shared" si="17"/>
        <v>9</v>
      </c>
      <c r="L1094" s="633" t="s">
        <v>1214</v>
      </c>
      <c r="M1094" s="637" t="s">
        <v>1201</v>
      </c>
    </row>
    <row r="1095" spans="1:13">
      <c r="A1095" s="634" t="s">
        <v>1217</v>
      </c>
      <c r="B1095" s="634" t="s">
        <v>1201</v>
      </c>
      <c r="C1095" s="635" t="s">
        <v>1218</v>
      </c>
      <c r="D1095" s="636">
        <v>0</v>
      </c>
      <c r="E1095" s="636">
        <v>0</v>
      </c>
      <c r="F1095" s="636">
        <v>1</v>
      </c>
      <c r="G1095" s="636">
        <v>0</v>
      </c>
      <c r="H1095" s="636" t="s">
        <v>1133</v>
      </c>
      <c r="J1095" s="638">
        <f t="shared" si="17"/>
        <v>1</v>
      </c>
      <c r="L1095" s="633" t="s">
        <v>1217</v>
      </c>
      <c r="M1095" s="637" t="s">
        <v>1201</v>
      </c>
    </row>
    <row r="1096" spans="1:13">
      <c r="A1096" s="634" t="s">
        <v>1217</v>
      </c>
      <c r="B1096" s="634" t="s">
        <v>1201</v>
      </c>
      <c r="C1096" s="635" t="s">
        <v>1218</v>
      </c>
      <c r="D1096" s="636">
        <v>1</v>
      </c>
      <c r="E1096" s="636">
        <v>0</v>
      </c>
      <c r="F1096" s="636">
        <v>3</v>
      </c>
      <c r="G1096" s="636">
        <v>500</v>
      </c>
      <c r="H1096" s="636" t="s">
        <v>1134</v>
      </c>
      <c r="J1096" s="638">
        <f t="shared" si="17"/>
        <v>2.5</v>
      </c>
      <c r="L1096" s="633" t="s">
        <v>1217</v>
      </c>
      <c r="M1096" s="637" t="s">
        <v>1201</v>
      </c>
    </row>
    <row r="1097" spans="1:13">
      <c r="A1097" s="634" t="s">
        <v>1217</v>
      </c>
      <c r="B1097" s="634" t="s">
        <v>1201</v>
      </c>
      <c r="C1097" s="635" t="s">
        <v>1218</v>
      </c>
      <c r="D1097" s="636">
        <v>3</v>
      </c>
      <c r="E1097" s="636">
        <v>500</v>
      </c>
      <c r="F1097" s="636">
        <v>5</v>
      </c>
      <c r="G1097" s="636">
        <v>500</v>
      </c>
      <c r="H1097" s="636" t="s">
        <v>1132</v>
      </c>
      <c r="J1097" s="638">
        <f t="shared" si="17"/>
        <v>2</v>
      </c>
      <c r="L1097" s="633" t="s">
        <v>1217</v>
      </c>
      <c r="M1097" s="637" t="s">
        <v>1201</v>
      </c>
    </row>
    <row r="1098" spans="1:13">
      <c r="A1098" s="634" t="s">
        <v>1217</v>
      </c>
      <c r="B1098" s="634" t="s">
        <v>1201</v>
      </c>
      <c r="C1098" s="635" t="s">
        <v>1218</v>
      </c>
      <c r="D1098" s="636">
        <v>5</v>
      </c>
      <c r="E1098" s="636">
        <v>500</v>
      </c>
      <c r="F1098" s="636">
        <v>6</v>
      </c>
      <c r="G1098" s="636">
        <v>0</v>
      </c>
      <c r="H1098" s="636" t="s">
        <v>1133</v>
      </c>
      <c r="J1098" s="638">
        <f t="shared" si="17"/>
        <v>0.5</v>
      </c>
      <c r="L1098" s="633" t="s">
        <v>1217</v>
      </c>
      <c r="M1098" s="637" t="s">
        <v>1201</v>
      </c>
    </row>
    <row r="1099" spans="1:13">
      <c r="A1099" s="634" t="s">
        <v>1217</v>
      </c>
      <c r="B1099" s="634" t="s">
        <v>1201</v>
      </c>
      <c r="C1099" s="635" t="s">
        <v>1218</v>
      </c>
      <c r="D1099" s="636">
        <v>6</v>
      </c>
      <c r="E1099" s="636">
        <v>0</v>
      </c>
      <c r="F1099" s="636">
        <v>8</v>
      </c>
      <c r="G1099" s="636">
        <v>200</v>
      </c>
      <c r="H1099" s="636" t="s">
        <v>1133</v>
      </c>
      <c r="J1099" s="638">
        <f t="shared" si="17"/>
        <v>2.1999999999999993</v>
      </c>
      <c r="L1099" s="633" t="s">
        <v>1217</v>
      </c>
      <c r="M1099" s="637" t="s">
        <v>1201</v>
      </c>
    </row>
    <row r="1100" spans="1:13">
      <c r="A1100" s="634" t="s">
        <v>1217</v>
      </c>
      <c r="B1100" s="634" t="s">
        <v>1201</v>
      </c>
      <c r="C1100" s="635" t="s">
        <v>1218</v>
      </c>
      <c r="D1100" s="636">
        <v>8</v>
      </c>
      <c r="E1100" s="636">
        <v>200</v>
      </c>
      <c r="F1100" s="636">
        <v>19</v>
      </c>
      <c r="G1100" s="636">
        <v>700</v>
      </c>
      <c r="H1100" s="636" t="s">
        <v>1134</v>
      </c>
      <c r="J1100" s="638">
        <f t="shared" si="17"/>
        <v>11.5</v>
      </c>
      <c r="L1100" s="633" t="s">
        <v>1217</v>
      </c>
      <c r="M1100" s="637" t="s">
        <v>1201</v>
      </c>
    </row>
    <row r="1101" spans="1:13">
      <c r="A1101" s="634" t="s">
        <v>1217</v>
      </c>
      <c r="B1101" s="634" t="s">
        <v>1201</v>
      </c>
      <c r="C1101" s="635" t="s">
        <v>1218</v>
      </c>
      <c r="D1101" s="636">
        <v>19</v>
      </c>
      <c r="E1101" s="636">
        <v>700</v>
      </c>
      <c r="F1101" s="636">
        <v>21</v>
      </c>
      <c r="G1101" s="636">
        <v>0</v>
      </c>
      <c r="H1101" s="636" t="s">
        <v>1133</v>
      </c>
      <c r="J1101" s="638">
        <f t="shared" si="17"/>
        <v>1.3000000000000007</v>
      </c>
      <c r="L1101" s="633" t="s">
        <v>1217</v>
      </c>
      <c r="M1101" s="637" t="s">
        <v>1201</v>
      </c>
    </row>
    <row r="1102" spans="1:13">
      <c r="A1102" s="634" t="s">
        <v>1217</v>
      </c>
      <c r="B1102" s="634" t="s">
        <v>1201</v>
      </c>
      <c r="C1102" s="635" t="s">
        <v>1218</v>
      </c>
      <c r="D1102" s="636">
        <v>21</v>
      </c>
      <c r="E1102" s="636">
        <v>0</v>
      </c>
      <c r="F1102" s="636">
        <v>22</v>
      </c>
      <c r="G1102" s="636">
        <v>600</v>
      </c>
      <c r="H1102" s="636" t="s">
        <v>1134</v>
      </c>
      <c r="J1102" s="638">
        <f t="shared" si="17"/>
        <v>1.6000000000000014</v>
      </c>
      <c r="L1102" s="633" t="s">
        <v>1217</v>
      </c>
      <c r="M1102" s="637" t="s">
        <v>1201</v>
      </c>
    </row>
    <row r="1103" spans="1:13">
      <c r="A1103" s="634" t="s">
        <v>1217</v>
      </c>
      <c r="B1103" s="634" t="s">
        <v>1201</v>
      </c>
      <c r="C1103" s="635" t="s">
        <v>1218</v>
      </c>
      <c r="D1103" s="636">
        <v>22</v>
      </c>
      <c r="E1103" s="636">
        <v>600</v>
      </c>
      <c r="F1103" s="636">
        <v>24</v>
      </c>
      <c r="G1103" s="636">
        <v>0</v>
      </c>
      <c r="H1103" s="636" t="s">
        <v>1133</v>
      </c>
      <c r="J1103" s="638">
        <f t="shared" si="17"/>
        <v>1.3999999999999986</v>
      </c>
      <c r="L1103" s="633" t="s">
        <v>1217</v>
      </c>
      <c r="M1103" s="637" t="s">
        <v>1201</v>
      </c>
    </row>
    <row r="1104" spans="1:13">
      <c r="A1104" s="634" t="s">
        <v>1217</v>
      </c>
      <c r="B1104" s="634" t="s">
        <v>1201</v>
      </c>
      <c r="C1104" s="635" t="s">
        <v>1218</v>
      </c>
      <c r="D1104" s="636">
        <v>24</v>
      </c>
      <c r="E1104" s="636">
        <v>0</v>
      </c>
      <c r="F1104" s="636">
        <v>64</v>
      </c>
      <c r="G1104" s="636">
        <v>0</v>
      </c>
      <c r="H1104" s="636" t="s">
        <v>1134</v>
      </c>
      <c r="J1104" s="638">
        <f t="shared" si="17"/>
        <v>40</v>
      </c>
      <c r="L1104" s="633" t="s">
        <v>1217</v>
      </c>
      <c r="M1104" s="637" t="s">
        <v>1201</v>
      </c>
    </row>
    <row r="1105" spans="1:13">
      <c r="A1105" s="634" t="s">
        <v>1217</v>
      </c>
      <c r="B1105" s="634" t="s">
        <v>1201</v>
      </c>
      <c r="C1105" s="635" t="s">
        <v>1218</v>
      </c>
      <c r="D1105" s="636">
        <v>64</v>
      </c>
      <c r="E1105" s="636">
        <v>0</v>
      </c>
      <c r="F1105" s="636">
        <v>65</v>
      </c>
      <c r="G1105" s="636">
        <v>700</v>
      </c>
      <c r="H1105" s="636" t="s">
        <v>1141</v>
      </c>
      <c r="J1105" s="638">
        <f t="shared" si="17"/>
        <v>1.7000000000000028</v>
      </c>
      <c r="L1105" s="633" t="s">
        <v>1217</v>
      </c>
      <c r="M1105" s="637" t="s">
        <v>1201</v>
      </c>
    </row>
    <row r="1106" spans="1:13">
      <c r="A1106" s="634" t="s">
        <v>1217</v>
      </c>
      <c r="B1106" s="634" t="s">
        <v>1201</v>
      </c>
      <c r="C1106" s="635" t="s">
        <v>1218</v>
      </c>
      <c r="D1106" s="636">
        <v>65</v>
      </c>
      <c r="E1106" s="636">
        <v>700</v>
      </c>
      <c r="F1106" s="636">
        <v>93</v>
      </c>
      <c r="G1106" s="636">
        <v>0</v>
      </c>
      <c r="H1106" s="636" t="s">
        <v>1134</v>
      </c>
      <c r="J1106" s="638">
        <f t="shared" si="17"/>
        <v>27.299999999999997</v>
      </c>
      <c r="L1106" s="633" t="s">
        <v>1217</v>
      </c>
      <c r="M1106" s="637" t="s">
        <v>1201</v>
      </c>
    </row>
    <row r="1107" spans="1:13">
      <c r="A1107" s="634" t="s">
        <v>1217</v>
      </c>
      <c r="B1107" s="634" t="s">
        <v>1201</v>
      </c>
      <c r="C1107" s="635" t="s">
        <v>1218</v>
      </c>
      <c r="D1107" s="636">
        <v>93</v>
      </c>
      <c r="E1107" s="636">
        <v>0</v>
      </c>
      <c r="F1107" s="636">
        <v>101</v>
      </c>
      <c r="G1107" s="636">
        <v>0</v>
      </c>
      <c r="H1107" s="636" t="s">
        <v>1133</v>
      </c>
      <c r="J1107" s="638">
        <f t="shared" si="17"/>
        <v>8</v>
      </c>
      <c r="L1107" s="633" t="s">
        <v>1217</v>
      </c>
      <c r="M1107" s="637" t="s">
        <v>1201</v>
      </c>
    </row>
    <row r="1108" spans="1:13">
      <c r="A1108" s="634" t="s">
        <v>1217</v>
      </c>
      <c r="B1108" s="634" t="s">
        <v>1201</v>
      </c>
      <c r="C1108" s="635" t="s">
        <v>1218</v>
      </c>
      <c r="D1108" s="636">
        <v>101</v>
      </c>
      <c r="E1108" s="636">
        <v>0</v>
      </c>
      <c r="F1108" s="636">
        <v>103</v>
      </c>
      <c r="G1108" s="636">
        <v>0</v>
      </c>
      <c r="H1108" s="636" t="s">
        <v>1134</v>
      </c>
      <c r="J1108" s="638">
        <f t="shared" si="17"/>
        <v>2</v>
      </c>
      <c r="L1108" s="633" t="s">
        <v>1217</v>
      </c>
      <c r="M1108" s="637" t="s">
        <v>1201</v>
      </c>
    </row>
    <row r="1109" spans="1:13">
      <c r="A1109" s="634" t="s">
        <v>1217</v>
      </c>
      <c r="B1109" s="634" t="s">
        <v>1201</v>
      </c>
      <c r="C1109" s="635" t="s">
        <v>1218</v>
      </c>
      <c r="D1109" s="636">
        <v>103</v>
      </c>
      <c r="E1109" s="636">
        <v>0</v>
      </c>
      <c r="F1109" s="636">
        <v>109</v>
      </c>
      <c r="G1109" s="636">
        <v>0</v>
      </c>
      <c r="H1109" s="636" t="s">
        <v>1141</v>
      </c>
      <c r="J1109" s="638">
        <f t="shared" si="17"/>
        <v>6</v>
      </c>
      <c r="L1109" s="633" t="s">
        <v>1217</v>
      </c>
      <c r="M1109" s="637" t="s">
        <v>1201</v>
      </c>
    </row>
    <row r="1110" spans="1:13">
      <c r="A1110" s="634" t="s">
        <v>1217</v>
      </c>
      <c r="B1110" s="634" t="s">
        <v>1201</v>
      </c>
      <c r="C1110" s="635" t="s">
        <v>1218</v>
      </c>
      <c r="D1110" s="636">
        <v>109</v>
      </c>
      <c r="E1110" s="636">
        <v>0</v>
      </c>
      <c r="F1110" s="636">
        <v>118</v>
      </c>
      <c r="G1110" s="636">
        <v>0</v>
      </c>
      <c r="H1110" s="636" t="s">
        <v>1134</v>
      </c>
      <c r="J1110" s="638">
        <f t="shared" si="17"/>
        <v>9</v>
      </c>
      <c r="L1110" s="633" t="s">
        <v>1217</v>
      </c>
      <c r="M1110" s="637" t="s">
        <v>1201</v>
      </c>
    </row>
    <row r="1111" spans="1:13">
      <c r="A1111" s="634" t="s">
        <v>70</v>
      </c>
      <c r="B1111" s="634" t="s">
        <v>1219</v>
      </c>
      <c r="C1111" s="635" t="s">
        <v>72</v>
      </c>
      <c r="D1111" s="636">
        <v>25</v>
      </c>
      <c r="E1111" s="636">
        <v>0</v>
      </c>
      <c r="F1111" s="636">
        <v>55</v>
      </c>
      <c r="G1111" s="636">
        <v>0</v>
      </c>
      <c r="H1111" s="636" t="s">
        <v>1133</v>
      </c>
      <c r="J1111" s="638">
        <f t="shared" si="17"/>
        <v>30</v>
      </c>
      <c r="L1111" s="633" t="s">
        <v>70</v>
      </c>
      <c r="M1111" s="637" t="s">
        <v>1219</v>
      </c>
    </row>
    <row r="1112" spans="1:13">
      <c r="A1112" s="634" t="s">
        <v>70</v>
      </c>
      <c r="B1112" s="634" t="s">
        <v>1219</v>
      </c>
      <c r="C1112" s="635" t="s">
        <v>72</v>
      </c>
      <c r="D1112" s="636">
        <v>55</v>
      </c>
      <c r="E1112" s="636">
        <v>0</v>
      </c>
      <c r="F1112" s="636">
        <v>64</v>
      </c>
      <c r="G1112" s="636">
        <v>0</v>
      </c>
      <c r="H1112" s="636" t="s">
        <v>1134</v>
      </c>
      <c r="J1112" s="638">
        <f t="shared" si="17"/>
        <v>9</v>
      </c>
      <c r="L1112" s="633" t="s">
        <v>70</v>
      </c>
      <c r="M1112" s="637" t="s">
        <v>1219</v>
      </c>
    </row>
    <row r="1113" spans="1:13">
      <c r="A1113" s="634" t="s">
        <v>70</v>
      </c>
      <c r="B1113" s="634" t="s">
        <v>1219</v>
      </c>
      <c r="C1113" s="635" t="s">
        <v>72</v>
      </c>
      <c r="D1113" s="636">
        <v>64</v>
      </c>
      <c r="E1113" s="636">
        <v>0</v>
      </c>
      <c r="F1113" s="636">
        <v>65</v>
      </c>
      <c r="G1113" s="636">
        <v>950</v>
      </c>
      <c r="H1113" s="636" t="s">
        <v>1132</v>
      </c>
      <c r="J1113" s="638">
        <f t="shared" si="17"/>
        <v>1.9500000000000028</v>
      </c>
      <c r="L1113" s="633" t="s">
        <v>70</v>
      </c>
      <c r="M1113" s="637" t="s">
        <v>1219</v>
      </c>
    </row>
    <row r="1114" spans="1:13">
      <c r="A1114" s="634" t="s">
        <v>70</v>
      </c>
      <c r="B1114" s="634" t="s">
        <v>1219</v>
      </c>
      <c r="C1114" s="635" t="s">
        <v>72</v>
      </c>
      <c r="D1114" s="636">
        <v>65</v>
      </c>
      <c r="E1114" s="636">
        <v>950</v>
      </c>
      <c r="F1114" s="636">
        <v>67</v>
      </c>
      <c r="G1114" s="636">
        <v>0</v>
      </c>
      <c r="H1114" s="636" t="s">
        <v>1133</v>
      </c>
      <c r="J1114" s="638">
        <f t="shared" si="17"/>
        <v>1.0499999999999972</v>
      </c>
      <c r="L1114" s="633" t="s">
        <v>70</v>
      </c>
      <c r="M1114" s="637" t="s">
        <v>1219</v>
      </c>
    </row>
    <row r="1115" spans="1:13">
      <c r="A1115" s="634" t="s">
        <v>70</v>
      </c>
      <c r="B1115" s="634" t="s">
        <v>1219</v>
      </c>
      <c r="C1115" s="635" t="s">
        <v>72</v>
      </c>
      <c r="D1115" s="636">
        <v>67</v>
      </c>
      <c r="E1115" s="636">
        <v>0</v>
      </c>
      <c r="F1115" s="636">
        <v>68</v>
      </c>
      <c r="G1115" s="636">
        <v>150</v>
      </c>
      <c r="H1115" s="636" t="s">
        <v>1132</v>
      </c>
      <c r="J1115" s="638">
        <f t="shared" si="17"/>
        <v>1.1500000000000057</v>
      </c>
      <c r="L1115" s="633" t="s">
        <v>70</v>
      </c>
      <c r="M1115" s="637" t="s">
        <v>1219</v>
      </c>
    </row>
    <row r="1116" spans="1:13">
      <c r="A1116" s="634" t="s">
        <v>70</v>
      </c>
      <c r="B1116" s="634" t="s">
        <v>1219</v>
      </c>
      <c r="C1116" s="635" t="s">
        <v>72</v>
      </c>
      <c r="D1116" s="636">
        <v>68</v>
      </c>
      <c r="E1116" s="636">
        <v>150</v>
      </c>
      <c r="F1116" s="636">
        <v>70</v>
      </c>
      <c r="G1116" s="636">
        <v>0</v>
      </c>
      <c r="H1116" s="636" t="s">
        <v>1133</v>
      </c>
      <c r="J1116" s="638">
        <f t="shared" si="17"/>
        <v>1.8499999999999943</v>
      </c>
      <c r="L1116" s="633" t="s">
        <v>70</v>
      </c>
      <c r="M1116" s="637" t="s">
        <v>1219</v>
      </c>
    </row>
    <row r="1117" spans="1:13">
      <c r="A1117" s="634" t="s">
        <v>70</v>
      </c>
      <c r="B1117" s="634" t="s">
        <v>1219</v>
      </c>
      <c r="C1117" s="635" t="s">
        <v>72</v>
      </c>
      <c r="D1117" s="636">
        <v>70</v>
      </c>
      <c r="E1117" s="636">
        <v>0</v>
      </c>
      <c r="F1117" s="636">
        <v>70</v>
      </c>
      <c r="G1117" s="636">
        <v>850</v>
      </c>
      <c r="H1117" s="636" t="s">
        <v>1132</v>
      </c>
      <c r="J1117" s="638">
        <f t="shared" si="17"/>
        <v>0.84999999999999432</v>
      </c>
      <c r="L1117" s="633" t="s">
        <v>70</v>
      </c>
      <c r="M1117" s="637" t="s">
        <v>1219</v>
      </c>
    </row>
    <row r="1118" spans="1:13">
      <c r="A1118" s="634" t="s">
        <v>70</v>
      </c>
      <c r="B1118" s="634" t="s">
        <v>1219</v>
      </c>
      <c r="C1118" s="635" t="s">
        <v>72</v>
      </c>
      <c r="D1118" s="636">
        <v>70</v>
      </c>
      <c r="E1118" s="636">
        <v>850</v>
      </c>
      <c r="F1118" s="636">
        <v>74</v>
      </c>
      <c r="G1118" s="636">
        <v>279</v>
      </c>
      <c r="H1118" s="636" t="s">
        <v>1133</v>
      </c>
      <c r="J1118" s="638">
        <f t="shared" si="17"/>
        <v>3.429000000000002</v>
      </c>
      <c r="L1118" s="633" t="s">
        <v>70</v>
      </c>
      <c r="M1118" s="637" t="s">
        <v>1219</v>
      </c>
    </row>
    <row r="1119" spans="1:13">
      <c r="A1119" s="634" t="s">
        <v>70</v>
      </c>
      <c r="B1119" s="634" t="s">
        <v>1219</v>
      </c>
      <c r="C1119" s="635" t="s">
        <v>72</v>
      </c>
      <c r="D1119" s="636">
        <v>74</v>
      </c>
      <c r="E1119" s="636">
        <v>279</v>
      </c>
      <c r="F1119" s="636">
        <v>114</v>
      </c>
      <c r="G1119" s="636">
        <v>243</v>
      </c>
      <c r="H1119" s="636" t="s">
        <v>1134</v>
      </c>
      <c r="J1119" s="638">
        <f t="shared" si="17"/>
        <v>39.963999999999999</v>
      </c>
      <c r="L1119" s="633" t="s">
        <v>70</v>
      </c>
      <c r="M1119" s="637" t="s">
        <v>1219</v>
      </c>
    </row>
    <row r="1120" spans="1:13">
      <c r="A1120" s="634" t="s">
        <v>70</v>
      </c>
      <c r="B1120" s="634" t="s">
        <v>1219</v>
      </c>
      <c r="C1120" s="635" t="s">
        <v>72</v>
      </c>
      <c r="D1120" s="636">
        <v>86</v>
      </c>
      <c r="E1120" s="636">
        <v>0</v>
      </c>
      <c r="F1120" s="636">
        <v>86</v>
      </c>
      <c r="G1120" s="636">
        <v>400</v>
      </c>
      <c r="H1120" s="636" t="s">
        <v>1133</v>
      </c>
      <c r="J1120" s="638">
        <f t="shared" si="17"/>
        <v>0.40000000000000568</v>
      </c>
      <c r="L1120" s="633" t="s">
        <v>70</v>
      </c>
      <c r="M1120" s="637" t="s">
        <v>1219</v>
      </c>
    </row>
    <row r="1121" spans="1:13">
      <c r="A1121" s="634" t="s">
        <v>70</v>
      </c>
      <c r="B1121" s="634" t="s">
        <v>1219</v>
      </c>
      <c r="C1121" s="635" t="s">
        <v>72</v>
      </c>
      <c r="D1121" s="636">
        <v>86</v>
      </c>
      <c r="E1121" s="636">
        <v>400</v>
      </c>
      <c r="F1121" s="636">
        <v>88</v>
      </c>
      <c r="G1121" s="636">
        <v>280</v>
      </c>
      <c r="H1121" s="636" t="s">
        <v>1132</v>
      </c>
      <c r="J1121" s="638">
        <f t="shared" si="17"/>
        <v>1.8799999999999955</v>
      </c>
      <c r="L1121" s="633" t="s">
        <v>70</v>
      </c>
      <c r="M1121" s="637" t="s">
        <v>1219</v>
      </c>
    </row>
    <row r="1122" spans="1:13">
      <c r="A1122" s="634" t="s">
        <v>70</v>
      </c>
      <c r="B1122" s="634" t="s">
        <v>1219</v>
      </c>
      <c r="C1122" s="635" t="s">
        <v>72</v>
      </c>
      <c r="D1122" s="636">
        <v>88</v>
      </c>
      <c r="E1122" s="636">
        <v>280</v>
      </c>
      <c r="F1122" s="636">
        <v>89</v>
      </c>
      <c r="G1122" s="636">
        <v>100</v>
      </c>
      <c r="H1122" s="636" t="s">
        <v>1133</v>
      </c>
      <c r="J1122" s="638">
        <f t="shared" si="17"/>
        <v>0.81999999999999318</v>
      </c>
      <c r="L1122" s="633" t="s">
        <v>70</v>
      </c>
      <c r="M1122" s="637" t="s">
        <v>1219</v>
      </c>
    </row>
    <row r="1123" spans="1:13">
      <c r="A1123" s="634" t="s">
        <v>70</v>
      </c>
      <c r="B1123" s="634" t="s">
        <v>1219</v>
      </c>
      <c r="C1123" s="635" t="s">
        <v>72</v>
      </c>
      <c r="D1123" s="636">
        <v>89</v>
      </c>
      <c r="E1123" s="636">
        <v>100</v>
      </c>
      <c r="F1123" s="636">
        <v>114</v>
      </c>
      <c r="G1123" s="636">
        <v>243</v>
      </c>
      <c r="H1123" s="636" t="s">
        <v>1132</v>
      </c>
      <c r="J1123" s="638">
        <f t="shared" si="17"/>
        <v>25.143000000000001</v>
      </c>
      <c r="L1123" s="633" t="s">
        <v>70</v>
      </c>
      <c r="M1123" s="637" t="s">
        <v>1219</v>
      </c>
    </row>
    <row r="1124" spans="1:13">
      <c r="A1124" s="634" t="s">
        <v>70</v>
      </c>
      <c r="B1124" s="634" t="s">
        <v>1219</v>
      </c>
      <c r="C1124" s="635" t="s">
        <v>72</v>
      </c>
      <c r="D1124" s="636">
        <v>114</v>
      </c>
      <c r="E1124" s="636">
        <v>243</v>
      </c>
      <c r="F1124" s="636">
        <v>118</v>
      </c>
      <c r="G1124" s="636">
        <v>616</v>
      </c>
      <c r="H1124" s="636" t="s">
        <v>1134</v>
      </c>
      <c r="J1124" s="638">
        <f t="shared" si="17"/>
        <v>4.3730000000000047</v>
      </c>
      <c r="L1124" s="633" t="s">
        <v>70</v>
      </c>
      <c r="M1124" s="637" t="s">
        <v>1219</v>
      </c>
    </row>
    <row r="1125" spans="1:13">
      <c r="A1125" s="634" t="s">
        <v>55</v>
      </c>
      <c r="B1125" s="634" t="s">
        <v>1147</v>
      </c>
      <c r="C1125" s="635" t="s">
        <v>1220</v>
      </c>
      <c r="D1125" s="636">
        <v>55</v>
      </c>
      <c r="E1125" s="636">
        <v>600</v>
      </c>
      <c r="F1125" s="636">
        <v>61</v>
      </c>
      <c r="G1125" s="636">
        <v>0</v>
      </c>
      <c r="H1125" s="636" t="s">
        <v>1134</v>
      </c>
      <c r="J1125" s="638">
        <f t="shared" si="17"/>
        <v>5.3999999999999986</v>
      </c>
      <c r="L1125" s="633" t="s">
        <v>55</v>
      </c>
      <c r="M1125" s="637" t="s">
        <v>1147</v>
      </c>
    </row>
    <row r="1126" spans="1:13">
      <c r="A1126" s="634" t="s">
        <v>55</v>
      </c>
      <c r="B1126" s="634" t="s">
        <v>1147</v>
      </c>
      <c r="C1126" s="635" t="s">
        <v>1220</v>
      </c>
      <c r="D1126" s="636">
        <v>61</v>
      </c>
      <c r="E1126" s="636">
        <v>0</v>
      </c>
      <c r="F1126" s="636">
        <v>66</v>
      </c>
      <c r="G1126" s="636">
        <v>600</v>
      </c>
      <c r="H1126" s="636" t="s">
        <v>1132</v>
      </c>
      <c r="J1126" s="638">
        <f t="shared" si="17"/>
        <v>5.5999999999999943</v>
      </c>
      <c r="L1126" s="633" t="s">
        <v>55</v>
      </c>
      <c r="M1126" s="637" t="s">
        <v>1147</v>
      </c>
    </row>
    <row r="1127" spans="1:13">
      <c r="A1127" s="634" t="s">
        <v>55</v>
      </c>
      <c r="B1127" s="634" t="s">
        <v>1147</v>
      </c>
      <c r="C1127" s="635" t="s">
        <v>1220</v>
      </c>
      <c r="D1127" s="636">
        <v>66</v>
      </c>
      <c r="E1127" s="636">
        <v>600</v>
      </c>
      <c r="F1127" s="636">
        <v>68</v>
      </c>
      <c r="G1127" s="636">
        <v>600</v>
      </c>
      <c r="H1127" s="636" t="s">
        <v>1134</v>
      </c>
      <c r="J1127" s="638">
        <f t="shared" si="17"/>
        <v>2</v>
      </c>
      <c r="L1127" s="633" t="s">
        <v>55</v>
      </c>
      <c r="M1127" s="637" t="s">
        <v>1147</v>
      </c>
    </row>
    <row r="1128" spans="1:13">
      <c r="A1128" s="634" t="s">
        <v>55</v>
      </c>
      <c r="B1128" s="634" t="s">
        <v>1147</v>
      </c>
      <c r="C1128" s="635" t="s">
        <v>1220</v>
      </c>
      <c r="D1128" s="636">
        <v>68</v>
      </c>
      <c r="E1128" s="636">
        <v>600</v>
      </c>
      <c r="F1128" s="636">
        <v>73</v>
      </c>
      <c r="G1128" s="636">
        <v>200</v>
      </c>
      <c r="H1128" s="636" t="s">
        <v>1133</v>
      </c>
      <c r="J1128" s="638">
        <f t="shared" si="17"/>
        <v>4.6000000000000085</v>
      </c>
      <c r="L1128" s="633" t="s">
        <v>55</v>
      </c>
      <c r="M1128" s="637" t="s">
        <v>1147</v>
      </c>
    </row>
    <row r="1129" spans="1:13">
      <c r="A1129" s="634" t="s">
        <v>55</v>
      </c>
      <c r="B1129" s="634" t="s">
        <v>1147</v>
      </c>
      <c r="C1129" s="635" t="s">
        <v>1220</v>
      </c>
      <c r="D1129" s="636">
        <v>73</v>
      </c>
      <c r="E1129" s="636">
        <v>200</v>
      </c>
      <c r="F1129" s="636">
        <v>73</v>
      </c>
      <c r="G1129" s="636">
        <v>850</v>
      </c>
      <c r="H1129" s="636" t="s">
        <v>1132</v>
      </c>
      <c r="J1129" s="638">
        <f t="shared" si="17"/>
        <v>0.64999999999999147</v>
      </c>
      <c r="L1129" s="633" t="s">
        <v>55</v>
      </c>
      <c r="M1129" s="637" t="s">
        <v>1147</v>
      </c>
    </row>
    <row r="1130" spans="1:13">
      <c r="A1130" s="634" t="s">
        <v>55</v>
      </c>
      <c r="B1130" s="634" t="s">
        <v>1147</v>
      </c>
      <c r="C1130" s="635" t="s">
        <v>1220</v>
      </c>
      <c r="D1130" s="636">
        <v>73</v>
      </c>
      <c r="E1130" s="636">
        <v>850</v>
      </c>
      <c r="F1130" s="636">
        <v>74</v>
      </c>
      <c r="G1130" s="636">
        <v>600</v>
      </c>
      <c r="H1130" s="636" t="s">
        <v>1133</v>
      </c>
      <c r="J1130" s="638">
        <f t="shared" si="17"/>
        <v>0.75</v>
      </c>
      <c r="L1130" s="633" t="s">
        <v>55</v>
      </c>
      <c r="M1130" s="637" t="s">
        <v>1147</v>
      </c>
    </row>
    <row r="1131" spans="1:13">
      <c r="A1131" s="634" t="s">
        <v>55</v>
      </c>
      <c r="B1131" s="634" t="s">
        <v>1147</v>
      </c>
      <c r="C1131" s="635" t="s">
        <v>1220</v>
      </c>
      <c r="D1131" s="636">
        <v>74</v>
      </c>
      <c r="E1131" s="636">
        <v>600</v>
      </c>
      <c r="F1131" s="636">
        <v>78</v>
      </c>
      <c r="G1131" s="636">
        <v>700</v>
      </c>
      <c r="H1131" s="636" t="s">
        <v>1132</v>
      </c>
      <c r="J1131" s="638">
        <f t="shared" si="17"/>
        <v>4.1000000000000085</v>
      </c>
      <c r="L1131" s="633" t="s">
        <v>55</v>
      </c>
      <c r="M1131" s="637" t="s">
        <v>1147</v>
      </c>
    </row>
    <row r="1132" spans="1:13">
      <c r="A1132" s="634" t="s">
        <v>55</v>
      </c>
      <c r="B1132" s="634" t="s">
        <v>1147</v>
      </c>
      <c r="C1132" s="635" t="s">
        <v>1220</v>
      </c>
      <c r="D1132" s="636">
        <v>78</v>
      </c>
      <c r="E1132" s="636">
        <v>700</v>
      </c>
      <c r="F1132" s="636">
        <v>79</v>
      </c>
      <c r="G1132" s="636">
        <v>500</v>
      </c>
      <c r="H1132" s="636" t="s">
        <v>1133</v>
      </c>
      <c r="J1132" s="638">
        <f t="shared" si="17"/>
        <v>0.79999999999999716</v>
      </c>
      <c r="L1132" s="633" t="s">
        <v>55</v>
      </c>
      <c r="M1132" s="637" t="s">
        <v>1147</v>
      </c>
    </row>
    <row r="1133" spans="1:13">
      <c r="A1133" s="634" t="s">
        <v>55</v>
      </c>
      <c r="B1133" s="634" t="s">
        <v>1147</v>
      </c>
      <c r="C1133" s="635" t="s">
        <v>1220</v>
      </c>
      <c r="D1133" s="636">
        <v>79</v>
      </c>
      <c r="E1133" s="636">
        <v>500</v>
      </c>
      <c r="F1133" s="636">
        <v>82</v>
      </c>
      <c r="G1133" s="636">
        <v>200</v>
      </c>
      <c r="H1133" s="636" t="s">
        <v>1132</v>
      </c>
      <c r="J1133" s="638">
        <f t="shared" si="17"/>
        <v>2.7000000000000028</v>
      </c>
      <c r="L1133" s="633" t="s">
        <v>55</v>
      </c>
      <c r="M1133" s="637" t="s">
        <v>1147</v>
      </c>
    </row>
    <row r="1134" spans="1:13">
      <c r="A1134" s="634" t="s">
        <v>55</v>
      </c>
      <c r="B1134" s="634" t="s">
        <v>1147</v>
      </c>
      <c r="C1134" s="635" t="s">
        <v>1220</v>
      </c>
      <c r="D1134" s="636">
        <v>82</v>
      </c>
      <c r="E1134" s="636">
        <v>200</v>
      </c>
      <c r="F1134" s="636">
        <v>85</v>
      </c>
      <c r="G1134" s="636">
        <v>200</v>
      </c>
      <c r="H1134" s="636" t="s">
        <v>1133</v>
      </c>
      <c r="J1134" s="638">
        <f t="shared" si="17"/>
        <v>3</v>
      </c>
      <c r="L1134" s="633" t="s">
        <v>55</v>
      </c>
      <c r="M1134" s="637" t="s">
        <v>1147</v>
      </c>
    </row>
    <row r="1135" spans="1:13">
      <c r="A1135" s="634" t="s">
        <v>55</v>
      </c>
      <c r="B1135" s="634" t="s">
        <v>1147</v>
      </c>
      <c r="C1135" s="635" t="s">
        <v>1220</v>
      </c>
      <c r="D1135" s="636">
        <v>85</v>
      </c>
      <c r="E1135" s="636">
        <v>200</v>
      </c>
      <c r="F1135" s="636">
        <v>86</v>
      </c>
      <c r="G1135" s="636">
        <v>0</v>
      </c>
      <c r="H1135" s="636" t="s">
        <v>1132</v>
      </c>
      <c r="J1135" s="638">
        <f t="shared" si="17"/>
        <v>0.79999999999999716</v>
      </c>
      <c r="L1135" s="633" t="s">
        <v>55</v>
      </c>
      <c r="M1135" s="637" t="s">
        <v>1147</v>
      </c>
    </row>
    <row r="1136" spans="1:13">
      <c r="A1136" s="634" t="s">
        <v>55</v>
      </c>
      <c r="B1136" s="634" t="s">
        <v>1147</v>
      </c>
      <c r="C1136" s="635" t="s">
        <v>1220</v>
      </c>
      <c r="D1136" s="636">
        <v>86</v>
      </c>
      <c r="E1136" s="636">
        <v>0</v>
      </c>
      <c r="F1136" s="636">
        <v>88</v>
      </c>
      <c r="G1136" s="636">
        <v>100</v>
      </c>
      <c r="H1136" s="636" t="s">
        <v>1133</v>
      </c>
      <c r="J1136" s="638">
        <f t="shared" si="17"/>
        <v>2.0999999999999943</v>
      </c>
      <c r="L1136" s="633" t="s">
        <v>55</v>
      </c>
      <c r="M1136" s="637" t="s">
        <v>1147</v>
      </c>
    </row>
    <row r="1137" spans="1:13">
      <c r="A1137" s="634" t="s">
        <v>55</v>
      </c>
      <c r="B1137" s="634" t="s">
        <v>1147</v>
      </c>
      <c r="C1137" s="635" t="s">
        <v>1220</v>
      </c>
      <c r="D1137" s="636">
        <v>88</v>
      </c>
      <c r="E1137" s="636">
        <v>100</v>
      </c>
      <c r="F1137" s="636">
        <v>89</v>
      </c>
      <c r="G1137" s="636">
        <v>600</v>
      </c>
      <c r="H1137" s="636" t="s">
        <v>1132</v>
      </c>
      <c r="J1137" s="638">
        <f t="shared" si="17"/>
        <v>1.5</v>
      </c>
      <c r="L1137" s="633" t="s">
        <v>55</v>
      </c>
      <c r="M1137" s="637" t="s">
        <v>1147</v>
      </c>
    </row>
    <row r="1138" spans="1:13">
      <c r="A1138" s="634" t="s">
        <v>55</v>
      </c>
      <c r="B1138" s="634" t="s">
        <v>1147</v>
      </c>
      <c r="C1138" s="635" t="s">
        <v>1220</v>
      </c>
      <c r="D1138" s="636">
        <v>89</v>
      </c>
      <c r="E1138" s="636">
        <v>600</v>
      </c>
      <c r="F1138" s="636">
        <v>91</v>
      </c>
      <c r="G1138" s="636">
        <v>0</v>
      </c>
      <c r="H1138" s="636" t="s">
        <v>1133</v>
      </c>
      <c r="J1138" s="638">
        <f t="shared" si="17"/>
        <v>1.4000000000000057</v>
      </c>
      <c r="L1138" s="633" t="s">
        <v>55</v>
      </c>
      <c r="M1138" s="637" t="s">
        <v>1147</v>
      </c>
    </row>
    <row r="1139" spans="1:13">
      <c r="A1139" s="634" t="s">
        <v>55</v>
      </c>
      <c r="B1139" s="634" t="s">
        <v>1147</v>
      </c>
      <c r="C1139" s="635" t="s">
        <v>1220</v>
      </c>
      <c r="D1139" s="636">
        <v>91</v>
      </c>
      <c r="E1139" s="636">
        <v>0</v>
      </c>
      <c r="F1139" s="636">
        <v>92</v>
      </c>
      <c r="G1139" s="636">
        <v>600</v>
      </c>
      <c r="H1139" s="636" t="s">
        <v>1132</v>
      </c>
      <c r="J1139" s="638">
        <f t="shared" si="17"/>
        <v>1.5999999999999943</v>
      </c>
      <c r="L1139" s="633" t="s">
        <v>55</v>
      </c>
      <c r="M1139" s="637" t="s">
        <v>1147</v>
      </c>
    </row>
    <row r="1140" spans="1:13">
      <c r="A1140" s="634" t="s">
        <v>55</v>
      </c>
      <c r="B1140" s="634" t="s">
        <v>1147</v>
      </c>
      <c r="C1140" s="635" t="s">
        <v>1220</v>
      </c>
      <c r="D1140" s="636">
        <v>92</v>
      </c>
      <c r="E1140" s="636">
        <v>600</v>
      </c>
      <c r="F1140" s="636">
        <v>95</v>
      </c>
      <c r="G1140" s="636">
        <v>800</v>
      </c>
      <c r="H1140" s="636" t="s">
        <v>1133</v>
      </c>
      <c r="J1140" s="638">
        <f t="shared" si="17"/>
        <v>3.2000000000000028</v>
      </c>
      <c r="L1140" s="633" t="s">
        <v>55</v>
      </c>
      <c r="M1140" s="637" t="s">
        <v>1147</v>
      </c>
    </row>
    <row r="1141" spans="1:13">
      <c r="A1141" s="634" t="s">
        <v>55</v>
      </c>
      <c r="B1141" s="634" t="s">
        <v>1147</v>
      </c>
      <c r="C1141" s="635" t="s">
        <v>1220</v>
      </c>
      <c r="D1141" s="636">
        <v>95</v>
      </c>
      <c r="E1141" s="636">
        <v>800</v>
      </c>
      <c r="F1141" s="636">
        <v>99</v>
      </c>
      <c r="G1141" s="636">
        <v>900</v>
      </c>
      <c r="H1141" s="636" t="s">
        <v>1132</v>
      </c>
      <c r="J1141" s="638">
        <f t="shared" si="17"/>
        <v>4.1000000000000085</v>
      </c>
      <c r="L1141" s="633" t="s">
        <v>55</v>
      </c>
      <c r="M1141" s="637" t="s">
        <v>1147</v>
      </c>
    </row>
    <row r="1142" spans="1:13">
      <c r="A1142" s="634" t="s">
        <v>55</v>
      </c>
      <c r="B1142" s="634" t="s">
        <v>1147</v>
      </c>
      <c r="C1142" s="635" t="s">
        <v>1220</v>
      </c>
      <c r="D1142" s="636">
        <v>99</v>
      </c>
      <c r="E1142" s="636">
        <v>900</v>
      </c>
      <c r="F1142" s="636">
        <v>101</v>
      </c>
      <c r="G1142" s="636">
        <v>800</v>
      </c>
      <c r="H1142" s="636" t="s">
        <v>1133</v>
      </c>
      <c r="J1142" s="638">
        <f t="shared" si="17"/>
        <v>1.8999999999999915</v>
      </c>
      <c r="L1142" s="633" t="s">
        <v>55</v>
      </c>
      <c r="M1142" s="637" t="s">
        <v>1147</v>
      </c>
    </row>
    <row r="1143" spans="1:13">
      <c r="A1143" s="634" t="s">
        <v>55</v>
      </c>
      <c r="B1143" s="634" t="s">
        <v>1147</v>
      </c>
      <c r="C1143" s="635" t="s">
        <v>1220</v>
      </c>
      <c r="D1143" s="636">
        <v>101</v>
      </c>
      <c r="E1143" s="636">
        <v>800</v>
      </c>
      <c r="F1143" s="636">
        <v>102</v>
      </c>
      <c r="G1143" s="636">
        <v>800</v>
      </c>
      <c r="H1143" s="636" t="s">
        <v>1132</v>
      </c>
      <c r="J1143" s="638">
        <f t="shared" si="17"/>
        <v>1</v>
      </c>
      <c r="L1143" s="633" t="s">
        <v>55</v>
      </c>
      <c r="M1143" s="637" t="s">
        <v>1147</v>
      </c>
    </row>
    <row r="1144" spans="1:13">
      <c r="A1144" s="634" t="s">
        <v>55</v>
      </c>
      <c r="B1144" s="634" t="s">
        <v>1147</v>
      </c>
      <c r="C1144" s="635" t="s">
        <v>1220</v>
      </c>
      <c r="D1144" s="636">
        <v>102</v>
      </c>
      <c r="E1144" s="636">
        <v>800</v>
      </c>
      <c r="F1144" s="636">
        <v>104</v>
      </c>
      <c r="G1144" s="636">
        <v>200</v>
      </c>
      <c r="H1144" s="636" t="s">
        <v>1133</v>
      </c>
      <c r="J1144" s="638">
        <f t="shared" si="17"/>
        <v>1.4000000000000057</v>
      </c>
      <c r="L1144" s="633" t="s">
        <v>55</v>
      </c>
      <c r="M1144" s="637" t="s">
        <v>1147</v>
      </c>
    </row>
    <row r="1145" spans="1:13">
      <c r="A1145" s="634" t="s">
        <v>55</v>
      </c>
      <c r="B1145" s="634" t="s">
        <v>1147</v>
      </c>
      <c r="C1145" s="635" t="s">
        <v>1220</v>
      </c>
      <c r="D1145" s="636">
        <v>104</v>
      </c>
      <c r="E1145" s="636">
        <v>200</v>
      </c>
      <c r="F1145" s="636">
        <v>105</v>
      </c>
      <c r="G1145" s="636">
        <v>0</v>
      </c>
      <c r="H1145" s="636" t="s">
        <v>1132</v>
      </c>
      <c r="J1145" s="638">
        <f t="shared" si="17"/>
        <v>0.79999999999999716</v>
      </c>
      <c r="L1145" s="633" t="s">
        <v>55</v>
      </c>
      <c r="M1145" s="637" t="s">
        <v>1147</v>
      </c>
    </row>
    <row r="1146" spans="1:13">
      <c r="A1146" s="634" t="s">
        <v>55</v>
      </c>
      <c r="B1146" s="634" t="s">
        <v>1147</v>
      </c>
      <c r="C1146" s="635" t="s">
        <v>1220</v>
      </c>
      <c r="D1146" s="636">
        <v>105</v>
      </c>
      <c r="E1146" s="636">
        <v>0</v>
      </c>
      <c r="F1146" s="636">
        <v>106</v>
      </c>
      <c r="G1146" s="636">
        <v>300</v>
      </c>
      <c r="H1146" s="636" t="s">
        <v>1133</v>
      </c>
      <c r="J1146" s="638">
        <f t="shared" si="17"/>
        <v>1.2999999999999972</v>
      </c>
      <c r="L1146" s="633" t="s">
        <v>55</v>
      </c>
      <c r="M1146" s="637" t="s">
        <v>1147</v>
      </c>
    </row>
    <row r="1147" spans="1:13">
      <c r="A1147" s="634" t="s">
        <v>55</v>
      </c>
      <c r="B1147" s="634" t="s">
        <v>1147</v>
      </c>
      <c r="C1147" s="635" t="s">
        <v>1220</v>
      </c>
      <c r="D1147" s="636">
        <v>106</v>
      </c>
      <c r="E1147" s="636">
        <v>300</v>
      </c>
      <c r="F1147" s="636">
        <v>107</v>
      </c>
      <c r="G1147" s="636">
        <v>500</v>
      </c>
      <c r="H1147" s="636" t="s">
        <v>1132</v>
      </c>
      <c r="J1147" s="638">
        <f t="shared" si="17"/>
        <v>1.2000000000000028</v>
      </c>
      <c r="L1147" s="633" t="s">
        <v>55</v>
      </c>
      <c r="M1147" s="637" t="s">
        <v>1147</v>
      </c>
    </row>
    <row r="1148" spans="1:13">
      <c r="A1148" s="634" t="s">
        <v>55</v>
      </c>
      <c r="B1148" s="634" t="s">
        <v>1147</v>
      </c>
      <c r="C1148" s="635" t="s">
        <v>1220</v>
      </c>
      <c r="D1148" s="636">
        <v>107</v>
      </c>
      <c r="E1148" s="636">
        <v>500</v>
      </c>
      <c r="F1148" s="636">
        <v>108</v>
      </c>
      <c r="G1148" s="636">
        <v>200</v>
      </c>
      <c r="H1148" s="636" t="s">
        <v>1134</v>
      </c>
      <c r="J1148" s="638">
        <f t="shared" si="17"/>
        <v>0.70000000000000284</v>
      </c>
      <c r="L1148" s="633" t="s">
        <v>55</v>
      </c>
      <c r="M1148" s="637" t="s">
        <v>1147</v>
      </c>
    </row>
    <row r="1149" spans="1:13">
      <c r="A1149" s="634" t="s">
        <v>55</v>
      </c>
      <c r="B1149" s="634" t="s">
        <v>1147</v>
      </c>
      <c r="C1149" s="635" t="s">
        <v>1220</v>
      </c>
      <c r="D1149" s="636">
        <v>108</v>
      </c>
      <c r="E1149" s="636">
        <v>200</v>
      </c>
      <c r="F1149" s="636">
        <v>108</v>
      </c>
      <c r="G1149" s="636">
        <v>900</v>
      </c>
      <c r="H1149" s="636" t="s">
        <v>1133</v>
      </c>
      <c r="J1149" s="638">
        <f t="shared" si="17"/>
        <v>0.70000000000000284</v>
      </c>
      <c r="L1149" s="633" t="s">
        <v>55</v>
      </c>
      <c r="M1149" s="637" t="s">
        <v>1147</v>
      </c>
    </row>
    <row r="1150" spans="1:13">
      <c r="A1150" s="634" t="s">
        <v>55</v>
      </c>
      <c r="B1150" s="634" t="s">
        <v>1147</v>
      </c>
      <c r="C1150" s="635" t="s">
        <v>1220</v>
      </c>
      <c r="D1150" s="636">
        <v>108</v>
      </c>
      <c r="E1150" s="636">
        <v>900</v>
      </c>
      <c r="F1150" s="636">
        <v>109</v>
      </c>
      <c r="G1150" s="636">
        <v>900</v>
      </c>
      <c r="H1150" s="636" t="s">
        <v>1134</v>
      </c>
      <c r="J1150" s="638">
        <f t="shared" si="17"/>
        <v>1</v>
      </c>
      <c r="L1150" s="633" t="s">
        <v>55</v>
      </c>
      <c r="M1150" s="637" t="s">
        <v>1147</v>
      </c>
    </row>
    <row r="1151" spans="1:13">
      <c r="A1151" s="634" t="s">
        <v>55</v>
      </c>
      <c r="B1151" s="634" t="s">
        <v>1147</v>
      </c>
      <c r="C1151" s="635" t="s">
        <v>1220</v>
      </c>
      <c r="D1151" s="636">
        <v>109</v>
      </c>
      <c r="E1151" s="636">
        <v>900</v>
      </c>
      <c r="F1151" s="636">
        <v>111</v>
      </c>
      <c r="G1151" s="636">
        <v>510</v>
      </c>
      <c r="H1151" s="636" t="s">
        <v>1133</v>
      </c>
      <c r="J1151" s="638">
        <f t="shared" si="17"/>
        <v>1.6099999999999994</v>
      </c>
      <c r="L1151" s="633" t="s">
        <v>55</v>
      </c>
      <c r="M1151" s="637" t="s">
        <v>1147</v>
      </c>
    </row>
    <row r="1152" spans="1:13">
      <c r="A1152" s="634" t="s">
        <v>59</v>
      </c>
      <c r="B1152" s="634" t="s">
        <v>1147</v>
      </c>
      <c r="C1152" s="635" t="s">
        <v>1221</v>
      </c>
      <c r="D1152" s="636">
        <v>0</v>
      </c>
      <c r="E1152" s="636">
        <v>0</v>
      </c>
      <c r="F1152" s="636">
        <v>2</v>
      </c>
      <c r="G1152" s="636">
        <v>950</v>
      </c>
      <c r="H1152" s="636" t="s">
        <v>1132</v>
      </c>
      <c r="J1152" s="638">
        <f t="shared" si="17"/>
        <v>2.95</v>
      </c>
      <c r="L1152" s="633" t="s">
        <v>59</v>
      </c>
      <c r="M1152" s="637" t="s">
        <v>1147</v>
      </c>
    </row>
    <row r="1153" spans="1:13">
      <c r="A1153" s="634" t="s">
        <v>59</v>
      </c>
      <c r="B1153" s="634" t="s">
        <v>1147</v>
      </c>
      <c r="C1153" s="635" t="s">
        <v>1221</v>
      </c>
      <c r="D1153" s="636">
        <v>2</v>
      </c>
      <c r="E1153" s="636">
        <v>950</v>
      </c>
      <c r="F1153" s="636">
        <v>3</v>
      </c>
      <c r="G1153" s="636">
        <v>800</v>
      </c>
      <c r="H1153" s="636" t="s">
        <v>1141</v>
      </c>
      <c r="J1153" s="638">
        <f t="shared" si="17"/>
        <v>0.84999999999999964</v>
      </c>
      <c r="L1153" s="633" t="s">
        <v>59</v>
      </c>
      <c r="M1153" s="637" t="s">
        <v>1147</v>
      </c>
    </row>
    <row r="1154" spans="1:13">
      <c r="A1154" s="634" t="s">
        <v>59</v>
      </c>
      <c r="B1154" s="634" t="s">
        <v>1147</v>
      </c>
      <c r="C1154" s="635" t="s">
        <v>1221</v>
      </c>
      <c r="D1154" s="636">
        <v>3</v>
      </c>
      <c r="E1154" s="636">
        <v>800</v>
      </c>
      <c r="F1154" s="636">
        <v>17</v>
      </c>
      <c r="G1154" s="636">
        <v>0</v>
      </c>
      <c r="H1154" s="636" t="s">
        <v>1133</v>
      </c>
      <c r="J1154" s="638">
        <f t="shared" si="17"/>
        <v>13.2</v>
      </c>
      <c r="L1154" s="633" t="s">
        <v>59</v>
      </c>
      <c r="M1154" s="637" t="s">
        <v>1147</v>
      </c>
    </row>
    <row r="1155" spans="1:13">
      <c r="A1155" s="634" t="s">
        <v>59</v>
      </c>
      <c r="B1155" s="634" t="s">
        <v>1147</v>
      </c>
      <c r="C1155" s="635" t="s">
        <v>1221</v>
      </c>
      <c r="D1155" s="636">
        <v>17</v>
      </c>
      <c r="E1155" s="636">
        <v>0</v>
      </c>
      <c r="F1155" s="636">
        <v>18</v>
      </c>
      <c r="G1155" s="636">
        <v>400</v>
      </c>
      <c r="H1155" s="636" t="s">
        <v>1132</v>
      </c>
      <c r="J1155" s="638">
        <f t="shared" ref="J1155:J1218" si="18">+(F1155+G1155/1000)-(D1155+E1155/1000)</f>
        <v>1.3999999999999986</v>
      </c>
      <c r="L1155" s="633" t="s">
        <v>59</v>
      </c>
      <c r="M1155" s="637" t="s">
        <v>1147</v>
      </c>
    </row>
    <row r="1156" spans="1:13">
      <c r="A1156" s="634" t="s">
        <v>59</v>
      </c>
      <c r="B1156" s="634" t="s">
        <v>1147</v>
      </c>
      <c r="C1156" s="635" t="s">
        <v>1221</v>
      </c>
      <c r="D1156" s="636">
        <v>18</v>
      </c>
      <c r="E1156" s="636">
        <v>400</v>
      </c>
      <c r="F1156" s="636">
        <v>37</v>
      </c>
      <c r="G1156" s="636">
        <v>400</v>
      </c>
      <c r="H1156" s="636" t="s">
        <v>1133</v>
      </c>
      <c r="J1156" s="638">
        <f t="shared" si="18"/>
        <v>19</v>
      </c>
      <c r="L1156" s="633" t="s">
        <v>59</v>
      </c>
      <c r="M1156" s="637" t="s">
        <v>1147</v>
      </c>
    </row>
    <row r="1157" spans="1:13">
      <c r="A1157" s="634" t="s">
        <v>59</v>
      </c>
      <c r="B1157" s="634" t="s">
        <v>1147</v>
      </c>
      <c r="C1157" s="635" t="s">
        <v>1221</v>
      </c>
      <c r="D1157" s="636">
        <v>37</v>
      </c>
      <c r="E1157" s="636">
        <v>400</v>
      </c>
      <c r="F1157" s="636">
        <v>40</v>
      </c>
      <c r="G1157" s="636">
        <v>500</v>
      </c>
      <c r="H1157" s="636" t="s">
        <v>1132</v>
      </c>
      <c r="J1157" s="638">
        <f t="shared" si="18"/>
        <v>3.1000000000000014</v>
      </c>
      <c r="L1157" s="633" t="s">
        <v>59</v>
      </c>
      <c r="M1157" s="637" t="s">
        <v>1147</v>
      </c>
    </row>
    <row r="1158" spans="1:13">
      <c r="A1158" s="634" t="s">
        <v>59</v>
      </c>
      <c r="B1158" s="634" t="s">
        <v>1147</v>
      </c>
      <c r="C1158" s="635" t="s">
        <v>1221</v>
      </c>
      <c r="D1158" s="636">
        <v>40</v>
      </c>
      <c r="E1158" s="636">
        <v>500</v>
      </c>
      <c r="F1158" s="636">
        <v>58</v>
      </c>
      <c r="G1158" s="636">
        <v>66</v>
      </c>
      <c r="H1158" s="636" t="s">
        <v>1133</v>
      </c>
      <c r="J1158" s="638">
        <f t="shared" si="18"/>
        <v>17.566000000000003</v>
      </c>
      <c r="L1158" s="633" t="s">
        <v>59</v>
      </c>
      <c r="M1158" s="637" t="s">
        <v>1147</v>
      </c>
    </row>
    <row r="1159" spans="1:13">
      <c r="A1159" s="634" t="s">
        <v>62</v>
      </c>
      <c r="B1159" s="634" t="s">
        <v>1147</v>
      </c>
      <c r="C1159" s="635" t="s">
        <v>63</v>
      </c>
      <c r="D1159" s="636">
        <v>0</v>
      </c>
      <c r="E1159" s="636">
        <v>0</v>
      </c>
      <c r="F1159" s="636">
        <v>8</v>
      </c>
      <c r="G1159" s="636">
        <v>0</v>
      </c>
      <c r="H1159" s="636" t="s">
        <v>1132</v>
      </c>
      <c r="J1159" s="638">
        <f t="shared" si="18"/>
        <v>8</v>
      </c>
      <c r="L1159" s="633" t="s">
        <v>62</v>
      </c>
      <c r="M1159" s="637" t="s">
        <v>1147</v>
      </c>
    </row>
    <row r="1160" spans="1:13">
      <c r="A1160" s="634" t="s">
        <v>62</v>
      </c>
      <c r="B1160" s="634" t="s">
        <v>1147</v>
      </c>
      <c r="C1160" s="635" t="s">
        <v>63</v>
      </c>
      <c r="D1160" s="636">
        <v>8</v>
      </c>
      <c r="E1160" s="636">
        <v>0</v>
      </c>
      <c r="F1160" s="636">
        <v>19</v>
      </c>
      <c r="G1160" s="636">
        <v>0</v>
      </c>
      <c r="H1160" s="636" t="s">
        <v>1134</v>
      </c>
      <c r="J1160" s="638">
        <f t="shared" si="18"/>
        <v>11</v>
      </c>
      <c r="L1160" s="633" t="s">
        <v>62</v>
      </c>
      <c r="M1160" s="637" t="s">
        <v>1147</v>
      </c>
    </row>
    <row r="1161" spans="1:13">
      <c r="A1161" s="634" t="s">
        <v>62</v>
      </c>
      <c r="B1161" s="634" t="s">
        <v>1147</v>
      </c>
      <c r="C1161" s="635" t="s">
        <v>63</v>
      </c>
      <c r="D1161" s="636">
        <v>19</v>
      </c>
      <c r="E1161" s="636">
        <v>0</v>
      </c>
      <c r="F1161" s="636">
        <v>22</v>
      </c>
      <c r="G1161" s="636">
        <v>0</v>
      </c>
      <c r="H1161" s="636" t="s">
        <v>1132</v>
      </c>
      <c r="J1161" s="638">
        <f t="shared" si="18"/>
        <v>3</v>
      </c>
      <c r="L1161" s="633" t="s">
        <v>62</v>
      </c>
      <c r="M1161" s="637" t="s">
        <v>1147</v>
      </c>
    </row>
    <row r="1162" spans="1:13">
      <c r="A1162" s="634" t="s">
        <v>62</v>
      </c>
      <c r="B1162" s="634" t="s">
        <v>1147</v>
      </c>
      <c r="C1162" s="635" t="s">
        <v>63</v>
      </c>
      <c r="D1162" s="636">
        <v>22</v>
      </c>
      <c r="E1162" s="636">
        <v>0</v>
      </c>
      <c r="F1162" s="636">
        <v>25</v>
      </c>
      <c r="G1162" s="636">
        <v>0</v>
      </c>
      <c r="H1162" s="636" t="s">
        <v>1133</v>
      </c>
      <c r="J1162" s="638">
        <f t="shared" si="18"/>
        <v>3</v>
      </c>
      <c r="L1162" s="633" t="s">
        <v>62</v>
      </c>
      <c r="M1162" s="637" t="s">
        <v>1147</v>
      </c>
    </row>
    <row r="1163" spans="1:13">
      <c r="A1163" s="634" t="s">
        <v>62</v>
      </c>
      <c r="B1163" s="634" t="s">
        <v>1147</v>
      </c>
      <c r="C1163" s="635" t="s">
        <v>63</v>
      </c>
      <c r="D1163" s="636">
        <v>25</v>
      </c>
      <c r="E1163" s="636">
        <v>0</v>
      </c>
      <c r="F1163" s="636">
        <v>27</v>
      </c>
      <c r="G1163" s="636">
        <v>0</v>
      </c>
      <c r="H1163" s="636" t="s">
        <v>1132</v>
      </c>
      <c r="J1163" s="638">
        <f t="shared" si="18"/>
        <v>2</v>
      </c>
      <c r="L1163" s="633" t="s">
        <v>62</v>
      </c>
      <c r="M1163" s="637" t="s">
        <v>1147</v>
      </c>
    </row>
    <row r="1164" spans="1:13">
      <c r="A1164" s="634" t="s">
        <v>62</v>
      </c>
      <c r="B1164" s="634" t="s">
        <v>1147</v>
      </c>
      <c r="C1164" s="635" t="s">
        <v>63</v>
      </c>
      <c r="D1164" s="636">
        <v>27</v>
      </c>
      <c r="E1164" s="636">
        <v>0</v>
      </c>
      <c r="F1164" s="636">
        <v>30</v>
      </c>
      <c r="G1164" s="636">
        <v>0</v>
      </c>
      <c r="H1164" s="636" t="s">
        <v>1133</v>
      </c>
      <c r="J1164" s="638">
        <f t="shared" si="18"/>
        <v>3</v>
      </c>
      <c r="L1164" s="633" t="s">
        <v>62</v>
      </c>
      <c r="M1164" s="637" t="s">
        <v>1147</v>
      </c>
    </row>
    <row r="1165" spans="1:13">
      <c r="A1165" s="634" t="s">
        <v>62</v>
      </c>
      <c r="B1165" s="634" t="s">
        <v>1147</v>
      </c>
      <c r="C1165" s="635" t="s">
        <v>63</v>
      </c>
      <c r="D1165" s="636">
        <v>30</v>
      </c>
      <c r="E1165" s="636">
        <v>0</v>
      </c>
      <c r="F1165" s="636">
        <v>32</v>
      </c>
      <c r="G1165" s="636">
        <v>0</v>
      </c>
      <c r="H1165" s="636" t="s">
        <v>1132</v>
      </c>
      <c r="J1165" s="638">
        <f t="shared" si="18"/>
        <v>2</v>
      </c>
      <c r="L1165" s="633" t="s">
        <v>62</v>
      </c>
      <c r="M1165" s="637" t="s">
        <v>1147</v>
      </c>
    </row>
    <row r="1166" spans="1:13">
      <c r="A1166" s="634" t="s">
        <v>62</v>
      </c>
      <c r="B1166" s="634" t="s">
        <v>1147</v>
      </c>
      <c r="C1166" s="635" t="s">
        <v>63</v>
      </c>
      <c r="D1166" s="636">
        <v>32</v>
      </c>
      <c r="E1166" s="636">
        <v>0</v>
      </c>
      <c r="F1166" s="636">
        <v>63</v>
      </c>
      <c r="G1166" s="636">
        <v>0</v>
      </c>
      <c r="H1166" s="636" t="s">
        <v>1133</v>
      </c>
      <c r="J1166" s="638">
        <f t="shared" si="18"/>
        <v>31</v>
      </c>
      <c r="L1166" s="633" t="s">
        <v>62</v>
      </c>
      <c r="M1166" s="637" t="s">
        <v>1147</v>
      </c>
    </row>
    <row r="1167" spans="1:13">
      <c r="A1167" s="634" t="s">
        <v>62</v>
      </c>
      <c r="B1167" s="634" t="s">
        <v>1147</v>
      </c>
      <c r="C1167" s="635" t="s">
        <v>63</v>
      </c>
      <c r="D1167" s="636">
        <v>63</v>
      </c>
      <c r="E1167" s="636">
        <v>0</v>
      </c>
      <c r="F1167" s="636">
        <v>89</v>
      </c>
      <c r="G1167" s="636">
        <v>0</v>
      </c>
      <c r="H1167" s="636" t="s">
        <v>1132</v>
      </c>
      <c r="J1167" s="638">
        <f t="shared" si="18"/>
        <v>26</v>
      </c>
      <c r="L1167" s="633" t="s">
        <v>62</v>
      </c>
      <c r="M1167" s="637" t="s">
        <v>1147</v>
      </c>
    </row>
    <row r="1168" spans="1:13">
      <c r="A1168" s="634" t="s">
        <v>62</v>
      </c>
      <c r="B1168" s="634" t="s">
        <v>1147</v>
      </c>
      <c r="C1168" s="635" t="s">
        <v>63</v>
      </c>
      <c r="D1168" s="636">
        <v>89</v>
      </c>
      <c r="E1168" s="636">
        <v>0</v>
      </c>
      <c r="F1168" s="636">
        <v>96</v>
      </c>
      <c r="G1168" s="636">
        <v>715</v>
      </c>
      <c r="H1168" s="636" t="s">
        <v>1133</v>
      </c>
      <c r="J1168" s="638">
        <f t="shared" si="18"/>
        <v>7.7150000000000034</v>
      </c>
      <c r="L1168" s="633" t="s">
        <v>62</v>
      </c>
      <c r="M1168" s="637" t="s">
        <v>1147</v>
      </c>
    </row>
    <row r="1169" spans="1:13">
      <c r="A1169" s="634" t="s">
        <v>62</v>
      </c>
      <c r="B1169" s="634" t="s">
        <v>1147</v>
      </c>
      <c r="C1169" s="635" t="s">
        <v>63</v>
      </c>
      <c r="D1169" s="636">
        <v>96</v>
      </c>
      <c r="E1169" s="636">
        <v>715</v>
      </c>
      <c r="F1169" s="636">
        <v>96</v>
      </c>
      <c r="G1169" s="636">
        <v>763</v>
      </c>
      <c r="H1169" s="636" t="s">
        <v>1132</v>
      </c>
      <c r="J1169" s="638">
        <f t="shared" si="18"/>
        <v>4.8000000000001819E-2</v>
      </c>
      <c r="L1169" s="633" t="s">
        <v>62</v>
      </c>
      <c r="M1169" s="637" t="s">
        <v>1147</v>
      </c>
    </row>
    <row r="1170" spans="1:13">
      <c r="A1170" s="634" t="s">
        <v>64</v>
      </c>
      <c r="B1170" s="634" t="s">
        <v>1147</v>
      </c>
      <c r="C1170" s="635" t="s">
        <v>65</v>
      </c>
      <c r="D1170" s="636">
        <v>0</v>
      </c>
      <c r="E1170" s="636">
        <v>0</v>
      </c>
      <c r="F1170" s="636">
        <v>12</v>
      </c>
      <c r="G1170" s="636">
        <v>0</v>
      </c>
      <c r="H1170" s="636" t="s">
        <v>1132</v>
      </c>
      <c r="J1170" s="638">
        <f t="shared" si="18"/>
        <v>12</v>
      </c>
      <c r="L1170" s="633" t="s">
        <v>64</v>
      </c>
      <c r="M1170" s="637" t="s">
        <v>1147</v>
      </c>
    </row>
    <row r="1171" spans="1:13">
      <c r="A1171" s="634" t="s">
        <v>64</v>
      </c>
      <c r="B1171" s="634" t="s">
        <v>1147</v>
      </c>
      <c r="C1171" s="635" t="s">
        <v>65</v>
      </c>
      <c r="D1171" s="636">
        <v>12</v>
      </c>
      <c r="E1171" s="636">
        <v>0</v>
      </c>
      <c r="F1171" s="636">
        <v>36</v>
      </c>
      <c r="G1171" s="636">
        <v>0</v>
      </c>
      <c r="H1171" s="636" t="s">
        <v>1133</v>
      </c>
      <c r="J1171" s="638">
        <f t="shared" si="18"/>
        <v>24</v>
      </c>
      <c r="L1171" s="633" t="s">
        <v>64</v>
      </c>
      <c r="M1171" s="637" t="s">
        <v>1147</v>
      </c>
    </row>
    <row r="1172" spans="1:13">
      <c r="A1172" s="634" t="s">
        <v>64</v>
      </c>
      <c r="B1172" s="634" t="s">
        <v>1147</v>
      </c>
      <c r="C1172" s="635" t="s">
        <v>65</v>
      </c>
      <c r="D1172" s="636">
        <v>36</v>
      </c>
      <c r="E1172" s="636">
        <v>0</v>
      </c>
      <c r="F1172" s="636">
        <v>39</v>
      </c>
      <c r="G1172" s="636">
        <v>0</v>
      </c>
      <c r="H1172" s="636" t="s">
        <v>1134</v>
      </c>
      <c r="J1172" s="638">
        <f t="shared" si="18"/>
        <v>3</v>
      </c>
      <c r="L1172" s="633" t="s">
        <v>64</v>
      </c>
      <c r="M1172" s="637" t="s">
        <v>1147</v>
      </c>
    </row>
    <row r="1173" spans="1:13">
      <c r="A1173" s="634" t="s">
        <v>64</v>
      </c>
      <c r="B1173" s="634" t="s">
        <v>1147</v>
      </c>
      <c r="C1173" s="635" t="s">
        <v>65</v>
      </c>
      <c r="D1173" s="636">
        <v>39</v>
      </c>
      <c r="E1173" s="636">
        <v>0</v>
      </c>
      <c r="F1173" s="636">
        <v>46</v>
      </c>
      <c r="G1173" s="636">
        <v>0</v>
      </c>
      <c r="H1173" s="636" t="s">
        <v>1133</v>
      </c>
      <c r="J1173" s="638">
        <f t="shared" si="18"/>
        <v>7</v>
      </c>
      <c r="L1173" s="633" t="s">
        <v>64</v>
      </c>
      <c r="M1173" s="637" t="s">
        <v>1147</v>
      </c>
    </row>
    <row r="1174" spans="1:13">
      <c r="A1174" s="634" t="s">
        <v>64</v>
      </c>
      <c r="B1174" s="634" t="s">
        <v>1147</v>
      </c>
      <c r="C1174" s="635" t="s">
        <v>65</v>
      </c>
      <c r="D1174" s="636">
        <v>46</v>
      </c>
      <c r="E1174" s="636">
        <v>0</v>
      </c>
      <c r="F1174" s="636">
        <v>53</v>
      </c>
      <c r="G1174" s="636">
        <v>0</v>
      </c>
      <c r="H1174" s="636" t="s">
        <v>1132</v>
      </c>
      <c r="J1174" s="638">
        <f t="shared" si="18"/>
        <v>7</v>
      </c>
      <c r="L1174" s="633" t="s">
        <v>64</v>
      </c>
      <c r="M1174" s="637" t="s">
        <v>1147</v>
      </c>
    </row>
    <row r="1175" spans="1:13">
      <c r="A1175" s="634" t="s">
        <v>64</v>
      </c>
      <c r="B1175" s="634" t="s">
        <v>1147</v>
      </c>
      <c r="C1175" s="635" t="s">
        <v>65</v>
      </c>
      <c r="D1175" s="636">
        <v>53</v>
      </c>
      <c r="E1175" s="636">
        <v>0</v>
      </c>
      <c r="F1175" s="636">
        <v>67</v>
      </c>
      <c r="G1175" s="636">
        <v>0</v>
      </c>
      <c r="H1175" s="636" t="s">
        <v>1132</v>
      </c>
      <c r="J1175" s="638">
        <f t="shared" si="18"/>
        <v>14</v>
      </c>
      <c r="L1175" s="633" t="s">
        <v>64</v>
      </c>
      <c r="M1175" s="637" t="s">
        <v>1147</v>
      </c>
    </row>
    <row r="1176" spans="1:13">
      <c r="A1176" s="634" t="s">
        <v>64</v>
      </c>
      <c r="B1176" s="634" t="s">
        <v>1147</v>
      </c>
      <c r="C1176" s="635" t="s">
        <v>65</v>
      </c>
      <c r="D1176" s="636">
        <v>67</v>
      </c>
      <c r="E1176" s="636">
        <v>0</v>
      </c>
      <c r="F1176" s="636">
        <v>81</v>
      </c>
      <c r="G1176" s="636">
        <v>92</v>
      </c>
      <c r="H1176" s="636" t="s">
        <v>1133</v>
      </c>
      <c r="J1176" s="638">
        <f t="shared" si="18"/>
        <v>14.091999999999999</v>
      </c>
      <c r="L1176" s="633" t="s">
        <v>64</v>
      </c>
      <c r="M1176" s="637" t="s">
        <v>1147</v>
      </c>
    </row>
    <row r="1177" spans="1:13">
      <c r="A1177" s="634" t="s">
        <v>216</v>
      </c>
      <c r="B1177" s="634" t="s">
        <v>1179</v>
      </c>
      <c r="C1177" s="635" t="s">
        <v>217</v>
      </c>
      <c r="D1177" s="636">
        <v>0</v>
      </c>
      <c r="E1177" s="636">
        <v>0</v>
      </c>
      <c r="F1177" s="636">
        <v>9</v>
      </c>
      <c r="G1177" s="636">
        <v>450</v>
      </c>
      <c r="H1177" s="636" t="s">
        <v>1133</v>
      </c>
      <c r="J1177" s="638">
        <f t="shared" si="18"/>
        <v>9.4499999999999993</v>
      </c>
      <c r="L1177" s="633" t="s">
        <v>216</v>
      </c>
      <c r="M1177" s="637" t="s">
        <v>1179</v>
      </c>
    </row>
    <row r="1178" spans="1:13">
      <c r="A1178" s="634" t="s">
        <v>216</v>
      </c>
      <c r="B1178" s="634" t="s">
        <v>1179</v>
      </c>
      <c r="C1178" s="635" t="s">
        <v>217</v>
      </c>
      <c r="D1178" s="636">
        <v>9</v>
      </c>
      <c r="E1178" s="636">
        <v>450</v>
      </c>
      <c r="F1178" s="636">
        <v>63</v>
      </c>
      <c r="G1178" s="636">
        <v>600</v>
      </c>
      <c r="H1178" s="636" t="s">
        <v>1132</v>
      </c>
      <c r="J1178" s="638">
        <f t="shared" si="18"/>
        <v>54.150000000000006</v>
      </c>
      <c r="L1178" s="633" t="s">
        <v>216</v>
      </c>
      <c r="M1178" s="637" t="s">
        <v>1179</v>
      </c>
    </row>
    <row r="1179" spans="1:13">
      <c r="A1179" s="634" t="s">
        <v>216</v>
      </c>
      <c r="B1179" s="634" t="s">
        <v>1179</v>
      </c>
      <c r="C1179" s="635" t="s">
        <v>217</v>
      </c>
      <c r="D1179" s="636">
        <v>63</v>
      </c>
      <c r="E1179" s="636">
        <v>600</v>
      </c>
      <c r="F1179" s="636">
        <v>65</v>
      </c>
      <c r="G1179" s="636">
        <v>890</v>
      </c>
      <c r="H1179" s="636" t="s">
        <v>1133</v>
      </c>
      <c r="J1179" s="638">
        <f t="shared" si="18"/>
        <v>2.2899999999999991</v>
      </c>
      <c r="L1179" s="633" t="s">
        <v>216</v>
      </c>
      <c r="M1179" s="637" t="s">
        <v>1179</v>
      </c>
    </row>
    <row r="1180" spans="1:13">
      <c r="A1180" s="634" t="s">
        <v>216</v>
      </c>
      <c r="B1180" s="634" t="s">
        <v>1179</v>
      </c>
      <c r="C1180" s="635" t="s">
        <v>217</v>
      </c>
      <c r="D1180" s="636">
        <v>65</v>
      </c>
      <c r="E1180" s="636">
        <v>890</v>
      </c>
      <c r="F1180" s="636">
        <v>72</v>
      </c>
      <c r="G1180" s="636">
        <v>870</v>
      </c>
      <c r="H1180" s="636" t="s">
        <v>1132</v>
      </c>
      <c r="J1180" s="638">
        <f t="shared" si="18"/>
        <v>6.980000000000004</v>
      </c>
      <c r="L1180" s="633" t="s">
        <v>216</v>
      </c>
      <c r="M1180" s="637" t="s">
        <v>1179</v>
      </c>
    </row>
    <row r="1181" spans="1:13">
      <c r="A1181" s="634" t="s">
        <v>216</v>
      </c>
      <c r="B1181" s="634" t="s">
        <v>1179</v>
      </c>
      <c r="C1181" s="635" t="s">
        <v>217</v>
      </c>
      <c r="D1181" s="636">
        <v>72</v>
      </c>
      <c r="E1181" s="636">
        <v>870</v>
      </c>
      <c r="F1181" s="636">
        <v>86</v>
      </c>
      <c r="G1181" s="636">
        <v>0</v>
      </c>
      <c r="H1181" s="636" t="s">
        <v>1133</v>
      </c>
      <c r="J1181" s="638">
        <f t="shared" si="18"/>
        <v>13.129999999999995</v>
      </c>
      <c r="L1181" s="633" t="s">
        <v>216</v>
      </c>
      <c r="M1181" s="637" t="s">
        <v>1179</v>
      </c>
    </row>
    <row r="1182" spans="1:13">
      <c r="A1182" s="634" t="s">
        <v>216</v>
      </c>
      <c r="B1182" s="634" t="s">
        <v>1179</v>
      </c>
      <c r="C1182" s="635" t="s">
        <v>217</v>
      </c>
      <c r="D1182" s="636">
        <v>86</v>
      </c>
      <c r="E1182" s="636">
        <v>0</v>
      </c>
      <c r="F1182" s="636">
        <v>89</v>
      </c>
      <c r="G1182" s="636">
        <v>0</v>
      </c>
      <c r="H1182" s="636" t="s">
        <v>1132</v>
      </c>
      <c r="J1182" s="638">
        <f t="shared" si="18"/>
        <v>3</v>
      </c>
      <c r="L1182" s="633" t="s">
        <v>216</v>
      </c>
      <c r="M1182" s="637" t="s">
        <v>1179</v>
      </c>
    </row>
    <row r="1183" spans="1:13">
      <c r="A1183" s="634" t="s">
        <v>216</v>
      </c>
      <c r="B1183" s="634" t="s">
        <v>1179</v>
      </c>
      <c r="C1183" s="635" t="s">
        <v>217</v>
      </c>
      <c r="D1183" s="636">
        <v>89</v>
      </c>
      <c r="E1183" s="636">
        <v>0</v>
      </c>
      <c r="F1183" s="636">
        <v>93</v>
      </c>
      <c r="G1183" s="636">
        <v>0</v>
      </c>
      <c r="H1183" s="636" t="s">
        <v>1133</v>
      </c>
      <c r="J1183" s="638">
        <f t="shared" si="18"/>
        <v>4</v>
      </c>
      <c r="L1183" s="633" t="s">
        <v>216</v>
      </c>
      <c r="M1183" s="637" t="s">
        <v>1179</v>
      </c>
    </row>
    <row r="1184" spans="1:13">
      <c r="A1184" s="634" t="s">
        <v>216</v>
      </c>
      <c r="B1184" s="634" t="s">
        <v>1179</v>
      </c>
      <c r="C1184" s="635" t="s">
        <v>217</v>
      </c>
      <c r="D1184" s="636">
        <v>93</v>
      </c>
      <c r="E1184" s="636">
        <v>0</v>
      </c>
      <c r="F1184" s="636">
        <v>102</v>
      </c>
      <c r="G1184" s="636">
        <v>600</v>
      </c>
      <c r="H1184" s="636" t="s">
        <v>1132</v>
      </c>
      <c r="J1184" s="638">
        <f t="shared" si="18"/>
        <v>9.5999999999999943</v>
      </c>
      <c r="L1184" s="633" t="s">
        <v>216</v>
      </c>
      <c r="M1184" s="637" t="s">
        <v>1179</v>
      </c>
    </row>
    <row r="1185" spans="1:13">
      <c r="A1185" s="634" t="s">
        <v>218</v>
      </c>
      <c r="B1185" s="634" t="s">
        <v>1179</v>
      </c>
      <c r="C1185" s="635" t="s">
        <v>219</v>
      </c>
      <c r="D1185" s="636">
        <v>0</v>
      </c>
      <c r="E1185" s="636">
        <v>0</v>
      </c>
      <c r="F1185" s="636">
        <v>39</v>
      </c>
      <c r="G1185" s="636">
        <v>0</v>
      </c>
      <c r="H1185" s="636" t="s">
        <v>1133</v>
      </c>
      <c r="J1185" s="638">
        <f t="shared" si="18"/>
        <v>39</v>
      </c>
      <c r="L1185" s="633" t="s">
        <v>218</v>
      </c>
      <c r="M1185" s="637" t="s">
        <v>1179</v>
      </c>
    </row>
    <row r="1186" spans="1:13">
      <c r="A1186" s="634" t="s">
        <v>218</v>
      </c>
      <c r="B1186" s="634" t="s">
        <v>1179</v>
      </c>
      <c r="C1186" s="635" t="s">
        <v>219</v>
      </c>
      <c r="D1186" s="636">
        <v>39</v>
      </c>
      <c r="E1186" s="636">
        <v>0</v>
      </c>
      <c r="F1186" s="636">
        <v>104</v>
      </c>
      <c r="G1186" s="636">
        <v>0</v>
      </c>
      <c r="H1186" s="636" t="s">
        <v>1132</v>
      </c>
      <c r="J1186" s="638">
        <f t="shared" si="18"/>
        <v>65</v>
      </c>
      <c r="L1186" s="633" t="s">
        <v>218</v>
      </c>
      <c r="M1186" s="637" t="s">
        <v>1179</v>
      </c>
    </row>
    <row r="1187" spans="1:13">
      <c r="A1187" s="634" t="s">
        <v>74</v>
      </c>
      <c r="B1187" s="634" t="s">
        <v>1219</v>
      </c>
      <c r="C1187" s="635" t="s">
        <v>1222</v>
      </c>
      <c r="D1187" s="636">
        <v>0</v>
      </c>
      <c r="E1187" s="636">
        <v>0</v>
      </c>
      <c r="F1187" s="636">
        <v>13</v>
      </c>
      <c r="G1187" s="636">
        <v>0</v>
      </c>
      <c r="H1187" s="636" t="s">
        <v>1133</v>
      </c>
      <c r="J1187" s="638">
        <f t="shared" si="18"/>
        <v>13</v>
      </c>
      <c r="L1187" s="633" t="s">
        <v>74</v>
      </c>
      <c r="M1187" s="637" t="s">
        <v>1219</v>
      </c>
    </row>
    <row r="1188" spans="1:13">
      <c r="A1188" s="634" t="s">
        <v>74</v>
      </c>
      <c r="B1188" s="634" t="s">
        <v>1219</v>
      </c>
      <c r="C1188" s="635" t="s">
        <v>1222</v>
      </c>
      <c r="D1188" s="636">
        <v>13</v>
      </c>
      <c r="E1188" s="636">
        <v>0</v>
      </c>
      <c r="F1188" s="636">
        <v>49</v>
      </c>
      <c r="G1188" s="636">
        <v>550</v>
      </c>
      <c r="H1188" s="636" t="s">
        <v>1132</v>
      </c>
      <c r="J1188" s="638">
        <f t="shared" si="18"/>
        <v>36.549999999999997</v>
      </c>
      <c r="L1188" s="633" t="s">
        <v>74</v>
      </c>
      <c r="M1188" s="637" t="s">
        <v>1219</v>
      </c>
    </row>
    <row r="1189" spans="1:13">
      <c r="A1189" s="634" t="s">
        <v>76</v>
      </c>
      <c r="B1189" s="634" t="s">
        <v>1219</v>
      </c>
      <c r="C1189" s="635" t="s">
        <v>811</v>
      </c>
      <c r="D1189" s="636">
        <v>0</v>
      </c>
      <c r="E1189" s="636">
        <v>0</v>
      </c>
      <c r="F1189" s="636">
        <v>33</v>
      </c>
      <c r="G1189" s="636">
        <v>320</v>
      </c>
      <c r="H1189" s="636" t="s">
        <v>1132</v>
      </c>
      <c r="J1189" s="638">
        <f t="shared" si="18"/>
        <v>33.32</v>
      </c>
      <c r="L1189" s="633" t="s">
        <v>76</v>
      </c>
      <c r="M1189" s="637" t="s">
        <v>1219</v>
      </c>
    </row>
    <row r="1190" spans="1:13">
      <c r="A1190" s="634" t="s">
        <v>76</v>
      </c>
      <c r="B1190" s="634" t="s">
        <v>1219</v>
      </c>
      <c r="C1190" s="635" t="s">
        <v>811</v>
      </c>
      <c r="D1190" s="636">
        <v>33</v>
      </c>
      <c r="E1190" s="636">
        <v>320</v>
      </c>
      <c r="F1190" s="636">
        <v>39</v>
      </c>
      <c r="G1190" s="636">
        <v>500</v>
      </c>
      <c r="H1190" s="636" t="s">
        <v>1132</v>
      </c>
      <c r="J1190" s="638">
        <f t="shared" si="18"/>
        <v>6.18</v>
      </c>
      <c r="L1190" s="633" t="s">
        <v>76</v>
      </c>
      <c r="M1190" s="637" t="s">
        <v>1219</v>
      </c>
    </row>
    <row r="1191" spans="1:13">
      <c r="A1191" s="634" t="s">
        <v>76</v>
      </c>
      <c r="B1191" s="634" t="s">
        <v>1219</v>
      </c>
      <c r="C1191" s="635" t="s">
        <v>811</v>
      </c>
      <c r="D1191" s="636">
        <v>39</v>
      </c>
      <c r="E1191" s="636">
        <v>500</v>
      </c>
      <c r="F1191" s="636">
        <v>41</v>
      </c>
      <c r="G1191" s="636">
        <v>500</v>
      </c>
      <c r="H1191" s="636" t="s">
        <v>1133</v>
      </c>
      <c r="J1191" s="638">
        <f t="shared" si="18"/>
        <v>2</v>
      </c>
      <c r="L1191" s="633" t="s">
        <v>76</v>
      </c>
      <c r="M1191" s="637" t="s">
        <v>1219</v>
      </c>
    </row>
    <row r="1192" spans="1:13">
      <c r="A1192" s="634" t="s">
        <v>76</v>
      </c>
      <c r="B1192" s="634" t="s">
        <v>1219</v>
      </c>
      <c r="C1192" s="635" t="s">
        <v>811</v>
      </c>
      <c r="D1192" s="636">
        <v>41</v>
      </c>
      <c r="E1192" s="636">
        <v>500</v>
      </c>
      <c r="F1192" s="636">
        <v>50</v>
      </c>
      <c r="G1192" s="636">
        <v>200</v>
      </c>
      <c r="H1192" s="636" t="s">
        <v>1132</v>
      </c>
      <c r="J1192" s="638">
        <f t="shared" si="18"/>
        <v>8.7000000000000028</v>
      </c>
      <c r="L1192" s="633" t="s">
        <v>76</v>
      </c>
      <c r="M1192" s="637" t="s">
        <v>1219</v>
      </c>
    </row>
    <row r="1193" spans="1:13">
      <c r="A1193" s="634" t="s">
        <v>76</v>
      </c>
      <c r="B1193" s="634" t="s">
        <v>1219</v>
      </c>
      <c r="C1193" s="635" t="s">
        <v>811</v>
      </c>
      <c r="D1193" s="636">
        <v>50</v>
      </c>
      <c r="E1193" s="636">
        <v>200</v>
      </c>
      <c r="F1193" s="636">
        <v>51</v>
      </c>
      <c r="G1193" s="636">
        <v>200</v>
      </c>
      <c r="H1193" s="636" t="s">
        <v>1134</v>
      </c>
      <c r="J1193" s="638">
        <f t="shared" si="18"/>
        <v>1</v>
      </c>
      <c r="L1193" s="633" t="s">
        <v>76</v>
      </c>
      <c r="M1193" s="637" t="s">
        <v>1219</v>
      </c>
    </row>
    <row r="1194" spans="1:13">
      <c r="A1194" s="634" t="s">
        <v>76</v>
      </c>
      <c r="B1194" s="634" t="s">
        <v>1219</v>
      </c>
      <c r="C1194" s="635" t="s">
        <v>811</v>
      </c>
      <c r="D1194" s="636">
        <v>51</v>
      </c>
      <c r="E1194" s="636">
        <v>200</v>
      </c>
      <c r="F1194" s="636">
        <v>54</v>
      </c>
      <c r="G1194" s="636">
        <v>400</v>
      </c>
      <c r="H1194" s="636" t="s">
        <v>1132</v>
      </c>
      <c r="J1194" s="638">
        <f t="shared" si="18"/>
        <v>3.1999999999999957</v>
      </c>
      <c r="L1194" s="633" t="s">
        <v>76</v>
      </c>
      <c r="M1194" s="637" t="s">
        <v>1219</v>
      </c>
    </row>
    <row r="1195" spans="1:13">
      <c r="A1195" s="634" t="s">
        <v>76</v>
      </c>
      <c r="B1195" s="634" t="s">
        <v>1219</v>
      </c>
      <c r="C1195" s="635" t="s">
        <v>811</v>
      </c>
      <c r="D1195" s="636">
        <v>54</v>
      </c>
      <c r="E1195" s="636">
        <v>400</v>
      </c>
      <c r="F1195" s="636">
        <v>56</v>
      </c>
      <c r="G1195" s="636">
        <v>200</v>
      </c>
      <c r="H1195" s="636" t="s">
        <v>1134</v>
      </c>
      <c r="J1195" s="638">
        <f t="shared" si="18"/>
        <v>1.8000000000000043</v>
      </c>
      <c r="L1195" s="633" t="s">
        <v>76</v>
      </c>
      <c r="M1195" s="637" t="s">
        <v>1219</v>
      </c>
    </row>
    <row r="1196" spans="1:13">
      <c r="A1196" s="634" t="s">
        <v>76</v>
      </c>
      <c r="B1196" s="634" t="s">
        <v>1219</v>
      </c>
      <c r="C1196" s="635" t="s">
        <v>811</v>
      </c>
      <c r="D1196" s="636">
        <v>56</v>
      </c>
      <c r="E1196" s="636">
        <v>200</v>
      </c>
      <c r="F1196" s="636">
        <v>57</v>
      </c>
      <c r="G1196" s="636">
        <v>900</v>
      </c>
      <c r="H1196" s="636" t="s">
        <v>1132</v>
      </c>
      <c r="J1196" s="638">
        <f t="shared" si="18"/>
        <v>1.6999999999999957</v>
      </c>
      <c r="L1196" s="633" t="s">
        <v>76</v>
      </c>
      <c r="M1196" s="637" t="s">
        <v>1219</v>
      </c>
    </row>
    <row r="1197" spans="1:13">
      <c r="A1197" s="634" t="s">
        <v>76</v>
      </c>
      <c r="B1197" s="634" t="s">
        <v>1219</v>
      </c>
      <c r="C1197" s="635" t="s">
        <v>811</v>
      </c>
      <c r="D1197" s="636">
        <v>57</v>
      </c>
      <c r="E1197" s="636">
        <v>900</v>
      </c>
      <c r="F1197" s="636">
        <v>58</v>
      </c>
      <c r="G1197" s="636">
        <v>800</v>
      </c>
      <c r="H1197" s="636" t="s">
        <v>1134</v>
      </c>
      <c r="J1197" s="638">
        <f t="shared" si="18"/>
        <v>0.89999999999999858</v>
      </c>
      <c r="L1197" s="633" t="s">
        <v>76</v>
      </c>
      <c r="M1197" s="637" t="s">
        <v>1219</v>
      </c>
    </row>
    <row r="1198" spans="1:13">
      <c r="A1198" s="634" t="s">
        <v>76</v>
      </c>
      <c r="B1198" s="634" t="s">
        <v>1219</v>
      </c>
      <c r="C1198" s="635" t="s">
        <v>811</v>
      </c>
      <c r="D1198" s="636">
        <v>58</v>
      </c>
      <c r="E1198" s="636">
        <v>800</v>
      </c>
      <c r="F1198" s="636">
        <v>72</v>
      </c>
      <c r="G1198" s="636">
        <v>0</v>
      </c>
      <c r="H1198" s="636" t="s">
        <v>1132</v>
      </c>
      <c r="J1198" s="638">
        <f t="shared" si="18"/>
        <v>13.200000000000003</v>
      </c>
      <c r="L1198" s="633" t="s">
        <v>76</v>
      </c>
      <c r="M1198" s="637" t="s">
        <v>1219</v>
      </c>
    </row>
    <row r="1199" spans="1:13">
      <c r="A1199" s="634" t="s">
        <v>76</v>
      </c>
      <c r="B1199" s="634" t="s">
        <v>1219</v>
      </c>
      <c r="C1199" s="635" t="s">
        <v>811</v>
      </c>
      <c r="D1199" s="636">
        <v>72</v>
      </c>
      <c r="E1199" s="636">
        <v>0</v>
      </c>
      <c r="F1199" s="636">
        <v>105</v>
      </c>
      <c r="G1199" s="636">
        <v>0</v>
      </c>
      <c r="H1199" s="636" t="s">
        <v>1133</v>
      </c>
      <c r="J1199" s="638">
        <f t="shared" si="18"/>
        <v>33</v>
      </c>
      <c r="L1199" s="633" t="s">
        <v>76</v>
      </c>
      <c r="M1199" s="637" t="s">
        <v>1219</v>
      </c>
    </row>
    <row r="1200" spans="1:13">
      <c r="A1200" s="634" t="s">
        <v>76</v>
      </c>
      <c r="B1200" s="634" t="s">
        <v>1219</v>
      </c>
      <c r="C1200" s="635" t="s">
        <v>812</v>
      </c>
      <c r="D1200" s="636">
        <v>105</v>
      </c>
      <c r="E1200" s="636">
        <v>0</v>
      </c>
      <c r="F1200" s="636">
        <v>105</v>
      </c>
      <c r="G1200" s="636">
        <v>448</v>
      </c>
      <c r="H1200" s="636" t="s">
        <v>1132</v>
      </c>
      <c r="J1200" s="638">
        <f t="shared" si="18"/>
        <v>0.44799999999999329</v>
      </c>
      <c r="L1200" s="633" t="s">
        <v>76</v>
      </c>
      <c r="M1200" s="637" t="s">
        <v>1219</v>
      </c>
    </row>
    <row r="1201" spans="1:13">
      <c r="A1201" s="634" t="s">
        <v>79</v>
      </c>
      <c r="B1201" s="634" t="s">
        <v>1219</v>
      </c>
      <c r="C1201" s="635" t="s">
        <v>1223</v>
      </c>
      <c r="D1201" s="636">
        <v>0</v>
      </c>
      <c r="E1201" s="636">
        <v>0</v>
      </c>
      <c r="F1201" s="636">
        <v>13</v>
      </c>
      <c r="G1201" s="636">
        <v>850</v>
      </c>
      <c r="H1201" s="636" t="s">
        <v>1132</v>
      </c>
      <c r="J1201" s="638">
        <f t="shared" si="18"/>
        <v>13.85</v>
      </c>
      <c r="L1201" s="633" t="s">
        <v>79</v>
      </c>
      <c r="M1201" s="637" t="s">
        <v>1219</v>
      </c>
    </row>
    <row r="1202" spans="1:13">
      <c r="A1202" s="634" t="s">
        <v>79</v>
      </c>
      <c r="B1202" s="634" t="s">
        <v>1219</v>
      </c>
      <c r="C1202" s="635" t="s">
        <v>1223</v>
      </c>
      <c r="D1202" s="636">
        <v>13</v>
      </c>
      <c r="E1202" s="636">
        <v>850</v>
      </c>
      <c r="F1202" s="636">
        <v>23</v>
      </c>
      <c r="G1202" s="636">
        <v>0</v>
      </c>
      <c r="H1202" s="636" t="s">
        <v>1132</v>
      </c>
      <c r="J1202" s="638">
        <f t="shared" si="18"/>
        <v>9.15</v>
      </c>
      <c r="L1202" s="633" t="s">
        <v>79</v>
      </c>
      <c r="M1202" s="637" t="s">
        <v>1219</v>
      </c>
    </row>
    <row r="1203" spans="1:13">
      <c r="A1203" s="634" t="s">
        <v>79</v>
      </c>
      <c r="B1203" s="634" t="s">
        <v>1219</v>
      </c>
      <c r="C1203" s="635" t="s">
        <v>1223</v>
      </c>
      <c r="D1203" s="636">
        <v>23</v>
      </c>
      <c r="E1203" s="636">
        <v>0</v>
      </c>
      <c r="F1203" s="636">
        <v>33</v>
      </c>
      <c r="G1203" s="636">
        <v>0</v>
      </c>
      <c r="H1203" s="636" t="s">
        <v>1133</v>
      </c>
      <c r="J1203" s="638">
        <f t="shared" si="18"/>
        <v>10</v>
      </c>
      <c r="L1203" s="633" t="s">
        <v>79</v>
      </c>
      <c r="M1203" s="637" t="s">
        <v>1219</v>
      </c>
    </row>
    <row r="1204" spans="1:13">
      <c r="A1204" s="634" t="s">
        <v>79</v>
      </c>
      <c r="B1204" s="634" t="s">
        <v>1219</v>
      </c>
      <c r="C1204" s="635" t="s">
        <v>1224</v>
      </c>
      <c r="D1204" s="636">
        <v>33</v>
      </c>
      <c r="E1204" s="636">
        <v>0</v>
      </c>
      <c r="F1204" s="636">
        <v>29</v>
      </c>
      <c r="G1204" s="636">
        <v>500</v>
      </c>
      <c r="H1204" s="636" t="s">
        <v>1133</v>
      </c>
      <c r="J1204" s="638">
        <f t="shared" si="18"/>
        <v>-3.5</v>
      </c>
      <c r="L1204" s="633" t="s">
        <v>79</v>
      </c>
      <c r="M1204" s="637" t="s">
        <v>1219</v>
      </c>
    </row>
    <row r="1205" spans="1:13">
      <c r="A1205" s="634" t="s">
        <v>79</v>
      </c>
      <c r="B1205" s="634" t="s">
        <v>1219</v>
      </c>
      <c r="C1205" s="635" t="s">
        <v>1224</v>
      </c>
      <c r="D1205" s="636">
        <v>29</v>
      </c>
      <c r="E1205" s="636">
        <v>500</v>
      </c>
      <c r="F1205" s="636">
        <v>33</v>
      </c>
      <c r="G1205" s="636">
        <v>0</v>
      </c>
      <c r="H1205" s="636" t="s">
        <v>1132</v>
      </c>
      <c r="J1205" s="638">
        <f t="shared" si="18"/>
        <v>3.5</v>
      </c>
      <c r="L1205" s="633" t="s">
        <v>79</v>
      </c>
      <c r="M1205" s="637" t="s">
        <v>1219</v>
      </c>
    </row>
    <row r="1206" spans="1:13">
      <c r="A1206" s="634" t="s">
        <v>79</v>
      </c>
      <c r="B1206" s="634" t="s">
        <v>1219</v>
      </c>
      <c r="C1206" s="635" t="s">
        <v>1223</v>
      </c>
      <c r="D1206" s="636">
        <v>33</v>
      </c>
      <c r="E1206" s="636">
        <v>0</v>
      </c>
      <c r="F1206" s="636">
        <v>36</v>
      </c>
      <c r="G1206" s="636">
        <v>0</v>
      </c>
      <c r="H1206" s="636" t="s">
        <v>1132</v>
      </c>
      <c r="J1206" s="638">
        <f t="shared" si="18"/>
        <v>3</v>
      </c>
      <c r="L1206" s="633" t="s">
        <v>79</v>
      </c>
      <c r="M1206" s="637" t="s">
        <v>1219</v>
      </c>
    </row>
    <row r="1207" spans="1:13">
      <c r="A1207" s="634" t="s">
        <v>79</v>
      </c>
      <c r="B1207" s="634" t="s">
        <v>1219</v>
      </c>
      <c r="C1207" s="635" t="s">
        <v>1223</v>
      </c>
      <c r="D1207" s="636">
        <v>36</v>
      </c>
      <c r="E1207" s="636">
        <v>0</v>
      </c>
      <c r="F1207" s="636">
        <v>42</v>
      </c>
      <c r="G1207" s="636">
        <v>0</v>
      </c>
      <c r="H1207" s="636" t="s">
        <v>1133</v>
      </c>
      <c r="J1207" s="638">
        <f t="shared" si="18"/>
        <v>6</v>
      </c>
      <c r="L1207" s="633" t="s">
        <v>79</v>
      </c>
      <c r="M1207" s="637" t="s">
        <v>1219</v>
      </c>
    </row>
    <row r="1208" spans="1:13">
      <c r="A1208" s="634" t="s">
        <v>79</v>
      </c>
      <c r="B1208" s="634" t="s">
        <v>1219</v>
      </c>
      <c r="C1208" s="635" t="s">
        <v>1223</v>
      </c>
      <c r="D1208" s="636">
        <v>42</v>
      </c>
      <c r="E1208" s="636">
        <v>0</v>
      </c>
      <c r="F1208" s="636">
        <v>45</v>
      </c>
      <c r="G1208" s="636">
        <v>0</v>
      </c>
      <c r="H1208" s="636" t="s">
        <v>1132</v>
      </c>
      <c r="J1208" s="638">
        <f t="shared" si="18"/>
        <v>3</v>
      </c>
      <c r="L1208" s="633" t="s">
        <v>79</v>
      </c>
      <c r="M1208" s="637" t="s">
        <v>1219</v>
      </c>
    </row>
    <row r="1209" spans="1:13">
      <c r="A1209" s="634" t="s">
        <v>79</v>
      </c>
      <c r="B1209" s="634" t="s">
        <v>1219</v>
      </c>
      <c r="C1209" s="635" t="s">
        <v>1223</v>
      </c>
      <c r="D1209" s="636">
        <v>45</v>
      </c>
      <c r="E1209" s="636">
        <v>0</v>
      </c>
      <c r="F1209" s="636">
        <v>49</v>
      </c>
      <c r="G1209" s="636">
        <v>0</v>
      </c>
      <c r="H1209" s="636" t="s">
        <v>1133</v>
      </c>
      <c r="J1209" s="638">
        <f t="shared" si="18"/>
        <v>4</v>
      </c>
      <c r="L1209" s="633" t="s">
        <v>79</v>
      </c>
      <c r="M1209" s="637" t="s">
        <v>1219</v>
      </c>
    </row>
    <row r="1210" spans="1:13">
      <c r="A1210" s="634" t="s">
        <v>79</v>
      </c>
      <c r="B1210" s="634" t="s">
        <v>1219</v>
      </c>
      <c r="C1210" s="635" t="s">
        <v>1223</v>
      </c>
      <c r="D1210" s="636">
        <v>49</v>
      </c>
      <c r="E1210" s="636">
        <v>0</v>
      </c>
      <c r="F1210" s="636">
        <v>51</v>
      </c>
      <c r="G1210" s="636">
        <v>0</v>
      </c>
      <c r="H1210" s="636" t="s">
        <v>1132</v>
      </c>
      <c r="J1210" s="638">
        <f t="shared" si="18"/>
        <v>2</v>
      </c>
      <c r="L1210" s="633" t="s">
        <v>79</v>
      </c>
      <c r="M1210" s="637" t="s">
        <v>1219</v>
      </c>
    </row>
    <row r="1211" spans="1:13">
      <c r="A1211" s="634" t="s">
        <v>79</v>
      </c>
      <c r="B1211" s="634" t="s">
        <v>1219</v>
      </c>
      <c r="C1211" s="635" t="s">
        <v>1223</v>
      </c>
      <c r="D1211" s="636">
        <v>51</v>
      </c>
      <c r="E1211" s="636">
        <v>0</v>
      </c>
      <c r="F1211" s="636">
        <v>57</v>
      </c>
      <c r="G1211" s="636">
        <v>0</v>
      </c>
      <c r="H1211" s="636" t="s">
        <v>1133</v>
      </c>
      <c r="J1211" s="638">
        <f t="shared" si="18"/>
        <v>6</v>
      </c>
      <c r="L1211" s="633" t="s">
        <v>79</v>
      </c>
      <c r="M1211" s="637" t="s">
        <v>1219</v>
      </c>
    </row>
    <row r="1212" spans="1:13">
      <c r="A1212" s="634" t="s">
        <v>79</v>
      </c>
      <c r="B1212" s="634" t="s">
        <v>1219</v>
      </c>
      <c r="C1212" s="635" t="s">
        <v>1223</v>
      </c>
      <c r="D1212" s="636">
        <v>57</v>
      </c>
      <c r="E1212" s="636">
        <v>0</v>
      </c>
      <c r="F1212" s="636">
        <v>61</v>
      </c>
      <c r="G1212" s="636">
        <v>0</v>
      </c>
      <c r="H1212" s="636" t="s">
        <v>1132</v>
      </c>
      <c r="J1212" s="638">
        <f t="shared" si="18"/>
        <v>4</v>
      </c>
      <c r="L1212" s="633" t="s">
        <v>79</v>
      </c>
      <c r="M1212" s="637" t="s">
        <v>1219</v>
      </c>
    </row>
    <row r="1213" spans="1:13">
      <c r="A1213" s="634" t="s">
        <v>79</v>
      </c>
      <c r="B1213" s="634" t="s">
        <v>1219</v>
      </c>
      <c r="C1213" s="635" t="s">
        <v>1223</v>
      </c>
      <c r="D1213" s="636">
        <v>61</v>
      </c>
      <c r="E1213" s="636">
        <v>0</v>
      </c>
      <c r="F1213" s="636">
        <v>66</v>
      </c>
      <c r="G1213" s="636">
        <v>0</v>
      </c>
      <c r="H1213" s="636" t="s">
        <v>1133</v>
      </c>
      <c r="J1213" s="638">
        <f t="shared" si="18"/>
        <v>5</v>
      </c>
      <c r="L1213" s="633" t="s">
        <v>79</v>
      </c>
      <c r="M1213" s="637" t="s">
        <v>1219</v>
      </c>
    </row>
    <row r="1214" spans="1:13">
      <c r="A1214" s="634" t="s">
        <v>79</v>
      </c>
      <c r="B1214" s="634" t="s">
        <v>1219</v>
      </c>
      <c r="C1214" s="635" t="s">
        <v>1223</v>
      </c>
      <c r="D1214" s="636">
        <v>66</v>
      </c>
      <c r="E1214" s="636">
        <v>0</v>
      </c>
      <c r="F1214" s="636">
        <v>90</v>
      </c>
      <c r="G1214" s="636">
        <v>380</v>
      </c>
      <c r="H1214" s="636" t="s">
        <v>1132</v>
      </c>
      <c r="J1214" s="638">
        <f t="shared" si="18"/>
        <v>24.379999999999995</v>
      </c>
      <c r="L1214" s="633" t="s">
        <v>79</v>
      </c>
      <c r="M1214" s="637" t="s">
        <v>1219</v>
      </c>
    </row>
    <row r="1215" spans="1:13">
      <c r="A1215" s="634" t="s">
        <v>82</v>
      </c>
      <c r="B1215" s="634" t="s">
        <v>1219</v>
      </c>
      <c r="C1215" s="635" t="s">
        <v>1225</v>
      </c>
      <c r="D1215" s="636">
        <v>0</v>
      </c>
      <c r="E1215" s="636">
        <v>0</v>
      </c>
      <c r="F1215" s="636">
        <v>4</v>
      </c>
      <c r="G1215" s="636">
        <v>0</v>
      </c>
      <c r="H1215" s="636" t="s">
        <v>1132</v>
      </c>
      <c r="J1215" s="638">
        <f t="shared" si="18"/>
        <v>4</v>
      </c>
      <c r="L1215" s="633" t="s">
        <v>82</v>
      </c>
      <c r="M1215" s="637" t="s">
        <v>1219</v>
      </c>
    </row>
    <row r="1216" spans="1:13">
      <c r="A1216" s="634" t="s">
        <v>82</v>
      </c>
      <c r="B1216" s="634" t="s">
        <v>1219</v>
      </c>
      <c r="C1216" s="635" t="s">
        <v>1225</v>
      </c>
      <c r="D1216" s="636">
        <v>4</v>
      </c>
      <c r="E1216" s="636">
        <v>0</v>
      </c>
      <c r="F1216" s="636">
        <v>6</v>
      </c>
      <c r="G1216" s="636">
        <v>0</v>
      </c>
      <c r="H1216" s="636" t="s">
        <v>1133</v>
      </c>
      <c r="J1216" s="638">
        <f t="shared" si="18"/>
        <v>2</v>
      </c>
      <c r="L1216" s="633" t="s">
        <v>82</v>
      </c>
      <c r="M1216" s="637" t="s">
        <v>1219</v>
      </c>
    </row>
    <row r="1217" spans="1:13">
      <c r="A1217" s="634" t="s">
        <v>82</v>
      </c>
      <c r="B1217" s="634" t="s">
        <v>1219</v>
      </c>
      <c r="C1217" s="635" t="s">
        <v>1225</v>
      </c>
      <c r="D1217" s="636">
        <v>6</v>
      </c>
      <c r="E1217" s="636">
        <v>0</v>
      </c>
      <c r="F1217" s="636">
        <v>43</v>
      </c>
      <c r="G1217" s="636">
        <v>0</v>
      </c>
      <c r="H1217" s="636" t="s">
        <v>1132</v>
      </c>
      <c r="J1217" s="638">
        <f t="shared" si="18"/>
        <v>37</v>
      </c>
      <c r="L1217" s="633" t="s">
        <v>82</v>
      </c>
      <c r="M1217" s="637" t="s">
        <v>1219</v>
      </c>
    </row>
    <row r="1218" spans="1:13">
      <c r="A1218" s="634" t="s">
        <v>82</v>
      </c>
      <c r="B1218" s="634" t="s">
        <v>1219</v>
      </c>
      <c r="C1218" s="635" t="s">
        <v>1225</v>
      </c>
      <c r="D1218" s="636">
        <v>43</v>
      </c>
      <c r="E1218" s="636">
        <v>0</v>
      </c>
      <c r="F1218" s="636">
        <v>45</v>
      </c>
      <c r="G1218" s="636">
        <v>0</v>
      </c>
      <c r="H1218" s="636" t="s">
        <v>1133</v>
      </c>
      <c r="J1218" s="638">
        <f t="shared" si="18"/>
        <v>2</v>
      </c>
      <c r="L1218" s="633" t="s">
        <v>82</v>
      </c>
      <c r="M1218" s="637" t="s">
        <v>1219</v>
      </c>
    </row>
    <row r="1219" spans="1:13">
      <c r="A1219" s="634" t="s">
        <v>82</v>
      </c>
      <c r="B1219" s="634" t="s">
        <v>1219</v>
      </c>
      <c r="C1219" s="635" t="s">
        <v>1225</v>
      </c>
      <c r="D1219" s="636">
        <v>45</v>
      </c>
      <c r="E1219" s="636">
        <v>0</v>
      </c>
      <c r="F1219" s="636">
        <v>56</v>
      </c>
      <c r="G1219" s="636">
        <v>0</v>
      </c>
      <c r="H1219" s="636" t="s">
        <v>1132</v>
      </c>
      <c r="J1219" s="638">
        <f t="shared" ref="J1219:J1282" si="19">+(F1219+G1219/1000)-(D1219+E1219/1000)</f>
        <v>11</v>
      </c>
      <c r="L1219" s="633" t="s">
        <v>82</v>
      </c>
      <c r="M1219" s="637" t="s">
        <v>1219</v>
      </c>
    </row>
    <row r="1220" spans="1:13">
      <c r="A1220" s="634" t="s">
        <v>82</v>
      </c>
      <c r="B1220" s="634" t="s">
        <v>1219</v>
      </c>
      <c r="C1220" s="635" t="s">
        <v>1225</v>
      </c>
      <c r="D1220" s="636">
        <v>56</v>
      </c>
      <c r="E1220" s="636">
        <v>0</v>
      </c>
      <c r="F1220" s="636">
        <v>59</v>
      </c>
      <c r="G1220" s="636">
        <v>0</v>
      </c>
      <c r="H1220" s="636" t="s">
        <v>1133</v>
      </c>
      <c r="J1220" s="638">
        <f t="shared" si="19"/>
        <v>3</v>
      </c>
      <c r="L1220" s="633" t="s">
        <v>82</v>
      </c>
      <c r="M1220" s="637" t="s">
        <v>1219</v>
      </c>
    </row>
    <row r="1221" spans="1:13">
      <c r="A1221" s="634" t="s">
        <v>82</v>
      </c>
      <c r="B1221" s="634" t="s">
        <v>1219</v>
      </c>
      <c r="C1221" s="635" t="s">
        <v>1225</v>
      </c>
      <c r="D1221" s="636">
        <v>59</v>
      </c>
      <c r="E1221" s="636">
        <v>0</v>
      </c>
      <c r="F1221" s="636">
        <v>73</v>
      </c>
      <c r="G1221" s="636">
        <v>380</v>
      </c>
      <c r="H1221" s="636" t="s">
        <v>1132</v>
      </c>
      <c r="J1221" s="638">
        <f t="shared" si="19"/>
        <v>14.379999999999995</v>
      </c>
      <c r="L1221" s="633" t="s">
        <v>82</v>
      </c>
      <c r="M1221" s="637" t="s">
        <v>1219</v>
      </c>
    </row>
    <row r="1222" spans="1:13">
      <c r="A1222" s="634" t="s">
        <v>1226</v>
      </c>
      <c r="B1222" s="634" t="s">
        <v>1203</v>
      </c>
      <c r="C1222" s="635" t="s">
        <v>321</v>
      </c>
      <c r="D1222" s="636">
        <v>0</v>
      </c>
      <c r="E1222" s="636">
        <v>0</v>
      </c>
      <c r="F1222" s="636">
        <v>7</v>
      </c>
      <c r="G1222" s="636">
        <v>0</v>
      </c>
      <c r="H1222" s="636" t="s">
        <v>1132</v>
      </c>
      <c r="J1222" s="638">
        <f t="shared" si="19"/>
        <v>7</v>
      </c>
      <c r="L1222" s="633" t="s">
        <v>1226</v>
      </c>
      <c r="M1222" s="637" t="s">
        <v>1203</v>
      </c>
    </row>
    <row r="1223" spans="1:13">
      <c r="A1223" s="634" t="s">
        <v>1226</v>
      </c>
      <c r="B1223" s="634" t="s">
        <v>1203</v>
      </c>
      <c r="C1223" s="635" t="s">
        <v>321</v>
      </c>
      <c r="D1223" s="636">
        <v>7</v>
      </c>
      <c r="E1223" s="636">
        <v>0</v>
      </c>
      <c r="F1223" s="636">
        <v>14</v>
      </c>
      <c r="G1223" s="636">
        <v>500</v>
      </c>
      <c r="H1223" s="636" t="s">
        <v>1132</v>
      </c>
      <c r="J1223" s="638">
        <f t="shared" si="19"/>
        <v>7.5</v>
      </c>
      <c r="L1223" s="633" t="s">
        <v>1226</v>
      </c>
      <c r="M1223" s="637" t="s">
        <v>1203</v>
      </c>
    </row>
    <row r="1224" spans="1:13">
      <c r="A1224" s="634" t="s">
        <v>1226</v>
      </c>
      <c r="B1224" s="634" t="s">
        <v>1203</v>
      </c>
      <c r="C1224" s="635" t="s">
        <v>321</v>
      </c>
      <c r="D1224" s="636">
        <v>14</v>
      </c>
      <c r="E1224" s="636">
        <v>500</v>
      </c>
      <c r="F1224" s="636">
        <v>17</v>
      </c>
      <c r="G1224" s="636">
        <v>530</v>
      </c>
      <c r="H1224" s="636" t="s">
        <v>1134</v>
      </c>
      <c r="J1224" s="638">
        <f t="shared" si="19"/>
        <v>3.0300000000000011</v>
      </c>
      <c r="L1224" s="633" t="s">
        <v>1226</v>
      </c>
      <c r="M1224" s="637" t="s">
        <v>1203</v>
      </c>
    </row>
    <row r="1225" spans="1:13">
      <c r="A1225" s="634" t="s">
        <v>1226</v>
      </c>
      <c r="B1225" s="634" t="s">
        <v>1203</v>
      </c>
      <c r="C1225" s="635" t="s">
        <v>321</v>
      </c>
      <c r="D1225" s="636">
        <v>17</v>
      </c>
      <c r="E1225" s="636">
        <v>530</v>
      </c>
      <c r="F1225" s="636">
        <v>18</v>
      </c>
      <c r="G1225" s="636">
        <v>150</v>
      </c>
      <c r="H1225" s="636" t="s">
        <v>1141</v>
      </c>
      <c r="J1225" s="638">
        <f t="shared" si="19"/>
        <v>0.61999999999999744</v>
      </c>
      <c r="L1225" s="633" t="s">
        <v>1226</v>
      </c>
      <c r="M1225" s="637" t="s">
        <v>1203</v>
      </c>
    </row>
    <row r="1226" spans="1:13">
      <c r="A1226" s="634" t="s">
        <v>1226</v>
      </c>
      <c r="B1226" s="634" t="s">
        <v>1203</v>
      </c>
      <c r="C1226" s="635" t="s">
        <v>321</v>
      </c>
      <c r="D1226" s="636">
        <v>18</v>
      </c>
      <c r="E1226" s="636">
        <v>150</v>
      </c>
      <c r="F1226" s="636">
        <v>19</v>
      </c>
      <c r="G1226" s="636">
        <v>100</v>
      </c>
      <c r="H1226" s="636" t="s">
        <v>1134</v>
      </c>
      <c r="J1226" s="638">
        <f t="shared" si="19"/>
        <v>0.95000000000000284</v>
      </c>
      <c r="L1226" s="633" t="s">
        <v>1226</v>
      </c>
      <c r="M1226" s="637" t="s">
        <v>1203</v>
      </c>
    </row>
    <row r="1227" spans="1:13">
      <c r="A1227" s="634" t="s">
        <v>1226</v>
      </c>
      <c r="B1227" s="634" t="s">
        <v>1203</v>
      </c>
      <c r="C1227" s="635" t="s">
        <v>321</v>
      </c>
      <c r="D1227" s="636">
        <v>19</v>
      </c>
      <c r="E1227" s="636">
        <v>100</v>
      </c>
      <c r="F1227" s="636">
        <v>20</v>
      </c>
      <c r="G1227" s="636">
        <v>100</v>
      </c>
      <c r="H1227" s="636" t="s">
        <v>1141</v>
      </c>
      <c r="J1227" s="638">
        <f t="shared" si="19"/>
        <v>1</v>
      </c>
      <c r="L1227" s="633" t="s">
        <v>1226</v>
      </c>
      <c r="M1227" s="637" t="s">
        <v>1203</v>
      </c>
    </row>
    <row r="1228" spans="1:13">
      <c r="A1228" s="634" t="s">
        <v>1226</v>
      </c>
      <c r="B1228" s="634" t="s">
        <v>1203</v>
      </c>
      <c r="C1228" s="635" t="s">
        <v>321</v>
      </c>
      <c r="D1228" s="636">
        <v>20</v>
      </c>
      <c r="E1228" s="636">
        <v>100</v>
      </c>
      <c r="F1228" s="636">
        <v>20</v>
      </c>
      <c r="G1228" s="636">
        <v>700</v>
      </c>
      <c r="H1228" s="636" t="s">
        <v>1134</v>
      </c>
      <c r="J1228" s="638">
        <f t="shared" si="19"/>
        <v>0.59999999999999787</v>
      </c>
      <c r="L1228" s="633" t="s">
        <v>1226</v>
      </c>
      <c r="M1228" s="637" t="s">
        <v>1203</v>
      </c>
    </row>
    <row r="1229" spans="1:13">
      <c r="A1229" s="634" t="s">
        <v>1226</v>
      </c>
      <c r="B1229" s="634" t="s">
        <v>1203</v>
      </c>
      <c r="C1229" s="635" t="s">
        <v>321</v>
      </c>
      <c r="D1229" s="636">
        <v>20</v>
      </c>
      <c r="E1229" s="636">
        <v>700</v>
      </c>
      <c r="F1229" s="636">
        <v>21</v>
      </c>
      <c r="G1229" s="636">
        <v>300</v>
      </c>
      <c r="H1229" s="636" t="s">
        <v>1141</v>
      </c>
      <c r="J1229" s="638">
        <f t="shared" si="19"/>
        <v>0.60000000000000142</v>
      </c>
      <c r="L1229" s="633" t="s">
        <v>1226</v>
      </c>
      <c r="M1229" s="637" t="s">
        <v>1203</v>
      </c>
    </row>
    <row r="1230" spans="1:13">
      <c r="A1230" s="634" t="s">
        <v>1226</v>
      </c>
      <c r="B1230" s="634" t="s">
        <v>1203</v>
      </c>
      <c r="C1230" s="635" t="s">
        <v>321</v>
      </c>
      <c r="D1230" s="636">
        <v>21</v>
      </c>
      <c r="E1230" s="636">
        <v>300</v>
      </c>
      <c r="F1230" s="636">
        <v>21</v>
      </c>
      <c r="G1230" s="636">
        <v>900</v>
      </c>
      <c r="H1230" s="636" t="s">
        <v>1134</v>
      </c>
      <c r="J1230" s="638">
        <f t="shared" si="19"/>
        <v>0.59999999999999787</v>
      </c>
      <c r="L1230" s="633" t="s">
        <v>1226</v>
      </c>
      <c r="M1230" s="637" t="s">
        <v>1203</v>
      </c>
    </row>
    <row r="1231" spans="1:13">
      <c r="A1231" s="634" t="s">
        <v>1226</v>
      </c>
      <c r="B1231" s="634" t="s">
        <v>1203</v>
      </c>
      <c r="C1231" s="635" t="s">
        <v>321</v>
      </c>
      <c r="D1231" s="636">
        <v>21</v>
      </c>
      <c r="E1231" s="636">
        <v>900</v>
      </c>
      <c r="F1231" s="636">
        <v>22</v>
      </c>
      <c r="G1231" s="636">
        <v>150</v>
      </c>
      <c r="H1231" s="636" t="s">
        <v>1141</v>
      </c>
      <c r="J1231" s="638">
        <f t="shared" si="19"/>
        <v>0.25</v>
      </c>
      <c r="L1231" s="633" t="s">
        <v>1226</v>
      </c>
      <c r="M1231" s="637" t="s">
        <v>1203</v>
      </c>
    </row>
    <row r="1232" spans="1:13">
      <c r="A1232" s="634" t="s">
        <v>1226</v>
      </c>
      <c r="B1232" s="634" t="s">
        <v>1203</v>
      </c>
      <c r="C1232" s="635" t="s">
        <v>321</v>
      </c>
      <c r="D1232" s="636">
        <v>22</v>
      </c>
      <c r="E1232" s="636">
        <v>150</v>
      </c>
      <c r="F1232" s="636">
        <v>23</v>
      </c>
      <c r="G1232" s="636">
        <v>150</v>
      </c>
      <c r="H1232" s="636" t="s">
        <v>1134</v>
      </c>
      <c r="J1232" s="638">
        <f t="shared" si="19"/>
        <v>1</v>
      </c>
      <c r="L1232" s="633" t="s">
        <v>1226</v>
      </c>
      <c r="M1232" s="637" t="s">
        <v>1203</v>
      </c>
    </row>
    <row r="1233" spans="1:13">
      <c r="A1233" s="634" t="s">
        <v>1226</v>
      </c>
      <c r="B1233" s="634" t="s">
        <v>1203</v>
      </c>
      <c r="C1233" s="635" t="s">
        <v>321</v>
      </c>
      <c r="D1233" s="636">
        <v>23</v>
      </c>
      <c r="E1233" s="636">
        <v>150</v>
      </c>
      <c r="F1233" s="636">
        <v>23</v>
      </c>
      <c r="G1233" s="636">
        <v>380</v>
      </c>
      <c r="H1233" s="636" t="s">
        <v>1141</v>
      </c>
      <c r="J1233" s="638">
        <f t="shared" si="19"/>
        <v>0.23000000000000043</v>
      </c>
      <c r="L1233" s="633" t="s">
        <v>1226</v>
      </c>
      <c r="M1233" s="637" t="s">
        <v>1203</v>
      </c>
    </row>
    <row r="1234" spans="1:13">
      <c r="A1234" s="634" t="s">
        <v>1226</v>
      </c>
      <c r="B1234" s="634" t="s">
        <v>1203</v>
      </c>
      <c r="C1234" s="635" t="s">
        <v>321</v>
      </c>
      <c r="D1234" s="636">
        <v>23</v>
      </c>
      <c r="E1234" s="636">
        <v>380</v>
      </c>
      <c r="F1234" s="636">
        <v>24</v>
      </c>
      <c r="G1234" s="636">
        <v>550</v>
      </c>
      <c r="H1234" s="636" t="s">
        <v>1134</v>
      </c>
      <c r="J1234" s="638">
        <f t="shared" si="19"/>
        <v>1.1700000000000017</v>
      </c>
      <c r="L1234" s="633" t="s">
        <v>1226</v>
      </c>
      <c r="M1234" s="637" t="s">
        <v>1203</v>
      </c>
    </row>
    <row r="1235" spans="1:13">
      <c r="A1235" s="634" t="s">
        <v>1226</v>
      </c>
      <c r="B1235" s="634" t="s">
        <v>1203</v>
      </c>
      <c r="C1235" s="635" t="s">
        <v>321</v>
      </c>
      <c r="D1235" s="636">
        <v>24</v>
      </c>
      <c r="E1235" s="636">
        <v>550</v>
      </c>
      <c r="F1235" s="636">
        <v>25</v>
      </c>
      <c r="G1235" s="636">
        <v>850</v>
      </c>
      <c r="H1235" s="636" t="s">
        <v>1133</v>
      </c>
      <c r="J1235" s="638">
        <f t="shared" si="19"/>
        <v>1.3000000000000007</v>
      </c>
      <c r="L1235" s="633" t="s">
        <v>1226</v>
      </c>
      <c r="M1235" s="637" t="s">
        <v>1203</v>
      </c>
    </row>
    <row r="1236" spans="1:13">
      <c r="A1236" s="634" t="s">
        <v>1226</v>
      </c>
      <c r="B1236" s="634" t="s">
        <v>1203</v>
      </c>
      <c r="C1236" s="635" t="s">
        <v>321</v>
      </c>
      <c r="D1236" s="636">
        <v>25</v>
      </c>
      <c r="E1236" s="636">
        <v>850</v>
      </c>
      <c r="F1236" s="636">
        <v>26</v>
      </c>
      <c r="G1236" s="636">
        <v>50</v>
      </c>
      <c r="H1236" s="636" t="s">
        <v>1134</v>
      </c>
      <c r="J1236" s="638">
        <f t="shared" si="19"/>
        <v>0.19999999999999929</v>
      </c>
      <c r="L1236" s="633" t="s">
        <v>1226</v>
      </c>
      <c r="M1236" s="637" t="s">
        <v>1203</v>
      </c>
    </row>
    <row r="1237" spans="1:13">
      <c r="A1237" s="634" t="s">
        <v>1226</v>
      </c>
      <c r="B1237" s="634" t="s">
        <v>1203</v>
      </c>
      <c r="C1237" s="635" t="s">
        <v>321</v>
      </c>
      <c r="D1237" s="636">
        <v>26</v>
      </c>
      <c r="E1237" s="636">
        <v>50</v>
      </c>
      <c r="F1237" s="636">
        <v>27</v>
      </c>
      <c r="G1237" s="636">
        <v>300</v>
      </c>
      <c r="H1237" s="636" t="s">
        <v>1133</v>
      </c>
      <c r="J1237" s="638">
        <f t="shared" si="19"/>
        <v>1.25</v>
      </c>
      <c r="L1237" s="633" t="s">
        <v>1226</v>
      </c>
      <c r="M1237" s="637" t="s">
        <v>1203</v>
      </c>
    </row>
    <row r="1238" spans="1:13">
      <c r="A1238" s="634" t="s">
        <v>1226</v>
      </c>
      <c r="B1238" s="634" t="s">
        <v>1203</v>
      </c>
      <c r="C1238" s="635" t="s">
        <v>321</v>
      </c>
      <c r="D1238" s="636">
        <v>27</v>
      </c>
      <c r="E1238" s="636">
        <v>300</v>
      </c>
      <c r="F1238" s="636">
        <v>28</v>
      </c>
      <c r="G1238" s="636">
        <v>100</v>
      </c>
      <c r="H1238" s="636" t="s">
        <v>1134</v>
      </c>
      <c r="J1238" s="638">
        <f t="shared" si="19"/>
        <v>0.80000000000000071</v>
      </c>
      <c r="L1238" s="633" t="s">
        <v>1226</v>
      </c>
      <c r="M1238" s="637" t="s">
        <v>1203</v>
      </c>
    </row>
    <row r="1239" spans="1:13">
      <c r="A1239" s="634" t="s">
        <v>1226</v>
      </c>
      <c r="B1239" s="634" t="s">
        <v>1203</v>
      </c>
      <c r="C1239" s="635" t="s">
        <v>321</v>
      </c>
      <c r="D1239" s="636">
        <v>28</v>
      </c>
      <c r="E1239" s="636">
        <v>100</v>
      </c>
      <c r="F1239" s="636">
        <v>28</v>
      </c>
      <c r="G1239" s="636">
        <v>500</v>
      </c>
      <c r="H1239" s="636" t="s">
        <v>1133</v>
      </c>
      <c r="J1239" s="638">
        <f t="shared" si="19"/>
        <v>0.39999999999999858</v>
      </c>
      <c r="L1239" s="633" t="s">
        <v>1226</v>
      </c>
      <c r="M1239" s="637" t="s">
        <v>1203</v>
      </c>
    </row>
    <row r="1240" spans="1:13">
      <c r="A1240" s="634" t="s">
        <v>1226</v>
      </c>
      <c r="B1240" s="634" t="s">
        <v>1203</v>
      </c>
      <c r="C1240" s="635" t="s">
        <v>321</v>
      </c>
      <c r="D1240" s="636">
        <v>28</v>
      </c>
      <c r="E1240" s="636">
        <v>500</v>
      </c>
      <c r="F1240" s="636">
        <v>29</v>
      </c>
      <c r="G1240" s="636">
        <v>150</v>
      </c>
      <c r="H1240" s="636" t="s">
        <v>1134</v>
      </c>
      <c r="J1240" s="638">
        <f t="shared" si="19"/>
        <v>0.64999999999999858</v>
      </c>
      <c r="L1240" s="633" t="s">
        <v>1226</v>
      </c>
      <c r="M1240" s="637" t="s">
        <v>1203</v>
      </c>
    </row>
    <row r="1241" spans="1:13">
      <c r="A1241" s="634" t="s">
        <v>1226</v>
      </c>
      <c r="B1241" s="634" t="s">
        <v>1203</v>
      </c>
      <c r="C1241" s="635" t="s">
        <v>321</v>
      </c>
      <c r="D1241" s="636">
        <v>29</v>
      </c>
      <c r="E1241" s="636">
        <v>150</v>
      </c>
      <c r="F1241" s="636">
        <v>29</v>
      </c>
      <c r="G1241" s="636">
        <v>300</v>
      </c>
      <c r="H1241" s="636" t="s">
        <v>1133</v>
      </c>
      <c r="J1241" s="638">
        <f t="shared" si="19"/>
        <v>0.15000000000000213</v>
      </c>
      <c r="L1241" s="633" t="s">
        <v>1226</v>
      </c>
      <c r="M1241" s="637" t="s">
        <v>1203</v>
      </c>
    </row>
    <row r="1242" spans="1:13">
      <c r="A1242" s="634" t="s">
        <v>1226</v>
      </c>
      <c r="B1242" s="634" t="s">
        <v>1203</v>
      </c>
      <c r="C1242" s="635" t="s">
        <v>321</v>
      </c>
      <c r="D1242" s="636">
        <v>29</v>
      </c>
      <c r="E1242" s="636">
        <v>300</v>
      </c>
      <c r="F1242" s="636">
        <v>29</v>
      </c>
      <c r="G1242" s="636">
        <v>400</v>
      </c>
      <c r="H1242" s="636" t="s">
        <v>1134</v>
      </c>
      <c r="J1242" s="638">
        <f t="shared" si="19"/>
        <v>9.9999999999997868E-2</v>
      </c>
      <c r="L1242" s="633" t="s">
        <v>1226</v>
      </c>
      <c r="M1242" s="637" t="s">
        <v>1203</v>
      </c>
    </row>
    <row r="1243" spans="1:13">
      <c r="A1243" s="634" t="s">
        <v>1226</v>
      </c>
      <c r="B1243" s="634" t="s">
        <v>1203</v>
      </c>
      <c r="C1243" s="635" t="s">
        <v>321</v>
      </c>
      <c r="D1243" s="636">
        <v>29</v>
      </c>
      <c r="E1243" s="636">
        <v>400</v>
      </c>
      <c r="F1243" s="636">
        <v>30</v>
      </c>
      <c r="G1243" s="636">
        <v>400</v>
      </c>
      <c r="H1243" s="636" t="s">
        <v>1133</v>
      </c>
      <c r="J1243" s="638">
        <f t="shared" si="19"/>
        <v>1</v>
      </c>
      <c r="L1243" s="633" t="s">
        <v>1226</v>
      </c>
      <c r="M1243" s="637" t="s">
        <v>1203</v>
      </c>
    </row>
    <row r="1244" spans="1:13">
      <c r="A1244" s="634" t="s">
        <v>1226</v>
      </c>
      <c r="B1244" s="634" t="s">
        <v>1203</v>
      </c>
      <c r="C1244" s="635" t="s">
        <v>321</v>
      </c>
      <c r="D1244" s="636">
        <v>30</v>
      </c>
      <c r="E1244" s="636">
        <v>400</v>
      </c>
      <c r="F1244" s="636">
        <v>30</v>
      </c>
      <c r="G1244" s="636">
        <v>600</v>
      </c>
      <c r="H1244" s="636" t="s">
        <v>1134</v>
      </c>
      <c r="J1244" s="638">
        <f t="shared" si="19"/>
        <v>0.20000000000000284</v>
      </c>
      <c r="L1244" s="633" t="s">
        <v>1226</v>
      </c>
      <c r="M1244" s="637" t="s">
        <v>1203</v>
      </c>
    </row>
    <row r="1245" spans="1:13">
      <c r="A1245" s="634" t="s">
        <v>1226</v>
      </c>
      <c r="B1245" s="634" t="s">
        <v>1203</v>
      </c>
      <c r="C1245" s="635" t="s">
        <v>321</v>
      </c>
      <c r="D1245" s="636">
        <v>30</v>
      </c>
      <c r="E1245" s="636">
        <v>600</v>
      </c>
      <c r="F1245" s="636">
        <v>30</v>
      </c>
      <c r="G1245" s="636">
        <v>850</v>
      </c>
      <c r="H1245" s="636" t="s">
        <v>1133</v>
      </c>
      <c r="J1245" s="638">
        <f t="shared" si="19"/>
        <v>0.25</v>
      </c>
      <c r="L1245" s="633" t="s">
        <v>1226</v>
      </c>
      <c r="M1245" s="637" t="s">
        <v>1203</v>
      </c>
    </row>
    <row r="1246" spans="1:13">
      <c r="A1246" s="634" t="s">
        <v>1226</v>
      </c>
      <c r="B1246" s="634" t="s">
        <v>1203</v>
      </c>
      <c r="C1246" s="635" t="s">
        <v>321</v>
      </c>
      <c r="D1246" s="636">
        <v>30</v>
      </c>
      <c r="E1246" s="636">
        <v>850</v>
      </c>
      <c r="F1246" s="636">
        <v>31</v>
      </c>
      <c r="G1246" s="636">
        <v>100</v>
      </c>
      <c r="H1246" s="636" t="s">
        <v>1134</v>
      </c>
      <c r="J1246" s="638">
        <f t="shared" si="19"/>
        <v>0.25</v>
      </c>
      <c r="L1246" s="633" t="s">
        <v>1226</v>
      </c>
      <c r="M1246" s="637" t="s">
        <v>1203</v>
      </c>
    </row>
    <row r="1247" spans="1:13">
      <c r="A1247" s="634" t="s">
        <v>1226</v>
      </c>
      <c r="B1247" s="634" t="s">
        <v>1203</v>
      </c>
      <c r="C1247" s="635" t="s">
        <v>321</v>
      </c>
      <c r="D1247" s="636">
        <v>31</v>
      </c>
      <c r="E1247" s="636">
        <v>100</v>
      </c>
      <c r="F1247" s="636">
        <v>31</v>
      </c>
      <c r="G1247" s="636">
        <v>700</v>
      </c>
      <c r="H1247" s="636" t="s">
        <v>1133</v>
      </c>
      <c r="J1247" s="638">
        <f t="shared" si="19"/>
        <v>0.59999999999999787</v>
      </c>
      <c r="L1247" s="633" t="s">
        <v>1226</v>
      </c>
      <c r="M1247" s="637" t="s">
        <v>1203</v>
      </c>
    </row>
    <row r="1248" spans="1:13">
      <c r="A1248" s="634" t="s">
        <v>1226</v>
      </c>
      <c r="B1248" s="634" t="s">
        <v>1203</v>
      </c>
      <c r="C1248" s="635" t="s">
        <v>321</v>
      </c>
      <c r="D1248" s="636">
        <v>31</v>
      </c>
      <c r="E1248" s="636">
        <v>700</v>
      </c>
      <c r="F1248" s="636">
        <v>32</v>
      </c>
      <c r="G1248" s="636">
        <v>100</v>
      </c>
      <c r="H1248" s="636" t="s">
        <v>1134</v>
      </c>
      <c r="J1248" s="638">
        <f t="shared" si="19"/>
        <v>0.40000000000000213</v>
      </c>
      <c r="L1248" s="633" t="s">
        <v>1226</v>
      </c>
      <c r="M1248" s="637" t="s">
        <v>1203</v>
      </c>
    </row>
    <row r="1249" spans="1:13">
      <c r="A1249" s="634" t="s">
        <v>1226</v>
      </c>
      <c r="B1249" s="634" t="s">
        <v>1203</v>
      </c>
      <c r="C1249" s="635" t="s">
        <v>321</v>
      </c>
      <c r="D1249" s="636">
        <v>32</v>
      </c>
      <c r="E1249" s="636">
        <v>100</v>
      </c>
      <c r="F1249" s="636">
        <v>32</v>
      </c>
      <c r="G1249" s="636">
        <v>850</v>
      </c>
      <c r="H1249" s="636" t="s">
        <v>1133</v>
      </c>
      <c r="J1249" s="638">
        <f t="shared" si="19"/>
        <v>0.75</v>
      </c>
      <c r="L1249" s="633" t="s">
        <v>1226</v>
      </c>
      <c r="M1249" s="637" t="s">
        <v>1203</v>
      </c>
    </row>
    <row r="1250" spans="1:13">
      <c r="A1250" s="634" t="s">
        <v>1226</v>
      </c>
      <c r="B1250" s="634" t="s">
        <v>1203</v>
      </c>
      <c r="C1250" s="635" t="s">
        <v>321</v>
      </c>
      <c r="D1250" s="636">
        <v>32</v>
      </c>
      <c r="E1250" s="636">
        <v>850</v>
      </c>
      <c r="F1250" s="636">
        <v>32</v>
      </c>
      <c r="G1250" s="636">
        <v>900</v>
      </c>
      <c r="H1250" s="636" t="s">
        <v>1134</v>
      </c>
      <c r="J1250" s="638">
        <f t="shared" si="19"/>
        <v>4.9999999999997158E-2</v>
      </c>
      <c r="L1250" s="633" t="s">
        <v>1226</v>
      </c>
      <c r="M1250" s="637" t="s">
        <v>1203</v>
      </c>
    </row>
    <row r="1251" spans="1:13">
      <c r="A1251" s="634" t="s">
        <v>1226</v>
      </c>
      <c r="B1251" s="634" t="s">
        <v>1203</v>
      </c>
      <c r="C1251" s="635" t="s">
        <v>321</v>
      </c>
      <c r="D1251" s="636">
        <v>32</v>
      </c>
      <c r="E1251" s="636">
        <v>900</v>
      </c>
      <c r="F1251" s="636">
        <v>37</v>
      </c>
      <c r="G1251" s="636">
        <v>200</v>
      </c>
      <c r="H1251" s="636" t="s">
        <v>1133</v>
      </c>
      <c r="J1251" s="638">
        <f t="shared" si="19"/>
        <v>4.3000000000000043</v>
      </c>
      <c r="L1251" s="633" t="s">
        <v>1226</v>
      </c>
      <c r="M1251" s="637" t="s">
        <v>1203</v>
      </c>
    </row>
    <row r="1252" spans="1:13">
      <c r="A1252" s="634" t="s">
        <v>1226</v>
      </c>
      <c r="B1252" s="634" t="s">
        <v>1203</v>
      </c>
      <c r="C1252" s="635" t="s">
        <v>321</v>
      </c>
      <c r="D1252" s="636">
        <v>37</v>
      </c>
      <c r="E1252" s="636">
        <v>200</v>
      </c>
      <c r="F1252" s="636">
        <v>38</v>
      </c>
      <c r="G1252" s="636">
        <v>170</v>
      </c>
      <c r="H1252" s="636" t="s">
        <v>1134</v>
      </c>
      <c r="J1252" s="638">
        <f t="shared" si="19"/>
        <v>0.96999999999999886</v>
      </c>
      <c r="L1252" s="633" t="s">
        <v>1226</v>
      </c>
      <c r="M1252" s="637" t="s">
        <v>1203</v>
      </c>
    </row>
    <row r="1253" spans="1:13">
      <c r="A1253" s="634" t="s">
        <v>1226</v>
      </c>
      <c r="B1253" s="634" t="s">
        <v>1203</v>
      </c>
      <c r="C1253" s="635" t="s">
        <v>321</v>
      </c>
      <c r="D1253" s="636">
        <v>38</v>
      </c>
      <c r="E1253" s="636">
        <v>170</v>
      </c>
      <c r="F1253" s="636">
        <v>38</v>
      </c>
      <c r="G1253" s="636">
        <v>250</v>
      </c>
      <c r="H1253" s="636" t="s">
        <v>1133</v>
      </c>
      <c r="J1253" s="638">
        <f t="shared" si="19"/>
        <v>7.9999999999998295E-2</v>
      </c>
      <c r="L1253" s="633" t="s">
        <v>1226</v>
      </c>
      <c r="M1253" s="637" t="s">
        <v>1203</v>
      </c>
    </row>
    <row r="1254" spans="1:13">
      <c r="A1254" s="634" t="s">
        <v>1226</v>
      </c>
      <c r="B1254" s="634" t="s">
        <v>1203</v>
      </c>
      <c r="C1254" s="635" t="s">
        <v>321</v>
      </c>
      <c r="D1254" s="636">
        <v>38</v>
      </c>
      <c r="E1254" s="636">
        <v>250</v>
      </c>
      <c r="F1254" s="636">
        <v>38</v>
      </c>
      <c r="G1254" s="636">
        <v>850</v>
      </c>
      <c r="H1254" s="636" t="s">
        <v>1134</v>
      </c>
      <c r="J1254" s="638">
        <f t="shared" si="19"/>
        <v>0.60000000000000142</v>
      </c>
      <c r="L1254" s="633" t="s">
        <v>1226</v>
      </c>
      <c r="M1254" s="637" t="s">
        <v>1203</v>
      </c>
    </row>
    <row r="1255" spans="1:13">
      <c r="A1255" s="634" t="s">
        <v>1226</v>
      </c>
      <c r="B1255" s="634" t="s">
        <v>1203</v>
      </c>
      <c r="C1255" s="635" t="s">
        <v>321</v>
      </c>
      <c r="D1255" s="636">
        <v>38</v>
      </c>
      <c r="E1255" s="636">
        <v>850</v>
      </c>
      <c r="F1255" s="636">
        <v>39</v>
      </c>
      <c r="G1255" s="636">
        <v>100</v>
      </c>
      <c r="H1255" s="636" t="s">
        <v>1133</v>
      </c>
      <c r="J1255" s="638">
        <f t="shared" si="19"/>
        <v>0.25</v>
      </c>
      <c r="L1255" s="633" t="s">
        <v>1226</v>
      </c>
      <c r="M1255" s="637" t="s">
        <v>1203</v>
      </c>
    </row>
    <row r="1256" spans="1:13">
      <c r="A1256" s="634" t="s">
        <v>1226</v>
      </c>
      <c r="B1256" s="634" t="s">
        <v>1203</v>
      </c>
      <c r="C1256" s="635" t="s">
        <v>321</v>
      </c>
      <c r="D1256" s="636">
        <v>39</v>
      </c>
      <c r="E1256" s="636">
        <v>100</v>
      </c>
      <c r="F1256" s="636">
        <v>39</v>
      </c>
      <c r="G1256" s="636">
        <v>200</v>
      </c>
      <c r="H1256" s="636" t="s">
        <v>1134</v>
      </c>
      <c r="J1256" s="638">
        <f t="shared" si="19"/>
        <v>0.10000000000000142</v>
      </c>
      <c r="L1256" s="633" t="s">
        <v>1226</v>
      </c>
      <c r="M1256" s="637" t="s">
        <v>1203</v>
      </c>
    </row>
    <row r="1257" spans="1:13">
      <c r="A1257" s="634" t="s">
        <v>1226</v>
      </c>
      <c r="B1257" s="634" t="s">
        <v>1203</v>
      </c>
      <c r="C1257" s="635" t="s">
        <v>321</v>
      </c>
      <c r="D1257" s="636">
        <v>39</v>
      </c>
      <c r="E1257" s="636">
        <v>200</v>
      </c>
      <c r="F1257" s="636">
        <v>39</v>
      </c>
      <c r="G1257" s="636">
        <v>350</v>
      </c>
      <c r="H1257" s="636" t="s">
        <v>1133</v>
      </c>
      <c r="J1257" s="638">
        <f t="shared" si="19"/>
        <v>0.14999999999999858</v>
      </c>
      <c r="L1257" s="633" t="s">
        <v>1226</v>
      </c>
      <c r="M1257" s="637" t="s">
        <v>1203</v>
      </c>
    </row>
    <row r="1258" spans="1:13">
      <c r="A1258" s="634" t="s">
        <v>1226</v>
      </c>
      <c r="B1258" s="634" t="s">
        <v>1203</v>
      </c>
      <c r="C1258" s="635" t="s">
        <v>321</v>
      </c>
      <c r="D1258" s="636">
        <v>39</v>
      </c>
      <c r="E1258" s="636">
        <v>350</v>
      </c>
      <c r="F1258" s="636">
        <v>40</v>
      </c>
      <c r="G1258" s="636">
        <v>500</v>
      </c>
      <c r="H1258" s="636" t="s">
        <v>1134</v>
      </c>
      <c r="J1258" s="638">
        <f t="shared" si="19"/>
        <v>1.1499999999999986</v>
      </c>
      <c r="L1258" s="633" t="s">
        <v>1226</v>
      </c>
      <c r="M1258" s="637" t="s">
        <v>1203</v>
      </c>
    </row>
    <row r="1259" spans="1:13">
      <c r="A1259" s="634" t="s">
        <v>1226</v>
      </c>
      <c r="B1259" s="634" t="s">
        <v>1203</v>
      </c>
      <c r="C1259" s="635" t="s">
        <v>321</v>
      </c>
      <c r="D1259" s="636">
        <v>40</v>
      </c>
      <c r="E1259" s="636">
        <v>500</v>
      </c>
      <c r="F1259" s="636">
        <v>40</v>
      </c>
      <c r="G1259" s="636">
        <v>600</v>
      </c>
      <c r="H1259" s="636" t="s">
        <v>1134</v>
      </c>
      <c r="J1259" s="638">
        <f t="shared" si="19"/>
        <v>0.10000000000000142</v>
      </c>
      <c r="L1259" s="633" t="s">
        <v>1226</v>
      </c>
      <c r="M1259" s="637" t="s">
        <v>1203</v>
      </c>
    </row>
    <row r="1260" spans="1:13">
      <c r="A1260" s="634" t="s">
        <v>1226</v>
      </c>
      <c r="B1260" s="634" t="s">
        <v>1203</v>
      </c>
      <c r="C1260" s="635" t="s">
        <v>321</v>
      </c>
      <c r="D1260" s="636">
        <v>40</v>
      </c>
      <c r="E1260" s="636">
        <v>600</v>
      </c>
      <c r="F1260" s="636">
        <v>40</v>
      </c>
      <c r="G1260" s="636">
        <v>900</v>
      </c>
      <c r="H1260" s="636" t="s">
        <v>1141</v>
      </c>
      <c r="J1260" s="638">
        <f t="shared" si="19"/>
        <v>0.29999999999999716</v>
      </c>
      <c r="L1260" s="633" t="s">
        <v>1226</v>
      </c>
      <c r="M1260" s="637" t="s">
        <v>1203</v>
      </c>
    </row>
    <row r="1261" spans="1:13">
      <c r="A1261" s="634" t="s">
        <v>1226</v>
      </c>
      <c r="B1261" s="634" t="s">
        <v>1203</v>
      </c>
      <c r="C1261" s="635" t="s">
        <v>321</v>
      </c>
      <c r="D1261" s="636">
        <v>40</v>
      </c>
      <c r="E1261" s="636">
        <v>900</v>
      </c>
      <c r="F1261" s="636">
        <v>41</v>
      </c>
      <c r="G1261" s="636">
        <v>0</v>
      </c>
      <c r="H1261" s="636" t="s">
        <v>1133</v>
      </c>
      <c r="J1261" s="638">
        <f t="shared" si="19"/>
        <v>0.10000000000000142</v>
      </c>
      <c r="L1261" s="633" t="s">
        <v>1226</v>
      </c>
      <c r="M1261" s="637" t="s">
        <v>1203</v>
      </c>
    </row>
    <row r="1262" spans="1:13">
      <c r="A1262" s="634" t="s">
        <v>1226</v>
      </c>
      <c r="B1262" s="634" t="s">
        <v>1203</v>
      </c>
      <c r="C1262" s="635" t="s">
        <v>321</v>
      </c>
      <c r="D1262" s="636">
        <v>41</v>
      </c>
      <c r="E1262" s="636">
        <v>0</v>
      </c>
      <c r="F1262" s="636">
        <v>41</v>
      </c>
      <c r="G1262" s="636">
        <v>700</v>
      </c>
      <c r="H1262" s="636" t="s">
        <v>1134</v>
      </c>
      <c r="J1262" s="638">
        <f t="shared" si="19"/>
        <v>0.70000000000000284</v>
      </c>
      <c r="L1262" s="633" t="s">
        <v>1226</v>
      </c>
      <c r="M1262" s="637" t="s">
        <v>1203</v>
      </c>
    </row>
    <row r="1263" spans="1:13">
      <c r="A1263" s="634" t="s">
        <v>1226</v>
      </c>
      <c r="B1263" s="634" t="s">
        <v>1203</v>
      </c>
      <c r="C1263" s="635" t="s">
        <v>321</v>
      </c>
      <c r="D1263" s="636">
        <v>41</v>
      </c>
      <c r="E1263" s="636">
        <v>700</v>
      </c>
      <c r="F1263" s="636">
        <v>41</v>
      </c>
      <c r="G1263" s="636">
        <v>850</v>
      </c>
      <c r="H1263" s="636" t="s">
        <v>1133</v>
      </c>
      <c r="J1263" s="638">
        <f t="shared" si="19"/>
        <v>0.14999999999999858</v>
      </c>
      <c r="L1263" s="633" t="s">
        <v>1226</v>
      </c>
      <c r="M1263" s="637" t="s">
        <v>1203</v>
      </c>
    </row>
    <row r="1264" spans="1:13">
      <c r="A1264" s="634" t="s">
        <v>1226</v>
      </c>
      <c r="B1264" s="634" t="s">
        <v>1203</v>
      </c>
      <c r="C1264" s="635" t="s">
        <v>321</v>
      </c>
      <c r="D1264" s="636">
        <v>41</v>
      </c>
      <c r="E1264" s="636">
        <v>850</v>
      </c>
      <c r="F1264" s="636">
        <v>42</v>
      </c>
      <c r="G1264" s="636">
        <v>0</v>
      </c>
      <c r="H1264" s="636" t="s">
        <v>1134</v>
      </c>
      <c r="J1264" s="638">
        <f t="shared" si="19"/>
        <v>0.14999999999999858</v>
      </c>
      <c r="L1264" s="633" t="s">
        <v>1226</v>
      </c>
      <c r="M1264" s="637" t="s">
        <v>1203</v>
      </c>
    </row>
    <row r="1265" spans="1:13">
      <c r="A1265" s="634" t="s">
        <v>1226</v>
      </c>
      <c r="B1265" s="634" t="s">
        <v>1203</v>
      </c>
      <c r="C1265" s="635" t="s">
        <v>321</v>
      </c>
      <c r="D1265" s="636">
        <v>42</v>
      </c>
      <c r="E1265" s="636">
        <v>0</v>
      </c>
      <c r="F1265" s="636">
        <v>42</v>
      </c>
      <c r="G1265" s="636">
        <v>200</v>
      </c>
      <c r="H1265" s="636" t="s">
        <v>1133</v>
      </c>
      <c r="J1265" s="638">
        <f t="shared" si="19"/>
        <v>0.20000000000000284</v>
      </c>
      <c r="L1265" s="633" t="s">
        <v>1226</v>
      </c>
      <c r="M1265" s="637" t="s">
        <v>1203</v>
      </c>
    </row>
    <row r="1266" spans="1:13">
      <c r="A1266" s="634" t="s">
        <v>1226</v>
      </c>
      <c r="B1266" s="634" t="s">
        <v>1203</v>
      </c>
      <c r="C1266" s="635" t="s">
        <v>321</v>
      </c>
      <c r="D1266" s="636">
        <v>42</v>
      </c>
      <c r="E1266" s="636">
        <v>200</v>
      </c>
      <c r="F1266" s="636">
        <v>44</v>
      </c>
      <c r="G1266" s="636">
        <v>200</v>
      </c>
      <c r="H1266" s="636" t="s">
        <v>1134</v>
      </c>
      <c r="J1266" s="638">
        <f t="shared" si="19"/>
        <v>2</v>
      </c>
      <c r="L1266" s="633" t="s">
        <v>1226</v>
      </c>
      <c r="M1266" s="637" t="s">
        <v>1203</v>
      </c>
    </row>
    <row r="1267" spans="1:13">
      <c r="A1267" s="634" t="s">
        <v>1226</v>
      </c>
      <c r="B1267" s="634" t="s">
        <v>1203</v>
      </c>
      <c r="C1267" s="635" t="s">
        <v>321</v>
      </c>
      <c r="D1267" s="636">
        <v>44</v>
      </c>
      <c r="E1267" s="636">
        <v>200</v>
      </c>
      <c r="F1267" s="636">
        <v>47</v>
      </c>
      <c r="G1267" s="636">
        <v>200</v>
      </c>
      <c r="H1267" s="636" t="s">
        <v>1141</v>
      </c>
      <c r="J1267" s="638">
        <f t="shared" si="19"/>
        <v>3</v>
      </c>
      <c r="L1267" s="633" t="s">
        <v>1226</v>
      </c>
      <c r="M1267" s="637" t="s">
        <v>1203</v>
      </c>
    </row>
    <row r="1268" spans="1:13">
      <c r="A1268" s="634" t="s">
        <v>1226</v>
      </c>
      <c r="B1268" s="634" t="s">
        <v>1203</v>
      </c>
      <c r="C1268" s="635" t="s">
        <v>321</v>
      </c>
      <c r="D1268" s="636">
        <v>47</v>
      </c>
      <c r="E1268" s="636">
        <v>200</v>
      </c>
      <c r="F1268" s="636">
        <v>47</v>
      </c>
      <c r="G1268" s="636">
        <v>700</v>
      </c>
      <c r="H1268" s="636" t="s">
        <v>1134</v>
      </c>
      <c r="J1268" s="638">
        <f t="shared" si="19"/>
        <v>0.5</v>
      </c>
      <c r="L1268" s="633" t="s">
        <v>1226</v>
      </c>
      <c r="M1268" s="637" t="s">
        <v>1203</v>
      </c>
    </row>
    <row r="1269" spans="1:13">
      <c r="A1269" s="634" t="s">
        <v>1226</v>
      </c>
      <c r="B1269" s="634" t="s">
        <v>1203</v>
      </c>
      <c r="C1269" s="635" t="s">
        <v>321</v>
      </c>
      <c r="D1269" s="636">
        <v>47</v>
      </c>
      <c r="E1269" s="636">
        <v>700</v>
      </c>
      <c r="F1269" s="636">
        <v>48</v>
      </c>
      <c r="G1269" s="636">
        <v>0</v>
      </c>
      <c r="H1269" s="636" t="s">
        <v>1141</v>
      </c>
      <c r="J1269" s="638">
        <f t="shared" si="19"/>
        <v>0.29999999999999716</v>
      </c>
      <c r="L1269" s="633" t="s">
        <v>1226</v>
      </c>
      <c r="M1269" s="637" t="s">
        <v>1203</v>
      </c>
    </row>
    <row r="1270" spans="1:13">
      <c r="A1270" s="634" t="s">
        <v>1226</v>
      </c>
      <c r="B1270" s="634" t="s">
        <v>1203</v>
      </c>
      <c r="C1270" s="635" t="s">
        <v>321</v>
      </c>
      <c r="D1270" s="636">
        <v>48</v>
      </c>
      <c r="E1270" s="636">
        <v>0</v>
      </c>
      <c r="F1270" s="636">
        <v>48</v>
      </c>
      <c r="G1270" s="636">
        <v>100</v>
      </c>
      <c r="H1270" s="636" t="s">
        <v>1134</v>
      </c>
      <c r="J1270" s="638">
        <f t="shared" si="19"/>
        <v>0.10000000000000142</v>
      </c>
      <c r="L1270" s="633" t="s">
        <v>1226</v>
      </c>
      <c r="M1270" s="637" t="s">
        <v>1203</v>
      </c>
    </row>
    <row r="1271" spans="1:13">
      <c r="A1271" s="634" t="s">
        <v>1226</v>
      </c>
      <c r="B1271" s="634" t="s">
        <v>1203</v>
      </c>
      <c r="C1271" s="635" t="s">
        <v>321</v>
      </c>
      <c r="D1271" s="636">
        <v>48</v>
      </c>
      <c r="E1271" s="636">
        <v>100</v>
      </c>
      <c r="F1271" s="636">
        <v>48</v>
      </c>
      <c r="G1271" s="636">
        <v>600</v>
      </c>
      <c r="H1271" s="636" t="s">
        <v>1133</v>
      </c>
      <c r="J1271" s="638">
        <f t="shared" si="19"/>
        <v>0.5</v>
      </c>
      <c r="L1271" s="633" t="s">
        <v>1226</v>
      </c>
      <c r="M1271" s="637" t="s">
        <v>1203</v>
      </c>
    </row>
    <row r="1272" spans="1:13">
      <c r="A1272" s="634" t="s">
        <v>1226</v>
      </c>
      <c r="B1272" s="634" t="s">
        <v>1203</v>
      </c>
      <c r="C1272" s="635" t="s">
        <v>321</v>
      </c>
      <c r="D1272" s="636">
        <v>48</v>
      </c>
      <c r="E1272" s="636">
        <v>600</v>
      </c>
      <c r="F1272" s="636">
        <v>49</v>
      </c>
      <c r="G1272" s="636">
        <v>100</v>
      </c>
      <c r="H1272" s="636" t="s">
        <v>1132</v>
      </c>
      <c r="J1272" s="638">
        <f t="shared" si="19"/>
        <v>0.5</v>
      </c>
      <c r="L1272" s="633" t="s">
        <v>1226</v>
      </c>
      <c r="M1272" s="637" t="s">
        <v>1203</v>
      </c>
    </row>
    <row r="1273" spans="1:13">
      <c r="A1273" s="634" t="s">
        <v>1226</v>
      </c>
      <c r="B1273" s="634" t="s">
        <v>1203</v>
      </c>
      <c r="C1273" s="635" t="s">
        <v>321</v>
      </c>
      <c r="D1273" s="636">
        <v>49</v>
      </c>
      <c r="E1273" s="636">
        <v>100</v>
      </c>
      <c r="F1273" s="636">
        <v>49</v>
      </c>
      <c r="G1273" s="636">
        <v>300</v>
      </c>
      <c r="H1273" s="636" t="s">
        <v>1133</v>
      </c>
      <c r="J1273" s="638">
        <f t="shared" si="19"/>
        <v>0.19999999999999574</v>
      </c>
      <c r="L1273" s="633" t="s">
        <v>1226</v>
      </c>
      <c r="M1273" s="637" t="s">
        <v>1203</v>
      </c>
    </row>
    <row r="1274" spans="1:13">
      <c r="A1274" s="634" t="s">
        <v>1226</v>
      </c>
      <c r="B1274" s="634" t="s">
        <v>1203</v>
      </c>
      <c r="C1274" s="635" t="s">
        <v>321</v>
      </c>
      <c r="D1274" s="636">
        <v>49</v>
      </c>
      <c r="E1274" s="636">
        <v>300</v>
      </c>
      <c r="F1274" s="636">
        <v>49</v>
      </c>
      <c r="G1274" s="636">
        <v>550</v>
      </c>
      <c r="H1274" s="636" t="s">
        <v>1132</v>
      </c>
      <c r="J1274" s="638">
        <f t="shared" si="19"/>
        <v>0.25</v>
      </c>
      <c r="L1274" s="633" t="s">
        <v>1226</v>
      </c>
      <c r="M1274" s="637" t="s">
        <v>1203</v>
      </c>
    </row>
    <row r="1275" spans="1:13">
      <c r="A1275" s="634" t="s">
        <v>1226</v>
      </c>
      <c r="B1275" s="634" t="s">
        <v>1203</v>
      </c>
      <c r="C1275" s="635" t="s">
        <v>321</v>
      </c>
      <c r="D1275" s="636">
        <v>49</v>
      </c>
      <c r="E1275" s="636">
        <v>550</v>
      </c>
      <c r="F1275" s="636">
        <v>50</v>
      </c>
      <c r="G1275" s="636">
        <v>150</v>
      </c>
      <c r="H1275" s="636" t="s">
        <v>1134</v>
      </c>
      <c r="J1275" s="638">
        <f t="shared" si="19"/>
        <v>0.60000000000000142</v>
      </c>
      <c r="L1275" s="633" t="s">
        <v>1226</v>
      </c>
      <c r="M1275" s="637" t="s">
        <v>1203</v>
      </c>
    </row>
    <row r="1276" spans="1:13">
      <c r="A1276" s="634" t="s">
        <v>1226</v>
      </c>
      <c r="B1276" s="634" t="s">
        <v>1203</v>
      </c>
      <c r="C1276" s="635" t="s">
        <v>321</v>
      </c>
      <c r="D1276" s="636">
        <v>50</v>
      </c>
      <c r="E1276" s="636">
        <v>150</v>
      </c>
      <c r="F1276" s="636">
        <v>50</v>
      </c>
      <c r="G1276" s="636">
        <v>650</v>
      </c>
      <c r="H1276" s="636" t="s">
        <v>1133</v>
      </c>
      <c r="J1276" s="638">
        <f t="shared" si="19"/>
        <v>0.5</v>
      </c>
      <c r="L1276" s="633" t="s">
        <v>1226</v>
      </c>
      <c r="M1276" s="637" t="s">
        <v>1203</v>
      </c>
    </row>
    <row r="1277" spans="1:13">
      <c r="A1277" s="634" t="s">
        <v>1226</v>
      </c>
      <c r="B1277" s="634" t="s">
        <v>1203</v>
      </c>
      <c r="C1277" s="635" t="s">
        <v>321</v>
      </c>
      <c r="D1277" s="636">
        <v>50</v>
      </c>
      <c r="E1277" s="636">
        <v>650</v>
      </c>
      <c r="F1277" s="636">
        <v>50</v>
      </c>
      <c r="G1277" s="636">
        <v>950</v>
      </c>
      <c r="H1277" s="636" t="s">
        <v>1134</v>
      </c>
      <c r="J1277" s="638">
        <f t="shared" si="19"/>
        <v>0.30000000000000426</v>
      </c>
      <c r="L1277" s="633" t="s">
        <v>1226</v>
      </c>
      <c r="M1277" s="637" t="s">
        <v>1203</v>
      </c>
    </row>
    <row r="1278" spans="1:13">
      <c r="A1278" s="634" t="s">
        <v>1226</v>
      </c>
      <c r="B1278" s="634" t="s">
        <v>1203</v>
      </c>
      <c r="C1278" s="635" t="s">
        <v>321</v>
      </c>
      <c r="D1278" s="636">
        <v>50</v>
      </c>
      <c r="E1278" s="636">
        <v>950</v>
      </c>
      <c r="F1278" s="636">
        <v>51</v>
      </c>
      <c r="G1278" s="636">
        <v>100</v>
      </c>
      <c r="H1278" s="636" t="s">
        <v>1133</v>
      </c>
      <c r="J1278" s="638">
        <f t="shared" si="19"/>
        <v>0.14999999999999858</v>
      </c>
      <c r="L1278" s="633" t="s">
        <v>1226</v>
      </c>
      <c r="M1278" s="637" t="s">
        <v>1203</v>
      </c>
    </row>
    <row r="1279" spans="1:13">
      <c r="A1279" s="634" t="s">
        <v>1226</v>
      </c>
      <c r="B1279" s="634" t="s">
        <v>1203</v>
      </c>
      <c r="C1279" s="635" t="s">
        <v>321</v>
      </c>
      <c r="D1279" s="636">
        <v>51</v>
      </c>
      <c r="E1279" s="636">
        <v>100</v>
      </c>
      <c r="F1279" s="636">
        <v>51</v>
      </c>
      <c r="G1279" s="636">
        <v>500</v>
      </c>
      <c r="H1279" s="636" t="s">
        <v>1134</v>
      </c>
      <c r="J1279" s="638">
        <f t="shared" si="19"/>
        <v>0.39999999999999858</v>
      </c>
      <c r="L1279" s="633" t="s">
        <v>1226</v>
      </c>
      <c r="M1279" s="637" t="s">
        <v>1203</v>
      </c>
    </row>
    <row r="1280" spans="1:13">
      <c r="A1280" s="634" t="s">
        <v>1226</v>
      </c>
      <c r="B1280" s="634" t="s">
        <v>1203</v>
      </c>
      <c r="C1280" s="635" t="s">
        <v>321</v>
      </c>
      <c r="D1280" s="636">
        <v>51</v>
      </c>
      <c r="E1280" s="636">
        <v>500</v>
      </c>
      <c r="F1280" s="636">
        <v>51</v>
      </c>
      <c r="G1280" s="636">
        <v>750</v>
      </c>
      <c r="H1280" s="636" t="s">
        <v>1133</v>
      </c>
      <c r="J1280" s="638">
        <f t="shared" si="19"/>
        <v>0.25</v>
      </c>
      <c r="L1280" s="633" t="s">
        <v>1226</v>
      </c>
      <c r="M1280" s="637" t="s">
        <v>1203</v>
      </c>
    </row>
    <row r="1281" spans="1:13">
      <c r="A1281" s="634" t="s">
        <v>1226</v>
      </c>
      <c r="B1281" s="634" t="s">
        <v>1203</v>
      </c>
      <c r="C1281" s="635" t="s">
        <v>321</v>
      </c>
      <c r="D1281" s="636">
        <v>51</v>
      </c>
      <c r="E1281" s="636">
        <v>750</v>
      </c>
      <c r="F1281" s="636">
        <v>52</v>
      </c>
      <c r="G1281" s="636">
        <v>300</v>
      </c>
      <c r="H1281" s="636" t="s">
        <v>1141</v>
      </c>
      <c r="J1281" s="638">
        <f t="shared" si="19"/>
        <v>0.54999999999999716</v>
      </c>
      <c r="L1281" s="633" t="s">
        <v>1226</v>
      </c>
      <c r="M1281" s="637" t="s">
        <v>1203</v>
      </c>
    </row>
    <row r="1282" spans="1:13">
      <c r="A1282" s="634" t="s">
        <v>1226</v>
      </c>
      <c r="B1282" s="634" t="s">
        <v>1203</v>
      </c>
      <c r="C1282" s="635" t="s">
        <v>321</v>
      </c>
      <c r="D1282" s="636">
        <v>52</v>
      </c>
      <c r="E1282" s="636">
        <v>300</v>
      </c>
      <c r="F1282" s="636">
        <v>54</v>
      </c>
      <c r="G1282" s="636">
        <v>200</v>
      </c>
      <c r="H1282" s="636" t="s">
        <v>1134</v>
      </c>
      <c r="J1282" s="638">
        <f t="shared" si="19"/>
        <v>1.9000000000000057</v>
      </c>
      <c r="L1282" s="633" t="s">
        <v>1226</v>
      </c>
      <c r="M1282" s="637" t="s">
        <v>1203</v>
      </c>
    </row>
    <row r="1283" spans="1:13">
      <c r="A1283" s="634" t="s">
        <v>1226</v>
      </c>
      <c r="B1283" s="634" t="s">
        <v>1203</v>
      </c>
      <c r="C1283" s="635" t="s">
        <v>321</v>
      </c>
      <c r="D1283" s="636">
        <v>54</v>
      </c>
      <c r="E1283" s="636">
        <v>200</v>
      </c>
      <c r="F1283" s="636">
        <v>54</v>
      </c>
      <c r="G1283" s="636">
        <v>400</v>
      </c>
      <c r="H1283" s="636" t="s">
        <v>1134</v>
      </c>
      <c r="J1283" s="638">
        <f t="shared" ref="J1283:J1346" si="20">+(F1283+G1283/1000)-(D1283+E1283/1000)</f>
        <v>0.19999999999999574</v>
      </c>
      <c r="L1283" s="633" t="s">
        <v>1226</v>
      </c>
      <c r="M1283" s="637" t="s">
        <v>1203</v>
      </c>
    </row>
    <row r="1284" spans="1:13">
      <c r="A1284" s="634" t="s">
        <v>1226</v>
      </c>
      <c r="B1284" s="634" t="s">
        <v>1203</v>
      </c>
      <c r="C1284" s="635" t="s">
        <v>321</v>
      </c>
      <c r="D1284" s="636">
        <v>54</v>
      </c>
      <c r="E1284" s="636">
        <v>400</v>
      </c>
      <c r="F1284" s="636">
        <v>58</v>
      </c>
      <c r="G1284" s="636">
        <v>0</v>
      </c>
      <c r="H1284" s="636" t="s">
        <v>1134</v>
      </c>
      <c r="J1284" s="638">
        <f t="shared" si="20"/>
        <v>3.6000000000000014</v>
      </c>
      <c r="L1284" s="633" t="s">
        <v>1226</v>
      </c>
      <c r="M1284" s="637" t="s">
        <v>1203</v>
      </c>
    </row>
    <row r="1285" spans="1:13">
      <c r="A1285" s="634" t="s">
        <v>1226</v>
      </c>
      <c r="B1285" s="634" t="s">
        <v>1203</v>
      </c>
      <c r="C1285" s="635" t="s">
        <v>321</v>
      </c>
      <c r="D1285" s="636">
        <v>58</v>
      </c>
      <c r="E1285" s="636">
        <v>0</v>
      </c>
      <c r="F1285" s="636">
        <v>58</v>
      </c>
      <c r="G1285" s="636">
        <v>200</v>
      </c>
      <c r="H1285" s="636" t="s">
        <v>1133</v>
      </c>
      <c r="J1285" s="638">
        <f t="shared" si="20"/>
        <v>0.20000000000000284</v>
      </c>
      <c r="L1285" s="633" t="s">
        <v>1226</v>
      </c>
      <c r="M1285" s="637" t="s">
        <v>1203</v>
      </c>
    </row>
    <row r="1286" spans="1:13">
      <c r="A1286" s="634" t="s">
        <v>1226</v>
      </c>
      <c r="B1286" s="634" t="s">
        <v>1203</v>
      </c>
      <c r="C1286" s="635" t="s">
        <v>321</v>
      </c>
      <c r="D1286" s="636">
        <v>58</v>
      </c>
      <c r="E1286" s="636">
        <v>200</v>
      </c>
      <c r="F1286" s="636">
        <v>58</v>
      </c>
      <c r="G1286" s="636">
        <v>800</v>
      </c>
      <c r="H1286" s="636" t="s">
        <v>1134</v>
      </c>
      <c r="J1286" s="638">
        <f t="shared" si="20"/>
        <v>0.59999999999999432</v>
      </c>
      <c r="L1286" s="633" t="s">
        <v>1226</v>
      </c>
      <c r="M1286" s="637" t="s">
        <v>1203</v>
      </c>
    </row>
    <row r="1287" spans="1:13">
      <c r="A1287" s="634" t="s">
        <v>1226</v>
      </c>
      <c r="B1287" s="634" t="s">
        <v>1203</v>
      </c>
      <c r="C1287" s="635" t="s">
        <v>321</v>
      </c>
      <c r="D1287" s="636">
        <v>58</v>
      </c>
      <c r="E1287" s="636">
        <v>800</v>
      </c>
      <c r="F1287" s="636">
        <v>60</v>
      </c>
      <c r="G1287" s="636">
        <v>0</v>
      </c>
      <c r="H1287" s="636" t="s">
        <v>1134</v>
      </c>
      <c r="J1287" s="638">
        <f t="shared" si="20"/>
        <v>1.2000000000000028</v>
      </c>
      <c r="L1287" s="633" t="s">
        <v>1226</v>
      </c>
      <c r="M1287" s="637" t="s">
        <v>1203</v>
      </c>
    </row>
    <row r="1288" spans="1:13">
      <c r="A1288" s="634" t="s">
        <v>1227</v>
      </c>
      <c r="B1288" s="634" t="s">
        <v>1203</v>
      </c>
      <c r="C1288" s="635" t="s">
        <v>322</v>
      </c>
      <c r="D1288" s="636">
        <v>3</v>
      </c>
      <c r="E1288" s="636">
        <v>400</v>
      </c>
      <c r="F1288" s="636">
        <v>39</v>
      </c>
      <c r="G1288" s="636">
        <v>750</v>
      </c>
      <c r="H1288" s="636" t="s">
        <v>1134</v>
      </c>
      <c r="J1288" s="638">
        <f t="shared" si="20"/>
        <v>36.35</v>
      </c>
      <c r="L1288" s="633" t="s">
        <v>1227</v>
      </c>
      <c r="M1288" s="637" t="s">
        <v>1203</v>
      </c>
    </row>
    <row r="1289" spans="1:13">
      <c r="A1289" s="634" t="s">
        <v>1227</v>
      </c>
      <c r="B1289" s="634" t="s">
        <v>1203</v>
      </c>
      <c r="C1289" s="635" t="s">
        <v>322</v>
      </c>
      <c r="D1289" s="636">
        <v>39</v>
      </c>
      <c r="E1289" s="636">
        <v>750</v>
      </c>
      <c r="F1289" s="636">
        <v>44</v>
      </c>
      <c r="G1289" s="636">
        <v>200</v>
      </c>
      <c r="H1289" s="636" t="s">
        <v>1141</v>
      </c>
      <c r="J1289" s="638">
        <f t="shared" si="20"/>
        <v>4.4500000000000028</v>
      </c>
      <c r="L1289" s="633" t="s">
        <v>1227</v>
      </c>
      <c r="M1289" s="637" t="s">
        <v>1203</v>
      </c>
    </row>
    <row r="1290" spans="1:13">
      <c r="A1290" s="634" t="s">
        <v>1227</v>
      </c>
      <c r="B1290" s="634" t="s">
        <v>1203</v>
      </c>
      <c r="C1290" s="635" t="s">
        <v>322</v>
      </c>
      <c r="D1290" s="636">
        <v>44</v>
      </c>
      <c r="E1290" s="636">
        <v>200</v>
      </c>
      <c r="F1290" s="636">
        <v>44</v>
      </c>
      <c r="G1290" s="636">
        <v>350</v>
      </c>
      <c r="H1290" s="636" t="s">
        <v>1134</v>
      </c>
      <c r="J1290" s="638">
        <f t="shared" si="20"/>
        <v>0.14999999999999858</v>
      </c>
      <c r="L1290" s="633" t="s">
        <v>1227</v>
      </c>
      <c r="M1290" s="637" t="s">
        <v>1203</v>
      </c>
    </row>
    <row r="1291" spans="1:13">
      <c r="A1291" s="634" t="s">
        <v>1227</v>
      </c>
      <c r="B1291" s="634" t="s">
        <v>1203</v>
      </c>
      <c r="C1291" s="635" t="s">
        <v>322</v>
      </c>
      <c r="D1291" s="636">
        <v>44</v>
      </c>
      <c r="E1291" s="636">
        <v>350</v>
      </c>
      <c r="F1291" s="636">
        <v>46</v>
      </c>
      <c r="G1291" s="636">
        <v>0</v>
      </c>
      <c r="H1291" s="636" t="s">
        <v>1141</v>
      </c>
      <c r="J1291" s="638">
        <f t="shared" si="20"/>
        <v>1.6499999999999986</v>
      </c>
      <c r="L1291" s="633" t="s">
        <v>1227</v>
      </c>
      <c r="M1291" s="637" t="s">
        <v>1203</v>
      </c>
    </row>
    <row r="1292" spans="1:13">
      <c r="A1292" s="634" t="s">
        <v>1227</v>
      </c>
      <c r="B1292" s="634" t="s">
        <v>1203</v>
      </c>
      <c r="C1292" s="635" t="s">
        <v>322</v>
      </c>
      <c r="D1292" s="636">
        <v>46</v>
      </c>
      <c r="E1292" s="636">
        <v>0</v>
      </c>
      <c r="F1292" s="636">
        <v>46</v>
      </c>
      <c r="G1292" s="636">
        <v>500</v>
      </c>
      <c r="H1292" s="636" t="s">
        <v>1134</v>
      </c>
      <c r="J1292" s="638">
        <f t="shared" si="20"/>
        <v>0.5</v>
      </c>
      <c r="L1292" s="633" t="s">
        <v>1227</v>
      </c>
      <c r="M1292" s="637" t="s">
        <v>1203</v>
      </c>
    </row>
    <row r="1293" spans="1:13">
      <c r="A1293" s="634" t="s">
        <v>1227</v>
      </c>
      <c r="B1293" s="634" t="s">
        <v>1203</v>
      </c>
      <c r="C1293" s="635" t="s">
        <v>322</v>
      </c>
      <c r="D1293" s="636">
        <v>46</v>
      </c>
      <c r="E1293" s="636">
        <v>500</v>
      </c>
      <c r="F1293" s="636">
        <v>47</v>
      </c>
      <c r="G1293" s="636">
        <v>550</v>
      </c>
      <c r="H1293" s="636" t="s">
        <v>1141</v>
      </c>
      <c r="J1293" s="638">
        <f t="shared" si="20"/>
        <v>1.0499999999999972</v>
      </c>
      <c r="L1293" s="633" t="s">
        <v>1227</v>
      </c>
      <c r="M1293" s="637" t="s">
        <v>1203</v>
      </c>
    </row>
    <row r="1294" spans="1:13">
      <c r="A1294" s="634" t="s">
        <v>1227</v>
      </c>
      <c r="B1294" s="634" t="s">
        <v>1203</v>
      </c>
      <c r="C1294" s="635" t="s">
        <v>322</v>
      </c>
      <c r="D1294" s="636">
        <v>47</v>
      </c>
      <c r="E1294" s="636">
        <v>550</v>
      </c>
      <c r="F1294" s="636">
        <v>48</v>
      </c>
      <c r="G1294" s="636">
        <v>300</v>
      </c>
      <c r="H1294" s="636" t="s">
        <v>1132</v>
      </c>
      <c r="J1294" s="638">
        <f t="shared" si="20"/>
        <v>0.75</v>
      </c>
      <c r="L1294" s="633" t="s">
        <v>1227</v>
      </c>
      <c r="M1294" s="637" t="s">
        <v>1203</v>
      </c>
    </row>
    <row r="1295" spans="1:13">
      <c r="A1295" s="634" t="s">
        <v>1227</v>
      </c>
      <c r="B1295" s="634" t="s">
        <v>1203</v>
      </c>
      <c r="C1295" s="635" t="s">
        <v>322</v>
      </c>
      <c r="D1295" s="636">
        <v>48</v>
      </c>
      <c r="E1295" s="636">
        <v>300</v>
      </c>
      <c r="F1295" s="636">
        <v>49</v>
      </c>
      <c r="G1295" s="636">
        <v>800</v>
      </c>
      <c r="H1295" s="636" t="s">
        <v>1133</v>
      </c>
      <c r="J1295" s="638">
        <f t="shared" si="20"/>
        <v>1.5</v>
      </c>
      <c r="L1295" s="633" t="s">
        <v>1227</v>
      </c>
      <c r="M1295" s="637" t="s">
        <v>1203</v>
      </c>
    </row>
    <row r="1296" spans="1:13">
      <c r="A1296" s="634" t="s">
        <v>1227</v>
      </c>
      <c r="B1296" s="634" t="s">
        <v>1203</v>
      </c>
      <c r="C1296" s="635" t="s">
        <v>322</v>
      </c>
      <c r="D1296" s="636">
        <v>49</v>
      </c>
      <c r="E1296" s="636">
        <v>800</v>
      </c>
      <c r="F1296" s="636">
        <v>56</v>
      </c>
      <c r="G1296" s="636">
        <v>0</v>
      </c>
      <c r="H1296" s="636" t="s">
        <v>1132</v>
      </c>
      <c r="J1296" s="638">
        <f t="shared" si="20"/>
        <v>6.2000000000000028</v>
      </c>
      <c r="L1296" s="633" t="s">
        <v>1227</v>
      </c>
      <c r="M1296" s="637" t="s">
        <v>1203</v>
      </c>
    </row>
    <row r="1297" spans="1:13">
      <c r="A1297" s="634" t="s">
        <v>1227</v>
      </c>
      <c r="B1297" s="634" t="s">
        <v>1203</v>
      </c>
      <c r="C1297" s="635" t="s">
        <v>322</v>
      </c>
      <c r="D1297" s="636">
        <v>56</v>
      </c>
      <c r="E1297" s="636">
        <v>0</v>
      </c>
      <c r="F1297" s="636">
        <v>58</v>
      </c>
      <c r="G1297" s="636">
        <v>800</v>
      </c>
      <c r="H1297" s="636" t="s">
        <v>1133</v>
      </c>
      <c r="J1297" s="638">
        <f t="shared" si="20"/>
        <v>2.7999999999999972</v>
      </c>
      <c r="L1297" s="633" t="s">
        <v>1227</v>
      </c>
      <c r="M1297" s="637" t="s">
        <v>1203</v>
      </c>
    </row>
    <row r="1298" spans="1:13">
      <c r="A1298" s="634" t="s">
        <v>1227</v>
      </c>
      <c r="B1298" s="634" t="s">
        <v>1203</v>
      </c>
      <c r="C1298" s="635" t="s">
        <v>322</v>
      </c>
      <c r="D1298" s="636">
        <v>58</v>
      </c>
      <c r="E1298" s="636">
        <v>800</v>
      </c>
      <c r="F1298" s="636">
        <v>60</v>
      </c>
      <c r="G1298" s="636">
        <v>950</v>
      </c>
      <c r="H1298" s="636" t="s">
        <v>1132</v>
      </c>
      <c r="J1298" s="638">
        <f t="shared" si="20"/>
        <v>2.1500000000000057</v>
      </c>
      <c r="L1298" s="633" t="s">
        <v>1227</v>
      </c>
      <c r="M1298" s="637" t="s">
        <v>1203</v>
      </c>
    </row>
    <row r="1299" spans="1:13">
      <c r="A1299" s="634" t="s">
        <v>1227</v>
      </c>
      <c r="B1299" s="634" t="s">
        <v>1203</v>
      </c>
      <c r="C1299" s="635" t="s">
        <v>322</v>
      </c>
      <c r="D1299" s="636">
        <v>60</v>
      </c>
      <c r="E1299" s="636">
        <v>950</v>
      </c>
      <c r="F1299" s="636">
        <v>61</v>
      </c>
      <c r="G1299" s="636">
        <v>800</v>
      </c>
      <c r="H1299" s="636" t="s">
        <v>1133</v>
      </c>
      <c r="J1299" s="638">
        <f t="shared" si="20"/>
        <v>0.84999999999999432</v>
      </c>
      <c r="L1299" s="633" t="s">
        <v>1227</v>
      </c>
      <c r="M1299" s="637" t="s">
        <v>1203</v>
      </c>
    </row>
    <row r="1300" spans="1:13">
      <c r="A1300" s="634" t="s">
        <v>1227</v>
      </c>
      <c r="B1300" s="634" t="s">
        <v>1203</v>
      </c>
      <c r="C1300" s="635" t="s">
        <v>322</v>
      </c>
      <c r="D1300" s="636">
        <v>61</v>
      </c>
      <c r="E1300" s="636">
        <v>800</v>
      </c>
      <c r="F1300" s="636">
        <v>70</v>
      </c>
      <c r="G1300" s="636">
        <v>0</v>
      </c>
      <c r="H1300" s="636" t="s">
        <v>1134</v>
      </c>
      <c r="J1300" s="638">
        <f t="shared" si="20"/>
        <v>8.2000000000000028</v>
      </c>
      <c r="L1300" s="633" t="s">
        <v>1227</v>
      </c>
      <c r="M1300" s="637" t="s">
        <v>1203</v>
      </c>
    </row>
    <row r="1301" spans="1:13">
      <c r="A1301" s="634" t="s">
        <v>1227</v>
      </c>
      <c r="B1301" s="634" t="s">
        <v>1205</v>
      </c>
      <c r="C1301" s="635" t="s">
        <v>393</v>
      </c>
      <c r="D1301" s="636">
        <v>70</v>
      </c>
      <c r="E1301" s="636">
        <v>0</v>
      </c>
      <c r="F1301" s="636">
        <v>77</v>
      </c>
      <c r="G1301" s="636">
        <v>0</v>
      </c>
      <c r="H1301" s="636" t="s">
        <v>1134</v>
      </c>
      <c r="J1301" s="638">
        <f t="shared" si="20"/>
        <v>7</v>
      </c>
      <c r="L1301" s="633" t="s">
        <v>1227</v>
      </c>
      <c r="M1301" s="637" t="s">
        <v>1205</v>
      </c>
    </row>
    <row r="1302" spans="1:13">
      <c r="A1302" s="634" t="s">
        <v>1227</v>
      </c>
      <c r="B1302" s="634" t="s">
        <v>1205</v>
      </c>
      <c r="C1302" s="635" t="s">
        <v>393</v>
      </c>
      <c r="D1302" s="636">
        <v>77</v>
      </c>
      <c r="E1302" s="636">
        <v>0</v>
      </c>
      <c r="F1302" s="636">
        <v>79</v>
      </c>
      <c r="G1302" s="636">
        <v>300</v>
      </c>
      <c r="H1302" s="636" t="s">
        <v>1141</v>
      </c>
      <c r="J1302" s="638">
        <f t="shared" si="20"/>
        <v>2.2999999999999972</v>
      </c>
      <c r="L1302" s="633" t="s">
        <v>1227</v>
      </c>
      <c r="M1302" s="637" t="s">
        <v>1205</v>
      </c>
    </row>
    <row r="1303" spans="1:13">
      <c r="A1303" s="634" t="s">
        <v>1227</v>
      </c>
      <c r="B1303" s="634" t="s">
        <v>1205</v>
      </c>
      <c r="C1303" s="635" t="s">
        <v>393</v>
      </c>
      <c r="D1303" s="636">
        <v>79</v>
      </c>
      <c r="E1303" s="636">
        <v>300</v>
      </c>
      <c r="F1303" s="636">
        <v>80</v>
      </c>
      <c r="G1303" s="636">
        <v>900</v>
      </c>
      <c r="H1303" s="636" t="s">
        <v>1134</v>
      </c>
      <c r="J1303" s="638">
        <f t="shared" si="20"/>
        <v>1.6000000000000085</v>
      </c>
      <c r="L1303" s="633" t="s">
        <v>1227</v>
      </c>
      <c r="M1303" s="637" t="s">
        <v>1205</v>
      </c>
    </row>
    <row r="1304" spans="1:13">
      <c r="A1304" s="634" t="s">
        <v>1227</v>
      </c>
      <c r="B1304" s="634" t="s">
        <v>1205</v>
      </c>
      <c r="C1304" s="635" t="s">
        <v>393</v>
      </c>
      <c r="D1304" s="636">
        <v>80</v>
      </c>
      <c r="E1304" s="636">
        <v>900</v>
      </c>
      <c r="F1304" s="636">
        <v>81</v>
      </c>
      <c r="G1304" s="636">
        <v>300</v>
      </c>
      <c r="H1304" s="636" t="s">
        <v>1141</v>
      </c>
      <c r="J1304" s="638">
        <f t="shared" si="20"/>
        <v>0.39999999999999147</v>
      </c>
      <c r="L1304" s="633" t="s">
        <v>1227</v>
      </c>
      <c r="M1304" s="637" t="s">
        <v>1205</v>
      </c>
    </row>
    <row r="1305" spans="1:13">
      <c r="A1305" s="634" t="s">
        <v>1227</v>
      </c>
      <c r="B1305" s="634" t="s">
        <v>1205</v>
      </c>
      <c r="C1305" s="635" t="s">
        <v>393</v>
      </c>
      <c r="D1305" s="636">
        <v>81</v>
      </c>
      <c r="E1305" s="636">
        <v>300</v>
      </c>
      <c r="F1305" s="636">
        <v>84</v>
      </c>
      <c r="G1305" s="636">
        <v>0</v>
      </c>
      <c r="H1305" s="636" t="s">
        <v>1134</v>
      </c>
      <c r="J1305" s="638">
        <f t="shared" si="20"/>
        <v>2.7000000000000028</v>
      </c>
      <c r="L1305" s="633" t="s">
        <v>1227</v>
      </c>
      <c r="M1305" s="637" t="s">
        <v>1205</v>
      </c>
    </row>
    <row r="1306" spans="1:13">
      <c r="A1306" s="634" t="s">
        <v>1227</v>
      </c>
      <c r="B1306" s="634" t="s">
        <v>1205</v>
      </c>
      <c r="C1306" s="635" t="s">
        <v>393</v>
      </c>
      <c r="D1306" s="636">
        <v>84</v>
      </c>
      <c r="E1306" s="636">
        <v>0</v>
      </c>
      <c r="F1306" s="636">
        <v>84</v>
      </c>
      <c r="G1306" s="636">
        <v>300</v>
      </c>
      <c r="H1306" s="636" t="s">
        <v>1133</v>
      </c>
      <c r="J1306" s="638">
        <f t="shared" si="20"/>
        <v>0.29999999999999716</v>
      </c>
      <c r="L1306" s="633" t="s">
        <v>1227</v>
      </c>
      <c r="M1306" s="637" t="s">
        <v>1205</v>
      </c>
    </row>
    <row r="1307" spans="1:13">
      <c r="A1307" s="634" t="s">
        <v>1227</v>
      </c>
      <c r="B1307" s="634" t="s">
        <v>1205</v>
      </c>
      <c r="C1307" s="635" t="s">
        <v>393</v>
      </c>
      <c r="D1307" s="636">
        <v>84</v>
      </c>
      <c r="E1307" s="636">
        <v>300</v>
      </c>
      <c r="F1307" s="636">
        <v>87</v>
      </c>
      <c r="G1307" s="636">
        <v>350</v>
      </c>
      <c r="H1307" s="636" t="s">
        <v>1134</v>
      </c>
      <c r="J1307" s="638">
        <f t="shared" si="20"/>
        <v>3.0499999999999972</v>
      </c>
      <c r="L1307" s="633" t="s">
        <v>1227</v>
      </c>
      <c r="M1307" s="637" t="s">
        <v>1205</v>
      </c>
    </row>
    <row r="1308" spans="1:13">
      <c r="A1308" s="634" t="s">
        <v>1227</v>
      </c>
      <c r="B1308" s="634" t="s">
        <v>1205</v>
      </c>
      <c r="C1308" s="635" t="s">
        <v>393</v>
      </c>
      <c r="D1308" s="636">
        <v>87</v>
      </c>
      <c r="E1308" s="636">
        <v>350</v>
      </c>
      <c r="F1308" s="636">
        <v>88</v>
      </c>
      <c r="G1308" s="636">
        <v>100</v>
      </c>
      <c r="H1308" s="636" t="s">
        <v>1133</v>
      </c>
      <c r="J1308" s="638">
        <f t="shared" si="20"/>
        <v>0.75</v>
      </c>
      <c r="L1308" s="633" t="s">
        <v>1227</v>
      </c>
      <c r="M1308" s="637" t="s">
        <v>1205</v>
      </c>
    </row>
    <row r="1309" spans="1:13">
      <c r="A1309" s="634" t="s">
        <v>1227</v>
      </c>
      <c r="B1309" s="634" t="s">
        <v>1205</v>
      </c>
      <c r="C1309" s="635" t="s">
        <v>393</v>
      </c>
      <c r="D1309" s="636">
        <v>88</v>
      </c>
      <c r="E1309" s="636">
        <v>100</v>
      </c>
      <c r="F1309" s="636">
        <v>88</v>
      </c>
      <c r="G1309" s="636">
        <v>500</v>
      </c>
      <c r="H1309" s="636" t="s">
        <v>1134</v>
      </c>
      <c r="J1309" s="638">
        <f t="shared" si="20"/>
        <v>0.40000000000000568</v>
      </c>
      <c r="L1309" s="633" t="s">
        <v>1227</v>
      </c>
      <c r="M1309" s="637" t="s">
        <v>1205</v>
      </c>
    </row>
    <row r="1310" spans="1:13">
      <c r="A1310" s="634" t="s">
        <v>1227</v>
      </c>
      <c r="B1310" s="634" t="s">
        <v>1205</v>
      </c>
      <c r="C1310" s="635" t="s">
        <v>393</v>
      </c>
      <c r="D1310" s="636">
        <v>88</v>
      </c>
      <c r="E1310" s="636">
        <v>500</v>
      </c>
      <c r="F1310" s="636">
        <v>89</v>
      </c>
      <c r="G1310" s="636">
        <v>0</v>
      </c>
      <c r="H1310" s="636" t="s">
        <v>1141</v>
      </c>
      <c r="J1310" s="638">
        <f t="shared" si="20"/>
        <v>0.5</v>
      </c>
      <c r="L1310" s="633" t="s">
        <v>1227</v>
      </c>
      <c r="M1310" s="637" t="s">
        <v>1205</v>
      </c>
    </row>
    <row r="1311" spans="1:13">
      <c r="A1311" s="634" t="s">
        <v>1227</v>
      </c>
      <c r="B1311" s="634" t="s">
        <v>1205</v>
      </c>
      <c r="C1311" s="635" t="s">
        <v>393</v>
      </c>
      <c r="D1311" s="636">
        <v>89</v>
      </c>
      <c r="E1311" s="636">
        <v>0</v>
      </c>
      <c r="F1311" s="636">
        <v>89</v>
      </c>
      <c r="G1311" s="636">
        <v>950</v>
      </c>
      <c r="H1311" s="636" t="s">
        <v>1134</v>
      </c>
      <c r="J1311" s="638">
        <f t="shared" si="20"/>
        <v>0.95000000000000284</v>
      </c>
      <c r="L1311" s="633" t="s">
        <v>1227</v>
      </c>
      <c r="M1311" s="637" t="s">
        <v>1205</v>
      </c>
    </row>
    <row r="1312" spans="1:13">
      <c r="A1312" s="634" t="s">
        <v>1227</v>
      </c>
      <c r="B1312" s="634" t="s">
        <v>1205</v>
      </c>
      <c r="C1312" s="635" t="s">
        <v>393</v>
      </c>
      <c r="D1312" s="636">
        <v>89</v>
      </c>
      <c r="E1312" s="636">
        <v>950</v>
      </c>
      <c r="F1312" s="636">
        <v>90</v>
      </c>
      <c r="G1312" s="636">
        <v>450</v>
      </c>
      <c r="H1312" s="636" t="s">
        <v>1141</v>
      </c>
      <c r="J1312" s="638">
        <f t="shared" si="20"/>
        <v>0.5</v>
      </c>
      <c r="L1312" s="633" t="s">
        <v>1227</v>
      </c>
      <c r="M1312" s="637" t="s">
        <v>1205</v>
      </c>
    </row>
    <row r="1313" spans="1:13">
      <c r="A1313" s="634" t="s">
        <v>1227</v>
      </c>
      <c r="B1313" s="634" t="s">
        <v>1205</v>
      </c>
      <c r="C1313" s="635" t="s">
        <v>393</v>
      </c>
      <c r="D1313" s="636">
        <v>90</v>
      </c>
      <c r="E1313" s="636">
        <v>450</v>
      </c>
      <c r="F1313" s="636">
        <v>93</v>
      </c>
      <c r="G1313" s="636">
        <v>0</v>
      </c>
      <c r="H1313" s="636" t="s">
        <v>1134</v>
      </c>
      <c r="J1313" s="638">
        <f t="shared" si="20"/>
        <v>2.5499999999999972</v>
      </c>
      <c r="L1313" s="633" t="s">
        <v>1227</v>
      </c>
      <c r="M1313" s="637" t="s">
        <v>1205</v>
      </c>
    </row>
    <row r="1314" spans="1:13">
      <c r="A1314" s="634" t="s">
        <v>1227</v>
      </c>
      <c r="B1314" s="634" t="s">
        <v>1205</v>
      </c>
      <c r="C1314" s="635" t="s">
        <v>393</v>
      </c>
      <c r="D1314" s="636">
        <v>93</v>
      </c>
      <c r="E1314" s="636">
        <v>0</v>
      </c>
      <c r="F1314" s="636">
        <v>95</v>
      </c>
      <c r="G1314" s="636">
        <v>100</v>
      </c>
      <c r="H1314" s="636" t="s">
        <v>1141</v>
      </c>
      <c r="J1314" s="638">
        <f t="shared" si="20"/>
        <v>2.0999999999999943</v>
      </c>
      <c r="L1314" s="633" t="s">
        <v>1227</v>
      </c>
      <c r="M1314" s="637" t="s">
        <v>1205</v>
      </c>
    </row>
    <row r="1315" spans="1:13">
      <c r="A1315" s="634" t="s">
        <v>1227</v>
      </c>
      <c r="B1315" s="634" t="s">
        <v>1205</v>
      </c>
      <c r="C1315" s="635" t="s">
        <v>393</v>
      </c>
      <c r="D1315" s="636">
        <v>95</v>
      </c>
      <c r="E1315" s="636">
        <v>100</v>
      </c>
      <c r="F1315" s="636">
        <v>97</v>
      </c>
      <c r="G1315" s="636">
        <v>320</v>
      </c>
      <c r="H1315" s="636" t="s">
        <v>1134</v>
      </c>
      <c r="J1315" s="638">
        <f t="shared" si="20"/>
        <v>2.2199999999999989</v>
      </c>
      <c r="L1315" s="633" t="s">
        <v>1227</v>
      </c>
      <c r="M1315" s="637" t="s">
        <v>1205</v>
      </c>
    </row>
    <row r="1316" spans="1:13">
      <c r="A1316" s="634" t="s">
        <v>1227</v>
      </c>
      <c r="B1316" s="634" t="s">
        <v>1205</v>
      </c>
      <c r="C1316" s="635" t="s">
        <v>393</v>
      </c>
      <c r="D1316" s="636">
        <v>97</v>
      </c>
      <c r="E1316" s="636">
        <v>320</v>
      </c>
      <c r="F1316" s="636">
        <v>98</v>
      </c>
      <c r="G1316" s="636">
        <v>540</v>
      </c>
      <c r="H1316" s="636" t="s">
        <v>1141</v>
      </c>
      <c r="J1316" s="638">
        <f t="shared" si="20"/>
        <v>1.2200000000000131</v>
      </c>
      <c r="L1316" s="633" t="s">
        <v>1227</v>
      </c>
      <c r="M1316" s="637" t="s">
        <v>1205</v>
      </c>
    </row>
    <row r="1317" spans="1:13">
      <c r="A1317" s="634" t="s">
        <v>1227</v>
      </c>
      <c r="B1317" s="634" t="s">
        <v>1205</v>
      </c>
      <c r="C1317" s="635" t="s">
        <v>393</v>
      </c>
      <c r="D1317" s="636">
        <v>98</v>
      </c>
      <c r="E1317" s="636">
        <v>540</v>
      </c>
      <c r="F1317" s="636">
        <v>98</v>
      </c>
      <c r="G1317" s="636">
        <v>860</v>
      </c>
      <c r="H1317" s="636" t="s">
        <v>1134</v>
      </c>
      <c r="J1317" s="638">
        <f t="shared" si="20"/>
        <v>0.31999999999999318</v>
      </c>
      <c r="L1317" s="633" t="s">
        <v>1227</v>
      </c>
      <c r="M1317" s="637" t="s">
        <v>1205</v>
      </c>
    </row>
    <row r="1318" spans="1:13">
      <c r="A1318" s="634" t="s">
        <v>1227</v>
      </c>
      <c r="B1318" s="634" t="s">
        <v>1205</v>
      </c>
      <c r="C1318" s="635" t="s">
        <v>393</v>
      </c>
      <c r="D1318" s="636">
        <v>98</v>
      </c>
      <c r="E1318" s="636">
        <v>860</v>
      </c>
      <c r="F1318" s="636">
        <v>100</v>
      </c>
      <c r="G1318" s="636">
        <v>0</v>
      </c>
      <c r="H1318" s="636" t="s">
        <v>1134</v>
      </c>
      <c r="J1318" s="638">
        <f t="shared" si="20"/>
        <v>1.1400000000000006</v>
      </c>
      <c r="L1318" s="633" t="s">
        <v>1227</v>
      </c>
      <c r="M1318" s="637" t="s">
        <v>1205</v>
      </c>
    </row>
    <row r="1319" spans="1:13">
      <c r="A1319" s="634" t="s">
        <v>1227</v>
      </c>
      <c r="B1319" s="634" t="s">
        <v>1205</v>
      </c>
      <c r="C1319" s="635" t="s">
        <v>393</v>
      </c>
      <c r="D1319" s="636">
        <v>100</v>
      </c>
      <c r="E1319" s="636">
        <v>0</v>
      </c>
      <c r="F1319" s="636">
        <v>104</v>
      </c>
      <c r="G1319" s="636">
        <v>500</v>
      </c>
      <c r="H1319" s="636" t="s">
        <v>1134</v>
      </c>
      <c r="J1319" s="638">
        <f t="shared" si="20"/>
        <v>4.5</v>
      </c>
      <c r="L1319" s="633" t="s">
        <v>1227</v>
      </c>
      <c r="M1319" s="637" t="s">
        <v>1205</v>
      </c>
    </row>
    <row r="1320" spans="1:13">
      <c r="A1320" s="634" t="s">
        <v>1227</v>
      </c>
      <c r="B1320" s="634" t="s">
        <v>1205</v>
      </c>
      <c r="C1320" s="635" t="s">
        <v>393</v>
      </c>
      <c r="D1320" s="636">
        <v>104</v>
      </c>
      <c r="E1320" s="636">
        <v>500</v>
      </c>
      <c r="F1320" s="636">
        <v>109</v>
      </c>
      <c r="G1320" s="636">
        <v>100</v>
      </c>
      <c r="H1320" s="636" t="s">
        <v>1141</v>
      </c>
      <c r="J1320" s="638">
        <f t="shared" si="20"/>
        <v>4.5999999999999943</v>
      </c>
      <c r="L1320" s="633" t="s">
        <v>1227</v>
      </c>
      <c r="M1320" s="637" t="s">
        <v>1205</v>
      </c>
    </row>
    <row r="1321" spans="1:13">
      <c r="A1321" s="634" t="s">
        <v>1227</v>
      </c>
      <c r="B1321" s="634" t="s">
        <v>1205</v>
      </c>
      <c r="C1321" s="635" t="s">
        <v>393</v>
      </c>
      <c r="D1321" s="636">
        <v>109</v>
      </c>
      <c r="E1321" s="636">
        <v>100</v>
      </c>
      <c r="F1321" s="636">
        <v>111</v>
      </c>
      <c r="G1321" s="636">
        <v>400</v>
      </c>
      <c r="H1321" s="636" t="s">
        <v>1134</v>
      </c>
      <c r="J1321" s="638">
        <f t="shared" si="20"/>
        <v>2.3000000000000114</v>
      </c>
      <c r="L1321" s="633" t="s">
        <v>1227</v>
      </c>
      <c r="M1321" s="637" t="s">
        <v>1205</v>
      </c>
    </row>
    <row r="1322" spans="1:13">
      <c r="A1322" s="634" t="s">
        <v>1227</v>
      </c>
      <c r="B1322" s="634" t="s">
        <v>1205</v>
      </c>
      <c r="C1322" s="635" t="s">
        <v>393</v>
      </c>
      <c r="D1322" s="636">
        <v>111</v>
      </c>
      <c r="E1322" s="636">
        <v>400</v>
      </c>
      <c r="F1322" s="636">
        <v>111</v>
      </c>
      <c r="G1322" s="636">
        <v>750</v>
      </c>
      <c r="H1322" s="636" t="s">
        <v>1141</v>
      </c>
      <c r="J1322" s="638">
        <f t="shared" si="20"/>
        <v>0.34999999999999432</v>
      </c>
      <c r="L1322" s="633" t="s">
        <v>1227</v>
      </c>
      <c r="M1322" s="637" t="s">
        <v>1205</v>
      </c>
    </row>
    <row r="1323" spans="1:13">
      <c r="A1323" s="634" t="s">
        <v>1227</v>
      </c>
      <c r="B1323" s="634" t="s">
        <v>1205</v>
      </c>
      <c r="C1323" s="635" t="s">
        <v>393</v>
      </c>
      <c r="D1323" s="636">
        <v>111</v>
      </c>
      <c r="E1323" s="636">
        <v>750</v>
      </c>
      <c r="F1323" s="636">
        <v>112</v>
      </c>
      <c r="G1323" s="636">
        <v>100</v>
      </c>
      <c r="H1323" s="636" t="s">
        <v>1134</v>
      </c>
      <c r="J1323" s="638">
        <f t="shared" si="20"/>
        <v>0.34999999999999432</v>
      </c>
      <c r="L1323" s="633" t="s">
        <v>1227</v>
      </c>
      <c r="M1323" s="637" t="s">
        <v>1205</v>
      </c>
    </row>
    <row r="1324" spans="1:13">
      <c r="A1324" s="634" t="s">
        <v>1227</v>
      </c>
      <c r="B1324" s="634" t="s">
        <v>1205</v>
      </c>
      <c r="C1324" s="635" t="s">
        <v>393</v>
      </c>
      <c r="D1324" s="636">
        <v>112</v>
      </c>
      <c r="E1324" s="636">
        <v>100</v>
      </c>
      <c r="F1324" s="636">
        <v>114</v>
      </c>
      <c r="G1324" s="636">
        <v>0</v>
      </c>
      <c r="H1324" s="636" t="s">
        <v>1141</v>
      </c>
      <c r="J1324" s="638">
        <f t="shared" si="20"/>
        <v>1.9000000000000057</v>
      </c>
      <c r="L1324" s="633" t="s">
        <v>1227</v>
      </c>
      <c r="M1324" s="637" t="s">
        <v>1205</v>
      </c>
    </row>
    <row r="1325" spans="1:13">
      <c r="A1325" s="634" t="s">
        <v>1227</v>
      </c>
      <c r="B1325" s="634" t="s">
        <v>1205</v>
      </c>
      <c r="C1325" s="635" t="s">
        <v>393</v>
      </c>
      <c r="D1325" s="636">
        <v>114</v>
      </c>
      <c r="E1325" s="636">
        <v>0</v>
      </c>
      <c r="F1325" s="636">
        <v>114</v>
      </c>
      <c r="G1325" s="636">
        <v>600</v>
      </c>
      <c r="H1325" s="636" t="s">
        <v>1134</v>
      </c>
      <c r="J1325" s="638">
        <f t="shared" si="20"/>
        <v>0.59999999999999432</v>
      </c>
      <c r="L1325" s="633" t="s">
        <v>1227</v>
      </c>
      <c r="M1325" s="637" t="s">
        <v>1205</v>
      </c>
    </row>
    <row r="1326" spans="1:13">
      <c r="A1326" s="634" t="s">
        <v>1227</v>
      </c>
      <c r="B1326" s="634" t="s">
        <v>1205</v>
      </c>
      <c r="C1326" s="635" t="s">
        <v>393</v>
      </c>
      <c r="D1326" s="636">
        <v>114</v>
      </c>
      <c r="E1326" s="636">
        <v>600</v>
      </c>
      <c r="F1326" s="636">
        <v>119</v>
      </c>
      <c r="G1326" s="636">
        <v>0</v>
      </c>
      <c r="H1326" s="636" t="s">
        <v>1141</v>
      </c>
      <c r="J1326" s="638">
        <f t="shared" si="20"/>
        <v>4.4000000000000057</v>
      </c>
      <c r="L1326" s="633" t="s">
        <v>1227</v>
      </c>
      <c r="M1326" s="637" t="s">
        <v>1205</v>
      </c>
    </row>
    <row r="1327" spans="1:13">
      <c r="A1327" s="634" t="s">
        <v>1227</v>
      </c>
      <c r="B1327" s="634" t="s">
        <v>1205</v>
      </c>
      <c r="C1327" s="635" t="s">
        <v>393</v>
      </c>
      <c r="D1327" s="636">
        <v>119</v>
      </c>
      <c r="E1327" s="636">
        <v>0</v>
      </c>
      <c r="F1327" s="636">
        <v>123</v>
      </c>
      <c r="G1327" s="636">
        <v>909</v>
      </c>
      <c r="H1327" s="636" t="s">
        <v>1134</v>
      </c>
      <c r="J1327" s="638">
        <f t="shared" si="20"/>
        <v>4.909000000000006</v>
      </c>
      <c r="L1327" s="633" t="s">
        <v>1227</v>
      </c>
      <c r="M1327" s="637" t="s">
        <v>1205</v>
      </c>
    </row>
    <row r="1328" spans="1:13">
      <c r="A1328" s="634" t="s">
        <v>1228</v>
      </c>
      <c r="B1328" s="634" t="s">
        <v>1205</v>
      </c>
      <c r="C1328" s="635" t="s">
        <v>1229</v>
      </c>
      <c r="D1328" s="636">
        <v>0</v>
      </c>
      <c r="E1328" s="636">
        <v>0</v>
      </c>
      <c r="F1328" s="636">
        <v>3</v>
      </c>
      <c r="G1328" s="636">
        <v>0</v>
      </c>
      <c r="H1328" s="636" t="s">
        <v>1134</v>
      </c>
      <c r="J1328" s="638">
        <f t="shared" si="20"/>
        <v>3</v>
      </c>
      <c r="L1328" s="633" t="s">
        <v>1228</v>
      </c>
      <c r="M1328" s="637" t="s">
        <v>1205</v>
      </c>
    </row>
    <row r="1329" spans="1:13">
      <c r="A1329" s="634" t="s">
        <v>1228</v>
      </c>
      <c r="B1329" s="634" t="s">
        <v>1205</v>
      </c>
      <c r="C1329" s="635" t="s">
        <v>1229</v>
      </c>
      <c r="D1329" s="636">
        <v>3</v>
      </c>
      <c r="E1329" s="636">
        <v>0</v>
      </c>
      <c r="F1329" s="636">
        <v>6</v>
      </c>
      <c r="G1329" s="636">
        <v>0</v>
      </c>
      <c r="H1329" s="636" t="s">
        <v>1141</v>
      </c>
      <c r="J1329" s="638">
        <f t="shared" si="20"/>
        <v>3</v>
      </c>
      <c r="L1329" s="633" t="s">
        <v>1228</v>
      </c>
      <c r="M1329" s="637" t="s">
        <v>1205</v>
      </c>
    </row>
    <row r="1330" spans="1:13">
      <c r="A1330" s="634" t="s">
        <v>1228</v>
      </c>
      <c r="B1330" s="634" t="s">
        <v>1205</v>
      </c>
      <c r="C1330" s="635" t="s">
        <v>1229</v>
      </c>
      <c r="D1330" s="636">
        <v>6</v>
      </c>
      <c r="E1330" s="636">
        <v>0</v>
      </c>
      <c r="F1330" s="636">
        <v>11</v>
      </c>
      <c r="G1330" s="636">
        <v>0</v>
      </c>
      <c r="H1330" s="636" t="s">
        <v>1134</v>
      </c>
      <c r="J1330" s="638">
        <f t="shared" si="20"/>
        <v>5</v>
      </c>
      <c r="L1330" s="633" t="s">
        <v>1228</v>
      </c>
      <c r="M1330" s="637" t="s">
        <v>1205</v>
      </c>
    </row>
    <row r="1331" spans="1:13">
      <c r="A1331" s="634" t="s">
        <v>1228</v>
      </c>
      <c r="B1331" s="634" t="s">
        <v>1205</v>
      </c>
      <c r="C1331" s="635" t="s">
        <v>1229</v>
      </c>
      <c r="D1331" s="636">
        <v>11</v>
      </c>
      <c r="E1331" s="636">
        <v>0</v>
      </c>
      <c r="F1331" s="636">
        <v>13</v>
      </c>
      <c r="G1331" s="636">
        <v>0</v>
      </c>
      <c r="H1331" s="636" t="s">
        <v>1141</v>
      </c>
      <c r="J1331" s="638">
        <f t="shared" si="20"/>
        <v>2</v>
      </c>
      <c r="L1331" s="633" t="s">
        <v>1228</v>
      </c>
      <c r="M1331" s="637" t="s">
        <v>1205</v>
      </c>
    </row>
    <row r="1332" spans="1:13">
      <c r="A1332" s="634" t="s">
        <v>1228</v>
      </c>
      <c r="B1332" s="634" t="s">
        <v>1205</v>
      </c>
      <c r="C1332" s="635" t="s">
        <v>1229</v>
      </c>
      <c r="D1332" s="636">
        <v>13</v>
      </c>
      <c r="E1332" s="636">
        <v>0</v>
      </c>
      <c r="F1332" s="636">
        <v>61</v>
      </c>
      <c r="G1332" s="636">
        <v>0</v>
      </c>
      <c r="H1332" s="636" t="s">
        <v>1134</v>
      </c>
      <c r="J1332" s="638">
        <f t="shared" si="20"/>
        <v>48</v>
      </c>
      <c r="L1332" s="633" t="s">
        <v>1228</v>
      </c>
      <c r="M1332" s="637" t="s">
        <v>1205</v>
      </c>
    </row>
    <row r="1333" spans="1:13">
      <c r="A1333" s="634" t="s">
        <v>1228</v>
      </c>
      <c r="B1333" s="634" t="s">
        <v>1205</v>
      </c>
      <c r="C1333" s="635" t="s">
        <v>1229</v>
      </c>
      <c r="D1333" s="636">
        <v>61</v>
      </c>
      <c r="E1333" s="636">
        <v>0</v>
      </c>
      <c r="F1333" s="636">
        <v>73</v>
      </c>
      <c r="G1333" s="636">
        <v>0</v>
      </c>
      <c r="H1333" s="636" t="s">
        <v>1141</v>
      </c>
      <c r="J1333" s="638">
        <f t="shared" si="20"/>
        <v>12</v>
      </c>
      <c r="L1333" s="633" t="s">
        <v>1228</v>
      </c>
      <c r="M1333" s="637" t="s">
        <v>1205</v>
      </c>
    </row>
    <row r="1334" spans="1:13">
      <c r="A1334" s="634" t="s">
        <v>1228</v>
      </c>
      <c r="B1334" s="634" t="s">
        <v>1205</v>
      </c>
      <c r="C1334" s="635" t="s">
        <v>1229</v>
      </c>
      <c r="D1334" s="636">
        <v>73</v>
      </c>
      <c r="E1334" s="636">
        <v>0</v>
      </c>
      <c r="F1334" s="636">
        <v>116</v>
      </c>
      <c r="G1334" s="636">
        <v>0</v>
      </c>
      <c r="H1334" s="636" t="s">
        <v>1134</v>
      </c>
      <c r="J1334" s="638">
        <f t="shared" si="20"/>
        <v>43</v>
      </c>
      <c r="L1334" s="633" t="s">
        <v>1228</v>
      </c>
      <c r="M1334" s="637" t="s">
        <v>1205</v>
      </c>
    </row>
    <row r="1335" spans="1:13">
      <c r="A1335" s="634" t="s">
        <v>1228</v>
      </c>
      <c r="B1335" s="634" t="s">
        <v>1205</v>
      </c>
      <c r="C1335" s="635" t="s">
        <v>1229</v>
      </c>
      <c r="D1335" s="636">
        <v>116</v>
      </c>
      <c r="E1335" s="636">
        <v>0</v>
      </c>
      <c r="F1335" s="636">
        <v>130</v>
      </c>
      <c r="G1335" s="636">
        <v>0</v>
      </c>
      <c r="H1335" s="636" t="s">
        <v>1133</v>
      </c>
      <c r="J1335" s="638">
        <f t="shared" si="20"/>
        <v>14</v>
      </c>
      <c r="L1335" s="633" t="s">
        <v>1228</v>
      </c>
      <c r="M1335" s="637" t="s">
        <v>1205</v>
      </c>
    </row>
    <row r="1336" spans="1:13">
      <c r="A1336" s="634" t="s">
        <v>1228</v>
      </c>
      <c r="B1336" s="634" t="s">
        <v>1205</v>
      </c>
      <c r="C1336" s="635" t="s">
        <v>1229</v>
      </c>
      <c r="D1336" s="636">
        <v>130</v>
      </c>
      <c r="E1336" s="636">
        <v>0</v>
      </c>
      <c r="F1336" s="636">
        <v>134</v>
      </c>
      <c r="G1336" s="636">
        <v>0</v>
      </c>
      <c r="H1336" s="636" t="s">
        <v>1132</v>
      </c>
      <c r="J1336" s="638">
        <f t="shared" si="20"/>
        <v>4</v>
      </c>
      <c r="L1336" s="633" t="s">
        <v>1228</v>
      </c>
      <c r="M1336" s="637" t="s">
        <v>1205</v>
      </c>
    </row>
    <row r="1337" spans="1:13">
      <c r="A1337" s="634" t="s">
        <v>1228</v>
      </c>
      <c r="B1337" s="634" t="s">
        <v>1205</v>
      </c>
      <c r="C1337" s="635" t="s">
        <v>1229</v>
      </c>
      <c r="D1337" s="636">
        <v>134</v>
      </c>
      <c r="E1337" s="636">
        <v>0</v>
      </c>
      <c r="F1337" s="636">
        <v>136</v>
      </c>
      <c r="G1337" s="636">
        <v>0</v>
      </c>
      <c r="H1337" s="636" t="s">
        <v>1133</v>
      </c>
      <c r="J1337" s="638">
        <f t="shared" si="20"/>
        <v>2</v>
      </c>
      <c r="L1337" s="633" t="s">
        <v>1228</v>
      </c>
      <c r="M1337" s="637" t="s">
        <v>1205</v>
      </c>
    </row>
    <row r="1338" spans="1:13">
      <c r="A1338" s="634" t="s">
        <v>1228</v>
      </c>
      <c r="B1338" s="634" t="s">
        <v>1205</v>
      </c>
      <c r="C1338" s="635" t="s">
        <v>1229</v>
      </c>
      <c r="D1338" s="636">
        <v>136</v>
      </c>
      <c r="E1338" s="636">
        <v>0</v>
      </c>
      <c r="F1338" s="636">
        <v>139</v>
      </c>
      <c r="G1338" s="636">
        <v>960</v>
      </c>
      <c r="H1338" s="636" t="s">
        <v>1132</v>
      </c>
      <c r="J1338" s="638">
        <f t="shared" si="20"/>
        <v>3.960000000000008</v>
      </c>
      <c r="L1338" s="633" t="s">
        <v>1228</v>
      </c>
      <c r="M1338" s="637" t="s">
        <v>1205</v>
      </c>
    </row>
    <row r="1339" spans="1:13">
      <c r="A1339" s="634" t="s">
        <v>1228</v>
      </c>
      <c r="B1339" s="634" t="s">
        <v>1205</v>
      </c>
      <c r="C1339" s="635" t="s">
        <v>1229</v>
      </c>
      <c r="D1339" s="636">
        <v>139</v>
      </c>
      <c r="E1339" s="636">
        <v>960</v>
      </c>
      <c r="F1339" s="636">
        <v>140</v>
      </c>
      <c r="G1339" s="636">
        <v>400</v>
      </c>
      <c r="H1339" s="636" t="s">
        <v>1133</v>
      </c>
      <c r="J1339" s="638">
        <f t="shared" si="20"/>
        <v>0.43999999999999773</v>
      </c>
      <c r="L1339" s="633" t="s">
        <v>1228</v>
      </c>
      <c r="M1339" s="637" t="s">
        <v>1205</v>
      </c>
    </row>
    <row r="1340" spans="1:13">
      <c r="A1340" s="634" t="s">
        <v>1228</v>
      </c>
      <c r="B1340" s="634" t="s">
        <v>1205</v>
      </c>
      <c r="C1340" s="635" t="s">
        <v>1229</v>
      </c>
      <c r="D1340" s="636">
        <v>140</v>
      </c>
      <c r="E1340" s="636">
        <v>400</v>
      </c>
      <c r="F1340" s="636">
        <v>142</v>
      </c>
      <c r="G1340" s="636">
        <v>0</v>
      </c>
      <c r="H1340" s="636" t="s">
        <v>1134</v>
      </c>
      <c r="J1340" s="638">
        <f t="shared" si="20"/>
        <v>1.5999999999999943</v>
      </c>
      <c r="L1340" s="633" t="s">
        <v>1228</v>
      </c>
      <c r="M1340" s="637" t="s">
        <v>1205</v>
      </c>
    </row>
    <row r="1341" spans="1:13">
      <c r="A1341" s="634" t="s">
        <v>1228</v>
      </c>
      <c r="B1341" s="634" t="s">
        <v>1205</v>
      </c>
      <c r="C1341" s="635" t="s">
        <v>1229</v>
      </c>
      <c r="D1341" s="636">
        <v>142</v>
      </c>
      <c r="E1341" s="636">
        <v>0</v>
      </c>
      <c r="F1341" s="636">
        <v>150</v>
      </c>
      <c r="G1341" s="636">
        <v>0</v>
      </c>
      <c r="H1341" s="636" t="s">
        <v>1132</v>
      </c>
      <c r="J1341" s="638">
        <f t="shared" si="20"/>
        <v>8</v>
      </c>
      <c r="L1341" s="633" t="s">
        <v>1228</v>
      </c>
      <c r="M1341" s="637" t="s">
        <v>1205</v>
      </c>
    </row>
    <row r="1342" spans="1:13">
      <c r="A1342" s="634" t="s">
        <v>1230</v>
      </c>
      <c r="B1342" s="634" t="s">
        <v>1231</v>
      </c>
      <c r="C1342" s="635" t="s">
        <v>1232</v>
      </c>
      <c r="D1342" s="636">
        <v>0</v>
      </c>
      <c r="E1342" s="636">
        <v>0</v>
      </c>
      <c r="F1342" s="636">
        <v>2</v>
      </c>
      <c r="G1342" s="636">
        <v>0</v>
      </c>
      <c r="H1342" s="636" t="s">
        <v>1132</v>
      </c>
      <c r="J1342" s="638">
        <f t="shared" si="20"/>
        <v>2</v>
      </c>
      <c r="L1342" s="633" t="s">
        <v>1230</v>
      </c>
      <c r="M1342" s="637" t="s">
        <v>1231</v>
      </c>
    </row>
    <row r="1343" spans="1:13">
      <c r="A1343" s="634" t="s">
        <v>1230</v>
      </c>
      <c r="B1343" s="634" t="s">
        <v>1231</v>
      </c>
      <c r="C1343" s="635" t="s">
        <v>1232</v>
      </c>
      <c r="D1343" s="636">
        <v>2</v>
      </c>
      <c r="E1343" s="636">
        <v>0</v>
      </c>
      <c r="F1343" s="636">
        <v>19</v>
      </c>
      <c r="G1343" s="636">
        <v>0</v>
      </c>
      <c r="H1343" s="636" t="s">
        <v>1133</v>
      </c>
      <c r="J1343" s="638">
        <f t="shared" si="20"/>
        <v>17</v>
      </c>
      <c r="L1343" s="633" t="s">
        <v>1230</v>
      </c>
      <c r="M1343" s="637" t="s">
        <v>1231</v>
      </c>
    </row>
    <row r="1344" spans="1:13">
      <c r="A1344" s="634" t="s">
        <v>1230</v>
      </c>
      <c r="B1344" s="634" t="s">
        <v>1231</v>
      </c>
      <c r="C1344" s="635" t="s">
        <v>1232</v>
      </c>
      <c r="D1344" s="636">
        <v>19</v>
      </c>
      <c r="E1344" s="636">
        <v>0</v>
      </c>
      <c r="F1344" s="636">
        <v>29</v>
      </c>
      <c r="G1344" s="636">
        <v>0</v>
      </c>
      <c r="H1344" s="636" t="s">
        <v>1134</v>
      </c>
      <c r="J1344" s="638">
        <f t="shared" si="20"/>
        <v>10</v>
      </c>
      <c r="L1344" s="633" t="s">
        <v>1230</v>
      </c>
      <c r="M1344" s="637" t="s">
        <v>1231</v>
      </c>
    </row>
    <row r="1345" spans="1:13">
      <c r="A1345" s="634" t="s">
        <v>1230</v>
      </c>
      <c r="B1345" s="634" t="s">
        <v>1231</v>
      </c>
      <c r="C1345" s="635" t="s">
        <v>1233</v>
      </c>
      <c r="D1345" s="636">
        <v>29</v>
      </c>
      <c r="E1345" s="636">
        <v>0</v>
      </c>
      <c r="F1345" s="636">
        <v>43</v>
      </c>
      <c r="G1345" s="636">
        <v>0</v>
      </c>
      <c r="H1345" s="636" t="s">
        <v>1134</v>
      </c>
      <c r="J1345" s="638">
        <f t="shared" si="20"/>
        <v>14</v>
      </c>
      <c r="L1345" s="633" t="s">
        <v>1230</v>
      </c>
      <c r="M1345" s="637" t="s">
        <v>1231</v>
      </c>
    </row>
    <row r="1346" spans="1:13">
      <c r="A1346" s="634" t="s">
        <v>1230</v>
      </c>
      <c r="B1346" s="634" t="s">
        <v>1231</v>
      </c>
      <c r="C1346" s="635" t="s">
        <v>1233</v>
      </c>
      <c r="D1346" s="636">
        <v>43</v>
      </c>
      <c r="E1346" s="636">
        <v>0</v>
      </c>
      <c r="F1346" s="636">
        <v>44</v>
      </c>
      <c r="G1346" s="636">
        <v>300</v>
      </c>
      <c r="H1346" s="636" t="s">
        <v>1132</v>
      </c>
      <c r="J1346" s="638">
        <f t="shared" si="20"/>
        <v>1.2999999999999972</v>
      </c>
      <c r="L1346" s="633" t="s">
        <v>1230</v>
      </c>
      <c r="M1346" s="637" t="s">
        <v>1231</v>
      </c>
    </row>
    <row r="1347" spans="1:13">
      <c r="A1347" s="634" t="s">
        <v>1230</v>
      </c>
      <c r="B1347" s="634" t="s">
        <v>1231</v>
      </c>
      <c r="C1347" s="635" t="s">
        <v>1233</v>
      </c>
      <c r="D1347" s="636">
        <v>44</v>
      </c>
      <c r="E1347" s="636">
        <v>300</v>
      </c>
      <c r="F1347" s="636">
        <v>48</v>
      </c>
      <c r="G1347" s="636">
        <v>800</v>
      </c>
      <c r="H1347" s="636" t="s">
        <v>1133</v>
      </c>
      <c r="J1347" s="638">
        <f t="shared" ref="J1347:J1410" si="21">+(F1347+G1347/1000)-(D1347+E1347/1000)</f>
        <v>4.5</v>
      </c>
      <c r="L1347" s="633" t="s">
        <v>1230</v>
      </c>
      <c r="M1347" s="637" t="s">
        <v>1231</v>
      </c>
    </row>
    <row r="1348" spans="1:13">
      <c r="A1348" s="634" t="s">
        <v>1230</v>
      </c>
      <c r="B1348" s="634" t="s">
        <v>1231</v>
      </c>
      <c r="C1348" s="635" t="s">
        <v>1233</v>
      </c>
      <c r="D1348" s="636">
        <v>48</v>
      </c>
      <c r="E1348" s="636">
        <v>800</v>
      </c>
      <c r="F1348" s="636">
        <v>50</v>
      </c>
      <c r="G1348" s="636">
        <v>600</v>
      </c>
      <c r="H1348" s="636" t="s">
        <v>1132</v>
      </c>
      <c r="J1348" s="638">
        <f t="shared" si="21"/>
        <v>1.8000000000000043</v>
      </c>
      <c r="L1348" s="633" t="s">
        <v>1230</v>
      </c>
      <c r="M1348" s="637" t="s">
        <v>1231</v>
      </c>
    </row>
    <row r="1349" spans="1:13">
      <c r="A1349" s="634" t="s">
        <v>1230</v>
      </c>
      <c r="B1349" s="634" t="s">
        <v>1231</v>
      </c>
      <c r="C1349" s="635" t="s">
        <v>1233</v>
      </c>
      <c r="D1349" s="636">
        <v>50</v>
      </c>
      <c r="E1349" s="636">
        <v>600</v>
      </c>
      <c r="F1349" s="636">
        <v>54</v>
      </c>
      <c r="G1349" s="636">
        <v>787</v>
      </c>
      <c r="H1349" s="636" t="s">
        <v>1134</v>
      </c>
      <c r="J1349" s="638">
        <f t="shared" si="21"/>
        <v>4.1869999999999976</v>
      </c>
      <c r="L1349" s="633" t="s">
        <v>1230</v>
      </c>
      <c r="M1349" s="637" t="s">
        <v>1231</v>
      </c>
    </row>
    <row r="1350" spans="1:13">
      <c r="A1350" s="634" t="s">
        <v>1234</v>
      </c>
      <c r="B1350" s="634" t="s">
        <v>1231</v>
      </c>
      <c r="C1350" s="635" t="s">
        <v>357</v>
      </c>
      <c r="D1350" s="636">
        <v>0</v>
      </c>
      <c r="E1350" s="636">
        <v>0</v>
      </c>
      <c r="F1350" s="636">
        <v>6</v>
      </c>
      <c r="G1350" s="636">
        <v>500</v>
      </c>
      <c r="H1350" s="636" t="s">
        <v>1134</v>
      </c>
      <c r="J1350" s="638">
        <f t="shared" si="21"/>
        <v>6.5</v>
      </c>
      <c r="L1350" s="633" t="s">
        <v>1234</v>
      </c>
      <c r="M1350" s="637" t="s">
        <v>1231</v>
      </c>
    </row>
    <row r="1351" spans="1:13">
      <c r="A1351" s="634" t="s">
        <v>1234</v>
      </c>
      <c r="B1351" s="634" t="s">
        <v>1231</v>
      </c>
      <c r="C1351" s="635" t="s">
        <v>357</v>
      </c>
      <c r="D1351" s="636">
        <v>6</v>
      </c>
      <c r="E1351" s="636">
        <v>500</v>
      </c>
      <c r="F1351" s="636">
        <v>8</v>
      </c>
      <c r="G1351" s="636">
        <v>0</v>
      </c>
      <c r="H1351" s="636" t="s">
        <v>1133</v>
      </c>
      <c r="J1351" s="638">
        <f t="shared" si="21"/>
        <v>1.5</v>
      </c>
      <c r="L1351" s="633" t="s">
        <v>1234</v>
      </c>
      <c r="M1351" s="637" t="s">
        <v>1231</v>
      </c>
    </row>
    <row r="1352" spans="1:13">
      <c r="A1352" s="634" t="s">
        <v>1234</v>
      </c>
      <c r="B1352" s="634" t="s">
        <v>1231</v>
      </c>
      <c r="C1352" s="635" t="s">
        <v>357</v>
      </c>
      <c r="D1352" s="636">
        <v>8</v>
      </c>
      <c r="E1352" s="636">
        <v>0</v>
      </c>
      <c r="F1352" s="636">
        <v>18</v>
      </c>
      <c r="G1352" s="636">
        <v>0</v>
      </c>
      <c r="H1352" s="636" t="s">
        <v>1134</v>
      </c>
      <c r="J1352" s="638">
        <f t="shared" si="21"/>
        <v>10</v>
      </c>
      <c r="L1352" s="633" t="s">
        <v>1234</v>
      </c>
      <c r="M1352" s="637" t="s">
        <v>1231</v>
      </c>
    </row>
    <row r="1353" spans="1:13">
      <c r="A1353" s="634" t="s">
        <v>1234</v>
      </c>
      <c r="B1353" s="634" t="s">
        <v>1231</v>
      </c>
      <c r="C1353" s="635" t="s">
        <v>357</v>
      </c>
      <c r="D1353" s="636">
        <v>18</v>
      </c>
      <c r="E1353" s="636">
        <v>0</v>
      </c>
      <c r="F1353" s="636">
        <v>21</v>
      </c>
      <c r="G1353" s="636">
        <v>500</v>
      </c>
      <c r="H1353" s="636" t="s">
        <v>1133</v>
      </c>
      <c r="J1353" s="638">
        <f t="shared" si="21"/>
        <v>3.5</v>
      </c>
      <c r="L1353" s="633" t="s">
        <v>1234</v>
      </c>
      <c r="M1353" s="637" t="s">
        <v>1231</v>
      </c>
    </row>
    <row r="1354" spans="1:13">
      <c r="A1354" s="634" t="s">
        <v>1234</v>
      </c>
      <c r="B1354" s="634" t="s">
        <v>1231</v>
      </c>
      <c r="C1354" s="635" t="s">
        <v>357</v>
      </c>
      <c r="D1354" s="636">
        <v>21</v>
      </c>
      <c r="E1354" s="636">
        <v>500</v>
      </c>
      <c r="F1354" s="636">
        <v>23</v>
      </c>
      <c r="G1354" s="636">
        <v>0</v>
      </c>
      <c r="H1354" s="636" t="s">
        <v>1134</v>
      </c>
      <c r="J1354" s="638">
        <f t="shared" si="21"/>
        <v>1.5</v>
      </c>
      <c r="L1354" s="633" t="s">
        <v>1234</v>
      </c>
      <c r="M1354" s="637" t="s">
        <v>1231</v>
      </c>
    </row>
    <row r="1355" spans="1:13">
      <c r="A1355" s="634" t="s">
        <v>1234</v>
      </c>
      <c r="B1355" s="634" t="s">
        <v>1231</v>
      </c>
      <c r="C1355" s="635" t="s">
        <v>357</v>
      </c>
      <c r="D1355" s="636">
        <v>23</v>
      </c>
      <c r="E1355" s="636">
        <v>0</v>
      </c>
      <c r="F1355" s="636">
        <v>25</v>
      </c>
      <c r="G1355" s="636">
        <v>0</v>
      </c>
      <c r="H1355" s="636" t="s">
        <v>1133</v>
      </c>
      <c r="J1355" s="638">
        <f t="shared" si="21"/>
        <v>2</v>
      </c>
      <c r="L1355" s="633" t="s">
        <v>1234</v>
      </c>
      <c r="M1355" s="637" t="s">
        <v>1231</v>
      </c>
    </row>
    <row r="1356" spans="1:13">
      <c r="A1356" s="634" t="s">
        <v>1234</v>
      </c>
      <c r="B1356" s="634" t="s">
        <v>1231</v>
      </c>
      <c r="C1356" s="635" t="s">
        <v>357</v>
      </c>
      <c r="D1356" s="636">
        <v>25</v>
      </c>
      <c r="E1356" s="636">
        <v>0</v>
      </c>
      <c r="F1356" s="636">
        <v>30</v>
      </c>
      <c r="G1356" s="636">
        <v>0</v>
      </c>
      <c r="H1356" s="636" t="s">
        <v>1132</v>
      </c>
      <c r="J1356" s="638">
        <f t="shared" si="21"/>
        <v>5</v>
      </c>
      <c r="L1356" s="633" t="s">
        <v>1234</v>
      </c>
      <c r="M1356" s="637" t="s">
        <v>1231</v>
      </c>
    </row>
    <row r="1357" spans="1:13">
      <c r="A1357" s="634" t="s">
        <v>1234</v>
      </c>
      <c r="B1357" s="634" t="s">
        <v>1231</v>
      </c>
      <c r="C1357" s="635" t="s">
        <v>357</v>
      </c>
      <c r="D1357" s="636">
        <v>30</v>
      </c>
      <c r="E1357" s="636">
        <v>0</v>
      </c>
      <c r="F1357" s="636">
        <v>52</v>
      </c>
      <c r="G1357" s="636">
        <v>950</v>
      </c>
      <c r="H1357" s="636" t="s">
        <v>1134</v>
      </c>
      <c r="J1357" s="638">
        <f t="shared" si="21"/>
        <v>22.950000000000003</v>
      </c>
      <c r="L1357" s="633" t="s">
        <v>1234</v>
      </c>
      <c r="M1357" s="637" t="s">
        <v>1231</v>
      </c>
    </row>
    <row r="1358" spans="1:13">
      <c r="A1358" s="634" t="s">
        <v>1234</v>
      </c>
      <c r="B1358" s="634" t="s">
        <v>1231</v>
      </c>
      <c r="C1358" s="635" t="s">
        <v>357</v>
      </c>
      <c r="D1358" s="636">
        <v>52</v>
      </c>
      <c r="E1358" s="636">
        <v>950</v>
      </c>
      <c r="F1358" s="636">
        <v>69</v>
      </c>
      <c r="G1358" s="636">
        <v>0</v>
      </c>
      <c r="H1358" s="636" t="s">
        <v>1141</v>
      </c>
      <c r="J1358" s="638">
        <f t="shared" si="21"/>
        <v>16.049999999999997</v>
      </c>
      <c r="L1358" s="633" t="s">
        <v>1234</v>
      </c>
      <c r="M1358" s="637" t="s">
        <v>1231</v>
      </c>
    </row>
    <row r="1359" spans="1:13">
      <c r="A1359" s="634" t="s">
        <v>1234</v>
      </c>
      <c r="B1359" s="634" t="s">
        <v>1231</v>
      </c>
      <c r="C1359" s="635" t="s">
        <v>1235</v>
      </c>
      <c r="D1359" s="636">
        <v>69</v>
      </c>
      <c r="E1359" s="636">
        <v>0</v>
      </c>
      <c r="F1359" s="636">
        <v>82</v>
      </c>
      <c r="G1359" s="636">
        <v>880</v>
      </c>
      <c r="H1359" s="636" t="s">
        <v>1134</v>
      </c>
      <c r="J1359" s="638">
        <f t="shared" si="21"/>
        <v>13.879999999999995</v>
      </c>
      <c r="L1359" s="633" t="s">
        <v>1234</v>
      </c>
      <c r="M1359" s="637" t="s">
        <v>1231</v>
      </c>
    </row>
    <row r="1360" spans="1:13">
      <c r="A1360" s="634" t="s">
        <v>1234</v>
      </c>
      <c r="B1360" s="634" t="s">
        <v>1231</v>
      </c>
      <c r="C1360" s="635" t="s">
        <v>1235</v>
      </c>
      <c r="D1360" s="636">
        <v>82</v>
      </c>
      <c r="E1360" s="636">
        <v>880</v>
      </c>
      <c r="F1360" s="636">
        <v>102</v>
      </c>
      <c r="G1360" s="636">
        <v>0</v>
      </c>
      <c r="H1360" s="636" t="s">
        <v>1134</v>
      </c>
      <c r="J1360" s="638">
        <f t="shared" si="21"/>
        <v>19.120000000000005</v>
      </c>
      <c r="L1360" s="633" t="s">
        <v>1234</v>
      </c>
      <c r="M1360" s="637" t="s">
        <v>1231</v>
      </c>
    </row>
    <row r="1361" spans="1:13">
      <c r="A1361" s="634" t="s">
        <v>1234</v>
      </c>
      <c r="B1361" s="634" t="s">
        <v>1231</v>
      </c>
      <c r="C1361" s="635" t="s">
        <v>1235</v>
      </c>
      <c r="D1361" s="636">
        <v>102</v>
      </c>
      <c r="E1361" s="636">
        <v>0</v>
      </c>
      <c r="F1361" s="636">
        <v>128</v>
      </c>
      <c r="G1361" s="636">
        <v>0</v>
      </c>
      <c r="H1361" s="636" t="s">
        <v>1133</v>
      </c>
      <c r="J1361" s="638">
        <f t="shared" si="21"/>
        <v>26</v>
      </c>
      <c r="L1361" s="633" t="s">
        <v>1234</v>
      </c>
      <c r="M1361" s="637" t="s">
        <v>1231</v>
      </c>
    </row>
    <row r="1362" spans="1:13">
      <c r="A1362" s="634" t="s">
        <v>1236</v>
      </c>
      <c r="B1362" s="634" t="s">
        <v>1205</v>
      </c>
      <c r="C1362" s="635" t="s">
        <v>1237</v>
      </c>
      <c r="D1362" s="636">
        <v>0</v>
      </c>
      <c r="E1362" s="636">
        <v>0</v>
      </c>
      <c r="F1362" s="636">
        <v>9</v>
      </c>
      <c r="G1362" s="636">
        <v>0</v>
      </c>
      <c r="H1362" s="636" t="s">
        <v>1133</v>
      </c>
      <c r="J1362" s="638">
        <f t="shared" si="21"/>
        <v>9</v>
      </c>
      <c r="L1362" s="633" t="s">
        <v>1236</v>
      </c>
      <c r="M1362" s="637" t="s">
        <v>1205</v>
      </c>
    </row>
    <row r="1363" spans="1:13">
      <c r="A1363" s="634" t="s">
        <v>1236</v>
      </c>
      <c r="B1363" s="634" t="s">
        <v>1205</v>
      </c>
      <c r="C1363" s="635" t="s">
        <v>1237</v>
      </c>
      <c r="D1363" s="636">
        <v>9</v>
      </c>
      <c r="E1363" s="636">
        <v>0</v>
      </c>
      <c r="F1363" s="636">
        <v>14</v>
      </c>
      <c r="G1363" s="636">
        <v>0</v>
      </c>
      <c r="H1363" s="636" t="s">
        <v>1134</v>
      </c>
      <c r="J1363" s="638">
        <f t="shared" si="21"/>
        <v>5</v>
      </c>
      <c r="L1363" s="633" t="s">
        <v>1236</v>
      </c>
      <c r="M1363" s="637" t="s">
        <v>1205</v>
      </c>
    </row>
    <row r="1364" spans="1:13">
      <c r="A1364" s="634" t="s">
        <v>1236</v>
      </c>
      <c r="B1364" s="634" t="s">
        <v>1205</v>
      </c>
      <c r="C1364" s="635" t="s">
        <v>1237</v>
      </c>
      <c r="D1364" s="636">
        <v>14</v>
      </c>
      <c r="E1364" s="636">
        <v>0</v>
      </c>
      <c r="F1364" s="636">
        <v>57</v>
      </c>
      <c r="G1364" s="636">
        <v>600</v>
      </c>
      <c r="H1364" s="636" t="s">
        <v>1133</v>
      </c>
      <c r="J1364" s="638">
        <f t="shared" si="21"/>
        <v>43.6</v>
      </c>
      <c r="L1364" s="633" t="s">
        <v>1236</v>
      </c>
      <c r="M1364" s="637" t="s">
        <v>1205</v>
      </c>
    </row>
    <row r="1365" spans="1:13">
      <c r="A1365" s="634" t="s">
        <v>159</v>
      </c>
      <c r="B1365" s="634" t="s">
        <v>1148</v>
      </c>
      <c r="C1365" s="635" t="s">
        <v>641</v>
      </c>
      <c r="D1365" s="636">
        <v>0</v>
      </c>
      <c r="E1365" s="636">
        <v>0</v>
      </c>
      <c r="F1365" s="636">
        <v>10</v>
      </c>
      <c r="G1365" s="636">
        <v>500</v>
      </c>
      <c r="H1365" s="636" t="s">
        <v>1133</v>
      </c>
      <c r="J1365" s="638">
        <f t="shared" si="21"/>
        <v>10.5</v>
      </c>
      <c r="L1365" s="633" t="s">
        <v>159</v>
      </c>
      <c r="M1365" s="637" t="s">
        <v>1148</v>
      </c>
    </row>
    <row r="1366" spans="1:13">
      <c r="A1366" s="634" t="s">
        <v>159</v>
      </c>
      <c r="B1366" s="634" t="s">
        <v>1148</v>
      </c>
      <c r="C1366" s="635" t="s">
        <v>641</v>
      </c>
      <c r="D1366" s="636">
        <v>10</v>
      </c>
      <c r="E1366" s="636">
        <v>500</v>
      </c>
      <c r="F1366" s="636">
        <v>21</v>
      </c>
      <c r="G1366" s="636">
        <v>0</v>
      </c>
      <c r="H1366" s="636" t="s">
        <v>1132</v>
      </c>
      <c r="J1366" s="638">
        <f t="shared" si="21"/>
        <v>10.5</v>
      </c>
      <c r="L1366" s="633" t="s">
        <v>159</v>
      </c>
      <c r="M1366" s="637" t="s">
        <v>1148</v>
      </c>
    </row>
    <row r="1367" spans="1:13">
      <c r="A1367" s="634" t="s">
        <v>159</v>
      </c>
      <c r="B1367" s="634" t="s">
        <v>1148</v>
      </c>
      <c r="C1367" s="635" t="s">
        <v>641</v>
      </c>
      <c r="D1367" s="636">
        <v>21</v>
      </c>
      <c r="E1367" s="636">
        <v>0</v>
      </c>
      <c r="F1367" s="636">
        <v>37</v>
      </c>
      <c r="G1367" s="636">
        <v>507</v>
      </c>
      <c r="H1367" s="636" t="s">
        <v>1133</v>
      </c>
      <c r="J1367" s="638">
        <f t="shared" si="21"/>
        <v>16.506999999999998</v>
      </c>
      <c r="L1367" s="633" t="s">
        <v>159</v>
      </c>
      <c r="M1367" s="637" t="s">
        <v>1148</v>
      </c>
    </row>
    <row r="1368" spans="1:13">
      <c r="A1368" s="634" t="s">
        <v>159</v>
      </c>
      <c r="B1368" s="634" t="s">
        <v>1148</v>
      </c>
      <c r="C1368" s="635" t="s">
        <v>641</v>
      </c>
      <c r="D1368" s="636">
        <v>37</v>
      </c>
      <c r="E1368" s="636">
        <v>507</v>
      </c>
      <c r="F1368" s="636">
        <v>43</v>
      </c>
      <c r="G1368" s="636">
        <v>0</v>
      </c>
      <c r="H1368" s="636" t="s">
        <v>1132</v>
      </c>
      <c r="J1368" s="638">
        <f t="shared" si="21"/>
        <v>5.4930000000000021</v>
      </c>
      <c r="L1368" s="633" t="s">
        <v>159</v>
      </c>
      <c r="M1368" s="637" t="s">
        <v>1148</v>
      </c>
    </row>
    <row r="1369" spans="1:13">
      <c r="A1369" s="634" t="s">
        <v>233</v>
      </c>
      <c r="B1369" s="634" t="s">
        <v>1179</v>
      </c>
      <c r="C1369" s="635" t="s">
        <v>234</v>
      </c>
      <c r="D1369" s="636">
        <v>0</v>
      </c>
      <c r="E1369" s="636">
        <v>0</v>
      </c>
      <c r="F1369" s="636">
        <v>20</v>
      </c>
      <c r="G1369" s="636">
        <v>100</v>
      </c>
      <c r="H1369" s="636" t="s">
        <v>1132</v>
      </c>
      <c r="J1369" s="638">
        <f t="shared" si="21"/>
        <v>20.100000000000001</v>
      </c>
      <c r="L1369" s="633" t="s">
        <v>233</v>
      </c>
      <c r="M1369" s="637" t="s">
        <v>1179</v>
      </c>
    </row>
    <row r="1370" spans="1:13">
      <c r="A1370" s="634" t="s">
        <v>233</v>
      </c>
      <c r="B1370" s="634" t="s">
        <v>1179</v>
      </c>
      <c r="C1370" s="635" t="s">
        <v>234</v>
      </c>
      <c r="D1370" s="636">
        <v>20</v>
      </c>
      <c r="E1370" s="636">
        <v>100</v>
      </c>
      <c r="F1370" s="636">
        <v>20</v>
      </c>
      <c r="G1370" s="636">
        <v>950</v>
      </c>
      <c r="H1370" s="636" t="s">
        <v>1133</v>
      </c>
      <c r="J1370" s="638">
        <f t="shared" si="21"/>
        <v>0.84999999999999787</v>
      </c>
      <c r="L1370" s="633" t="s">
        <v>233</v>
      </c>
      <c r="M1370" s="637" t="s">
        <v>1179</v>
      </c>
    </row>
    <row r="1371" spans="1:13">
      <c r="A1371" s="634" t="s">
        <v>233</v>
      </c>
      <c r="B1371" s="634" t="s">
        <v>1179</v>
      </c>
      <c r="C1371" s="635" t="s">
        <v>234</v>
      </c>
      <c r="D1371" s="636">
        <v>20</v>
      </c>
      <c r="E1371" s="636">
        <v>950</v>
      </c>
      <c r="F1371" s="636">
        <v>21</v>
      </c>
      <c r="G1371" s="636">
        <v>750</v>
      </c>
      <c r="H1371" s="636" t="s">
        <v>1132</v>
      </c>
      <c r="J1371" s="638">
        <f t="shared" si="21"/>
        <v>0.80000000000000071</v>
      </c>
      <c r="L1371" s="633" t="s">
        <v>233</v>
      </c>
      <c r="M1371" s="637" t="s">
        <v>1179</v>
      </c>
    </row>
    <row r="1372" spans="1:13">
      <c r="A1372" s="634" t="s">
        <v>233</v>
      </c>
      <c r="B1372" s="634" t="s">
        <v>1179</v>
      </c>
      <c r="C1372" s="635" t="s">
        <v>234</v>
      </c>
      <c r="D1372" s="636">
        <v>21</v>
      </c>
      <c r="E1372" s="636">
        <v>750</v>
      </c>
      <c r="F1372" s="636">
        <v>22</v>
      </c>
      <c r="G1372" s="636">
        <v>750</v>
      </c>
      <c r="H1372" s="636" t="s">
        <v>1133</v>
      </c>
      <c r="J1372" s="638">
        <f t="shared" si="21"/>
        <v>1</v>
      </c>
      <c r="L1372" s="633" t="s">
        <v>233</v>
      </c>
      <c r="M1372" s="637" t="s">
        <v>1179</v>
      </c>
    </row>
    <row r="1373" spans="1:13">
      <c r="A1373" s="634" t="s">
        <v>233</v>
      </c>
      <c r="B1373" s="634" t="s">
        <v>1179</v>
      </c>
      <c r="C1373" s="635" t="s">
        <v>234</v>
      </c>
      <c r="D1373" s="636">
        <v>22</v>
      </c>
      <c r="E1373" s="636">
        <v>750</v>
      </c>
      <c r="F1373" s="636">
        <v>23</v>
      </c>
      <c r="G1373" s="636">
        <v>900</v>
      </c>
      <c r="H1373" s="636" t="s">
        <v>1132</v>
      </c>
      <c r="J1373" s="638">
        <f t="shared" si="21"/>
        <v>1.1499999999999986</v>
      </c>
      <c r="L1373" s="633" t="s">
        <v>233</v>
      </c>
      <c r="M1373" s="637" t="s">
        <v>1179</v>
      </c>
    </row>
    <row r="1374" spans="1:13">
      <c r="A1374" s="634" t="s">
        <v>233</v>
      </c>
      <c r="B1374" s="634" t="s">
        <v>1179</v>
      </c>
      <c r="C1374" s="635" t="s">
        <v>234</v>
      </c>
      <c r="D1374" s="636">
        <v>23</v>
      </c>
      <c r="E1374" s="636">
        <v>900</v>
      </c>
      <c r="F1374" s="636">
        <v>26</v>
      </c>
      <c r="G1374" s="636">
        <v>600</v>
      </c>
      <c r="H1374" s="636" t="s">
        <v>1133</v>
      </c>
      <c r="J1374" s="638">
        <f t="shared" si="21"/>
        <v>2.7000000000000028</v>
      </c>
      <c r="L1374" s="633" t="s">
        <v>233</v>
      </c>
      <c r="M1374" s="637" t="s">
        <v>1179</v>
      </c>
    </row>
    <row r="1375" spans="1:13">
      <c r="A1375" s="634" t="s">
        <v>233</v>
      </c>
      <c r="B1375" s="634" t="s">
        <v>1179</v>
      </c>
      <c r="C1375" s="635" t="s">
        <v>234</v>
      </c>
      <c r="D1375" s="636">
        <v>26</v>
      </c>
      <c r="E1375" s="636">
        <v>600</v>
      </c>
      <c r="F1375" s="636">
        <v>42</v>
      </c>
      <c r="G1375" s="636">
        <v>850</v>
      </c>
      <c r="H1375" s="636" t="s">
        <v>1132</v>
      </c>
      <c r="J1375" s="638">
        <f t="shared" si="21"/>
        <v>16.25</v>
      </c>
      <c r="L1375" s="633" t="s">
        <v>233</v>
      </c>
      <c r="M1375" s="637" t="s">
        <v>1179</v>
      </c>
    </row>
    <row r="1376" spans="1:13">
      <c r="A1376" s="634" t="s">
        <v>233</v>
      </c>
      <c r="B1376" s="634" t="s">
        <v>1179</v>
      </c>
      <c r="C1376" s="635" t="s">
        <v>234</v>
      </c>
      <c r="D1376" s="636">
        <v>42</v>
      </c>
      <c r="E1376" s="636">
        <v>850</v>
      </c>
      <c r="F1376" s="636">
        <v>46</v>
      </c>
      <c r="G1376" s="636">
        <v>760</v>
      </c>
      <c r="H1376" s="636" t="s">
        <v>1133</v>
      </c>
      <c r="J1376" s="638">
        <f t="shared" si="21"/>
        <v>3.9099999999999966</v>
      </c>
      <c r="L1376" s="633" t="s">
        <v>233</v>
      </c>
      <c r="M1376" s="637" t="s">
        <v>1179</v>
      </c>
    </row>
    <row r="1377" spans="1:13">
      <c r="A1377" s="634" t="s">
        <v>233</v>
      </c>
      <c r="B1377" s="634" t="s">
        <v>1179</v>
      </c>
      <c r="C1377" s="635" t="s">
        <v>234</v>
      </c>
      <c r="D1377" s="636">
        <v>46</v>
      </c>
      <c r="E1377" s="636">
        <v>760</v>
      </c>
      <c r="F1377" s="636">
        <v>49</v>
      </c>
      <c r="G1377" s="636">
        <v>400</v>
      </c>
      <c r="H1377" s="636" t="s">
        <v>1132</v>
      </c>
      <c r="J1377" s="638">
        <f t="shared" si="21"/>
        <v>2.6400000000000006</v>
      </c>
      <c r="L1377" s="633" t="s">
        <v>233</v>
      </c>
      <c r="M1377" s="637" t="s">
        <v>1179</v>
      </c>
    </row>
    <row r="1378" spans="1:13">
      <c r="A1378" s="634" t="s">
        <v>233</v>
      </c>
      <c r="B1378" s="634" t="s">
        <v>1179</v>
      </c>
      <c r="C1378" s="635" t="s">
        <v>234</v>
      </c>
      <c r="D1378" s="636">
        <v>49</v>
      </c>
      <c r="E1378" s="636">
        <v>400</v>
      </c>
      <c r="F1378" s="636">
        <v>50</v>
      </c>
      <c r="G1378" s="636">
        <v>200</v>
      </c>
      <c r="H1378" s="636" t="s">
        <v>1133</v>
      </c>
      <c r="J1378" s="638">
        <f t="shared" si="21"/>
        <v>0.80000000000000426</v>
      </c>
      <c r="L1378" s="633" t="s">
        <v>233</v>
      </c>
      <c r="M1378" s="637" t="s">
        <v>1179</v>
      </c>
    </row>
    <row r="1379" spans="1:13">
      <c r="A1379" s="634" t="s">
        <v>233</v>
      </c>
      <c r="B1379" s="634" t="s">
        <v>1179</v>
      </c>
      <c r="C1379" s="635" t="s">
        <v>234</v>
      </c>
      <c r="D1379" s="636">
        <v>50</v>
      </c>
      <c r="E1379" s="636">
        <v>200</v>
      </c>
      <c r="F1379" s="636">
        <v>73</v>
      </c>
      <c r="G1379" s="636">
        <v>600</v>
      </c>
      <c r="H1379" s="636" t="s">
        <v>1132</v>
      </c>
      <c r="J1379" s="638">
        <f t="shared" si="21"/>
        <v>23.399999999999991</v>
      </c>
      <c r="L1379" s="633" t="s">
        <v>233</v>
      </c>
      <c r="M1379" s="637" t="s">
        <v>1179</v>
      </c>
    </row>
    <row r="1380" spans="1:13">
      <c r="A1380" s="634" t="s">
        <v>160</v>
      </c>
      <c r="B1380" s="634" t="s">
        <v>1148</v>
      </c>
      <c r="C1380" s="635" t="s">
        <v>1238</v>
      </c>
      <c r="D1380" s="636">
        <v>0</v>
      </c>
      <c r="E1380" s="636">
        <v>0</v>
      </c>
      <c r="F1380" s="636">
        <v>35</v>
      </c>
      <c r="G1380" s="636">
        <v>33</v>
      </c>
      <c r="H1380" s="636" t="s">
        <v>1132</v>
      </c>
      <c r="J1380" s="638">
        <f t="shared" si="21"/>
        <v>35.033000000000001</v>
      </c>
      <c r="L1380" s="633" t="s">
        <v>160</v>
      </c>
      <c r="M1380" s="637" t="s">
        <v>1148</v>
      </c>
    </row>
    <row r="1381" spans="1:13">
      <c r="A1381" s="634" t="s">
        <v>160</v>
      </c>
      <c r="B1381" s="634" t="s">
        <v>1148</v>
      </c>
      <c r="C1381" s="635" t="s">
        <v>1238</v>
      </c>
      <c r="D1381" s="636">
        <v>35</v>
      </c>
      <c r="E1381" s="636">
        <v>33</v>
      </c>
      <c r="F1381" s="636">
        <v>45</v>
      </c>
      <c r="G1381" s="636">
        <v>546</v>
      </c>
      <c r="H1381" s="636" t="s">
        <v>1133</v>
      </c>
      <c r="J1381" s="638">
        <f t="shared" si="21"/>
        <v>10.512999999999998</v>
      </c>
      <c r="L1381" s="633" t="s">
        <v>160</v>
      </c>
      <c r="M1381" s="637" t="s">
        <v>1148</v>
      </c>
    </row>
    <row r="1382" spans="1:13">
      <c r="A1382" s="634" t="s">
        <v>160</v>
      </c>
      <c r="B1382" s="634" t="s">
        <v>1148</v>
      </c>
      <c r="C1382" s="635" t="s">
        <v>1238</v>
      </c>
      <c r="D1382" s="636">
        <v>45</v>
      </c>
      <c r="E1382" s="636">
        <v>546</v>
      </c>
      <c r="F1382" s="636">
        <v>52</v>
      </c>
      <c r="G1382" s="636">
        <v>0</v>
      </c>
      <c r="H1382" s="636" t="s">
        <v>1132</v>
      </c>
      <c r="J1382" s="638">
        <f t="shared" si="21"/>
        <v>6.4540000000000006</v>
      </c>
      <c r="L1382" s="633" t="s">
        <v>160</v>
      </c>
      <c r="M1382" s="637" t="s">
        <v>1148</v>
      </c>
    </row>
    <row r="1383" spans="1:13">
      <c r="A1383" s="634" t="s">
        <v>1239</v>
      </c>
      <c r="B1383" s="634" t="s">
        <v>1240</v>
      </c>
      <c r="C1383" s="635" t="s">
        <v>1241</v>
      </c>
      <c r="D1383" s="636">
        <v>0</v>
      </c>
      <c r="E1383" s="636">
        <v>0</v>
      </c>
      <c r="F1383" s="636">
        <v>19</v>
      </c>
      <c r="G1383" s="636">
        <v>800</v>
      </c>
      <c r="H1383" s="636" t="s">
        <v>1133</v>
      </c>
      <c r="J1383" s="638">
        <f t="shared" si="21"/>
        <v>19.8</v>
      </c>
      <c r="L1383" s="633" t="s">
        <v>1239</v>
      </c>
      <c r="M1383" s="637" t="s">
        <v>1240</v>
      </c>
    </row>
    <row r="1384" spans="1:13">
      <c r="A1384" s="634" t="s">
        <v>1239</v>
      </c>
      <c r="B1384" s="634" t="s">
        <v>1240</v>
      </c>
      <c r="C1384" s="635" t="s">
        <v>1241</v>
      </c>
      <c r="D1384" s="636">
        <v>19</v>
      </c>
      <c r="E1384" s="636">
        <v>800</v>
      </c>
      <c r="F1384" s="636">
        <v>21</v>
      </c>
      <c r="G1384" s="636">
        <v>800</v>
      </c>
      <c r="H1384" s="636" t="s">
        <v>1132</v>
      </c>
      <c r="J1384" s="638">
        <f t="shared" si="21"/>
        <v>2</v>
      </c>
      <c r="L1384" s="633" t="s">
        <v>1239</v>
      </c>
      <c r="M1384" s="637" t="s">
        <v>1240</v>
      </c>
    </row>
    <row r="1385" spans="1:13">
      <c r="A1385" s="634" t="s">
        <v>1239</v>
      </c>
      <c r="B1385" s="634" t="s">
        <v>1240</v>
      </c>
      <c r="C1385" s="635" t="s">
        <v>1241</v>
      </c>
      <c r="D1385" s="636">
        <v>21</v>
      </c>
      <c r="E1385" s="636">
        <v>800</v>
      </c>
      <c r="F1385" s="636">
        <v>40</v>
      </c>
      <c r="G1385" s="636">
        <v>0</v>
      </c>
      <c r="H1385" s="636" t="s">
        <v>1133</v>
      </c>
      <c r="J1385" s="638">
        <f t="shared" si="21"/>
        <v>18.2</v>
      </c>
      <c r="L1385" s="633" t="s">
        <v>1239</v>
      </c>
      <c r="M1385" s="637" t="s">
        <v>1240</v>
      </c>
    </row>
    <row r="1386" spans="1:13">
      <c r="A1386" s="634" t="s">
        <v>1239</v>
      </c>
      <c r="B1386" s="634" t="s">
        <v>1240</v>
      </c>
      <c r="C1386" s="635" t="s">
        <v>1241</v>
      </c>
      <c r="D1386" s="636">
        <v>40</v>
      </c>
      <c r="E1386" s="636">
        <v>0</v>
      </c>
      <c r="F1386" s="636">
        <v>47</v>
      </c>
      <c r="G1386" s="636">
        <v>500</v>
      </c>
      <c r="H1386" s="636" t="s">
        <v>1132</v>
      </c>
      <c r="J1386" s="638">
        <f t="shared" si="21"/>
        <v>7.5</v>
      </c>
      <c r="L1386" s="633" t="s">
        <v>1239</v>
      </c>
      <c r="M1386" s="637" t="s">
        <v>1240</v>
      </c>
    </row>
    <row r="1387" spans="1:13">
      <c r="A1387" s="634" t="s">
        <v>1239</v>
      </c>
      <c r="B1387" s="634" t="s">
        <v>1240</v>
      </c>
      <c r="C1387" s="635" t="s">
        <v>1241</v>
      </c>
      <c r="D1387" s="636">
        <v>47</v>
      </c>
      <c r="E1387" s="636">
        <v>500</v>
      </c>
      <c r="F1387" s="636">
        <v>50</v>
      </c>
      <c r="G1387" s="636">
        <v>0</v>
      </c>
      <c r="H1387" s="636" t="s">
        <v>1133</v>
      </c>
      <c r="J1387" s="638">
        <f t="shared" si="21"/>
        <v>2.5</v>
      </c>
      <c r="L1387" s="633" t="s">
        <v>1239</v>
      </c>
      <c r="M1387" s="637" t="s">
        <v>1240</v>
      </c>
    </row>
    <row r="1388" spans="1:13">
      <c r="A1388" s="634" t="s">
        <v>1239</v>
      </c>
      <c r="B1388" s="634" t="s">
        <v>1240</v>
      </c>
      <c r="C1388" s="635" t="s">
        <v>1241</v>
      </c>
      <c r="D1388" s="636">
        <v>50</v>
      </c>
      <c r="E1388" s="636">
        <v>0</v>
      </c>
      <c r="F1388" s="636">
        <v>51</v>
      </c>
      <c r="G1388" s="636">
        <v>0</v>
      </c>
      <c r="H1388" s="636" t="s">
        <v>1132</v>
      </c>
      <c r="J1388" s="638">
        <f t="shared" si="21"/>
        <v>1</v>
      </c>
      <c r="L1388" s="633" t="s">
        <v>1239</v>
      </c>
      <c r="M1388" s="637" t="s">
        <v>1240</v>
      </c>
    </row>
    <row r="1389" spans="1:13">
      <c r="A1389" s="634" t="s">
        <v>1239</v>
      </c>
      <c r="B1389" s="634" t="s">
        <v>1240</v>
      </c>
      <c r="C1389" s="635" t="s">
        <v>1241</v>
      </c>
      <c r="D1389" s="636">
        <v>51</v>
      </c>
      <c r="E1389" s="636">
        <v>0</v>
      </c>
      <c r="F1389" s="636">
        <v>61</v>
      </c>
      <c r="G1389" s="636">
        <v>0</v>
      </c>
      <c r="H1389" s="636" t="s">
        <v>1133</v>
      </c>
      <c r="J1389" s="638">
        <f t="shared" si="21"/>
        <v>10</v>
      </c>
      <c r="L1389" s="633" t="s">
        <v>1239</v>
      </c>
      <c r="M1389" s="637" t="s">
        <v>1240</v>
      </c>
    </row>
    <row r="1390" spans="1:13">
      <c r="A1390" s="634" t="s">
        <v>1239</v>
      </c>
      <c r="B1390" s="634" t="s">
        <v>1240</v>
      </c>
      <c r="C1390" s="635" t="s">
        <v>1241</v>
      </c>
      <c r="D1390" s="636">
        <v>61</v>
      </c>
      <c r="E1390" s="636">
        <v>0</v>
      </c>
      <c r="F1390" s="636">
        <v>68</v>
      </c>
      <c r="G1390" s="636">
        <v>350</v>
      </c>
      <c r="H1390" s="636" t="s">
        <v>1132</v>
      </c>
      <c r="J1390" s="638">
        <f t="shared" si="21"/>
        <v>7.3499999999999943</v>
      </c>
      <c r="L1390" s="633" t="s">
        <v>1239</v>
      </c>
      <c r="M1390" s="637" t="s">
        <v>1240</v>
      </c>
    </row>
    <row r="1391" spans="1:13">
      <c r="A1391" s="634" t="s">
        <v>1242</v>
      </c>
      <c r="B1391" s="634" t="s">
        <v>1243</v>
      </c>
      <c r="C1391" s="635" t="s">
        <v>178</v>
      </c>
      <c r="D1391" s="636">
        <v>0</v>
      </c>
      <c r="E1391" s="636">
        <v>0</v>
      </c>
      <c r="F1391" s="636">
        <v>28</v>
      </c>
      <c r="G1391" s="636">
        <v>0</v>
      </c>
      <c r="H1391" s="636" t="s">
        <v>1132</v>
      </c>
      <c r="J1391" s="638">
        <f t="shared" si="21"/>
        <v>28</v>
      </c>
      <c r="L1391" s="633" t="s">
        <v>1242</v>
      </c>
      <c r="M1391" s="637" t="s">
        <v>1243</v>
      </c>
    </row>
    <row r="1392" spans="1:13">
      <c r="A1392" s="634" t="s">
        <v>1242</v>
      </c>
      <c r="B1392" s="634" t="s">
        <v>1243</v>
      </c>
      <c r="C1392" s="635" t="s">
        <v>178</v>
      </c>
      <c r="D1392" s="636">
        <v>28</v>
      </c>
      <c r="E1392" s="636">
        <v>0</v>
      </c>
      <c r="F1392" s="636">
        <v>28</v>
      </c>
      <c r="G1392" s="636">
        <v>200</v>
      </c>
      <c r="H1392" s="636" t="s">
        <v>1133</v>
      </c>
      <c r="J1392" s="638">
        <f t="shared" si="21"/>
        <v>0.19999999999999929</v>
      </c>
      <c r="L1392" s="633" t="s">
        <v>1242</v>
      </c>
      <c r="M1392" s="637" t="s">
        <v>1243</v>
      </c>
    </row>
    <row r="1393" spans="1:13">
      <c r="A1393" s="634" t="s">
        <v>1242</v>
      </c>
      <c r="B1393" s="634" t="s">
        <v>1243</v>
      </c>
      <c r="C1393" s="635" t="s">
        <v>178</v>
      </c>
      <c r="D1393" s="636">
        <v>28</v>
      </c>
      <c r="E1393" s="636">
        <v>200</v>
      </c>
      <c r="F1393" s="636">
        <v>35</v>
      </c>
      <c r="G1393" s="636">
        <v>900</v>
      </c>
      <c r="H1393" s="636" t="s">
        <v>1132</v>
      </c>
      <c r="J1393" s="638">
        <f t="shared" si="21"/>
        <v>7.6999999999999993</v>
      </c>
      <c r="L1393" s="633" t="s">
        <v>1242</v>
      </c>
      <c r="M1393" s="637" t="s">
        <v>1243</v>
      </c>
    </row>
    <row r="1394" spans="1:13">
      <c r="A1394" s="634" t="s">
        <v>1242</v>
      </c>
      <c r="B1394" s="634" t="s">
        <v>1243</v>
      </c>
      <c r="C1394" s="635" t="s">
        <v>178</v>
      </c>
      <c r="D1394" s="636">
        <v>35</v>
      </c>
      <c r="E1394" s="636">
        <v>900</v>
      </c>
      <c r="F1394" s="636">
        <v>36</v>
      </c>
      <c r="G1394" s="636">
        <v>420</v>
      </c>
      <c r="H1394" s="636" t="s">
        <v>1133</v>
      </c>
      <c r="J1394" s="638">
        <f t="shared" si="21"/>
        <v>0.52000000000000313</v>
      </c>
      <c r="L1394" s="633" t="s">
        <v>1242</v>
      </c>
      <c r="M1394" s="637" t="s">
        <v>1243</v>
      </c>
    </row>
    <row r="1395" spans="1:13">
      <c r="A1395" s="634" t="s">
        <v>1242</v>
      </c>
      <c r="B1395" s="634" t="s">
        <v>1243</v>
      </c>
      <c r="C1395" s="635" t="s">
        <v>178</v>
      </c>
      <c r="D1395" s="636">
        <v>36</v>
      </c>
      <c r="E1395" s="636">
        <v>420</v>
      </c>
      <c r="F1395" s="636">
        <v>37</v>
      </c>
      <c r="G1395" s="636">
        <v>900</v>
      </c>
      <c r="H1395" s="636" t="s">
        <v>1132</v>
      </c>
      <c r="J1395" s="638">
        <f t="shared" si="21"/>
        <v>1.4799999999999969</v>
      </c>
      <c r="L1395" s="633" t="s">
        <v>1242</v>
      </c>
      <c r="M1395" s="637" t="s">
        <v>1243</v>
      </c>
    </row>
    <row r="1396" spans="1:13">
      <c r="A1396" s="634" t="s">
        <v>1242</v>
      </c>
      <c r="B1396" s="634" t="s">
        <v>1243</v>
      </c>
      <c r="C1396" s="635" t="s">
        <v>178</v>
      </c>
      <c r="D1396" s="636">
        <v>37</v>
      </c>
      <c r="E1396" s="636">
        <v>900</v>
      </c>
      <c r="F1396" s="636">
        <v>38</v>
      </c>
      <c r="G1396" s="636">
        <v>100</v>
      </c>
      <c r="H1396" s="636" t="s">
        <v>1133</v>
      </c>
      <c r="J1396" s="638">
        <f t="shared" si="21"/>
        <v>0.20000000000000284</v>
      </c>
      <c r="L1396" s="633" t="s">
        <v>1242</v>
      </c>
      <c r="M1396" s="637" t="s">
        <v>1243</v>
      </c>
    </row>
    <row r="1397" spans="1:13">
      <c r="A1397" s="634" t="s">
        <v>1242</v>
      </c>
      <c r="B1397" s="634" t="s">
        <v>1243</v>
      </c>
      <c r="C1397" s="635" t="s">
        <v>178</v>
      </c>
      <c r="D1397" s="636">
        <v>38</v>
      </c>
      <c r="E1397" s="636">
        <v>100</v>
      </c>
      <c r="F1397" s="636">
        <v>38</v>
      </c>
      <c r="G1397" s="636">
        <v>450</v>
      </c>
      <c r="H1397" s="636" t="s">
        <v>1132</v>
      </c>
      <c r="J1397" s="638">
        <f t="shared" si="21"/>
        <v>0.35000000000000142</v>
      </c>
      <c r="L1397" s="633" t="s">
        <v>1242</v>
      </c>
      <c r="M1397" s="637" t="s">
        <v>1243</v>
      </c>
    </row>
    <row r="1398" spans="1:13">
      <c r="A1398" s="634" t="s">
        <v>1242</v>
      </c>
      <c r="B1398" s="634" t="s">
        <v>1243</v>
      </c>
      <c r="C1398" s="635" t="s">
        <v>178</v>
      </c>
      <c r="D1398" s="636">
        <v>38</v>
      </c>
      <c r="E1398" s="636">
        <v>450</v>
      </c>
      <c r="F1398" s="636">
        <v>38</v>
      </c>
      <c r="G1398" s="636">
        <v>950</v>
      </c>
      <c r="H1398" s="636" t="s">
        <v>1133</v>
      </c>
      <c r="J1398" s="638">
        <f t="shared" si="21"/>
        <v>0.5</v>
      </c>
      <c r="L1398" s="633" t="s">
        <v>1242</v>
      </c>
      <c r="M1398" s="637" t="s">
        <v>1243</v>
      </c>
    </row>
    <row r="1399" spans="1:13">
      <c r="A1399" s="634" t="s">
        <v>1242</v>
      </c>
      <c r="B1399" s="634" t="s">
        <v>1243</v>
      </c>
      <c r="C1399" s="635" t="s">
        <v>178</v>
      </c>
      <c r="D1399" s="636">
        <v>38</v>
      </c>
      <c r="E1399" s="636">
        <v>950</v>
      </c>
      <c r="F1399" s="636">
        <v>39</v>
      </c>
      <c r="G1399" s="636">
        <v>600</v>
      </c>
      <c r="H1399" s="636" t="s">
        <v>1132</v>
      </c>
      <c r="J1399" s="638">
        <f t="shared" si="21"/>
        <v>0.64999999999999858</v>
      </c>
      <c r="L1399" s="633" t="s">
        <v>1242</v>
      </c>
      <c r="M1399" s="637" t="s">
        <v>1243</v>
      </c>
    </row>
    <row r="1400" spans="1:13">
      <c r="A1400" s="634" t="s">
        <v>1242</v>
      </c>
      <c r="B1400" s="634" t="s">
        <v>1243</v>
      </c>
      <c r="C1400" s="635" t="s">
        <v>178</v>
      </c>
      <c r="D1400" s="636">
        <v>39</v>
      </c>
      <c r="E1400" s="636">
        <v>600</v>
      </c>
      <c r="F1400" s="636">
        <v>40</v>
      </c>
      <c r="G1400" s="636">
        <v>600</v>
      </c>
      <c r="H1400" s="636" t="s">
        <v>1133</v>
      </c>
      <c r="J1400" s="638">
        <f t="shared" si="21"/>
        <v>1</v>
      </c>
      <c r="L1400" s="633" t="s">
        <v>1242</v>
      </c>
      <c r="M1400" s="637" t="s">
        <v>1243</v>
      </c>
    </row>
    <row r="1401" spans="1:13">
      <c r="A1401" s="634" t="s">
        <v>1242</v>
      </c>
      <c r="B1401" s="634" t="s">
        <v>1243</v>
      </c>
      <c r="C1401" s="635" t="s">
        <v>178</v>
      </c>
      <c r="D1401" s="636">
        <v>40</v>
      </c>
      <c r="E1401" s="636">
        <v>600</v>
      </c>
      <c r="F1401" s="636">
        <v>40</v>
      </c>
      <c r="G1401" s="636">
        <v>800</v>
      </c>
      <c r="H1401" s="636" t="s">
        <v>1132</v>
      </c>
      <c r="J1401" s="638">
        <f t="shared" si="21"/>
        <v>0.19999999999999574</v>
      </c>
      <c r="L1401" s="633" t="s">
        <v>1242</v>
      </c>
      <c r="M1401" s="637" t="s">
        <v>1243</v>
      </c>
    </row>
    <row r="1402" spans="1:13">
      <c r="A1402" s="634" t="s">
        <v>1242</v>
      </c>
      <c r="B1402" s="634" t="s">
        <v>1243</v>
      </c>
      <c r="C1402" s="635" t="s">
        <v>178</v>
      </c>
      <c r="D1402" s="636">
        <v>40</v>
      </c>
      <c r="E1402" s="636">
        <v>800</v>
      </c>
      <c r="F1402" s="636">
        <v>41</v>
      </c>
      <c r="G1402" s="636">
        <v>400</v>
      </c>
      <c r="H1402" s="636" t="s">
        <v>1133</v>
      </c>
      <c r="J1402" s="638">
        <f t="shared" si="21"/>
        <v>0.60000000000000142</v>
      </c>
      <c r="L1402" s="633" t="s">
        <v>1242</v>
      </c>
      <c r="M1402" s="637" t="s">
        <v>1243</v>
      </c>
    </row>
    <row r="1403" spans="1:13">
      <c r="A1403" s="634" t="s">
        <v>1242</v>
      </c>
      <c r="B1403" s="634" t="s">
        <v>1243</v>
      </c>
      <c r="C1403" s="635" t="s">
        <v>178</v>
      </c>
      <c r="D1403" s="636">
        <v>41</v>
      </c>
      <c r="E1403" s="636">
        <v>400</v>
      </c>
      <c r="F1403" s="636">
        <v>46</v>
      </c>
      <c r="G1403" s="636">
        <v>200</v>
      </c>
      <c r="H1403" s="636" t="s">
        <v>1132</v>
      </c>
      <c r="J1403" s="638">
        <f t="shared" si="21"/>
        <v>4.8000000000000043</v>
      </c>
      <c r="L1403" s="633" t="s">
        <v>1242</v>
      </c>
      <c r="M1403" s="637" t="s">
        <v>1243</v>
      </c>
    </row>
    <row r="1404" spans="1:13">
      <c r="A1404" s="634" t="s">
        <v>1242</v>
      </c>
      <c r="B1404" s="634" t="s">
        <v>1243</v>
      </c>
      <c r="C1404" s="635" t="s">
        <v>178</v>
      </c>
      <c r="D1404" s="636">
        <v>46</v>
      </c>
      <c r="E1404" s="636">
        <v>200</v>
      </c>
      <c r="F1404" s="636">
        <v>46</v>
      </c>
      <c r="G1404" s="636">
        <v>450</v>
      </c>
      <c r="H1404" s="636" t="s">
        <v>1133</v>
      </c>
      <c r="J1404" s="638">
        <f t="shared" si="21"/>
        <v>0.25</v>
      </c>
      <c r="L1404" s="633" t="s">
        <v>1242</v>
      </c>
      <c r="M1404" s="637" t="s">
        <v>1243</v>
      </c>
    </row>
    <row r="1405" spans="1:13">
      <c r="A1405" s="634" t="s">
        <v>1242</v>
      </c>
      <c r="B1405" s="634" t="s">
        <v>1243</v>
      </c>
      <c r="C1405" s="635" t="s">
        <v>178</v>
      </c>
      <c r="D1405" s="636">
        <v>46</v>
      </c>
      <c r="E1405" s="636">
        <v>450</v>
      </c>
      <c r="F1405" s="636">
        <v>50</v>
      </c>
      <c r="G1405" s="636">
        <v>400</v>
      </c>
      <c r="H1405" s="636" t="s">
        <v>1132</v>
      </c>
      <c r="J1405" s="638">
        <f t="shared" si="21"/>
        <v>3.9499999999999957</v>
      </c>
      <c r="L1405" s="633" t="s">
        <v>1242</v>
      </c>
      <c r="M1405" s="637" t="s">
        <v>1243</v>
      </c>
    </row>
    <row r="1406" spans="1:13">
      <c r="A1406" s="634" t="s">
        <v>1242</v>
      </c>
      <c r="B1406" s="634" t="s">
        <v>1243</v>
      </c>
      <c r="C1406" s="635" t="s">
        <v>178</v>
      </c>
      <c r="D1406" s="636">
        <v>50</v>
      </c>
      <c r="E1406" s="636">
        <v>400</v>
      </c>
      <c r="F1406" s="636">
        <v>52</v>
      </c>
      <c r="G1406" s="636">
        <v>500</v>
      </c>
      <c r="H1406" s="636" t="s">
        <v>1133</v>
      </c>
      <c r="J1406" s="638">
        <f t="shared" si="21"/>
        <v>2.1000000000000014</v>
      </c>
      <c r="L1406" s="633" t="s">
        <v>1242</v>
      </c>
      <c r="M1406" s="637" t="s">
        <v>1243</v>
      </c>
    </row>
    <row r="1407" spans="1:13">
      <c r="A1407" s="634" t="s">
        <v>1242</v>
      </c>
      <c r="B1407" s="634" t="s">
        <v>1243</v>
      </c>
      <c r="C1407" s="635" t="s">
        <v>178</v>
      </c>
      <c r="D1407" s="636">
        <v>52</v>
      </c>
      <c r="E1407" s="636">
        <v>500</v>
      </c>
      <c r="F1407" s="636">
        <v>53</v>
      </c>
      <c r="G1407" s="636">
        <v>700</v>
      </c>
      <c r="H1407" s="636" t="s">
        <v>1132</v>
      </c>
      <c r="J1407" s="638">
        <f t="shared" si="21"/>
        <v>1.2000000000000028</v>
      </c>
      <c r="L1407" s="633" t="s">
        <v>1242</v>
      </c>
      <c r="M1407" s="637" t="s">
        <v>1243</v>
      </c>
    </row>
    <row r="1408" spans="1:13">
      <c r="A1408" s="634" t="s">
        <v>1242</v>
      </c>
      <c r="B1408" s="634" t="s">
        <v>1243</v>
      </c>
      <c r="C1408" s="635" t="s">
        <v>178</v>
      </c>
      <c r="D1408" s="636">
        <v>53</v>
      </c>
      <c r="E1408" s="636">
        <v>700</v>
      </c>
      <c r="F1408" s="636">
        <v>56</v>
      </c>
      <c r="G1408" s="636">
        <v>100</v>
      </c>
      <c r="H1408" s="636" t="s">
        <v>1133</v>
      </c>
      <c r="J1408" s="638">
        <f t="shared" si="21"/>
        <v>2.3999999999999986</v>
      </c>
      <c r="L1408" s="633" t="s">
        <v>1242</v>
      </c>
      <c r="M1408" s="637" t="s">
        <v>1243</v>
      </c>
    </row>
    <row r="1409" spans="1:13">
      <c r="A1409" s="634" t="s">
        <v>1242</v>
      </c>
      <c r="B1409" s="634" t="s">
        <v>1243</v>
      </c>
      <c r="C1409" s="635" t="s">
        <v>178</v>
      </c>
      <c r="D1409" s="636">
        <v>56</v>
      </c>
      <c r="E1409" s="636">
        <v>100</v>
      </c>
      <c r="F1409" s="636">
        <v>56</v>
      </c>
      <c r="G1409" s="636">
        <v>300</v>
      </c>
      <c r="H1409" s="636" t="s">
        <v>1132</v>
      </c>
      <c r="J1409" s="638">
        <f t="shared" si="21"/>
        <v>0.19999999999999574</v>
      </c>
      <c r="L1409" s="633" t="s">
        <v>1242</v>
      </c>
      <c r="M1409" s="637" t="s">
        <v>1243</v>
      </c>
    </row>
    <row r="1410" spans="1:13">
      <c r="A1410" s="634" t="s">
        <v>1242</v>
      </c>
      <c r="B1410" s="634" t="s">
        <v>1243</v>
      </c>
      <c r="C1410" s="635" t="s">
        <v>178</v>
      </c>
      <c r="D1410" s="636">
        <v>56</v>
      </c>
      <c r="E1410" s="636">
        <v>300</v>
      </c>
      <c r="F1410" s="636">
        <v>56</v>
      </c>
      <c r="G1410" s="636">
        <v>550</v>
      </c>
      <c r="H1410" s="636" t="s">
        <v>1133</v>
      </c>
      <c r="J1410" s="638">
        <f t="shared" si="21"/>
        <v>0.25</v>
      </c>
      <c r="L1410" s="633" t="s">
        <v>1242</v>
      </c>
      <c r="M1410" s="637" t="s">
        <v>1243</v>
      </c>
    </row>
    <row r="1411" spans="1:13">
      <c r="A1411" s="634" t="s">
        <v>1242</v>
      </c>
      <c r="B1411" s="634" t="s">
        <v>1243</v>
      </c>
      <c r="C1411" s="635" t="s">
        <v>178</v>
      </c>
      <c r="D1411" s="636">
        <v>56</v>
      </c>
      <c r="E1411" s="636">
        <v>550</v>
      </c>
      <c r="F1411" s="636">
        <v>56</v>
      </c>
      <c r="G1411" s="636">
        <v>750</v>
      </c>
      <c r="H1411" s="636" t="s">
        <v>1132</v>
      </c>
      <c r="J1411" s="638">
        <f t="shared" ref="J1411:J1474" si="22">+(F1411+G1411/1000)-(D1411+E1411/1000)</f>
        <v>0.20000000000000284</v>
      </c>
      <c r="L1411" s="633" t="s">
        <v>1242</v>
      </c>
      <c r="M1411" s="637" t="s">
        <v>1243</v>
      </c>
    </row>
    <row r="1412" spans="1:13">
      <c r="A1412" s="634" t="s">
        <v>1242</v>
      </c>
      <c r="B1412" s="634" t="s">
        <v>1243</v>
      </c>
      <c r="C1412" s="635" t="s">
        <v>178</v>
      </c>
      <c r="D1412" s="636">
        <v>56</v>
      </c>
      <c r="E1412" s="636">
        <v>750</v>
      </c>
      <c r="F1412" s="636">
        <v>63</v>
      </c>
      <c r="G1412" s="636">
        <v>400</v>
      </c>
      <c r="H1412" s="636" t="s">
        <v>1133</v>
      </c>
      <c r="J1412" s="638">
        <f t="shared" si="22"/>
        <v>6.6499999999999986</v>
      </c>
      <c r="L1412" s="633" t="s">
        <v>1242</v>
      </c>
      <c r="M1412" s="637" t="s">
        <v>1243</v>
      </c>
    </row>
    <row r="1413" spans="1:13">
      <c r="A1413" s="634" t="s">
        <v>1242</v>
      </c>
      <c r="B1413" s="634" t="s">
        <v>1243</v>
      </c>
      <c r="C1413" s="635" t="s">
        <v>178</v>
      </c>
      <c r="D1413" s="636">
        <v>63</v>
      </c>
      <c r="E1413" s="636">
        <v>400</v>
      </c>
      <c r="F1413" s="636">
        <v>64</v>
      </c>
      <c r="G1413" s="636">
        <v>500</v>
      </c>
      <c r="H1413" s="636" t="s">
        <v>1132</v>
      </c>
      <c r="J1413" s="638">
        <f t="shared" si="22"/>
        <v>1.1000000000000014</v>
      </c>
      <c r="L1413" s="633" t="s">
        <v>1242</v>
      </c>
      <c r="M1413" s="637" t="s">
        <v>1243</v>
      </c>
    </row>
    <row r="1414" spans="1:13">
      <c r="A1414" s="634" t="s">
        <v>1242</v>
      </c>
      <c r="B1414" s="634" t="s">
        <v>1243</v>
      </c>
      <c r="C1414" s="635" t="s">
        <v>178</v>
      </c>
      <c r="D1414" s="636">
        <v>64</v>
      </c>
      <c r="E1414" s="636">
        <v>500</v>
      </c>
      <c r="F1414" s="636">
        <v>65</v>
      </c>
      <c r="G1414" s="636">
        <v>300</v>
      </c>
      <c r="H1414" s="636" t="s">
        <v>1133</v>
      </c>
      <c r="J1414" s="638">
        <f t="shared" si="22"/>
        <v>0.79999999999999716</v>
      </c>
      <c r="L1414" s="633" t="s">
        <v>1242</v>
      </c>
      <c r="M1414" s="637" t="s">
        <v>1243</v>
      </c>
    </row>
    <row r="1415" spans="1:13">
      <c r="A1415" s="634" t="s">
        <v>1242</v>
      </c>
      <c r="B1415" s="634" t="s">
        <v>1243</v>
      </c>
      <c r="C1415" s="635" t="s">
        <v>178</v>
      </c>
      <c r="D1415" s="636">
        <v>65</v>
      </c>
      <c r="E1415" s="636">
        <v>300</v>
      </c>
      <c r="F1415" s="636">
        <v>66</v>
      </c>
      <c r="G1415" s="636">
        <v>300</v>
      </c>
      <c r="H1415" s="636" t="s">
        <v>1132</v>
      </c>
      <c r="J1415" s="638">
        <f t="shared" si="22"/>
        <v>1</v>
      </c>
      <c r="L1415" s="633" t="s">
        <v>1242</v>
      </c>
      <c r="M1415" s="637" t="s">
        <v>1243</v>
      </c>
    </row>
    <row r="1416" spans="1:13">
      <c r="A1416" s="634" t="s">
        <v>162</v>
      </c>
      <c r="B1416" s="634" t="s">
        <v>1148</v>
      </c>
      <c r="C1416" s="635" t="s">
        <v>1244</v>
      </c>
      <c r="D1416" s="636">
        <v>0</v>
      </c>
      <c r="E1416" s="636">
        <v>0</v>
      </c>
      <c r="F1416" s="636">
        <v>11</v>
      </c>
      <c r="G1416" s="636">
        <v>20</v>
      </c>
      <c r="H1416" s="636" t="s">
        <v>1132</v>
      </c>
      <c r="J1416" s="638">
        <f t="shared" si="22"/>
        <v>11.02</v>
      </c>
      <c r="L1416" s="633" t="s">
        <v>162</v>
      </c>
      <c r="M1416" s="637" t="s">
        <v>1148</v>
      </c>
    </row>
    <row r="1417" spans="1:13">
      <c r="A1417" s="634" t="s">
        <v>162</v>
      </c>
      <c r="B1417" s="634" t="s">
        <v>1148</v>
      </c>
      <c r="C1417" s="635" t="s">
        <v>1244</v>
      </c>
      <c r="D1417" s="636">
        <v>11</v>
      </c>
      <c r="E1417" s="636">
        <v>20</v>
      </c>
      <c r="F1417" s="636">
        <v>16</v>
      </c>
      <c r="G1417" s="636">
        <v>410</v>
      </c>
      <c r="H1417" s="636" t="s">
        <v>1133</v>
      </c>
      <c r="J1417" s="638">
        <f t="shared" si="22"/>
        <v>5.3900000000000006</v>
      </c>
      <c r="L1417" s="633" t="s">
        <v>162</v>
      </c>
      <c r="M1417" s="637" t="s">
        <v>1148</v>
      </c>
    </row>
    <row r="1418" spans="1:13">
      <c r="A1418" s="634" t="s">
        <v>162</v>
      </c>
      <c r="B1418" s="634" t="s">
        <v>1148</v>
      </c>
      <c r="C1418" s="635" t="s">
        <v>1244</v>
      </c>
      <c r="D1418" s="636">
        <v>16</v>
      </c>
      <c r="E1418" s="636">
        <v>410</v>
      </c>
      <c r="F1418" s="636">
        <v>20</v>
      </c>
      <c r="G1418" s="636">
        <v>827</v>
      </c>
      <c r="H1418" s="636" t="s">
        <v>1132</v>
      </c>
      <c r="J1418" s="638">
        <f t="shared" si="22"/>
        <v>4.416999999999998</v>
      </c>
      <c r="L1418" s="633" t="s">
        <v>162</v>
      </c>
      <c r="M1418" s="637" t="s">
        <v>1148</v>
      </c>
    </row>
    <row r="1419" spans="1:13">
      <c r="A1419" s="634" t="s">
        <v>163</v>
      </c>
      <c r="B1419" s="634" t="s">
        <v>1148</v>
      </c>
      <c r="C1419" s="635" t="s">
        <v>737</v>
      </c>
      <c r="D1419" s="636">
        <v>0</v>
      </c>
      <c r="E1419" s="636">
        <v>0</v>
      </c>
      <c r="F1419" s="636">
        <v>26</v>
      </c>
      <c r="G1419" s="636">
        <v>30</v>
      </c>
      <c r="H1419" s="636" t="s">
        <v>1133</v>
      </c>
      <c r="J1419" s="638">
        <f t="shared" si="22"/>
        <v>26.03</v>
      </c>
      <c r="L1419" s="633" t="s">
        <v>163</v>
      </c>
      <c r="M1419" s="637" t="s">
        <v>1148</v>
      </c>
    </row>
    <row r="1420" spans="1:13">
      <c r="A1420" s="634" t="s">
        <v>163</v>
      </c>
      <c r="B1420" s="634" t="s">
        <v>1148</v>
      </c>
      <c r="C1420" s="635" t="s">
        <v>737</v>
      </c>
      <c r="D1420" s="636">
        <v>26</v>
      </c>
      <c r="E1420" s="636">
        <v>30</v>
      </c>
      <c r="F1420" s="636">
        <v>30</v>
      </c>
      <c r="G1420" s="636">
        <v>0</v>
      </c>
      <c r="H1420" s="636" t="s">
        <v>1132</v>
      </c>
      <c r="J1420" s="638">
        <f t="shared" si="22"/>
        <v>3.9699999999999989</v>
      </c>
      <c r="L1420" s="633" t="s">
        <v>163</v>
      </c>
      <c r="M1420" s="637" t="s">
        <v>1148</v>
      </c>
    </row>
    <row r="1421" spans="1:13">
      <c r="A1421" s="634" t="s">
        <v>163</v>
      </c>
      <c r="B1421" s="634" t="s">
        <v>1245</v>
      </c>
      <c r="C1421" s="635" t="s">
        <v>1246</v>
      </c>
      <c r="D1421" s="636">
        <v>30</v>
      </c>
      <c r="E1421" s="636">
        <v>0</v>
      </c>
      <c r="F1421" s="636">
        <v>104</v>
      </c>
      <c r="G1421" s="636">
        <v>588</v>
      </c>
      <c r="H1421" s="636" t="s">
        <v>1132</v>
      </c>
      <c r="J1421" s="638">
        <f t="shared" si="22"/>
        <v>74.587999999999994</v>
      </c>
      <c r="L1421" s="633" t="s">
        <v>163</v>
      </c>
      <c r="M1421" s="637" t="s">
        <v>1245</v>
      </c>
    </row>
    <row r="1422" spans="1:13">
      <c r="A1422" s="634" t="s">
        <v>325</v>
      </c>
      <c r="B1422" s="634" t="s">
        <v>1245</v>
      </c>
      <c r="C1422" s="635" t="s">
        <v>1247</v>
      </c>
      <c r="D1422" s="636">
        <v>0</v>
      </c>
      <c r="E1422" s="636">
        <v>0</v>
      </c>
      <c r="F1422" s="636">
        <v>39</v>
      </c>
      <c r="G1422" s="636">
        <v>0</v>
      </c>
      <c r="H1422" s="636" t="s">
        <v>1132</v>
      </c>
      <c r="J1422" s="638">
        <f t="shared" si="22"/>
        <v>39</v>
      </c>
      <c r="L1422" s="633" t="s">
        <v>325</v>
      </c>
      <c r="M1422" s="637" t="s">
        <v>1245</v>
      </c>
    </row>
    <row r="1423" spans="1:13">
      <c r="A1423" s="634" t="s">
        <v>325</v>
      </c>
      <c r="B1423" s="634" t="s">
        <v>1240</v>
      </c>
      <c r="C1423" s="635" t="s">
        <v>1248</v>
      </c>
      <c r="D1423" s="636">
        <v>39</v>
      </c>
      <c r="E1423" s="636">
        <v>0</v>
      </c>
      <c r="F1423" s="636">
        <v>59</v>
      </c>
      <c r="G1423" s="636">
        <v>180</v>
      </c>
      <c r="H1423" s="636" t="s">
        <v>1132</v>
      </c>
      <c r="J1423" s="638">
        <f t="shared" si="22"/>
        <v>20.18</v>
      </c>
      <c r="L1423" s="633" t="s">
        <v>325</v>
      </c>
      <c r="M1423" s="637" t="s">
        <v>1240</v>
      </c>
    </row>
    <row r="1424" spans="1:13">
      <c r="A1424" s="634" t="s">
        <v>1249</v>
      </c>
      <c r="B1424" s="634" t="s">
        <v>1162</v>
      </c>
      <c r="C1424" s="635" t="s">
        <v>1250</v>
      </c>
      <c r="D1424" s="636">
        <v>117</v>
      </c>
      <c r="E1424" s="636">
        <v>103</v>
      </c>
      <c r="F1424" s="636">
        <v>117</v>
      </c>
      <c r="G1424" s="636">
        <v>664</v>
      </c>
      <c r="H1424" s="636" t="s">
        <v>1132</v>
      </c>
      <c r="J1424" s="638">
        <f t="shared" si="22"/>
        <v>0.56100000000000705</v>
      </c>
      <c r="L1424" s="633" t="s">
        <v>1249</v>
      </c>
      <c r="M1424" s="637" t="s">
        <v>1162</v>
      </c>
    </row>
    <row r="1425" spans="1:13">
      <c r="A1425" s="634" t="s">
        <v>1251</v>
      </c>
      <c r="B1425" s="634" t="s">
        <v>1162</v>
      </c>
      <c r="C1425" s="635" t="s">
        <v>1252</v>
      </c>
      <c r="D1425" s="636">
        <v>0</v>
      </c>
      <c r="E1425" s="636">
        <v>0</v>
      </c>
      <c r="F1425" s="636">
        <v>1</v>
      </c>
      <c r="G1425" s="636">
        <v>284</v>
      </c>
      <c r="H1425" s="636" t="s">
        <v>1132</v>
      </c>
      <c r="J1425" s="638">
        <f t="shared" si="22"/>
        <v>1.284</v>
      </c>
      <c r="L1425" s="633" t="s">
        <v>1251</v>
      </c>
      <c r="M1425" s="637" t="s">
        <v>1162</v>
      </c>
    </row>
    <row r="1426" spans="1:13">
      <c r="A1426" s="634" t="s">
        <v>1251</v>
      </c>
      <c r="B1426" s="634" t="s">
        <v>1162</v>
      </c>
      <c r="C1426" s="635" t="s">
        <v>1252</v>
      </c>
      <c r="D1426" s="636">
        <v>1</v>
      </c>
      <c r="E1426" s="636">
        <v>284</v>
      </c>
      <c r="F1426" s="636">
        <v>1</v>
      </c>
      <c r="G1426" s="636">
        <v>1794</v>
      </c>
      <c r="H1426" s="636" t="s">
        <v>1132</v>
      </c>
      <c r="J1426" s="638">
        <f t="shared" si="22"/>
        <v>1.51</v>
      </c>
      <c r="L1426" s="633" t="s">
        <v>1251</v>
      </c>
      <c r="M1426" s="637" t="s">
        <v>1162</v>
      </c>
    </row>
    <row r="1427" spans="1:13">
      <c r="A1427" s="634" t="s">
        <v>46</v>
      </c>
      <c r="B1427" s="634" t="s">
        <v>1147</v>
      </c>
      <c r="C1427" s="635" t="s">
        <v>1253</v>
      </c>
      <c r="D1427" s="636">
        <v>70</v>
      </c>
      <c r="E1427" s="636">
        <v>0</v>
      </c>
      <c r="F1427" s="636">
        <v>83</v>
      </c>
      <c r="G1427" s="636">
        <v>537</v>
      </c>
      <c r="H1427" s="636" t="s">
        <v>1141</v>
      </c>
      <c r="J1427" s="638">
        <f t="shared" si="22"/>
        <v>13.537000000000006</v>
      </c>
      <c r="L1427" s="633" t="s">
        <v>46</v>
      </c>
      <c r="M1427" s="637" t="s">
        <v>1147</v>
      </c>
    </row>
    <row r="1428" spans="1:13">
      <c r="A1428" s="634" t="s">
        <v>982</v>
      </c>
      <c r="B1428" s="634" t="s">
        <v>1144</v>
      </c>
      <c r="C1428" s="635" t="s">
        <v>1254</v>
      </c>
      <c r="D1428" s="636">
        <v>0</v>
      </c>
      <c r="E1428" s="636">
        <v>0</v>
      </c>
      <c r="F1428" s="636">
        <v>4</v>
      </c>
      <c r="G1428" s="636">
        <v>0</v>
      </c>
      <c r="H1428" s="636" t="s">
        <v>1134</v>
      </c>
      <c r="J1428" s="638">
        <f t="shared" si="22"/>
        <v>4</v>
      </c>
      <c r="L1428" s="633" t="s">
        <v>982</v>
      </c>
      <c r="M1428" s="637" t="s">
        <v>1144</v>
      </c>
    </row>
    <row r="1429" spans="1:13">
      <c r="A1429" s="634" t="s">
        <v>982</v>
      </c>
      <c r="B1429" s="634" t="s">
        <v>1144</v>
      </c>
      <c r="C1429" s="635" t="s">
        <v>1254</v>
      </c>
      <c r="D1429" s="636">
        <v>4</v>
      </c>
      <c r="E1429" s="636">
        <v>0</v>
      </c>
      <c r="F1429" s="636">
        <v>5</v>
      </c>
      <c r="G1429" s="636">
        <v>500</v>
      </c>
      <c r="H1429" s="636" t="s">
        <v>1133</v>
      </c>
      <c r="J1429" s="638">
        <f t="shared" si="22"/>
        <v>1.5</v>
      </c>
      <c r="L1429" s="633" t="s">
        <v>982</v>
      </c>
      <c r="M1429" s="637" t="s">
        <v>1144</v>
      </c>
    </row>
    <row r="1430" spans="1:13">
      <c r="A1430" s="634" t="s">
        <v>982</v>
      </c>
      <c r="B1430" s="634" t="s">
        <v>1144</v>
      </c>
      <c r="C1430" s="635" t="s">
        <v>1254</v>
      </c>
      <c r="D1430" s="636">
        <v>5</v>
      </c>
      <c r="E1430" s="636">
        <v>500</v>
      </c>
      <c r="F1430" s="636">
        <v>6</v>
      </c>
      <c r="G1430" s="636">
        <v>500</v>
      </c>
      <c r="H1430" s="636" t="s">
        <v>1132</v>
      </c>
      <c r="J1430" s="638">
        <f t="shared" si="22"/>
        <v>1</v>
      </c>
      <c r="L1430" s="633" t="s">
        <v>982</v>
      </c>
      <c r="M1430" s="637" t="s">
        <v>1144</v>
      </c>
    </row>
    <row r="1431" spans="1:13">
      <c r="A1431" s="634" t="s">
        <v>982</v>
      </c>
      <c r="B1431" s="634" t="s">
        <v>1144</v>
      </c>
      <c r="C1431" s="635" t="s">
        <v>1254</v>
      </c>
      <c r="D1431" s="636">
        <v>6</v>
      </c>
      <c r="E1431" s="636">
        <v>500</v>
      </c>
      <c r="F1431" s="636">
        <v>9</v>
      </c>
      <c r="G1431" s="636">
        <v>500</v>
      </c>
      <c r="H1431" s="636" t="s">
        <v>1133</v>
      </c>
      <c r="J1431" s="638">
        <f t="shared" si="22"/>
        <v>3</v>
      </c>
      <c r="L1431" s="633" t="s">
        <v>982</v>
      </c>
      <c r="M1431" s="637" t="s">
        <v>1144</v>
      </c>
    </row>
    <row r="1432" spans="1:13">
      <c r="A1432" s="634" t="s">
        <v>97</v>
      </c>
      <c r="B1432" s="634" t="s">
        <v>1130</v>
      </c>
      <c r="C1432" s="635" t="s">
        <v>1255</v>
      </c>
      <c r="D1432" s="636">
        <v>2</v>
      </c>
      <c r="E1432" s="636">
        <v>0</v>
      </c>
      <c r="F1432" s="636">
        <v>33</v>
      </c>
      <c r="G1432" s="636">
        <v>0</v>
      </c>
      <c r="H1432" s="636" t="s">
        <v>1134</v>
      </c>
      <c r="J1432" s="638">
        <f t="shared" si="22"/>
        <v>31</v>
      </c>
      <c r="L1432" s="633" t="s">
        <v>97</v>
      </c>
      <c r="M1432" s="637" t="s">
        <v>1130</v>
      </c>
    </row>
    <row r="1433" spans="1:13">
      <c r="A1433" s="634" t="s">
        <v>97</v>
      </c>
      <c r="B1433" s="634" t="s">
        <v>1130</v>
      </c>
      <c r="C1433" s="635" t="s">
        <v>1255</v>
      </c>
      <c r="D1433" s="636">
        <v>33</v>
      </c>
      <c r="E1433" s="636">
        <v>0</v>
      </c>
      <c r="F1433" s="636">
        <v>40</v>
      </c>
      <c r="G1433" s="636">
        <v>0</v>
      </c>
      <c r="H1433" s="636" t="s">
        <v>1133</v>
      </c>
      <c r="J1433" s="638">
        <f t="shared" si="22"/>
        <v>7</v>
      </c>
      <c r="L1433" s="633" t="s">
        <v>97</v>
      </c>
      <c r="M1433" s="637" t="s">
        <v>1130</v>
      </c>
    </row>
    <row r="1434" spans="1:13">
      <c r="A1434" s="634" t="s">
        <v>97</v>
      </c>
      <c r="B1434" s="634" t="s">
        <v>1130</v>
      </c>
      <c r="C1434" s="635" t="s">
        <v>1255</v>
      </c>
      <c r="D1434" s="636">
        <v>40</v>
      </c>
      <c r="E1434" s="636">
        <v>0</v>
      </c>
      <c r="F1434" s="636">
        <v>102</v>
      </c>
      <c r="G1434" s="636">
        <v>0</v>
      </c>
      <c r="H1434" s="636" t="s">
        <v>1134</v>
      </c>
      <c r="J1434" s="638">
        <f t="shared" si="22"/>
        <v>62</v>
      </c>
      <c r="L1434" s="633" t="s">
        <v>97</v>
      </c>
      <c r="M1434" s="637" t="s">
        <v>1130</v>
      </c>
    </row>
    <row r="1435" spans="1:13">
      <c r="A1435" s="634" t="s">
        <v>97</v>
      </c>
      <c r="B1435" s="634" t="s">
        <v>1142</v>
      </c>
      <c r="C1435" s="635" t="s">
        <v>1256</v>
      </c>
      <c r="D1435" s="636">
        <v>102</v>
      </c>
      <c r="E1435" s="636">
        <v>0</v>
      </c>
      <c r="F1435" s="636">
        <v>106</v>
      </c>
      <c r="G1435" s="636">
        <v>0</v>
      </c>
      <c r="H1435" s="636" t="s">
        <v>1134</v>
      </c>
      <c r="J1435" s="638">
        <f t="shared" si="22"/>
        <v>4</v>
      </c>
      <c r="L1435" s="633" t="s">
        <v>97</v>
      </c>
      <c r="M1435" s="637" t="s">
        <v>1142</v>
      </c>
    </row>
    <row r="1436" spans="1:13">
      <c r="A1436" s="634" t="s">
        <v>97</v>
      </c>
      <c r="B1436" s="634" t="s">
        <v>1142</v>
      </c>
      <c r="C1436" s="635" t="s">
        <v>1256</v>
      </c>
      <c r="D1436" s="636">
        <v>106</v>
      </c>
      <c r="E1436" s="636">
        <v>0</v>
      </c>
      <c r="F1436" s="636">
        <v>129</v>
      </c>
      <c r="G1436" s="636">
        <v>0</v>
      </c>
      <c r="H1436" s="636" t="s">
        <v>1133</v>
      </c>
      <c r="J1436" s="638">
        <f t="shared" si="22"/>
        <v>23</v>
      </c>
      <c r="L1436" s="633" t="s">
        <v>97</v>
      </c>
      <c r="M1436" s="637" t="s">
        <v>1142</v>
      </c>
    </row>
    <row r="1437" spans="1:13">
      <c r="A1437" s="634" t="s">
        <v>97</v>
      </c>
      <c r="B1437" s="634" t="s">
        <v>1142</v>
      </c>
      <c r="C1437" s="635" t="s">
        <v>1256</v>
      </c>
      <c r="D1437" s="636">
        <v>129</v>
      </c>
      <c r="E1437" s="636">
        <v>0</v>
      </c>
      <c r="F1437" s="636">
        <v>136</v>
      </c>
      <c r="G1437" s="636">
        <v>0</v>
      </c>
      <c r="H1437" s="636" t="s">
        <v>1134</v>
      </c>
      <c r="J1437" s="638">
        <f t="shared" si="22"/>
        <v>7</v>
      </c>
      <c r="L1437" s="633" t="s">
        <v>97</v>
      </c>
      <c r="M1437" s="637" t="s">
        <v>1142</v>
      </c>
    </row>
    <row r="1438" spans="1:13">
      <c r="A1438" s="634" t="s">
        <v>254</v>
      </c>
      <c r="B1438" s="634" t="s">
        <v>1130</v>
      </c>
      <c r="C1438" s="635" t="s">
        <v>1257</v>
      </c>
      <c r="D1438" s="636">
        <v>46</v>
      </c>
      <c r="E1438" s="636">
        <v>0</v>
      </c>
      <c r="F1438" s="636">
        <v>89</v>
      </c>
      <c r="G1438" s="636">
        <v>450</v>
      </c>
      <c r="H1438" s="636" t="s">
        <v>1134</v>
      </c>
      <c r="J1438" s="638">
        <f t="shared" si="22"/>
        <v>43.45</v>
      </c>
      <c r="L1438" s="633" t="s">
        <v>254</v>
      </c>
      <c r="M1438" s="637" t="s">
        <v>1130</v>
      </c>
    </row>
    <row r="1439" spans="1:13">
      <c r="A1439" s="634" t="s">
        <v>254</v>
      </c>
      <c r="B1439" s="634" t="s">
        <v>1130</v>
      </c>
      <c r="C1439" s="635" t="s">
        <v>1257</v>
      </c>
      <c r="D1439" s="636">
        <v>89</v>
      </c>
      <c r="E1439" s="636">
        <v>450</v>
      </c>
      <c r="F1439" s="636">
        <v>91</v>
      </c>
      <c r="G1439" s="636">
        <v>0</v>
      </c>
      <c r="H1439" s="636" t="s">
        <v>1132</v>
      </c>
      <c r="J1439" s="638">
        <f t="shared" si="22"/>
        <v>1.5499999999999972</v>
      </c>
      <c r="L1439" s="633" t="s">
        <v>254</v>
      </c>
      <c r="M1439" s="637" t="s">
        <v>1130</v>
      </c>
    </row>
    <row r="1440" spans="1:13">
      <c r="A1440" s="634" t="s">
        <v>95</v>
      </c>
      <c r="B1440" s="634" t="s">
        <v>1142</v>
      </c>
      <c r="C1440" s="635" t="s">
        <v>96</v>
      </c>
      <c r="D1440" s="636">
        <v>0</v>
      </c>
      <c r="E1440" s="636">
        <v>0</v>
      </c>
      <c r="F1440" s="636">
        <v>16</v>
      </c>
      <c r="G1440" s="636">
        <v>0</v>
      </c>
      <c r="H1440" s="636" t="s">
        <v>1133</v>
      </c>
      <c r="J1440" s="638">
        <f t="shared" si="22"/>
        <v>16</v>
      </c>
      <c r="L1440" s="633" t="s">
        <v>95</v>
      </c>
      <c r="M1440" s="637" t="s">
        <v>1142</v>
      </c>
    </row>
    <row r="1441" spans="1:13">
      <c r="A1441" s="634" t="s">
        <v>287</v>
      </c>
      <c r="B1441" s="634" t="s">
        <v>1155</v>
      </c>
      <c r="C1441" s="635" t="s">
        <v>1258</v>
      </c>
      <c r="D1441" s="636">
        <v>0</v>
      </c>
      <c r="E1441" s="636">
        <v>0</v>
      </c>
      <c r="F1441" s="636">
        <v>4</v>
      </c>
      <c r="G1441" s="636">
        <v>430</v>
      </c>
      <c r="H1441" s="636" t="s">
        <v>1132</v>
      </c>
      <c r="J1441" s="638">
        <f t="shared" si="22"/>
        <v>4.43</v>
      </c>
      <c r="L1441" s="633" t="s">
        <v>287</v>
      </c>
      <c r="M1441" s="637" t="s">
        <v>1155</v>
      </c>
    </row>
    <row r="1442" spans="1:13">
      <c r="A1442" s="634" t="s">
        <v>287</v>
      </c>
      <c r="B1442" s="634" t="s">
        <v>1155</v>
      </c>
      <c r="C1442" s="635" t="s">
        <v>1259</v>
      </c>
      <c r="D1442" s="636">
        <v>1</v>
      </c>
      <c r="E1442" s="636">
        <v>473</v>
      </c>
      <c r="F1442" s="636">
        <v>2</v>
      </c>
      <c r="G1442" s="636">
        <v>38</v>
      </c>
      <c r="H1442" s="636" t="s">
        <v>1132</v>
      </c>
      <c r="J1442" s="638">
        <f t="shared" si="22"/>
        <v>0.56499999999999995</v>
      </c>
      <c r="L1442" s="633" t="s">
        <v>287</v>
      </c>
      <c r="M1442" s="637" t="s">
        <v>1155</v>
      </c>
    </row>
    <row r="1443" spans="1:13">
      <c r="A1443" s="634" t="s">
        <v>280</v>
      </c>
      <c r="B1443" s="634" t="s">
        <v>1260</v>
      </c>
      <c r="C1443" s="635" t="s">
        <v>572</v>
      </c>
      <c r="D1443" s="636">
        <v>2</v>
      </c>
      <c r="E1443" s="636">
        <v>300</v>
      </c>
      <c r="F1443" s="636">
        <v>4</v>
      </c>
      <c r="G1443" s="636">
        <v>0</v>
      </c>
      <c r="H1443" s="636" t="s">
        <v>1141</v>
      </c>
      <c r="J1443" s="638">
        <f t="shared" si="22"/>
        <v>1.7000000000000002</v>
      </c>
      <c r="L1443" s="633" t="s">
        <v>280</v>
      </c>
      <c r="M1443" s="637" t="s">
        <v>1260</v>
      </c>
    </row>
    <row r="1444" spans="1:13">
      <c r="A1444" s="634" t="s">
        <v>334</v>
      </c>
      <c r="B1444" s="634" t="s">
        <v>1171</v>
      </c>
      <c r="C1444" s="635" t="s">
        <v>1261</v>
      </c>
      <c r="D1444" s="636">
        <v>0</v>
      </c>
      <c r="E1444" s="636">
        <v>0</v>
      </c>
      <c r="F1444" s="636">
        <v>3</v>
      </c>
      <c r="G1444" s="636">
        <v>224</v>
      </c>
      <c r="H1444" s="636" t="s">
        <v>1132</v>
      </c>
      <c r="J1444" s="638">
        <f t="shared" si="22"/>
        <v>3.2240000000000002</v>
      </c>
      <c r="L1444" s="633" t="s">
        <v>334</v>
      </c>
      <c r="M1444" s="637" t="s">
        <v>1171</v>
      </c>
    </row>
    <row r="1445" spans="1:13">
      <c r="A1445" s="634" t="s">
        <v>136</v>
      </c>
      <c r="B1445" s="634" t="s">
        <v>1262</v>
      </c>
      <c r="C1445" s="635" t="s">
        <v>1263</v>
      </c>
      <c r="D1445" s="636">
        <v>0</v>
      </c>
      <c r="E1445" s="636">
        <v>0</v>
      </c>
      <c r="F1445" s="636">
        <v>31</v>
      </c>
      <c r="G1445" s="636">
        <v>860</v>
      </c>
      <c r="H1445" s="636" t="s">
        <v>1132</v>
      </c>
      <c r="J1445" s="638">
        <f t="shared" si="22"/>
        <v>31.86</v>
      </c>
      <c r="L1445" s="633" t="s">
        <v>136</v>
      </c>
      <c r="M1445" s="637" t="s">
        <v>1262</v>
      </c>
    </row>
    <row r="1446" spans="1:13">
      <c r="A1446" s="634" t="s">
        <v>303</v>
      </c>
      <c r="B1446" s="634" t="s">
        <v>1203</v>
      </c>
      <c r="C1446" s="635" t="s">
        <v>305</v>
      </c>
      <c r="D1446" s="636">
        <v>18</v>
      </c>
      <c r="E1446" s="636">
        <v>0</v>
      </c>
      <c r="F1446" s="636">
        <v>19</v>
      </c>
      <c r="G1446" s="636">
        <v>140</v>
      </c>
      <c r="H1446" s="636" t="s">
        <v>1134</v>
      </c>
      <c r="J1446" s="638">
        <f t="shared" si="22"/>
        <v>1.1400000000000006</v>
      </c>
      <c r="L1446" s="633" t="s">
        <v>303</v>
      </c>
      <c r="M1446" s="637" t="s">
        <v>1203</v>
      </c>
    </row>
    <row r="1447" spans="1:13">
      <c r="A1447" s="634" t="s">
        <v>303</v>
      </c>
      <c r="B1447" s="634" t="s">
        <v>1203</v>
      </c>
      <c r="C1447" s="635" t="s">
        <v>305</v>
      </c>
      <c r="D1447" s="636">
        <v>19</v>
      </c>
      <c r="E1447" s="636">
        <v>140</v>
      </c>
      <c r="F1447" s="636">
        <v>19</v>
      </c>
      <c r="G1447" s="636">
        <v>600</v>
      </c>
      <c r="H1447" s="636" t="s">
        <v>1132</v>
      </c>
      <c r="J1447" s="638">
        <f t="shared" si="22"/>
        <v>0.46000000000000085</v>
      </c>
      <c r="L1447" s="633" t="s">
        <v>303</v>
      </c>
      <c r="M1447" s="637" t="s">
        <v>1203</v>
      </c>
    </row>
    <row r="1448" spans="1:13">
      <c r="A1448" s="634" t="s">
        <v>303</v>
      </c>
      <c r="B1448" s="634" t="s">
        <v>1203</v>
      </c>
      <c r="C1448" s="635" t="s">
        <v>305</v>
      </c>
      <c r="D1448" s="636">
        <v>19</v>
      </c>
      <c r="E1448" s="636">
        <v>600</v>
      </c>
      <c r="F1448" s="636">
        <v>20</v>
      </c>
      <c r="G1448" s="636">
        <v>0</v>
      </c>
      <c r="H1448" s="636" t="s">
        <v>1133</v>
      </c>
      <c r="J1448" s="638">
        <f t="shared" si="22"/>
        <v>0.39999999999999858</v>
      </c>
      <c r="L1448" s="633" t="s">
        <v>303</v>
      </c>
      <c r="M1448" s="637" t="s">
        <v>1203</v>
      </c>
    </row>
    <row r="1449" spans="1:13">
      <c r="A1449" s="634" t="s">
        <v>303</v>
      </c>
      <c r="B1449" s="634" t="s">
        <v>1203</v>
      </c>
      <c r="C1449" s="635" t="s">
        <v>305</v>
      </c>
      <c r="D1449" s="636">
        <v>20</v>
      </c>
      <c r="E1449" s="636">
        <v>0</v>
      </c>
      <c r="F1449" s="636">
        <v>20</v>
      </c>
      <c r="G1449" s="636">
        <v>750</v>
      </c>
      <c r="H1449" s="636" t="s">
        <v>1134</v>
      </c>
      <c r="J1449" s="638">
        <f t="shared" si="22"/>
        <v>0.75</v>
      </c>
      <c r="L1449" s="633" t="s">
        <v>303</v>
      </c>
      <c r="M1449" s="637" t="s">
        <v>1203</v>
      </c>
    </row>
    <row r="1450" spans="1:13">
      <c r="A1450" s="634" t="s">
        <v>303</v>
      </c>
      <c r="B1450" s="634" t="s">
        <v>1203</v>
      </c>
      <c r="C1450" s="635" t="s">
        <v>305</v>
      </c>
      <c r="D1450" s="636">
        <v>20</v>
      </c>
      <c r="E1450" s="636">
        <v>750</v>
      </c>
      <c r="F1450" s="636">
        <v>21</v>
      </c>
      <c r="G1450" s="636">
        <v>50</v>
      </c>
      <c r="H1450" s="636" t="s">
        <v>1133</v>
      </c>
      <c r="J1450" s="638">
        <f t="shared" si="22"/>
        <v>0.30000000000000071</v>
      </c>
      <c r="L1450" s="633" t="s">
        <v>303</v>
      </c>
      <c r="M1450" s="637" t="s">
        <v>1203</v>
      </c>
    </row>
    <row r="1451" spans="1:13">
      <c r="A1451" s="634" t="s">
        <v>303</v>
      </c>
      <c r="B1451" s="634" t="s">
        <v>1203</v>
      </c>
      <c r="C1451" s="635" t="s">
        <v>305</v>
      </c>
      <c r="D1451" s="636">
        <v>21</v>
      </c>
      <c r="E1451" s="636">
        <v>50</v>
      </c>
      <c r="F1451" s="636">
        <v>21</v>
      </c>
      <c r="G1451" s="636">
        <v>450</v>
      </c>
      <c r="H1451" s="636" t="s">
        <v>1134</v>
      </c>
      <c r="J1451" s="638">
        <f t="shared" si="22"/>
        <v>0.39999999999999858</v>
      </c>
      <c r="L1451" s="633" t="s">
        <v>303</v>
      </c>
      <c r="M1451" s="637" t="s">
        <v>1203</v>
      </c>
    </row>
    <row r="1452" spans="1:13">
      <c r="A1452" s="634" t="s">
        <v>303</v>
      </c>
      <c r="B1452" s="634" t="s">
        <v>1203</v>
      </c>
      <c r="C1452" s="635" t="s">
        <v>305</v>
      </c>
      <c r="D1452" s="636">
        <v>21</v>
      </c>
      <c r="E1452" s="636">
        <v>450</v>
      </c>
      <c r="F1452" s="636">
        <v>21</v>
      </c>
      <c r="G1452" s="636">
        <v>520</v>
      </c>
      <c r="H1452" s="636" t="s">
        <v>1132</v>
      </c>
      <c r="J1452" s="638">
        <f t="shared" si="22"/>
        <v>7.0000000000000284E-2</v>
      </c>
      <c r="L1452" s="633" t="s">
        <v>303</v>
      </c>
      <c r="M1452" s="637" t="s">
        <v>1203</v>
      </c>
    </row>
    <row r="1453" spans="1:13">
      <c r="A1453" s="634" t="s">
        <v>303</v>
      </c>
      <c r="B1453" s="634" t="s">
        <v>1203</v>
      </c>
      <c r="C1453" s="635" t="s">
        <v>305</v>
      </c>
      <c r="D1453" s="636">
        <v>21</v>
      </c>
      <c r="E1453" s="636">
        <v>520</v>
      </c>
      <c r="F1453" s="636">
        <v>22</v>
      </c>
      <c r="G1453" s="636">
        <v>0</v>
      </c>
      <c r="H1453" s="636" t="s">
        <v>1134</v>
      </c>
      <c r="J1453" s="638">
        <f t="shared" si="22"/>
        <v>0.48000000000000043</v>
      </c>
      <c r="L1453" s="633" t="s">
        <v>303</v>
      </c>
      <c r="M1453" s="637" t="s">
        <v>1203</v>
      </c>
    </row>
    <row r="1454" spans="1:13">
      <c r="A1454" s="634" t="s">
        <v>303</v>
      </c>
      <c r="B1454" s="634" t="s">
        <v>1203</v>
      </c>
      <c r="C1454" s="635" t="s">
        <v>305</v>
      </c>
      <c r="D1454" s="636">
        <v>22</v>
      </c>
      <c r="E1454" s="636">
        <v>0</v>
      </c>
      <c r="F1454" s="636">
        <v>24</v>
      </c>
      <c r="G1454" s="636">
        <v>0</v>
      </c>
      <c r="H1454" s="636" t="s">
        <v>1134</v>
      </c>
      <c r="J1454" s="638">
        <f t="shared" si="22"/>
        <v>2</v>
      </c>
      <c r="L1454" s="633" t="s">
        <v>303</v>
      </c>
      <c r="M1454" s="637" t="s">
        <v>1203</v>
      </c>
    </row>
    <row r="1455" spans="1:13">
      <c r="A1455" s="634" t="s">
        <v>303</v>
      </c>
      <c r="B1455" s="634" t="s">
        <v>1203</v>
      </c>
      <c r="C1455" s="635" t="s">
        <v>305</v>
      </c>
      <c r="D1455" s="636">
        <v>24</v>
      </c>
      <c r="E1455" s="636">
        <v>0</v>
      </c>
      <c r="F1455" s="636">
        <v>24</v>
      </c>
      <c r="G1455" s="636">
        <v>100</v>
      </c>
      <c r="H1455" s="636" t="s">
        <v>1132</v>
      </c>
      <c r="J1455" s="638">
        <f t="shared" si="22"/>
        <v>0.10000000000000142</v>
      </c>
      <c r="L1455" s="633" t="s">
        <v>303</v>
      </c>
      <c r="M1455" s="637" t="s">
        <v>1203</v>
      </c>
    </row>
    <row r="1456" spans="1:13">
      <c r="A1456" s="634" t="s">
        <v>303</v>
      </c>
      <c r="B1456" s="634" t="s">
        <v>1203</v>
      </c>
      <c r="C1456" s="635" t="s">
        <v>305</v>
      </c>
      <c r="D1456" s="636">
        <v>24</v>
      </c>
      <c r="E1456" s="636">
        <v>100</v>
      </c>
      <c r="F1456" s="636">
        <v>26</v>
      </c>
      <c r="G1456" s="636">
        <v>800</v>
      </c>
      <c r="H1456" s="636" t="s">
        <v>1134</v>
      </c>
      <c r="J1456" s="638">
        <f t="shared" si="22"/>
        <v>2.6999999999999993</v>
      </c>
      <c r="L1456" s="633" t="s">
        <v>303</v>
      </c>
      <c r="M1456" s="637" t="s">
        <v>1203</v>
      </c>
    </row>
    <row r="1457" spans="1:13">
      <c r="A1457" s="634" t="s">
        <v>303</v>
      </c>
      <c r="B1457" s="634" t="s">
        <v>1203</v>
      </c>
      <c r="C1457" s="635" t="s">
        <v>305</v>
      </c>
      <c r="D1457" s="636">
        <v>26</v>
      </c>
      <c r="E1457" s="636">
        <v>800</v>
      </c>
      <c r="F1457" s="636">
        <v>27</v>
      </c>
      <c r="G1457" s="636">
        <v>100</v>
      </c>
      <c r="H1457" s="636" t="s">
        <v>1133</v>
      </c>
      <c r="J1457" s="638">
        <f t="shared" si="22"/>
        <v>0.30000000000000071</v>
      </c>
      <c r="L1457" s="633" t="s">
        <v>303</v>
      </c>
      <c r="M1457" s="637" t="s">
        <v>1203</v>
      </c>
    </row>
    <row r="1458" spans="1:13">
      <c r="A1458" s="634" t="s">
        <v>303</v>
      </c>
      <c r="B1458" s="634" t="s">
        <v>1203</v>
      </c>
      <c r="C1458" s="635" t="s">
        <v>305</v>
      </c>
      <c r="D1458" s="636">
        <v>27</v>
      </c>
      <c r="E1458" s="636">
        <v>100</v>
      </c>
      <c r="F1458" s="636">
        <v>29</v>
      </c>
      <c r="G1458" s="636">
        <v>150</v>
      </c>
      <c r="H1458" s="636" t="s">
        <v>1134</v>
      </c>
      <c r="J1458" s="638">
        <f t="shared" si="22"/>
        <v>2.0499999999999972</v>
      </c>
      <c r="L1458" s="633" t="s">
        <v>303</v>
      </c>
      <c r="M1458" s="637" t="s">
        <v>1203</v>
      </c>
    </row>
    <row r="1459" spans="1:13">
      <c r="A1459" s="634" t="s">
        <v>303</v>
      </c>
      <c r="B1459" s="634" t="s">
        <v>1203</v>
      </c>
      <c r="C1459" s="635" t="s">
        <v>305</v>
      </c>
      <c r="D1459" s="636">
        <v>29</v>
      </c>
      <c r="E1459" s="636">
        <v>150</v>
      </c>
      <c r="F1459" s="636">
        <v>29</v>
      </c>
      <c r="G1459" s="636">
        <v>670</v>
      </c>
      <c r="H1459" s="636" t="s">
        <v>1132</v>
      </c>
      <c r="J1459" s="638">
        <f t="shared" si="22"/>
        <v>0.52000000000000313</v>
      </c>
      <c r="L1459" s="633" t="s">
        <v>303</v>
      </c>
      <c r="M1459" s="637" t="s">
        <v>1203</v>
      </c>
    </row>
    <row r="1460" spans="1:13">
      <c r="A1460" s="634" t="s">
        <v>303</v>
      </c>
      <c r="B1460" s="634" t="s">
        <v>1203</v>
      </c>
      <c r="C1460" s="635" t="s">
        <v>305</v>
      </c>
      <c r="D1460" s="636">
        <v>29</v>
      </c>
      <c r="E1460" s="636">
        <v>670</v>
      </c>
      <c r="F1460" s="636">
        <v>30</v>
      </c>
      <c r="G1460" s="636">
        <v>200</v>
      </c>
      <c r="H1460" s="636" t="s">
        <v>1133</v>
      </c>
      <c r="J1460" s="638">
        <f t="shared" si="22"/>
        <v>0.52999999999999758</v>
      </c>
      <c r="L1460" s="633" t="s">
        <v>303</v>
      </c>
      <c r="M1460" s="637" t="s">
        <v>1203</v>
      </c>
    </row>
    <row r="1461" spans="1:13">
      <c r="A1461" s="634" t="s">
        <v>303</v>
      </c>
      <c r="B1461" s="634" t="s">
        <v>1203</v>
      </c>
      <c r="C1461" s="635" t="s">
        <v>305</v>
      </c>
      <c r="D1461" s="636">
        <v>30</v>
      </c>
      <c r="E1461" s="636">
        <v>200</v>
      </c>
      <c r="F1461" s="636">
        <v>30</v>
      </c>
      <c r="G1461" s="636">
        <v>800</v>
      </c>
      <c r="H1461" s="636" t="s">
        <v>1134</v>
      </c>
      <c r="J1461" s="638">
        <f t="shared" si="22"/>
        <v>0.60000000000000142</v>
      </c>
      <c r="L1461" s="633" t="s">
        <v>303</v>
      </c>
      <c r="M1461" s="637" t="s">
        <v>1203</v>
      </c>
    </row>
    <row r="1462" spans="1:13">
      <c r="A1462" s="634" t="s">
        <v>303</v>
      </c>
      <c r="B1462" s="634" t="s">
        <v>1203</v>
      </c>
      <c r="C1462" s="635" t="s">
        <v>305</v>
      </c>
      <c r="D1462" s="636">
        <v>30</v>
      </c>
      <c r="E1462" s="636">
        <v>800</v>
      </c>
      <c r="F1462" s="636">
        <v>31</v>
      </c>
      <c r="G1462" s="636">
        <v>150</v>
      </c>
      <c r="H1462" s="636" t="s">
        <v>1133</v>
      </c>
      <c r="J1462" s="638">
        <f t="shared" si="22"/>
        <v>0.34999999999999787</v>
      </c>
      <c r="L1462" s="633" t="s">
        <v>303</v>
      </c>
      <c r="M1462" s="637" t="s">
        <v>1203</v>
      </c>
    </row>
    <row r="1463" spans="1:13">
      <c r="A1463" s="634" t="s">
        <v>303</v>
      </c>
      <c r="B1463" s="634" t="s">
        <v>1203</v>
      </c>
      <c r="C1463" s="635" t="s">
        <v>305</v>
      </c>
      <c r="D1463" s="636">
        <v>31</v>
      </c>
      <c r="E1463" s="636">
        <v>150</v>
      </c>
      <c r="F1463" s="636">
        <v>31</v>
      </c>
      <c r="G1463" s="636">
        <v>550</v>
      </c>
      <c r="H1463" s="636" t="s">
        <v>1134</v>
      </c>
      <c r="J1463" s="638">
        <f t="shared" si="22"/>
        <v>0.40000000000000213</v>
      </c>
      <c r="L1463" s="633" t="s">
        <v>303</v>
      </c>
      <c r="M1463" s="637" t="s">
        <v>1203</v>
      </c>
    </row>
    <row r="1464" spans="1:13">
      <c r="A1464" s="634" t="s">
        <v>303</v>
      </c>
      <c r="B1464" s="634" t="s">
        <v>1203</v>
      </c>
      <c r="C1464" s="635" t="s">
        <v>305</v>
      </c>
      <c r="D1464" s="636">
        <v>31</v>
      </c>
      <c r="E1464" s="636">
        <v>550</v>
      </c>
      <c r="F1464" s="636">
        <v>31</v>
      </c>
      <c r="G1464" s="636">
        <v>700</v>
      </c>
      <c r="H1464" s="636" t="s">
        <v>1132</v>
      </c>
      <c r="J1464" s="638">
        <f t="shared" si="22"/>
        <v>0.14999999999999858</v>
      </c>
      <c r="L1464" s="633" t="s">
        <v>303</v>
      </c>
      <c r="M1464" s="637" t="s">
        <v>1203</v>
      </c>
    </row>
    <row r="1465" spans="1:13">
      <c r="A1465" s="634" t="s">
        <v>303</v>
      </c>
      <c r="B1465" s="634" t="s">
        <v>1203</v>
      </c>
      <c r="C1465" s="635" t="s">
        <v>305</v>
      </c>
      <c r="D1465" s="636">
        <v>31</v>
      </c>
      <c r="E1465" s="636">
        <v>700</v>
      </c>
      <c r="F1465" s="636">
        <v>33</v>
      </c>
      <c r="G1465" s="636">
        <v>0</v>
      </c>
      <c r="H1465" s="636" t="s">
        <v>1134</v>
      </c>
      <c r="J1465" s="638">
        <f t="shared" si="22"/>
        <v>1.3000000000000007</v>
      </c>
      <c r="L1465" s="633" t="s">
        <v>303</v>
      </c>
      <c r="M1465" s="637" t="s">
        <v>1203</v>
      </c>
    </row>
    <row r="1466" spans="1:13">
      <c r="A1466" s="634" t="s">
        <v>303</v>
      </c>
      <c r="B1466" s="634" t="s">
        <v>1203</v>
      </c>
      <c r="C1466" s="635" t="s">
        <v>305</v>
      </c>
      <c r="D1466" s="636">
        <v>33</v>
      </c>
      <c r="E1466" s="636">
        <v>0</v>
      </c>
      <c r="F1466" s="636">
        <v>38</v>
      </c>
      <c r="G1466" s="636">
        <v>0</v>
      </c>
      <c r="H1466" s="636" t="s">
        <v>1134</v>
      </c>
      <c r="J1466" s="638">
        <f t="shared" si="22"/>
        <v>5</v>
      </c>
      <c r="L1466" s="633" t="s">
        <v>303</v>
      </c>
      <c r="M1466" s="637" t="s">
        <v>1203</v>
      </c>
    </row>
    <row r="1467" spans="1:13">
      <c r="A1467" s="634" t="s">
        <v>303</v>
      </c>
      <c r="B1467" s="634" t="s">
        <v>1203</v>
      </c>
      <c r="C1467" s="635" t="s">
        <v>305</v>
      </c>
      <c r="D1467" s="636">
        <v>38</v>
      </c>
      <c r="E1467" s="636">
        <v>0</v>
      </c>
      <c r="F1467" s="636">
        <v>38</v>
      </c>
      <c r="G1467" s="636">
        <v>100</v>
      </c>
      <c r="H1467" s="636" t="s">
        <v>1132</v>
      </c>
      <c r="J1467" s="638">
        <f t="shared" si="22"/>
        <v>0.10000000000000142</v>
      </c>
      <c r="L1467" s="633" t="s">
        <v>303</v>
      </c>
      <c r="M1467" s="637" t="s">
        <v>1203</v>
      </c>
    </row>
    <row r="1468" spans="1:13">
      <c r="A1468" s="634" t="s">
        <v>303</v>
      </c>
      <c r="B1468" s="634" t="s">
        <v>1203</v>
      </c>
      <c r="C1468" s="635" t="s">
        <v>305</v>
      </c>
      <c r="D1468" s="636">
        <v>38</v>
      </c>
      <c r="E1468" s="636">
        <v>100</v>
      </c>
      <c r="F1468" s="636">
        <v>38</v>
      </c>
      <c r="G1468" s="636">
        <v>400</v>
      </c>
      <c r="H1468" s="636" t="s">
        <v>1134</v>
      </c>
      <c r="J1468" s="638">
        <f t="shared" si="22"/>
        <v>0.29999999999999716</v>
      </c>
      <c r="L1468" s="633" t="s">
        <v>303</v>
      </c>
      <c r="M1468" s="637" t="s">
        <v>1203</v>
      </c>
    </row>
    <row r="1469" spans="1:13">
      <c r="A1469" s="634" t="s">
        <v>303</v>
      </c>
      <c r="B1469" s="634" t="s">
        <v>1203</v>
      </c>
      <c r="C1469" s="635" t="s">
        <v>305</v>
      </c>
      <c r="D1469" s="636">
        <v>38</v>
      </c>
      <c r="E1469" s="636">
        <v>400</v>
      </c>
      <c r="F1469" s="636">
        <v>38</v>
      </c>
      <c r="G1469" s="636">
        <v>600</v>
      </c>
      <c r="H1469" s="636" t="s">
        <v>1132</v>
      </c>
      <c r="J1469" s="638">
        <f t="shared" si="22"/>
        <v>0.20000000000000284</v>
      </c>
      <c r="L1469" s="633" t="s">
        <v>303</v>
      </c>
      <c r="M1469" s="637" t="s">
        <v>1203</v>
      </c>
    </row>
    <row r="1470" spans="1:13">
      <c r="A1470" s="634" t="s">
        <v>303</v>
      </c>
      <c r="B1470" s="634" t="s">
        <v>1203</v>
      </c>
      <c r="C1470" s="635" t="s">
        <v>305</v>
      </c>
      <c r="D1470" s="636">
        <v>38</v>
      </c>
      <c r="E1470" s="636">
        <v>600</v>
      </c>
      <c r="F1470" s="636">
        <v>39</v>
      </c>
      <c r="G1470" s="636">
        <v>0</v>
      </c>
      <c r="H1470" s="636" t="s">
        <v>1134</v>
      </c>
      <c r="J1470" s="638">
        <f t="shared" si="22"/>
        <v>0.39999999999999858</v>
      </c>
      <c r="L1470" s="633" t="s">
        <v>303</v>
      </c>
      <c r="M1470" s="637" t="s">
        <v>1203</v>
      </c>
    </row>
    <row r="1471" spans="1:13">
      <c r="A1471" s="634" t="s">
        <v>303</v>
      </c>
      <c r="B1471" s="634" t="s">
        <v>1203</v>
      </c>
      <c r="C1471" s="635" t="s">
        <v>305</v>
      </c>
      <c r="D1471" s="636">
        <v>39</v>
      </c>
      <c r="E1471" s="636">
        <v>0</v>
      </c>
      <c r="F1471" s="636">
        <v>40</v>
      </c>
      <c r="G1471" s="636">
        <v>0</v>
      </c>
      <c r="H1471" s="636" t="s">
        <v>1133</v>
      </c>
      <c r="J1471" s="638">
        <f t="shared" si="22"/>
        <v>1</v>
      </c>
      <c r="L1471" s="633" t="s">
        <v>303</v>
      </c>
      <c r="M1471" s="637" t="s">
        <v>1203</v>
      </c>
    </row>
    <row r="1472" spans="1:13">
      <c r="A1472" s="634" t="s">
        <v>303</v>
      </c>
      <c r="B1472" s="634" t="s">
        <v>1203</v>
      </c>
      <c r="C1472" s="635" t="s">
        <v>305</v>
      </c>
      <c r="D1472" s="636">
        <v>40</v>
      </c>
      <c r="E1472" s="636">
        <v>0</v>
      </c>
      <c r="F1472" s="636">
        <v>41</v>
      </c>
      <c r="G1472" s="636">
        <v>900</v>
      </c>
      <c r="H1472" s="636" t="s">
        <v>1132</v>
      </c>
      <c r="J1472" s="638">
        <f t="shared" si="22"/>
        <v>1.8999999999999986</v>
      </c>
      <c r="L1472" s="633" t="s">
        <v>303</v>
      </c>
      <c r="M1472" s="637" t="s">
        <v>1203</v>
      </c>
    </row>
    <row r="1473" spans="1:13">
      <c r="A1473" s="634" t="s">
        <v>303</v>
      </c>
      <c r="B1473" s="634" t="s">
        <v>1203</v>
      </c>
      <c r="C1473" s="635" t="s">
        <v>305</v>
      </c>
      <c r="D1473" s="636">
        <v>41</v>
      </c>
      <c r="E1473" s="636">
        <v>900</v>
      </c>
      <c r="F1473" s="636">
        <v>42</v>
      </c>
      <c r="G1473" s="636">
        <v>900</v>
      </c>
      <c r="H1473" s="636" t="s">
        <v>1133</v>
      </c>
      <c r="J1473" s="638">
        <f t="shared" si="22"/>
        <v>1</v>
      </c>
      <c r="L1473" s="633" t="s">
        <v>303</v>
      </c>
      <c r="M1473" s="637" t="s">
        <v>1203</v>
      </c>
    </row>
    <row r="1474" spans="1:13">
      <c r="A1474" s="634" t="s">
        <v>303</v>
      </c>
      <c r="B1474" s="634" t="s">
        <v>1203</v>
      </c>
      <c r="C1474" s="635" t="s">
        <v>305</v>
      </c>
      <c r="D1474" s="636">
        <v>42</v>
      </c>
      <c r="E1474" s="636">
        <v>900</v>
      </c>
      <c r="F1474" s="636">
        <v>43</v>
      </c>
      <c r="G1474" s="636">
        <v>280</v>
      </c>
      <c r="H1474" s="636" t="s">
        <v>1132</v>
      </c>
      <c r="J1474" s="638">
        <f t="shared" si="22"/>
        <v>0.38000000000000256</v>
      </c>
      <c r="L1474" s="633" t="s">
        <v>303</v>
      </c>
      <c r="M1474" s="637" t="s">
        <v>1203</v>
      </c>
    </row>
    <row r="1475" spans="1:13">
      <c r="A1475" s="634" t="s">
        <v>303</v>
      </c>
      <c r="B1475" s="634" t="s">
        <v>1203</v>
      </c>
      <c r="C1475" s="635" t="s">
        <v>305</v>
      </c>
      <c r="D1475" s="636">
        <v>43</v>
      </c>
      <c r="E1475" s="636">
        <v>280</v>
      </c>
      <c r="F1475" s="636">
        <v>43</v>
      </c>
      <c r="G1475" s="636">
        <v>550</v>
      </c>
      <c r="H1475" s="636" t="s">
        <v>1134</v>
      </c>
      <c r="J1475" s="638">
        <f t="shared" ref="J1475:J1538" si="23">+(F1475+G1475/1000)-(D1475+E1475/1000)</f>
        <v>0.26999999999999602</v>
      </c>
      <c r="L1475" s="633" t="s">
        <v>303</v>
      </c>
      <c r="M1475" s="637" t="s">
        <v>1203</v>
      </c>
    </row>
    <row r="1476" spans="1:13">
      <c r="A1476" s="634" t="s">
        <v>303</v>
      </c>
      <c r="B1476" s="634" t="s">
        <v>1203</v>
      </c>
      <c r="C1476" s="635" t="s">
        <v>305</v>
      </c>
      <c r="D1476" s="636">
        <v>43</v>
      </c>
      <c r="E1476" s="636">
        <v>550</v>
      </c>
      <c r="F1476" s="636">
        <v>44</v>
      </c>
      <c r="G1476" s="636">
        <v>0</v>
      </c>
      <c r="H1476" s="636" t="s">
        <v>1133</v>
      </c>
      <c r="J1476" s="638">
        <f t="shared" si="23"/>
        <v>0.45000000000000284</v>
      </c>
      <c r="L1476" s="633" t="s">
        <v>303</v>
      </c>
      <c r="M1476" s="637" t="s">
        <v>1203</v>
      </c>
    </row>
    <row r="1477" spans="1:13">
      <c r="A1477" s="634" t="s">
        <v>303</v>
      </c>
      <c r="B1477" s="634" t="s">
        <v>1203</v>
      </c>
      <c r="C1477" s="635" t="s">
        <v>305</v>
      </c>
      <c r="D1477" s="636">
        <v>44</v>
      </c>
      <c r="E1477" s="636">
        <v>0</v>
      </c>
      <c r="F1477" s="636">
        <v>44</v>
      </c>
      <c r="G1477" s="636">
        <v>200</v>
      </c>
      <c r="H1477" s="636" t="s">
        <v>1132</v>
      </c>
      <c r="J1477" s="638">
        <f t="shared" si="23"/>
        <v>0.20000000000000284</v>
      </c>
      <c r="L1477" s="633" t="s">
        <v>303</v>
      </c>
      <c r="M1477" s="637" t="s">
        <v>1203</v>
      </c>
    </row>
    <row r="1478" spans="1:13">
      <c r="A1478" s="634" t="s">
        <v>303</v>
      </c>
      <c r="B1478" s="634" t="s">
        <v>1203</v>
      </c>
      <c r="C1478" s="635" t="s">
        <v>305</v>
      </c>
      <c r="D1478" s="636">
        <v>44</v>
      </c>
      <c r="E1478" s="636">
        <v>200</v>
      </c>
      <c r="F1478" s="636">
        <v>44</v>
      </c>
      <c r="G1478" s="636">
        <v>650</v>
      </c>
      <c r="H1478" s="636" t="s">
        <v>1133</v>
      </c>
      <c r="J1478" s="638">
        <f t="shared" si="23"/>
        <v>0.44999999999999574</v>
      </c>
      <c r="L1478" s="633" t="s">
        <v>303</v>
      </c>
      <c r="M1478" s="637" t="s">
        <v>1203</v>
      </c>
    </row>
    <row r="1479" spans="1:13">
      <c r="A1479" s="634" t="s">
        <v>303</v>
      </c>
      <c r="B1479" s="634" t="s">
        <v>1203</v>
      </c>
      <c r="C1479" s="635" t="s">
        <v>305</v>
      </c>
      <c r="D1479" s="636">
        <v>44</v>
      </c>
      <c r="E1479" s="636">
        <v>650</v>
      </c>
      <c r="F1479" s="636">
        <v>44</v>
      </c>
      <c r="G1479" s="636">
        <v>950</v>
      </c>
      <c r="H1479" s="636" t="s">
        <v>1132</v>
      </c>
      <c r="J1479" s="638">
        <f t="shared" si="23"/>
        <v>0.30000000000000426</v>
      </c>
      <c r="L1479" s="633" t="s">
        <v>303</v>
      </c>
      <c r="M1479" s="637" t="s">
        <v>1203</v>
      </c>
    </row>
    <row r="1480" spans="1:13">
      <c r="A1480" s="634" t="s">
        <v>303</v>
      </c>
      <c r="B1480" s="634" t="s">
        <v>1203</v>
      </c>
      <c r="C1480" s="635" t="s">
        <v>305</v>
      </c>
      <c r="D1480" s="636">
        <v>44</v>
      </c>
      <c r="E1480" s="636">
        <v>950</v>
      </c>
      <c r="F1480" s="636">
        <v>45</v>
      </c>
      <c r="G1480" s="636">
        <v>900</v>
      </c>
      <c r="H1480" s="636" t="s">
        <v>1133</v>
      </c>
      <c r="J1480" s="638">
        <f t="shared" si="23"/>
        <v>0.94999999999999574</v>
      </c>
      <c r="L1480" s="633" t="s">
        <v>303</v>
      </c>
      <c r="M1480" s="637" t="s">
        <v>1203</v>
      </c>
    </row>
    <row r="1481" spans="1:13">
      <c r="A1481" s="634" t="s">
        <v>303</v>
      </c>
      <c r="B1481" s="634" t="s">
        <v>1203</v>
      </c>
      <c r="C1481" s="635" t="s">
        <v>305</v>
      </c>
      <c r="D1481" s="636">
        <v>45</v>
      </c>
      <c r="E1481" s="636">
        <v>900</v>
      </c>
      <c r="F1481" s="636">
        <v>46</v>
      </c>
      <c r="G1481" s="636">
        <v>150</v>
      </c>
      <c r="H1481" s="636" t="s">
        <v>1132</v>
      </c>
      <c r="J1481" s="638">
        <f t="shared" si="23"/>
        <v>0.25</v>
      </c>
      <c r="L1481" s="633" t="s">
        <v>303</v>
      </c>
      <c r="M1481" s="637" t="s">
        <v>1203</v>
      </c>
    </row>
    <row r="1482" spans="1:13">
      <c r="A1482" s="634" t="s">
        <v>303</v>
      </c>
      <c r="B1482" s="634" t="s">
        <v>1203</v>
      </c>
      <c r="C1482" s="635" t="s">
        <v>305</v>
      </c>
      <c r="D1482" s="636">
        <v>46</v>
      </c>
      <c r="E1482" s="636">
        <v>150</v>
      </c>
      <c r="F1482" s="636">
        <v>47</v>
      </c>
      <c r="G1482" s="636">
        <v>160</v>
      </c>
      <c r="H1482" s="636" t="s">
        <v>1133</v>
      </c>
      <c r="J1482" s="638">
        <f t="shared" si="23"/>
        <v>1.009999999999998</v>
      </c>
      <c r="L1482" s="633" t="s">
        <v>303</v>
      </c>
      <c r="M1482" s="637" t="s">
        <v>1203</v>
      </c>
    </row>
    <row r="1483" spans="1:13">
      <c r="A1483" s="634" t="s">
        <v>303</v>
      </c>
      <c r="B1483" s="634" t="s">
        <v>1203</v>
      </c>
      <c r="C1483" s="635" t="s">
        <v>305</v>
      </c>
      <c r="D1483" s="636">
        <v>47</v>
      </c>
      <c r="E1483" s="636">
        <v>160</v>
      </c>
      <c r="F1483" s="636">
        <v>49</v>
      </c>
      <c r="G1483" s="636">
        <v>200</v>
      </c>
      <c r="H1483" s="636" t="s">
        <v>1134</v>
      </c>
      <c r="J1483" s="638">
        <f t="shared" si="23"/>
        <v>2.0400000000000063</v>
      </c>
      <c r="L1483" s="633" t="s">
        <v>303</v>
      </c>
      <c r="M1483" s="637" t="s">
        <v>1203</v>
      </c>
    </row>
    <row r="1484" spans="1:13">
      <c r="A1484" s="634" t="s">
        <v>303</v>
      </c>
      <c r="B1484" s="634" t="s">
        <v>1203</v>
      </c>
      <c r="C1484" s="635" t="s">
        <v>305</v>
      </c>
      <c r="D1484" s="636">
        <v>49</v>
      </c>
      <c r="E1484" s="636">
        <v>200</v>
      </c>
      <c r="F1484" s="636">
        <v>49</v>
      </c>
      <c r="G1484" s="636">
        <v>500</v>
      </c>
      <c r="H1484" s="636" t="s">
        <v>1133</v>
      </c>
      <c r="J1484" s="638">
        <f t="shared" si="23"/>
        <v>0.29999999999999716</v>
      </c>
      <c r="L1484" s="633" t="s">
        <v>303</v>
      </c>
      <c r="M1484" s="637" t="s">
        <v>1203</v>
      </c>
    </row>
    <row r="1485" spans="1:13">
      <c r="A1485" s="634" t="s">
        <v>303</v>
      </c>
      <c r="B1485" s="634" t="s">
        <v>1203</v>
      </c>
      <c r="C1485" s="635" t="s">
        <v>305</v>
      </c>
      <c r="D1485" s="636">
        <v>49</v>
      </c>
      <c r="E1485" s="636">
        <v>500</v>
      </c>
      <c r="F1485" s="636">
        <v>50</v>
      </c>
      <c r="G1485" s="636">
        <v>400</v>
      </c>
      <c r="H1485" s="636" t="s">
        <v>1134</v>
      </c>
      <c r="J1485" s="638">
        <f t="shared" si="23"/>
        <v>0.89999999999999858</v>
      </c>
      <c r="L1485" s="633" t="s">
        <v>303</v>
      </c>
      <c r="M1485" s="637" t="s">
        <v>1203</v>
      </c>
    </row>
    <row r="1486" spans="1:13">
      <c r="A1486" s="634" t="s">
        <v>303</v>
      </c>
      <c r="B1486" s="634" t="s">
        <v>1203</v>
      </c>
      <c r="C1486" s="635" t="s">
        <v>305</v>
      </c>
      <c r="D1486" s="636">
        <v>50</v>
      </c>
      <c r="E1486" s="636">
        <v>400</v>
      </c>
      <c r="F1486" s="636">
        <v>50</v>
      </c>
      <c r="G1486" s="636">
        <v>700</v>
      </c>
      <c r="H1486" s="636" t="s">
        <v>1132</v>
      </c>
      <c r="J1486" s="638">
        <f t="shared" si="23"/>
        <v>0.30000000000000426</v>
      </c>
      <c r="L1486" s="633" t="s">
        <v>303</v>
      </c>
      <c r="M1486" s="637" t="s">
        <v>1203</v>
      </c>
    </row>
    <row r="1487" spans="1:13">
      <c r="A1487" s="634" t="s">
        <v>303</v>
      </c>
      <c r="B1487" s="634" t="s">
        <v>1203</v>
      </c>
      <c r="C1487" s="635" t="s">
        <v>305</v>
      </c>
      <c r="D1487" s="636">
        <v>50</v>
      </c>
      <c r="E1487" s="636">
        <v>700</v>
      </c>
      <c r="F1487" s="636">
        <v>53</v>
      </c>
      <c r="G1487" s="636">
        <v>0</v>
      </c>
      <c r="H1487" s="636" t="s">
        <v>1133</v>
      </c>
      <c r="J1487" s="638">
        <f t="shared" si="23"/>
        <v>2.2999999999999972</v>
      </c>
      <c r="L1487" s="633" t="s">
        <v>303</v>
      </c>
      <c r="M1487" s="637" t="s">
        <v>1203</v>
      </c>
    </row>
    <row r="1488" spans="1:13">
      <c r="A1488" s="634" t="s">
        <v>303</v>
      </c>
      <c r="B1488" s="634" t="s">
        <v>1203</v>
      </c>
      <c r="C1488" s="635" t="s">
        <v>305</v>
      </c>
      <c r="D1488" s="636">
        <v>53</v>
      </c>
      <c r="E1488" s="636">
        <v>0</v>
      </c>
      <c r="F1488" s="636">
        <v>53</v>
      </c>
      <c r="G1488" s="636">
        <v>280</v>
      </c>
      <c r="H1488" s="636" t="s">
        <v>1132</v>
      </c>
      <c r="J1488" s="638">
        <f t="shared" si="23"/>
        <v>0.28000000000000114</v>
      </c>
      <c r="L1488" s="633" t="s">
        <v>303</v>
      </c>
      <c r="M1488" s="637" t="s">
        <v>1203</v>
      </c>
    </row>
    <row r="1489" spans="1:13">
      <c r="A1489" s="634" t="s">
        <v>303</v>
      </c>
      <c r="B1489" s="634" t="s">
        <v>1203</v>
      </c>
      <c r="C1489" s="635" t="s">
        <v>305</v>
      </c>
      <c r="D1489" s="636">
        <v>53</v>
      </c>
      <c r="E1489" s="636">
        <v>280</v>
      </c>
      <c r="F1489" s="636">
        <v>53</v>
      </c>
      <c r="G1489" s="636">
        <v>890</v>
      </c>
      <c r="H1489" s="636" t="s">
        <v>1133</v>
      </c>
      <c r="J1489" s="638">
        <f t="shared" si="23"/>
        <v>0.60999999999999943</v>
      </c>
      <c r="L1489" s="633" t="s">
        <v>303</v>
      </c>
      <c r="M1489" s="637" t="s">
        <v>1203</v>
      </c>
    </row>
    <row r="1490" spans="1:13">
      <c r="A1490" s="634" t="s">
        <v>303</v>
      </c>
      <c r="B1490" s="634" t="s">
        <v>1203</v>
      </c>
      <c r="C1490" s="635" t="s">
        <v>305</v>
      </c>
      <c r="D1490" s="636">
        <v>53</v>
      </c>
      <c r="E1490" s="636">
        <v>890</v>
      </c>
      <c r="F1490" s="636">
        <v>54</v>
      </c>
      <c r="G1490" s="636">
        <v>0</v>
      </c>
      <c r="H1490" s="636" t="s">
        <v>1132</v>
      </c>
      <c r="J1490" s="638">
        <f t="shared" si="23"/>
        <v>0.10999999999999943</v>
      </c>
      <c r="L1490" s="633" t="s">
        <v>303</v>
      </c>
      <c r="M1490" s="637" t="s">
        <v>1203</v>
      </c>
    </row>
    <row r="1491" spans="1:13">
      <c r="A1491" s="634" t="s">
        <v>303</v>
      </c>
      <c r="B1491" s="634" t="s">
        <v>1203</v>
      </c>
      <c r="C1491" s="635" t="s">
        <v>305</v>
      </c>
      <c r="D1491" s="636">
        <v>54</v>
      </c>
      <c r="E1491" s="636">
        <v>0</v>
      </c>
      <c r="F1491" s="636">
        <v>54</v>
      </c>
      <c r="G1491" s="636">
        <v>150</v>
      </c>
      <c r="H1491" s="636" t="s">
        <v>1133</v>
      </c>
      <c r="J1491" s="638">
        <f t="shared" si="23"/>
        <v>0.14999999999999858</v>
      </c>
      <c r="L1491" s="633" t="s">
        <v>303</v>
      </c>
      <c r="M1491" s="637" t="s">
        <v>1203</v>
      </c>
    </row>
    <row r="1492" spans="1:13">
      <c r="A1492" s="634" t="s">
        <v>303</v>
      </c>
      <c r="B1492" s="634" t="s">
        <v>1203</v>
      </c>
      <c r="C1492" s="635" t="s">
        <v>305</v>
      </c>
      <c r="D1492" s="636">
        <v>54</v>
      </c>
      <c r="E1492" s="636">
        <v>150</v>
      </c>
      <c r="F1492" s="636">
        <v>54</v>
      </c>
      <c r="G1492" s="636">
        <v>900</v>
      </c>
      <c r="H1492" s="636" t="s">
        <v>1132</v>
      </c>
      <c r="J1492" s="638">
        <f t="shared" si="23"/>
        <v>0.75</v>
      </c>
      <c r="L1492" s="633" t="s">
        <v>303</v>
      </c>
      <c r="M1492" s="637" t="s">
        <v>1203</v>
      </c>
    </row>
    <row r="1493" spans="1:13">
      <c r="A1493" s="634" t="s">
        <v>303</v>
      </c>
      <c r="B1493" s="634" t="s">
        <v>1203</v>
      </c>
      <c r="C1493" s="635" t="s">
        <v>305</v>
      </c>
      <c r="D1493" s="636">
        <v>54</v>
      </c>
      <c r="E1493" s="636">
        <v>900</v>
      </c>
      <c r="F1493" s="636">
        <v>57</v>
      </c>
      <c r="G1493" s="636">
        <v>40</v>
      </c>
      <c r="H1493" s="636" t="s">
        <v>1133</v>
      </c>
      <c r="J1493" s="638">
        <f t="shared" si="23"/>
        <v>2.1400000000000006</v>
      </c>
      <c r="L1493" s="633" t="s">
        <v>303</v>
      </c>
      <c r="M1493" s="637" t="s">
        <v>1203</v>
      </c>
    </row>
    <row r="1494" spans="1:13">
      <c r="A1494" s="634" t="s">
        <v>303</v>
      </c>
      <c r="B1494" s="634" t="s">
        <v>1203</v>
      </c>
      <c r="C1494" s="635" t="s">
        <v>305</v>
      </c>
      <c r="D1494" s="636">
        <v>57</v>
      </c>
      <c r="E1494" s="636">
        <v>40</v>
      </c>
      <c r="F1494" s="636">
        <v>57</v>
      </c>
      <c r="G1494" s="636">
        <v>100</v>
      </c>
      <c r="H1494" s="636" t="s">
        <v>1132</v>
      </c>
      <c r="J1494" s="638">
        <f t="shared" si="23"/>
        <v>6.0000000000002274E-2</v>
      </c>
      <c r="L1494" s="633" t="s">
        <v>303</v>
      </c>
      <c r="M1494" s="637" t="s">
        <v>1203</v>
      </c>
    </row>
    <row r="1495" spans="1:13">
      <c r="A1495" s="634" t="s">
        <v>303</v>
      </c>
      <c r="B1495" s="634" t="s">
        <v>1203</v>
      </c>
      <c r="C1495" s="635" t="s">
        <v>305</v>
      </c>
      <c r="D1495" s="636">
        <v>57</v>
      </c>
      <c r="E1495" s="636">
        <v>100</v>
      </c>
      <c r="F1495" s="636">
        <v>61</v>
      </c>
      <c r="G1495" s="636">
        <v>400</v>
      </c>
      <c r="H1495" s="636" t="s">
        <v>1141</v>
      </c>
      <c r="J1495" s="638">
        <f t="shared" si="23"/>
        <v>4.2999999999999972</v>
      </c>
      <c r="L1495" s="633" t="s">
        <v>303</v>
      </c>
      <c r="M1495" s="637" t="s">
        <v>1203</v>
      </c>
    </row>
    <row r="1496" spans="1:13">
      <c r="A1496" s="634" t="s">
        <v>303</v>
      </c>
      <c r="B1496" s="634" t="s">
        <v>1203</v>
      </c>
      <c r="C1496" s="635" t="s">
        <v>305</v>
      </c>
      <c r="D1496" s="636">
        <v>61</v>
      </c>
      <c r="E1496" s="636">
        <v>400</v>
      </c>
      <c r="F1496" s="636">
        <v>63</v>
      </c>
      <c r="G1496" s="636">
        <v>0</v>
      </c>
      <c r="H1496" s="636" t="s">
        <v>1133</v>
      </c>
      <c r="J1496" s="638">
        <f t="shared" si="23"/>
        <v>1.6000000000000014</v>
      </c>
      <c r="L1496" s="633" t="s">
        <v>303</v>
      </c>
      <c r="M1496" s="637" t="s">
        <v>1203</v>
      </c>
    </row>
    <row r="1497" spans="1:13">
      <c r="A1497" s="634" t="s">
        <v>303</v>
      </c>
      <c r="B1497" s="634" t="s">
        <v>1203</v>
      </c>
      <c r="C1497" s="635" t="s">
        <v>305</v>
      </c>
      <c r="D1497" s="636">
        <v>63</v>
      </c>
      <c r="E1497" s="636">
        <v>0</v>
      </c>
      <c r="F1497" s="636">
        <v>64</v>
      </c>
      <c r="G1497" s="636">
        <v>0</v>
      </c>
      <c r="H1497" s="636" t="s">
        <v>1134</v>
      </c>
      <c r="J1497" s="638">
        <f t="shared" si="23"/>
        <v>1</v>
      </c>
      <c r="L1497" s="633" t="s">
        <v>303</v>
      </c>
      <c r="M1497" s="637" t="s">
        <v>1203</v>
      </c>
    </row>
    <row r="1498" spans="1:13">
      <c r="A1498" s="634" t="s">
        <v>303</v>
      </c>
      <c r="B1498" s="634" t="s">
        <v>1203</v>
      </c>
      <c r="C1498" s="635" t="s">
        <v>305</v>
      </c>
      <c r="D1498" s="636">
        <v>64</v>
      </c>
      <c r="E1498" s="636">
        <v>0</v>
      </c>
      <c r="F1498" s="636">
        <v>66</v>
      </c>
      <c r="G1498" s="636">
        <v>650</v>
      </c>
      <c r="H1498" s="636" t="s">
        <v>1134</v>
      </c>
      <c r="J1498" s="638">
        <f t="shared" si="23"/>
        <v>2.6500000000000057</v>
      </c>
      <c r="L1498" s="633" t="s">
        <v>303</v>
      </c>
      <c r="M1498" s="637" t="s">
        <v>1203</v>
      </c>
    </row>
    <row r="1499" spans="1:13">
      <c r="A1499" s="634" t="s">
        <v>303</v>
      </c>
      <c r="B1499" s="634" t="s">
        <v>1203</v>
      </c>
      <c r="C1499" s="635" t="s">
        <v>305</v>
      </c>
      <c r="D1499" s="636">
        <v>66</v>
      </c>
      <c r="E1499" s="636">
        <v>650</v>
      </c>
      <c r="F1499" s="636">
        <v>67</v>
      </c>
      <c r="G1499" s="636">
        <v>0</v>
      </c>
      <c r="H1499" s="636" t="s">
        <v>1133</v>
      </c>
      <c r="J1499" s="638">
        <f t="shared" si="23"/>
        <v>0.34999999999999432</v>
      </c>
      <c r="L1499" s="633" t="s">
        <v>303</v>
      </c>
      <c r="M1499" s="637" t="s">
        <v>1203</v>
      </c>
    </row>
    <row r="1500" spans="1:13">
      <c r="A1500" s="634" t="s">
        <v>303</v>
      </c>
      <c r="B1500" s="634" t="s">
        <v>1203</v>
      </c>
      <c r="C1500" s="635" t="s">
        <v>305</v>
      </c>
      <c r="D1500" s="636">
        <v>67</v>
      </c>
      <c r="E1500" s="636">
        <v>0</v>
      </c>
      <c r="F1500" s="636">
        <v>71</v>
      </c>
      <c r="G1500" s="636">
        <v>0</v>
      </c>
      <c r="H1500" s="636" t="s">
        <v>1134</v>
      </c>
      <c r="J1500" s="638">
        <f t="shared" si="23"/>
        <v>4</v>
      </c>
      <c r="L1500" s="633" t="s">
        <v>303</v>
      </c>
      <c r="M1500" s="637" t="s">
        <v>1203</v>
      </c>
    </row>
    <row r="1501" spans="1:13">
      <c r="A1501" s="634" t="s">
        <v>303</v>
      </c>
      <c r="B1501" s="634" t="s">
        <v>1203</v>
      </c>
      <c r="C1501" s="635" t="s">
        <v>305</v>
      </c>
      <c r="D1501" s="636">
        <v>71</v>
      </c>
      <c r="E1501" s="636">
        <v>0</v>
      </c>
      <c r="F1501" s="636">
        <v>73</v>
      </c>
      <c r="G1501" s="636">
        <v>0</v>
      </c>
      <c r="H1501" s="636" t="s">
        <v>1134</v>
      </c>
      <c r="J1501" s="638">
        <f t="shared" si="23"/>
        <v>2</v>
      </c>
      <c r="L1501" s="633" t="s">
        <v>303</v>
      </c>
      <c r="M1501" s="637" t="s">
        <v>1203</v>
      </c>
    </row>
    <row r="1502" spans="1:13">
      <c r="A1502" s="634" t="s">
        <v>303</v>
      </c>
      <c r="B1502" s="634" t="s">
        <v>1203</v>
      </c>
      <c r="C1502" s="635" t="s">
        <v>305</v>
      </c>
      <c r="D1502" s="636">
        <v>73</v>
      </c>
      <c r="E1502" s="636">
        <v>0</v>
      </c>
      <c r="F1502" s="636">
        <v>74</v>
      </c>
      <c r="G1502" s="636">
        <v>450</v>
      </c>
      <c r="H1502" s="636" t="s">
        <v>1133</v>
      </c>
      <c r="J1502" s="638">
        <f t="shared" si="23"/>
        <v>1.4500000000000028</v>
      </c>
      <c r="L1502" s="633" t="s">
        <v>303</v>
      </c>
      <c r="M1502" s="637" t="s">
        <v>1203</v>
      </c>
    </row>
    <row r="1503" spans="1:13">
      <c r="A1503" s="634" t="s">
        <v>303</v>
      </c>
      <c r="B1503" s="634" t="s">
        <v>1203</v>
      </c>
      <c r="C1503" s="635" t="s">
        <v>305</v>
      </c>
      <c r="D1503" s="636">
        <v>74</v>
      </c>
      <c r="E1503" s="636">
        <v>450</v>
      </c>
      <c r="F1503" s="636">
        <v>75</v>
      </c>
      <c r="G1503" s="636">
        <v>300</v>
      </c>
      <c r="H1503" s="636" t="s">
        <v>1132</v>
      </c>
      <c r="J1503" s="638">
        <f t="shared" si="23"/>
        <v>0.84999999999999432</v>
      </c>
      <c r="L1503" s="633" t="s">
        <v>303</v>
      </c>
      <c r="M1503" s="637" t="s">
        <v>1203</v>
      </c>
    </row>
    <row r="1504" spans="1:13">
      <c r="A1504" s="634" t="s">
        <v>303</v>
      </c>
      <c r="B1504" s="634" t="s">
        <v>1203</v>
      </c>
      <c r="C1504" s="635" t="s">
        <v>305</v>
      </c>
      <c r="D1504" s="636">
        <v>75</v>
      </c>
      <c r="E1504" s="636">
        <v>300</v>
      </c>
      <c r="F1504" s="636">
        <v>78</v>
      </c>
      <c r="G1504" s="636">
        <v>0</v>
      </c>
      <c r="H1504" s="636" t="s">
        <v>1133</v>
      </c>
      <c r="J1504" s="638">
        <f t="shared" si="23"/>
        <v>2.7000000000000028</v>
      </c>
      <c r="L1504" s="633" t="s">
        <v>303</v>
      </c>
      <c r="M1504" s="637" t="s">
        <v>1203</v>
      </c>
    </row>
    <row r="1505" spans="1:13">
      <c r="A1505" s="634" t="s">
        <v>303</v>
      </c>
      <c r="B1505" s="634" t="s">
        <v>1203</v>
      </c>
      <c r="C1505" s="635" t="s">
        <v>305</v>
      </c>
      <c r="D1505" s="636">
        <v>78</v>
      </c>
      <c r="E1505" s="636">
        <v>0</v>
      </c>
      <c r="F1505" s="636">
        <v>78</v>
      </c>
      <c r="G1505" s="636">
        <v>150</v>
      </c>
      <c r="H1505" s="636" t="s">
        <v>1132</v>
      </c>
      <c r="J1505" s="638">
        <f t="shared" si="23"/>
        <v>0.15000000000000568</v>
      </c>
      <c r="L1505" s="633" t="s">
        <v>303</v>
      </c>
      <c r="M1505" s="637" t="s">
        <v>1203</v>
      </c>
    </row>
    <row r="1506" spans="1:13">
      <c r="A1506" s="634" t="s">
        <v>303</v>
      </c>
      <c r="B1506" s="634" t="s">
        <v>1203</v>
      </c>
      <c r="C1506" s="635" t="s">
        <v>305</v>
      </c>
      <c r="D1506" s="636">
        <v>78</v>
      </c>
      <c r="E1506" s="636">
        <v>150</v>
      </c>
      <c r="F1506" s="636">
        <v>78</v>
      </c>
      <c r="G1506" s="636">
        <v>400</v>
      </c>
      <c r="H1506" s="636" t="s">
        <v>1133</v>
      </c>
      <c r="J1506" s="638">
        <f t="shared" si="23"/>
        <v>0.25</v>
      </c>
      <c r="L1506" s="633" t="s">
        <v>303</v>
      </c>
      <c r="M1506" s="637" t="s">
        <v>1203</v>
      </c>
    </row>
    <row r="1507" spans="1:13">
      <c r="A1507" s="634" t="s">
        <v>303</v>
      </c>
      <c r="B1507" s="634" t="s">
        <v>1203</v>
      </c>
      <c r="C1507" s="635" t="s">
        <v>305</v>
      </c>
      <c r="D1507" s="636">
        <v>78</v>
      </c>
      <c r="E1507" s="636">
        <v>400</v>
      </c>
      <c r="F1507" s="636">
        <v>78</v>
      </c>
      <c r="G1507" s="636">
        <v>450</v>
      </c>
      <c r="H1507" s="636" t="s">
        <v>1132</v>
      </c>
      <c r="J1507" s="638">
        <f t="shared" si="23"/>
        <v>4.9999999999997158E-2</v>
      </c>
      <c r="L1507" s="633" t="s">
        <v>303</v>
      </c>
      <c r="M1507" s="637" t="s">
        <v>1203</v>
      </c>
    </row>
    <row r="1508" spans="1:13">
      <c r="A1508" s="634" t="s">
        <v>303</v>
      </c>
      <c r="B1508" s="634" t="s">
        <v>1203</v>
      </c>
      <c r="C1508" s="635" t="s">
        <v>305</v>
      </c>
      <c r="D1508" s="636">
        <v>78</v>
      </c>
      <c r="E1508" s="636">
        <v>450</v>
      </c>
      <c r="F1508" s="636">
        <v>79</v>
      </c>
      <c r="G1508" s="636">
        <v>350</v>
      </c>
      <c r="H1508" s="636" t="s">
        <v>1133</v>
      </c>
      <c r="J1508" s="638">
        <f t="shared" si="23"/>
        <v>0.89999999999999147</v>
      </c>
      <c r="L1508" s="633" t="s">
        <v>303</v>
      </c>
      <c r="M1508" s="637" t="s">
        <v>1203</v>
      </c>
    </row>
    <row r="1509" spans="1:13">
      <c r="A1509" s="634" t="s">
        <v>303</v>
      </c>
      <c r="B1509" s="634" t="s">
        <v>1203</v>
      </c>
      <c r="C1509" s="635" t="s">
        <v>305</v>
      </c>
      <c r="D1509" s="636">
        <v>79</v>
      </c>
      <c r="E1509" s="636">
        <v>350</v>
      </c>
      <c r="F1509" s="636">
        <v>83</v>
      </c>
      <c r="G1509" s="636">
        <v>500</v>
      </c>
      <c r="H1509" s="636" t="s">
        <v>1134</v>
      </c>
      <c r="J1509" s="638">
        <f t="shared" si="23"/>
        <v>4.1500000000000057</v>
      </c>
      <c r="L1509" s="633" t="s">
        <v>303</v>
      </c>
      <c r="M1509" s="637" t="s">
        <v>1203</v>
      </c>
    </row>
    <row r="1510" spans="1:13">
      <c r="A1510" s="634" t="s">
        <v>303</v>
      </c>
      <c r="B1510" s="634" t="s">
        <v>1203</v>
      </c>
      <c r="C1510" s="635" t="s">
        <v>305</v>
      </c>
      <c r="D1510" s="636">
        <v>83</v>
      </c>
      <c r="E1510" s="636">
        <v>500</v>
      </c>
      <c r="F1510" s="636">
        <v>86</v>
      </c>
      <c r="G1510" s="636">
        <v>0</v>
      </c>
      <c r="H1510" s="636" t="s">
        <v>1133</v>
      </c>
      <c r="J1510" s="638">
        <f t="shared" si="23"/>
        <v>2.5</v>
      </c>
      <c r="L1510" s="633" t="s">
        <v>303</v>
      </c>
      <c r="M1510" s="637" t="s">
        <v>1203</v>
      </c>
    </row>
    <row r="1511" spans="1:13">
      <c r="A1511" s="634" t="s">
        <v>303</v>
      </c>
      <c r="B1511" s="634" t="s">
        <v>1203</v>
      </c>
      <c r="C1511" s="635" t="s">
        <v>305</v>
      </c>
      <c r="D1511" s="636">
        <v>86</v>
      </c>
      <c r="E1511" s="636">
        <v>0</v>
      </c>
      <c r="F1511" s="636">
        <v>89</v>
      </c>
      <c r="G1511" s="636">
        <v>0</v>
      </c>
      <c r="H1511" s="636" t="s">
        <v>1132</v>
      </c>
      <c r="J1511" s="638">
        <f t="shared" si="23"/>
        <v>3</v>
      </c>
      <c r="L1511" s="633" t="s">
        <v>303</v>
      </c>
      <c r="M1511" s="637" t="s">
        <v>1203</v>
      </c>
    </row>
    <row r="1512" spans="1:13">
      <c r="A1512" s="634" t="s">
        <v>303</v>
      </c>
      <c r="B1512" s="634" t="s">
        <v>1203</v>
      </c>
      <c r="C1512" s="635" t="s">
        <v>305</v>
      </c>
      <c r="D1512" s="636">
        <v>89</v>
      </c>
      <c r="E1512" s="636">
        <v>0</v>
      </c>
      <c r="F1512" s="636">
        <v>89</v>
      </c>
      <c r="G1512" s="636">
        <v>700</v>
      </c>
      <c r="H1512" s="636" t="s">
        <v>1133</v>
      </c>
      <c r="J1512" s="638">
        <f t="shared" si="23"/>
        <v>0.70000000000000284</v>
      </c>
      <c r="L1512" s="633" t="s">
        <v>303</v>
      </c>
      <c r="M1512" s="637" t="s">
        <v>1203</v>
      </c>
    </row>
    <row r="1513" spans="1:13">
      <c r="A1513" s="634" t="s">
        <v>303</v>
      </c>
      <c r="B1513" s="634" t="s">
        <v>1203</v>
      </c>
      <c r="C1513" s="635" t="s">
        <v>305</v>
      </c>
      <c r="D1513" s="636">
        <v>89</v>
      </c>
      <c r="E1513" s="636">
        <v>700</v>
      </c>
      <c r="F1513" s="636">
        <v>89</v>
      </c>
      <c r="G1513" s="636">
        <v>900</v>
      </c>
      <c r="H1513" s="636" t="s">
        <v>1132</v>
      </c>
      <c r="J1513" s="638">
        <f t="shared" si="23"/>
        <v>0.20000000000000284</v>
      </c>
      <c r="L1513" s="633" t="s">
        <v>303</v>
      </c>
      <c r="M1513" s="637" t="s">
        <v>1203</v>
      </c>
    </row>
    <row r="1514" spans="1:13">
      <c r="A1514" s="634" t="s">
        <v>303</v>
      </c>
      <c r="B1514" s="634" t="s">
        <v>1203</v>
      </c>
      <c r="C1514" s="635" t="s">
        <v>305</v>
      </c>
      <c r="D1514" s="636">
        <v>89</v>
      </c>
      <c r="E1514" s="636">
        <v>900</v>
      </c>
      <c r="F1514" s="636">
        <v>90</v>
      </c>
      <c r="G1514" s="636">
        <v>200</v>
      </c>
      <c r="H1514" s="636" t="s">
        <v>1133</v>
      </c>
      <c r="J1514" s="638">
        <f t="shared" si="23"/>
        <v>0.29999999999999716</v>
      </c>
      <c r="L1514" s="633" t="s">
        <v>303</v>
      </c>
      <c r="M1514" s="637" t="s">
        <v>1203</v>
      </c>
    </row>
    <row r="1515" spans="1:13">
      <c r="A1515" s="634" t="s">
        <v>303</v>
      </c>
      <c r="B1515" s="634" t="s">
        <v>1203</v>
      </c>
      <c r="C1515" s="635" t="s">
        <v>305</v>
      </c>
      <c r="D1515" s="636">
        <v>90</v>
      </c>
      <c r="E1515" s="636">
        <v>200</v>
      </c>
      <c r="F1515" s="636">
        <v>93</v>
      </c>
      <c r="G1515" s="636">
        <v>654</v>
      </c>
      <c r="H1515" s="636" t="s">
        <v>1132</v>
      </c>
      <c r="J1515" s="638">
        <f t="shared" si="23"/>
        <v>3.4539999999999935</v>
      </c>
      <c r="L1515" s="633" t="s">
        <v>303</v>
      </c>
      <c r="M1515" s="637" t="s">
        <v>1203</v>
      </c>
    </row>
    <row r="1516" spans="1:13">
      <c r="A1516" s="634" t="s">
        <v>138</v>
      </c>
      <c r="B1516" s="634" t="s">
        <v>1262</v>
      </c>
      <c r="C1516" s="635" t="s">
        <v>139</v>
      </c>
      <c r="D1516" s="636">
        <v>0</v>
      </c>
      <c r="E1516" s="636">
        <v>0</v>
      </c>
      <c r="F1516" s="636">
        <v>64</v>
      </c>
      <c r="G1516" s="636">
        <v>11</v>
      </c>
      <c r="H1516" s="636" t="s">
        <v>1132</v>
      </c>
      <c r="J1516" s="638">
        <f t="shared" si="23"/>
        <v>64.010999999999996</v>
      </c>
      <c r="L1516" s="633" t="s">
        <v>138</v>
      </c>
      <c r="M1516" s="637" t="s">
        <v>1262</v>
      </c>
    </row>
    <row r="1517" spans="1:13">
      <c r="A1517" s="634" t="s">
        <v>1264</v>
      </c>
      <c r="B1517" s="634" t="s">
        <v>1158</v>
      </c>
      <c r="C1517" s="635" t="s">
        <v>1265</v>
      </c>
      <c r="D1517" s="636">
        <v>0</v>
      </c>
      <c r="E1517" s="636">
        <v>0</v>
      </c>
      <c r="F1517" s="636">
        <v>2</v>
      </c>
      <c r="G1517" s="636">
        <v>500</v>
      </c>
      <c r="H1517" s="636" t="s">
        <v>1133</v>
      </c>
      <c r="J1517" s="638">
        <f t="shared" si="23"/>
        <v>2.5</v>
      </c>
      <c r="L1517" s="633" t="s">
        <v>1264</v>
      </c>
      <c r="M1517" s="637" t="s">
        <v>1158</v>
      </c>
    </row>
    <row r="1518" spans="1:13">
      <c r="A1518" s="634" t="s">
        <v>1264</v>
      </c>
      <c r="B1518" s="634" t="s">
        <v>1158</v>
      </c>
      <c r="C1518" s="635" t="s">
        <v>1265</v>
      </c>
      <c r="D1518" s="636">
        <v>2</v>
      </c>
      <c r="E1518" s="636">
        <v>500</v>
      </c>
      <c r="F1518" s="636">
        <v>3</v>
      </c>
      <c r="G1518" s="636">
        <v>0</v>
      </c>
      <c r="H1518" s="636" t="s">
        <v>1134</v>
      </c>
      <c r="J1518" s="638">
        <f t="shared" si="23"/>
        <v>0.5</v>
      </c>
      <c r="L1518" s="633" t="s">
        <v>1264</v>
      </c>
      <c r="M1518" s="637" t="s">
        <v>1158</v>
      </c>
    </row>
    <row r="1519" spans="1:13">
      <c r="A1519" s="634" t="s">
        <v>1264</v>
      </c>
      <c r="B1519" s="634" t="s">
        <v>1158</v>
      </c>
      <c r="C1519" s="635" t="s">
        <v>1265</v>
      </c>
      <c r="D1519" s="636">
        <v>3</v>
      </c>
      <c r="E1519" s="636">
        <v>0</v>
      </c>
      <c r="F1519" s="636">
        <v>4</v>
      </c>
      <c r="G1519" s="636">
        <v>0</v>
      </c>
      <c r="H1519" s="636" t="s">
        <v>1134</v>
      </c>
      <c r="J1519" s="638">
        <f t="shared" si="23"/>
        <v>1</v>
      </c>
      <c r="L1519" s="633" t="s">
        <v>1264</v>
      </c>
      <c r="M1519" s="637" t="s">
        <v>1158</v>
      </c>
    </row>
    <row r="1520" spans="1:13">
      <c r="A1520" s="634" t="s">
        <v>1264</v>
      </c>
      <c r="B1520" s="634" t="s">
        <v>1158</v>
      </c>
      <c r="C1520" s="635" t="s">
        <v>1265</v>
      </c>
      <c r="D1520" s="636">
        <v>4</v>
      </c>
      <c r="E1520" s="636">
        <v>0</v>
      </c>
      <c r="F1520" s="636">
        <v>5</v>
      </c>
      <c r="G1520" s="636">
        <v>0</v>
      </c>
      <c r="H1520" s="636" t="s">
        <v>1141</v>
      </c>
      <c r="J1520" s="638">
        <f t="shared" si="23"/>
        <v>1</v>
      </c>
      <c r="L1520" s="633" t="s">
        <v>1264</v>
      </c>
      <c r="M1520" s="637" t="s">
        <v>1158</v>
      </c>
    </row>
    <row r="1521" spans="1:13">
      <c r="A1521" s="634" t="s">
        <v>1264</v>
      </c>
      <c r="B1521" s="634" t="s">
        <v>1158</v>
      </c>
      <c r="C1521" s="635" t="s">
        <v>1265</v>
      </c>
      <c r="D1521" s="636">
        <v>5</v>
      </c>
      <c r="E1521" s="636">
        <v>0</v>
      </c>
      <c r="F1521" s="636">
        <v>6</v>
      </c>
      <c r="G1521" s="636">
        <v>0</v>
      </c>
      <c r="H1521" s="636" t="s">
        <v>1141</v>
      </c>
      <c r="J1521" s="638">
        <f t="shared" si="23"/>
        <v>1</v>
      </c>
      <c r="L1521" s="633" t="s">
        <v>1264</v>
      </c>
      <c r="M1521" s="637" t="s">
        <v>1158</v>
      </c>
    </row>
    <row r="1522" spans="1:13">
      <c r="A1522" s="634" t="s">
        <v>1264</v>
      </c>
      <c r="B1522" s="634" t="s">
        <v>1158</v>
      </c>
      <c r="C1522" s="635" t="s">
        <v>1265</v>
      </c>
      <c r="D1522" s="636">
        <v>6</v>
      </c>
      <c r="E1522" s="636">
        <v>0</v>
      </c>
      <c r="F1522" s="636">
        <v>7</v>
      </c>
      <c r="G1522" s="636">
        <v>500</v>
      </c>
      <c r="H1522" s="636" t="s">
        <v>1134</v>
      </c>
      <c r="J1522" s="638">
        <f t="shared" si="23"/>
        <v>1.5</v>
      </c>
      <c r="L1522" s="633" t="s">
        <v>1264</v>
      </c>
      <c r="M1522" s="637" t="s">
        <v>1158</v>
      </c>
    </row>
    <row r="1523" spans="1:13">
      <c r="A1523" s="634" t="s">
        <v>1264</v>
      </c>
      <c r="B1523" s="634" t="s">
        <v>1158</v>
      </c>
      <c r="C1523" s="635" t="s">
        <v>1265</v>
      </c>
      <c r="D1523" s="636">
        <v>7</v>
      </c>
      <c r="E1523" s="636">
        <v>500</v>
      </c>
      <c r="F1523" s="636">
        <v>8</v>
      </c>
      <c r="G1523" s="636">
        <v>0</v>
      </c>
      <c r="H1523" s="636" t="s">
        <v>1141</v>
      </c>
      <c r="J1523" s="638">
        <f t="shared" si="23"/>
        <v>0.5</v>
      </c>
      <c r="L1523" s="633" t="s">
        <v>1264</v>
      </c>
      <c r="M1523" s="637" t="s">
        <v>1158</v>
      </c>
    </row>
    <row r="1524" spans="1:13">
      <c r="A1524" s="634" t="s">
        <v>1264</v>
      </c>
      <c r="B1524" s="634" t="s">
        <v>1158</v>
      </c>
      <c r="C1524" s="635" t="s">
        <v>1265</v>
      </c>
      <c r="D1524" s="636">
        <v>8</v>
      </c>
      <c r="E1524" s="636">
        <v>0</v>
      </c>
      <c r="F1524" s="636">
        <v>9</v>
      </c>
      <c r="G1524" s="636">
        <v>300</v>
      </c>
      <c r="H1524" s="636" t="s">
        <v>1134</v>
      </c>
      <c r="J1524" s="638">
        <f t="shared" si="23"/>
        <v>1.3000000000000007</v>
      </c>
      <c r="L1524" s="633" t="s">
        <v>1264</v>
      </c>
      <c r="M1524" s="637" t="s">
        <v>1158</v>
      </c>
    </row>
    <row r="1525" spans="1:13">
      <c r="A1525" s="634" t="s">
        <v>1264</v>
      </c>
      <c r="B1525" s="634" t="s">
        <v>1158</v>
      </c>
      <c r="C1525" s="635" t="s">
        <v>1265</v>
      </c>
      <c r="D1525" s="636">
        <v>9</v>
      </c>
      <c r="E1525" s="636">
        <v>300</v>
      </c>
      <c r="F1525" s="636">
        <v>11</v>
      </c>
      <c r="G1525" s="636">
        <v>300</v>
      </c>
      <c r="H1525" s="636" t="s">
        <v>1134</v>
      </c>
      <c r="J1525" s="638">
        <f t="shared" si="23"/>
        <v>2</v>
      </c>
      <c r="L1525" s="633" t="s">
        <v>1264</v>
      </c>
      <c r="M1525" s="637" t="s">
        <v>1158</v>
      </c>
    </row>
    <row r="1526" spans="1:13">
      <c r="A1526" s="634" t="s">
        <v>1264</v>
      </c>
      <c r="B1526" s="634" t="s">
        <v>1158</v>
      </c>
      <c r="C1526" s="635" t="s">
        <v>1265</v>
      </c>
      <c r="D1526" s="636">
        <v>11</v>
      </c>
      <c r="E1526" s="636">
        <v>300</v>
      </c>
      <c r="F1526" s="636">
        <v>16</v>
      </c>
      <c r="G1526" s="636">
        <v>117</v>
      </c>
      <c r="H1526" s="636" t="s">
        <v>1141</v>
      </c>
      <c r="J1526" s="638">
        <f t="shared" si="23"/>
        <v>4.8170000000000002</v>
      </c>
      <c r="L1526" s="633" t="s">
        <v>1264</v>
      </c>
      <c r="M1526" s="637" t="s">
        <v>1158</v>
      </c>
    </row>
    <row r="1527" spans="1:13">
      <c r="A1527" s="634" t="s">
        <v>294</v>
      </c>
      <c r="B1527" s="634" t="s">
        <v>1155</v>
      </c>
      <c r="C1527" s="635" t="s">
        <v>1266</v>
      </c>
      <c r="D1527" s="636">
        <v>0</v>
      </c>
      <c r="E1527" s="636">
        <v>0</v>
      </c>
      <c r="F1527" s="636">
        <v>20</v>
      </c>
      <c r="G1527" s="636">
        <v>0</v>
      </c>
      <c r="H1527" s="636" t="s">
        <v>1134</v>
      </c>
      <c r="J1527" s="638">
        <f t="shared" si="23"/>
        <v>20</v>
      </c>
      <c r="L1527" s="633" t="s">
        <v>294</v>
      </c>
      <c r="M1527" s="637" t="s">
        <v>1155</v>
      </c>
    </row>
    <row r="1528" spans="1:13">
      <c r="A1528" s="634" t="s">
        <v>294</v>
      </c>
      <c r="B1528" s="634" t="s">
        <v>1155</v>
      </c>
      <c r="C1528" s="635" t="s">
        <v>1266</v>
      </c>
      <c r="D1528" s="636">
        <v>20</v>
      </c>
      <c r="E1528" s="636">
        <v>0</v>
      </c>
      <c r="F1528" s="636">
        <v>23</v>
      </c>
      <c r="G1528" s="636">
        <v>0</v>
      </c>
      <c r="H1528" s="636" t="s">
        <v>1133</v>
      </c>
      <c r="J1528" s="638">
        <f t="shared" si="23"/>
        <v>3</v>
      </c>
      <c r="L1528" s="633" t="s">
        <v>294</v>
      </c>
      <c r="M1528" s="637" t="s">
        <v>1155</v>
      </c>
    </row>
    <row r="1529" spans="1:13">
      <c r="A1529" s="634" t="s">
        <v>294</v>
      </c>
      <c r="B1529" s="634" t="s">
        <v>1155</v>
      </c>
      <c r="C1529" s="635" t="s">
        <v>1266</v>
      </c>
      <c r="D1529" s="636">
        <v>23</v>
      </c>
      <c r="E1529" s="636">
        <v>0</v>
      </c>
      <c r="F1529" s="636">
        <v>24</v>
      </c>
      <c r="G1529" s="636">
        <v>0</v>
      </c>
      <c r="H1529" s="636" t="s">
        <v>1134</v>
      </c>
      <c r="J1529" s="638">
        <f t="shared" si="23"/>
        <v>1</v>
      </c>
      <c r="L1529" s="633" t="s">
        <v>294</v>
      </c>
      <c r="M1529" s="637" t="s">
        <v>1155</v>
      </c>
    </row>
    <row r="1530" spans="1:13">
      <c r="A1530" s="634" t="s">
        <v>294</v>
      </c>
      <c r="B1530" s="634" t="s">
        <v>1155</v>
      </c>
      <c r="C1530" s="635" t="s">
        <v>1266</v>
      </c>
      <c r="D1530" s="636">
        <v>24</v>
      </c>
      <c r="E1530" s="636">
        <v>0</v>
      </c>
      <c r="F1530" s="636">
        <v>25</v>
      </c>
      <c r="G1530" s="636">
        <v>500</v>
      </c>
      <c r="H1530" s="636" t="s">
        <v>1133</v>
      </c>
      <c r="J1530" s="638">
        <f t="shared" si="23"/>
        <v>1.5</v>
      </c>
      <c r="L1530" s="633" t="s">
        <v>294</v>
      </c>
      <c r="M1530" s="637" t="s">
        <v>1155</v>
      </c>
    </row>
    <row r="1531" spans="1:13">
      <c r="A1531" s="634" t="s">
        <v>294</v>
      </c>
      <c r="B1531" s="634" t="s">
        <v>1155</v>
      </c>
      <c r="C1531" s="635" t="s">
        <v>1266</v>
      </c>
      <c r="D1531" s="636">
        <v>25</v>
      </c>
      <c r="E1531" s="636">
        <v>500</v>
      </c>
      <c r="F1531" s="636">
        <v>31</v>
      </c>
      <c r="G1531" s="636">
        <v>710</v>
      </c>
      <c r="H1531" s="636" t="s">
        <v>1132</v>
      </c>
      <c r="J1531" s="638">
        <f t="shared" si="23"/>
        <v>6.2100000000000009</v>
      </c>
      <c r="L1531" s="633" t="s">
        <v>294</v>
      </c>
      <c r="M1531" s="637" t="s">
        <v>1155</v>
      </c>
    </row>
    <row r="1532" spans="1:13">
      <c r="A1532" s="634" t="s">
        <v>294</v>
      </c>
      <c r="B1532" s="634" t="s">
        <v>1155</v>
      </c>
      <c r="C1532" s="635" t="s">
        <v>1267</v>
      </c>
      <c r="D1532" s="636">
        <v>31</v>
      </c>
      <c r="E1532" s="636">
        <v>710</v>
      </c>
      <c r="F1532" s="636">
        <v>32</v>
      </c>
      <c r="G1532" s="636">
        <v>443</v>
      </c>
      <c r="H1532" s="636" t="s">
        <v>1132</v>
      </c>
      <c r="J1532" s="638">
        <f t="shared" si="23"/>
        <v>0.73299999999999699</v>
      </c>
      <c r="L1532" s="633" t="s">
        <v>294</v>
      </c>
      <c r="M1532" s="637" t="s">
        <v>1155</v>
      </c>
    </row>
    <row r="1533" spans="1:13">
      <c r="A1533" s="634" t="s">
        <v>257</v>
      </c>
      <c r="B1533" s="634" t="s">
        <v>1205</v>
      </c>
      <c r="C1533" s="635" t="s">
        <v>552</v>
      </c>
      <c r="D1533" s="636">
        <v>25</v>
      </c>
      <c r="E1533" s="636">
        <v>0</v>
      </c>
      <c r="F1533" s="636">
        <v>33</v>
      </c>
      <c r="G1533" s="636">
        <v>0</v>
      </c>
      <c r="H1533" s="636" t="s">
        <v>1132</v>
      </c>
      <c r="J1533" s="638">
        <f t="shared" si="23"/>
        <v>8</v>
      </c>
      <c r="L1533" s="633" t="s">
        <v>257</v>
      </c>
      <c r="M1533" s="637" t="s">
        <v>1205</v>
      </c>
    </row>
    <row r="1534" spans="1:13">
      <c r="A1534" s="634" t="s">
        <v>259</v>
      </c>
      <c r="B1534" s="634" t="s">
        <v>1205</v>
      </c>
      <c r="C1534" s="635" t="s">
        <v>1268</v>
      </c>
      <c r="D1534" s="636">
        <v>0</v>
      </c>
      <c r="E1534" s="636">
        <v>0</v>
      </c>
      <c r="F1534" s="636">
        <v>1</v>
      </c>
      <c r="G1534" s="636">
        <v>600</v>
      </c>
      <c r="H1534" s="636" t="s">
        <v>1132</v>
      </c>
      <c r="J1534" s="638">
        <f t="shared" si="23"/>
        <v>1.6</v>
      </c>
      <c r="L1534" s="633" t="s">
        <v>259</v>
      </c>
      <c r="M1534" s="637" t="s">
        <v>1205</v>
      </c>
    </row>
    <row r="1535" spans="1:13">
      <c r="A1535" s="634" t="s">
        <v>259</v>
      </c>
      <c r="B1535" s="634" t="s">
        <v>1205</v>
      </c>
      <c r="C1535" s="635" t="s">
        <v>1269</v>
      </c>
      <c r="D1535" s="636">
        <v>0</v>
      </c>
      <c r="E1535" s="636">
        <v>0</v>
      </c>
      <c r="F1535" s="636">
        <v>1</v>
      </c>
      <c r="G1535" s="636">
        <v>600</v>
      </c>
      <c r="H1535" s="636" t="s">
        <v>1132</v>
      </c>
      <c r="J1535" s="638">
        <f t="shared" si="23"/>
        <v>1.6</v>
      </c>
      <c r="L1535" s="633" t="s">
        <v>259</v>
      </c>
      <c r="M1535" s="637" t="s">
        <v>1205</v>
      </c>
    </row>
    <row r="1536" spans="1:13">
      <c r="A1536" s="634" t="s">
        <v>259</v>
      </c>
      <c r="B1536" s="634" t="s">
        <v>1205</v>
      </c>
      <c r="C1536" s="635" t="s">
        <v>1268</v>
      </c>
      <c r="D1536" s="636">
        <v>1</v>
      </c>
      <c r="E1536" s="636">
        <v>600</v>
      </c>
      <c r="F1536" s="636">
        <v>7</v>
      </c>
      <c r="G1536" s="636">
        <v>300</v>
      </c>
      <c r="H1536" s="636" t="s">
        <v>1133</v>
      </c>
      <c r="J1536" s="638">
        <f t="shared" si="23"/>
        <v>5.6999999999999993</v>
      </c>
      <c r="L1536" s="633" t="s">
        <v>259</v>
      </c>
      <c r="M1536" s="637" t="s">
        <v>1205</v>
      </c>
    </row>
    <row r="1537" spans="1:13">
      <c r="A1537" s="634" t="s">
        <v>259</v>
      </c>
      <c r="B1537" s="634" t="s">
        <v>1205</v>
      </c>
      <c r="C1537" s="635" t="s">
        <v>1269</v>
      </c>
      <c r="D1537" s="636">
        <v>1</v>
      </c>
      <c r="E1537" s="636">
        <v>600</v>
      </c>
      <c r="F1537" s="636">
        <v>7</v>
      </c>
      <c r="G1537" s="636">
        <v>300</v>
      </c>
      <c r="H1537" s="636" t="s">
        <v>1133</v>
      </c>
      <c r="J1537" s="638">
        <f t="shared" si="23"/>
        <v>5.6999999999999993</v>
      </c>
      <c r="L1537" s="633" t="s">
        <v>259</v>
      </c>
      <c r="M1537" s="637" t="s">
        <v>1205</v>
      </c>
    </row>
    <row r="1538" spans="1:13">
      <c r="A1538" s="634" t="s">
        <v>259</v>
      </c>
      <c r="B1538" s="634" t="s">
        <v>1205</v>
      </c>
      <c r="C1538" s="635" t="s">
        <v>1268</v>
      </c>
      <c r="D1538" s="636">
        <v>7</v>
      </c>
      <c r="E1538" s="636">
        <v>300</v>
      </c>
      <c r="F1538" s="636">
        <v>18</v>
      </c>
      <c r="G1538" s="636">
        <v>45</v>
      </c>
      <c r="H1538" s="636" t="s">
        <v>1132</v>
      </c>
      <c r="J1538" s="638">
        <f t="shared" si="23"/>
        <v>10.745000000000001</v>
      </c>
      <c r="L1538" s="633" t="s">
        <v>259</v>
      </c>
      <c r="M1538" s="637" t="s">
        <v>1205</v>
      </c>
    </row>
    <row r="1539" spans="1:13">
      <c r="A1539" s="634" t="s">
        <v>259</v>
      </c>
      <c r="B1539" s="634" t="s">
        <v>1205</v>
      </c>
      <c r="C1539" s="635" t="s">
        <v>1269</v>
      </c>
      <c r="D1539" s="636">
        <v>7</v>
      </c>
      <c r="E1539" s="636">
        <v>300</v>
      </c>
      <c r="F1539" s="636">
        <v>18</v>
      </c>
      <c r="G1539" s="636">
        <v>260</v>
      </c>
      <c r="H1539" s="636" t="s">
        <v>1132</v>
      </c>
      <c r="J1539" s="638">
        <f t="shared" ref="J1539:J1555" si="24">+(F1539+G1539/1000)-(D1539+E1539/1000)</f>
        <v>10.96</v>
      </c>
      <c r="L1539" s="633" t="s">
        <v>259</v>
      </c>
      <c r="M1539" s="637" t="s">
        <v>1205</v>
      </c>
    </row>
    <row r="1540" spans="1:13">
      <c r="A1540" s="634" t="s">
        <v>225</v>
      </c>
      <c r="B1540" s="634" t="s">
        <v>1179</v>
      </c>
      <c r="C1540" s="635" t="s">
        <v>1270</v>
      </c>
      <c r="D1540" s="636">
        <v>29</v>
      </c>
      <c r="E1540" s="636">
        <v>0</v>
      </c>
      <c r="F1540" s="636">
        <v>69</v>
      </c>
      <c r="G1540" s="636">
        <v>0</v>
      </c>
      <c r="H1540" s="636" t="s">
        <v>1133</v>
      </c>
      <c r="J1540" s="638">
        <f t="shared" si="24"/>
        <v>40</v>
      </c>
      <c r="L1540" s="633" t="s">
        <v>225</v>
      </c>
      <c r="M1540" s="637" t="s">
        <v>1179</v>
      </c>
    </row>
    <row r="1541" spans="1:13">
      <c r="A1541" s="634" t="s">
        <v>225</v>
      </c>
      <c r="B1541" s="634" t="s">
        <v>1179</v>
      </c>
      <c r="C1541" s="635" t="s">
        <v>1270</v>
      </c>
      <c r="D1541" s="636">
        <v>69</v>
      </c>
      <c r="E1541" s="636">
        <v>0</v>
      </c>
      <c r="F1541" s="636">
        <v>109</v>
      </c>
      <c r="G1541" s="636">
        <v>800</v>
      </c>
      <c r="H1541" s="636" t="s">
        <v>1132</v>
      </c>
      <c r="J1541" s="638">
        <f t="shared" si="24"/>
        <v>40.799999999999997</v>
      </c>
      <c r="L1541" s="633" t="s">
        <v>225</v>
      </c>
      <c r="M1541" s="637" t="s">
        <v>1179</v>
      </c>
    </row>
    <row r="1542" spans="1:13">
      <c r="A1542" s="634" t="s">
        <v>263</v>
      </c>
      <c r="B1542" s="634" t="s">
        <v>1205</v>
      </c>
      <c r="C1542" s="635" t="s">
        <v>1271</v>
      </c>
      <c r="D1542" s="636">
        <v>70</v>
      </c>
      <c r="E1542" s="636">
        <v>0</v>
      </c>
      <c r="F1542" s="636">
        <v>75</v>
      </c>
      <c r="G1542" s="636">
        <v>0</v>
      </c>
      <c r="H1542" s="636" t="s">
        <v>1132</v>
      </c>
      <c r="J1542" s="638">
        <f t="shared" si="24"/>
        <v>5</v>
      </c>
      <c r="L1542" s="633" t="s">
        <v>263</v>
      </c>
      <c r="M1542" s="637" t="s">
        <v>1205</v>
      </c>
    </row>
    <row r="1543" spans="1:13">
      <c r="A1543" s="634" t="s">
        <v>577</v>
      </c>
      <c r="B1543" s="634" t="s">
        <v>1231</v>
      </c>
      <c r="C1543" s="635" t="s">
        <v>1272</v>
      </c>
      <c r="D1543" s="636">
        <v>0</v>
      </c>
      <c r="E1543" s="636">
        <v>0</v>
      </c>
      <c r="F1543" s="636">
        <v>2</v>
      </c>
      <c r="G1543" s="636">
        <v>790</v>
      </c>
      <c r="H1543" s="636" t="s">
        <v>1133</v>
      </c>
      <c r="J1543" s="638">
        <f t="shared" si="24"/>
        <v>2.79</v>
      </c>
      <c r="L1543" s="633" t="s">
        <v>577</v>
      </c>
      <c r="M1543" s="637" t="s">
        <v>1231</v>
      </c>
    </row>
    <row r="1544" spans="1:13">
      <c r="A1544" s="634" t="s">
        <v>577</v>
      </c>
      <c r="B1544" s="634" t="s">
        <v>1231</v>
      </c>
      <c r="C1544" s="635" t="s">
        <v>1272</v>
      </c>
      <c r="D1544" s="636">
        <v>2</v>
      </c>
      <c r="E1544" s="636">
        <v>790</v>
      </c>
      <c r="F1544" s="636">
        <v>33</v>
      </c>
      <c r="G1544" s="636">
        <v>0</v>
      </c>
      <c r="H1544" s="636" t="s">
        <v>1134</v>
      </c>
      <c r="J1544" s="638">
        <f t="shared" si="24"/>
        <v>30.21</v>
      </c>
      <c r="L1544" s="633" t="s">
        <v>577</v>
      </c>
      <c r="M1544" s="637" t="s">
        <v>1231</v>
      </c>
    </row>
    <row r="1545" spans="1:13">
      <c r="A1545" s="634" t="s">
        <v>157</v>
      </c>
      <c r="B1545" s="634" t="s">
        <v>1148</v>
      </c>
      <c r="C1545" s="635" t="s">
        <v>1273</v>
      </c>
      <c r="D1545" s="636">
        <v>0</v>
      </c>
      <c r="E1545" s="636">
        <v>0</v>
      </c>
      <c r="F1545" s="636">
        <v>2</v>
      </c>
      <c r="G1545" s="636">
        <v>700</v>
      </c>
      <c r="H1545" s="636" t="s">
        <v>1132</v>
      </c>
      <c r="J1545" s="638">
        <f t="shared" si="24"/>
        <v>2.7</v>
      </c>
      <c r="L1545" s="633" t="s">
        <v>157</v>
      </c>
      <c r="M1545" s="637" t="s">
        <v>1148</v>
      </c>
    </row>
    <row r="1546" spans="1:13">
      <c r="A1546" s="634" t="s">
        <v>157</v>
      </c>
      <c r="B1546" s="634" t="s">
        <v>1148</v>
      </c>
      <c r="C1546" s="635" t="s">
        <v>1273</v>
      </c>
      <c r="D1546" s="636">
        <v>2</v>
      </c>
      <c r="E1546" s="636">
        <v>700</v>
      </c>
      <c r="F1546" s="636">
        <v>12</v>
      </c>
      <c r="G1546" s="636">
        <v>300</v>
      </c>
      <c r="H1546" s="636" t="s">
        <v>1133</v>
      </c>
      <c r="J1546" s="638">
        <f t="shared" si="24"/>
        <v>9.6000000000000014</v>
      </c>
      <c r="L1546" s="633" t="s">
        <v>157</v>
      </c>
      <c r="M1546" s="637" t="s">
        <v>1148</v>
      </c>
    </row>
    <row r="1547" spans="1:13">
      <c r="A1547" s="634" t="s">
        <v>157</v>
      </c>
      <c r="B1547" s="634" t="s">
        <v>1148</v>
      </c>
      <c r="C1547" s="635" t="s">
        <v>1273</v>
      </c>
      <c r="D1547" s="636">
        <v>12</v>
      </c>
      <c r="E1547" s="636">
        <v>300</v>
      </c>
      <c r="F1547" s="636">
        <v>16</v>
      </c>
      <c r="G1547" s="636">
        <v>100</v>
      </c>
      <c r="H1547" s="636" t="s">
        <v>1134</v>
      </c>
      <c r="J1547" s="638">
        <f t="shared" si="24"/>
        <v>3.8000000000000007</v>
      </c>
      <c r="L1547" s="633" t="s">
        <v>157</v>
      </c>
      <c r="M1547" s="637" t="s">
        <v>1148</v>
      </c>
    </row>
    <row r="1548" spans="1:13">
      <c r="A1548" s="634" t="s">
        <v>157</v>
      </c>
      <c r="B1548" s="634" t="s">
        <v>1148</v>
      </c>
      <c r="C1548" s="635" t="s">
        <v>1273</v>
      </c>
      <c r="D1548" s="636">
        <v>16</v>
      </c>
      <c r="E1548" s="636">
        <v>100</v>
      </c>
      <c r="F1548" s="636">
        <v>25</v>
      </c>
      <c r="G1548" s="636">
        <v>800</v>
      </c>
      <c r="H1548" s="636" t="s">
        <v>1132</v>
      </c>
      <c r="J1548" s="638">
        <f t="shared" si="24"/>
        <v>9.6999999999999993</v>
      </c>
      <c r="L1548" s="633" t="s">
        <v>157</v>
      </c>
      <c r="M1548" s="637" t="s">
        <v>1148</v>
      </c>
    </row>
    <row r="1549" spans="1:13">
      <c r="A1549" s="634" t="s">
        <v>157</v>
      </c>
      <c r="B1549" s="634" t="s">
        <v>1148</v>
      </c>
      <c r="C1549" s="635" t="s">
        <v>1273</v>
      </c>
      <c r="D1549" s="636">
        <v>25</v>
      </c>
      <c r="E1549" s="636">
        <v>800</v>
      </c>
      <c r="F1549" s="636">
        <v>32</v>
      </c>
      <c r="G1549" s="636">
        <v>900</v>
      </c>
      <c r="H1549" s="636" t="s">
        <v>1133</v>
      </c>
      <c r="J1549" s="638">
        <f t="shared" si="24"/>
        <v>7.0999999999999979</v>
      </c>
      <c r="L1549" s="633" t="s">
        <v>157</v>
      </c>
      <c r="M1549" s="637" t="s">
        <v>1148</v>
      </c>
    </row>
    <row r="1550" spans="1:13">
      <c r="A1550" s="634" t="s">
        <v>157</v>
      </c>
      <c r="B1550" s="634" t="s">
        <v>1148</v>
      </c>
      <c r="C1550" s="635" t="s">
        <v>1273</v>
      </c>
      <c r="D1550" s="636">
        <v>32</v>
      </c>
      <c r="E1550" s="636">
        <v>900</v>
      </c>
      <c r="F1550" s="636">
        <v>35</v>
      </c>
      <c r="G1550" s="636">
        <v>600</v>
      </c>
      <c r="H1550" s="636" t="s">
        <v>1132</v>
      </c>
      <c r="J1550" s="638">
        <f t="shared" si="24"/>
        <v>2.7000000000000028</v>
      </c>
      <c r="L1550" s="633" t="s">
        <v>157</v>
      </c>
      <c r="M1550" s="637" t="s">
        <v>1148</v>
      </c>
    </row>
    <row r="1551" spans="1:13">
      <c r="A1551" s="634" t="s">
        <v>157</v>
      </c>
      <c r="B1551" s="634" t="s">
        <v>1148</v>
      </c>
      <c r="C1551" s="635" t="s">
        <v>1273</v>
      </c>
      <c r="D1551" s="636">
        <v>35</v>
      </c>
      <c r="E1551" s="636">
        <v>600</v>
      </c>
      <c r="F1551" s="636">
        <v>46</v>
      </c>
      <c r="G1551" s="636">
        <v>700</v>
      </c>
      <c r="H1551" s="636" t="s">
        <v>1133</v>
      </c>
      <c r="J1551" s="638">
        <f t="shared" si="24"/>
        <v>11.100000000000001</v>
      </c>
      <c r="L1551" s="633" t="s">
        <v>157</v>
      </c>
      <c r="M1551" s="637" t="s">
        <v>1148</v>
      </c>
    </row>
    <row r="1552" spans="1:13">
      <c r="A1552" s="634" t="s">
        <v>157</v>
      </c>
      <c r="B1552" s="634" t="s">
        <v>1148</v>
      </c>
      <c r="C1552" s="635" t="s">
        <v>1273</v>
      </c>
      <c r="D1552" s="636">
        <v>46</v>
      </c>
      <c r="E1552" s="636">
        <v>700</v>
      </c>
      <c r="F1552" s="636">
        <v>49</v>
      </c>
      <c r="G1552" s="636">
        <v>200</v>
      </c>
      <c r="H1552" s="636" t="s">
        <v>1134</v>
      </c>
      <c r="J1552" s="638">
        <f t="shared" si="24"/>
        <v>2.5</v>
      </c>
      <c r="L1552" s="633" t="s">
        <v>157</v>
      </c>
      <c r="M1552" s="637" t="s">
        <v>1148</v>
      </c>
    </row>
    <row r="1553" spans="1:13">
      <c r="A1553" s="634" t="s">
        <v>157</v>
      </c>
      <c r="B1553" s="634" t="s">
        <v>1148</v>
      </c>
      <c r="C1553" s="635" t="s">
        <v>1273</v>
      </c>
      <c r="D1553" s="636">
        <v>49</v>
      </c>
      <c r="E1553" s="636">
        <v>200</v>
      </c>
      <c r="F1553" s="636">
        <v>51</v>
      </c>
      <c r="G1553" s="636">
        <v>200</v>
      </c>
      <c r="H1553" s="636" t="s">
        <v>1133</v>
      </c>
      <c r="J1553" s="638">
        <f t="shared" si="24"/>
        <v>2</v>
      </c>
      <c r="L1553" s="633" t="s">
        <v>157</v>
      </c>
      <c r="M1553" s="637" t="s">
        <v>1148</v>
      </c>
    </row>
    <row r="1554" spans="1:13">
      <c r="A1554" s="634" t="s">
        <v>157</v>
      </c>
      <c r="B1554" s="634" t="s">
        <v>1148</v>
      </c>
      <c r="C1554" s="635" t="s">
        <v>1273</v>
      </c>
      <c r="D1554" s="636">
        <v>51</v>
      </c>
      <c r="E1554" s="636">
        <v>200</v>
      </c>
      <c r="F1554" s="636">
        <v>55</v>
      </c>
      <c r="G1554" s="636">
        <v>0</v>
      </c>
      <c r="H1554" s="636" t="s">
        <v>1132</v>
      </c>
      <c r="J1554" s="638">
        <f t="shared" si="24"/>
        <v>3.7999999999999972</v>
      </c>
      <c r="L1554" s="633" t="s">
        <v>157</v>
      </c>
      <c r="M1554" s="637" t="s">
        <v>1148</v>
      </c>
    </row>
    <row r="1555" spans="1:13">
      <c r="A1555" s="634" t="s">
        <v>1010</v>
      </c>
      <c r="B1555" s="634" t="s">
        <v>1262</v>
      </c>
      <c r="C1555" s="635" t="s">
        <v>1274</v>
      </c>
      <c r="D1555" s="636">
        <v>0</v>
      </c>
      <c r="E1555" s="636">
        <v>0</v>
      </c>
      <c r="F1555" s="636">
        <v>38</v>
      </c>
      <c r="G1555" s="636">
        <v>554</v>
      </c>
      <c r="H1555" s="636" t="s">
        <v>1132</v>
      </c>
      <c r="J1555" s="638">
        <f t="shared" si="24"/>
        <v>38.554000000000002</v>
      </c>
      <c r="L1555" s="633" t="s">
        <v>1010</v>
      </c>
      <c r="M1555" s="637" t="s">
        <v>1262</v>
      </c>
    </row>
    <row r="1557" spans="1:13">
      <c r="I1557" s="640" t="s">
        <v>1275</v>
      </c>
      <c r="J1557" s="638">
        <f>SUM(J2:J1556)</f>
        <v>6327.0970000000025</v>
      </c>
    </row>
    <row r="1558" spans="1:13">
      <c r="I1558" s="640" t="s">
        <v>1276</v>
      </c>
      <c r="J1558" s="63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906" t="s">
        <v>1014</v>
      </c>
      <c r="D2" s="906"/>
      <c r="E2" s="906"/>
      <c r="F2" s="906"/>
      <c r="G2" s="906"/>
      <c r="H2" s="906"/>
      <c r="I2" s="402"/>
      <c r="J2" s="402"/>
      <c r="K2" s="402"/>
      <c r="L2" s="402"/>
      <c r="M2" s="402"/>
    </row>
    <row r="3" spans="1:13">
      <c r="A3" s="402"/>
      <c r="B3" s="402"/>
      <c r="C3" s="907" t="s">
        <v>1074</v>
      </c>
      <c r="D3" s="907"/>
      <c r="E3" s="907"/>
      <c r="F3" s="907"/>
      <c r="G3" s="907"/>
      <c r="H3" s="907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908" t="s">
        <v>1076</v>
      </c>
      <c r="F6" s="908"/>
      <c r="G6" s="908"/>
      <c r="H6" s="908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909" t="s">
        <v>1077</v>
      </c>
      <c r="F7" s="909"/>
      <c r="G7" s="909"/>
      <c r="H7" s="909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910" t="s">
        <v>1077</v>
      </c>
      <c r="F8" s="910"/>
      <c r="G8" s="910"/>
      <c r="H8" s="910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902" t="s">
        <v>1026</v>
      </c>
      <c r="C67" s="904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903"/>
      <c r="C68" s="905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911" t="s">
        <v>1014</v>
      </c>
      <c r="D1" s="911"/>
      <c r="E1" s="911"/>
      <c r="F1" s="911"/>
      <c r="G1" s="911"/>
      <c r="H1" s="911"/>
    </row>
    <row r="2" spans="2:12">
      <c r="C2" s="912" t="s">
        <v>1041</v>
      </c>
      <c r="D2" s="912"/>
      <c r="E2" s="912"/>
      <c r="F2" s="912"/>
      <c r="G2" s="912"/>
      <c r="H2" s="912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913" t="s">
        <v>1026</v>
      </c>
      <c r="C56" s="915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914"/>
      <c r="C57" s="916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Alfonso Bonilla Esmeral</cp:lastModifiedBy>
  <cp:lastPrinted>2017-08-11T13:55:25Z</cp:lastPrinted>
  <dcterms:created xsi:type="dcterms:W3CDTF">2005-11-30T19:38:07Z</dcterms:created>
  <dcterms:modified xsi:type="dcterms:W3CDTF">2018-06-21T17:28:38Z</dcterms:modified>
</cp:coreProperties>
</file>