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ensual\2018\Producto_1\Publicación\Base_Datos\"/>
    </mc:Choice>
  </mc:AlternateContent>
  <bookViews>
    <workbookView xWindow="0" yWindow="0" windowWidth="19200" windowHeight="11070"/>
  </bookViews>
  <sheets>
    <sheet name="Fuentes" sheetId="7" r:id="rId1"/>
    <sheet name="Índice de riesgo" sheetId="1" r:id="rId2"/>
    <sheet name="Índice de capacidades" sheetId="2" r:id="rId3"/>
    <sheet name="Índice de riesgo ajustado x cap" sheetId="3" r:id="rId4"/>
  </sheets>
  <definedNames>
    <definedName name="_xlnm._FilterDatabase" localSheetId="2" hidden="1">'Índice de capacidades'!$A$2:$AI$1124</definedName>
    <definedName name="_xlnm._FilterDatabase" localSheetId="1" hidden="1">'Índice de riesgo'!$A$1:$U$1124</definedName>
    <definedName name="_xlnm._FilterDatabase" localSheetId="3" hidden="1">'Índice de riesgo ajustado x cap'!$A$1:$H$1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25" i="3" l="1"/>
  <c r="S732" i="2" l="1"/>
  <c r="S537" i="2"/>
  <c r="S1023" i="2"/>
  <c r="S860" i="2"/>
  <c r="S1074" i="2"/>
  <c r="S944" i="2"/>
  <c r="S655" i="2"/>
  <c r="S540" i="2"/>
  <c r="S663" i="2"/>
  <c r="S801" i="2"/>
  <c r="S456" i="2"/>
  <c r="S978" i="2"/>
  <c r="S473" i="2"/>
  <c r="S726" i="2"/>
  <c r="S918" i="2"/>
  <c r="S974" i="2"/>
  <c r="S554" i="2"/>
  <c r="S1051" i="2"/>
  <c r="S906" i="2"/>
  <c r="S508" i="2"/>
  <c r="S972" i="2"/>
  <c r="S1065" i="2"/>
  <c r="S937" i="2"/>
  <c r="S84" i="2"/>
  <c r="S422" i="2"/>
  <c r="S991" i="2"/>
  <c r="S201" i="2"/>
  <c r="S203" i="2"/>
  <c r="S824" i="2"/>
  <c r="S638" i="2"/>
  <c r="S823" i="2"/>
  <c r="S1027" i="2"/>
  <c r="S1016" i="2"/>
  <c r="S862" i="2"/>
  <c r="S466" i="2"/>
  <c r="S1046" i="2"/>
  <c r="S167" i="2"/>
  <c r="S1089" i="2"/>
  <c r="S901" i="2"/>
  <c r="S1082" i="2"/>
  <c r="S539" i="2"/>
  <c r="S1049" i="2"/>
  <c r="S588" i="2"/>
  <c r="S356" i="2"/>
  <c r="S1006" i="2"/>
  <c r="S1124" i="2"/>
  <c r="S779" i="2"/>
  <c r="S598" i="2"/>
  <c r="S794" i="2"/>
  <c r="S1104" i="2"/>
  <c r="S954" i="2"/>
  <c r="S916" i="2"/>
  <c r="S911" i="2"/>
  <c r="S762" i="2"/>
  <c r="S1096" i="2"/>
  <c r="S609" i="2"/>
  <c r="S1013" i="2"/>
  <c r="S1086" i="2"/>
  <c r="S288" i="2"/>
  <c r="S739" i="2"/>
  <c r="S804" i="2"/>
  <c r="S1003" i="2"/>
  <c r="S1054" i="2"/>
  <c r="S848" i="2"/>
  <c r="S787" i="2"/>
  <c r="S160" i="2"/>
  <c r="S1041" i="2"/>
  <c r="S1062" i="2"/>
  <c r="S928" i="2"/>
  <c r="S549" i="2"/>
  <c r="S487" i="2"/>
  <c r="S646" i="2"/>
  <c r="S403" i="2"/>
  <c r="S894" i="2"/>
  <c r="S818" i="2"/>
  <c r="S1008" i="2"/>
  <c r="S374" i="2"/>
  <c r="S433" i="2"/>
  <c r="S749" i="2"/>
  <c r="S776" i="2"/>
  <c r="S471" i="2"/>
  <c r="S791" i="2"/>
  <c r="S1099" i="2"/>
  <c r="S1102" i="2"/>
  <c r="S154" i="2"/>
  <c r="S1110" i="2"/>
  <c r="S704" i="2"/>
  <c r="S321" i="2"/>
  <c r="S842" i="2"/>
  <c r="S737" i="2"/>
  <c r="S768" i="2"/>
  <c r="S943" i="2"/>
  <c r="S90" i="2"/>
  <c r="S656" i="2"/>
  <c r="S935" i="2"/>
  <c r="S555" i="2"/>
  <c r="S973" i="2"/>
  <c r="S695" i="2"/>
  <c r="S890" i="2"/>
  <c r="S908" i="2"/>
  <c r="S707" i="2"/>
  <c r="S659" i="2"/>
  <c r="S1036" i="2"/>
  <c r="S854" i="2"/>
  <c r="S815" i="2"/>
  <c r="S459" i="2"/>
  <c r="S499" i="2"/>
  <c r="S336" i="2"/>
  <c r="S843" i="2"/>
  <c r="S302" i="2"/>
  <c r="S450" i="2"/>
  <c r="S882" i="2"/>
  <c r="S757" i="2"/>
  <c r="S486" i="2"/>
  <c r="S513" i="2"/>
  <c r="S1010" i="2"/>
  <c r="S859" i="2"/>
  <c r="S1037" i="2"/>
  <c r="S530" i="2"/>
  <c r="S222" i="2"/>
  <c r="S812" i="2"/>
  <c r="S464" i="2"/>
  <c r="S1055" i="2"/>
  <c r="S667" i="2"/>
  <c r="S1084" i="2"/>
  <c r="S945" i="2"/>
  <c r="S247" i="2"/>
  <c r="S282" i="2"/>
  <c r="S875" i="2"/>
  <c r="S350" i="2"/>
  <c r="S421" i="2"/>
  <c r="S725" i="2"/>
  <c r="S870" i="2"/>
  <c r="S372" i="2"/>
  <c r="S730" i="2"/>
  <c r="S272" i="2"/>
  <c r="S106" i="2"/>
  <c r="S1109" i="2"/>
  <c r="S792" i="2"/>
  <c r="S492" i="2"/>
  <c r="S519" i="2"/>
  <c r="S206" i="2"/>
  <c r="S470" i="2"/>
  <c r="S424" i="2"/>
  <c r="S960" i="2"/>
  <c r="S869" i="2"/>
  <c r="S1059" i="2"/>
  <c r="S1121" i="2"/>
  <c r="S1021" i="2"/>
  <c r="S146" i="2"/>
  <c r="S724" i="2"/>
  <c r="S658" i="2"/>
  <c r="S652" i="2"/>
  <c r="S784" i="2"/>
  <c r="S279" i="2"/>
  <c r="S166" i="2"/>
  <c r="S1087" i="2"/>
  <c r="S828" i="2"/>
  <c r="S291" i="2"/>
  <c r="S602" i="2"/>
  <c r="S592" i="2"/>
  <c r="S547" i="2"/>
  <c r="S562" i="2"/>
  <c r="S85" i="2"/>
  <c r="S694" i="2"/>
  <c r="S821" i="2"/>
  <c r="S571" i="2"/>
  <c r="S721" i="2"/>
  <c r="S364" i="2"/>
  <c r="S810" i="2"/>
  <c r="S826" i="2"/>
  <c r="S719" i="2"/>
  <c r="S799" i="2"/>
  <c r="S117" i="2"/>
  <c r="S446" i="2"/>
  <c r="S157" i="2"/>
  <c r="S179" i="2"/>
  <c r="S262" i="2"/>
  <c r="S330" i="2"/>
  <c r="S89" i="2"/>
  <c r="S345" i="2"/>
  <c r="S161" i="2"/>
  <c r="S412" i="2"/>
  <c r="S82" i="2"/>
  <c r="S215" i="2"/>
  <c r="S248" i="2"/>
  <c r="S298" i="2"/>
  <c r="S318" i="2"/>
  <c r="S155" i="2"/>
  <c r="S52" i="2"/>
  <c r="S618" i="2"/>
  <c r="S753" i="2"/>
  <c r="S301" i="2"/>
  <c r="S583" i="2"/>
  <c r="S1038" i="2"/>
  <c r="S934" i="2"/>
  <c r="S953" i="2"/>
  <c r="S984" i="2"/>
  <c r="S807" i="2"/>
  <c r="S200" i="2"/>
  <c r="S819" i="2"/>
  <c r="S553" i="2"/>
  <c r="S995" i="2"/>
  <c r="S481" i="2"/>
  <c r="S113" i="2"/>
  <c r="S643" i="2"/>
  <c r="S126" i="2"/>
  <c r="S850" i="2"/>
  <c r="S249" i="2"/>
  <c r="S899" i="2"/>
  <c r="S708" i="2"/>
  <c r="S172" i="2"/>
  <c r="S60" i="2"/>
  <c r="S177" i="2"/>
  <c r="S147" i="2"/>
  <c r="S552" i="2"/>
  <c r="S111" i="2"/>
  <c r="S105" i="2"/>
  <c r="S1034" i="2"/>
  <c r="S156" i="2"/>
  <c r="S290" i="2"/>
  <c r="S639" i="2"/>
  <c r="S599" i="2"/>
  <c r="S46" i="2"/>
  <c r="S886" i="2"/>
  <c r="S1035" i="2"/>
  <c r="S376" i="2"/>
  <c r="S257" i="2"/>
  <c r="S342" i="2"/>
  <c r="S149" i="2"/>
  <c r="S712" i="2"/>
  <c r="S151" i="2"/>
  <c r="S923" i="2"/>
  <c r="S871" i="2"/>
  <c r="S872" i="2"/>
  <c r="S255" i="2"/>
  <c r="S92" i="2"/>
  <c r="S855" i="2"/>
  <c r="S587" i="2"/>
  <c r="S140" i="2"/>
  <c r="S80" i="2"/>
  <c r="S367" i="2"/>
  <c r="S281" i="2"/>
  <c r="S484" i="2"/>
  <c r="S970" i="2"/>
  <c r="S927" i="2"/>
  <c r="S458" i="2"/>
  <c r="S1032" i="2"/>
  <c r="S805" i="2"/>
  <c r="S910" i="2"/>
  <c r="S980" i="2"/>
  <c r="S687" i="2"/>
  <c r="S939" i="2"/>
  <c r="S1118" i="2"/>
  <c r="S982" i="2"/>
  <c r="S964" i="2"/>
  <c r="S1020" i="2"/>
  <c r="S867" i="2"/>
  <c r="S1045" i="2"/>
  <c r="S904" i="2"/>
  <c r="S993" i="2"/>
  <c r="S795" i="2"/>
  <c r="S532" i="2"/>
  <c r="S341" i="2"/>
  <c r="S989" i="2"/>
  <c r="S520" i="2"/>
  <c r="S1029" i="2"/>
  <c r="S975" i="2"/>
  <c r="S63" i="2"/>
  <c r="S689" i="2"/>
  <c r="S756" i="2"/>
  <c r="S95" i="2"/>
  <c r="S425" i="2"/>
  <c r="S832" i="2"/>
  <c r="S545" i="2"/>
  <c r="S420" i="2"/>
  <c r="S184" i="2"/>
  <c r="S706" i="2"/>
  <c r="S326" i="2"/>
  <c r="S252" i="2"/>
  <c r="S44" i="2"/>
  <c r="S405" i="2"/>
  <c r="S1017" i="2"/>
  <c r="S313" i="2"/>
  <c r="S981" i="2"/>
  <c r="S244" i="2"/>
  <c r="S220" i="2"/>
  <c r="S120" i="2"/>
  <c r="S774" i="2"/>
  <c r="S76" i="2"/>
  <c r="S525" i="2"/>
  <c r="S926" i="2"/>
  <c r="S607" i="2"/>
  <c r="S606" i="2"/>
  <c r="S180" i="2"/>
  <c r="S878" i="2"/>
  <c r="S169" i="2"/>
  <c r="S361" i="2"/>
  <c r="S488" i="2"/>
  <c r="S131" i="2"/>
  <c r="S322" i="2"/>
  <c r="S493" i="2"/>
  <c r="S912" i="2"/>
  <c r="S383" i="2"/>
  <c r="S185" i="2"/>
  <c r="S229" i="2"/>
  <c r="S112" i="2"/>
  <c r="S610" i="2"/>
  <c r="S378" i="2"/>
  <c r="S651" i="2"/>
  <c r="S703" i="2"/>
  <c r="S1097" i="2"/>
  <c r="S577" i="2"/>
  <c r="S334" i="2"/>
  <c r="S306" i="2"/>
  <c r="S285" i="2"/>
  <c r="S472" i="2"/>
  <c r="S1064" i="2"/>
  <c r="S920" i="2"/>
  <c r="S526" i="2"/>
  <c r="S688" i="2"/>
  <c r="S922" i="2"/>
  <c r="S958" i="2"/>
  <c r="S570" i="2"/>
  <c r="S915" i="2"/>
  <c r="S747" i="2"/>
  <c r="S793" i="2"/>
  <c r="S941" i="2"/>
  <c r="S785" i="2"/>
  <c r="S861" i="2"/>
  <c r="S839" i="2"/>
  <c r="S1079" i="2"/>
  <c r="S783" i="2"/>
  <c r="S445" i="2"/>
  <c r="S735" i="2"/>
  <c r="S516" i="2"/>
  <c r="S501" i="2"/>
  <c r="S761" i="2"/>
  <c r="S461" i="2"/>
  <c r="S165" i="2"/>
  <c r="S733" i="2"/>
  <c r="S551" i="2"/>
  <c r="S522" i="2"/>
  <c r="S889" i="2"/>
  <c r="S1030" i="2"/>
  <c r="S507" i="2"/>
  <c r="S600" i="2"/>
  <c r="S235" i="2"/>
  <c r="S594" i="2"/>
  <c r="S347" i="2"/>
  <c r="S239" i="2"/>
  <c r="S57" i="2"/>
  <c r="S344" i="2"/>
  <c r="S335" i="2"/>
  <c r="S164" i="2"/>
  <c r="S286" i="2"/>
  <c r="S884" i="2"/>
  <c r="S26" i="2"/>
  <c r="S260" i="2"/>
  <c r="S414" i="2"/>
  <c r="S892" i="2"/>
  <c r="S544" i="2"/>
  <c r="S303" i="2"/>
  <c r="S702" i="2"/>
  <c r="S219" i="2"/>
  <c r="S23" i="2"/>
  <c r="S24" i="2"/>
  <c r="S36" i="2"/>
  <c r="S919" i="2"/>
  <c r="S163" i="2"/>
  <c r="S256" i="2"/>
  <c r="S53" i="2"/>
  <c r="S1018" i="2"/>
  <c r="S97" i="2"/>
  <c r="S31" i="2"/>
  <c r="S20" i="2"/>
  <c r="S45" i="2"/>
  <c r="S22" i="2"/>
  <c r="S62" i="2"/>
  <c r="S315" i="2"/>
  <c r="S1026" i="2"/>
  <c r="S597" i="2"/>
  <c r="S385" i="2"/>
  <c r="S30" i="2"/>
  <c r="S515" i="2"/>
  <c r="S1050" i="2"/>
  <c r="S505" i="2"/>
  <c r="S632" i="2"/>
  <c r="S34" i="2"/>
  <c r="S39" i="2"/>
  <c r="S623" i="2"/>
  <c r="S542" i="2"/>
  <c r="S25" i="2"/>
  <c r="S32" i="2"/>
  <c r="S21" i="2"/>
  <c r="S103" i="2"/>
  <c r="S278" i="2"/>
  <c r="S307" i="2"/>
  <c r="S137" i="2"/>
  <c r="S216" i="2"/>
  <c r="S268" i="2"/>
  <c r="S1056" i="2"/>
  <c r="S664" i="2"/>
  <c r="S591" i="2"/>
  <c r="S797" i="2"/>
  <c r="S503" i="2"/>
  <c r="S1094" i="2"/>
  <c r="S966" i="2"/>
  <c r="S83" i="2"/>
  <c r="S909" i="2"/>
  <c r="S773" i="2"/>
  <c r="S715" i="2"/>
  <c r="S813" i="2"/>
  <c r="S977" i="2"/>
  <c r="S624" i="2"/>
  <c r="S482" i="2"/>
  <c r="S1100" i="2"/>
  <c r="S778" i="2"/>
  <c r="S354" i="2"/>
  <c r="S692" i="2"/>
  <c r="S41" i="2"/>
  <c r="S284" i="2"/>
  <c r="S523" i="2"/>
  <c r="S772" i="2"/>
  <c r="S204" i="2"/>
  <c r="S674" i="2"/>
  <c r="S134" i="2"/>
  <c r="S1007" i="2"/>
  <c r="S474" i="2"/>
  <c r="S457" i="2"/>
  <c r="S65" i="2"/>
  <c r="S352" i="2"/>
  <c r="S51" i="2"/>
  <c r="S186" i="2"/>
  <c r="S413" i="2"/>
  <c r="S738" i="2"/>
  <c r="S491" i="2"/>
  <c r="S478" i="2"/>
  <c r="S43" i="2"/>
  <c r="S742" i="2"/>
  <c r="S952" i="2"/>
  <c r="S897" i="2"/>
  <c r="S363" i="2"/>
  <c r="S214" i="2"/>
  <c r="S35" i="2"/>
  <c r="S109" i="2"/>
  <c r="S124" i="2"/>
  <c r="S294" i="2"/>
  <c r="S183" i="2"/>
  <c r="S416" i="2"/>
  <c r="S55" i="2"/>
  <c r="S37" i="2"/>
  <c r="S657" i="2"/>
  <c r="S49" i="2"/>
  <c r="S254" i="2"/>
  <c r="S578" i="2"/>
  <c r="S393" i="2"/>
  <c r="S713" i="2"/>
  <c r="S950" i="2"/>
  <c r="S1091" i="2"/>
  <c r="S876" i="2"/>
  <c r="S895" i="2"/>
  <c r="S879" i="2"/>
  <c r="S635" i="2"/>
  <c r="S914" i="2"/>
  <c r="S620" i="2"/>
  <c r="S411" i="2"/>
  <c r="S1052" i="2"/>
  <c r="S66" i="2"/>
  <c r="S541" i="2"/>
  <c r="S191" i="2"/>
  <c r="S153" i="2"/>
  <c r="S1014" i="2"/>
  <c r="S634" i="2"/>
  <c r="S681" i="2"/>
  <c r="S723" i="2"/>
  <c r="S734" i="2"/>
  <c r="S1113" i="2"/>
  <c r="S631" i="2"/>
  <c r="S853" i="2"/>
  <c r="S426" i="2"/>
  <c r="S924" i="2"/>
  <c r="S837" i="2"/>
  <c r="S329" i="2"/>
  <c r="S135" i="2"/>
  <c r="S1058" i="2"/>
  <c r="S181" i="2"/>
  <c r="S840" i="2"/>
  <c r="S490" i="2"/>
  <c r="S1106" i="2"/>
  <c r="S645" i="2"/>
  <c r="S955" i="2"/>
  <c r="S1053" i="2"/>
  <c r="S907" i="2"/>
  <c r="S877" i="2"/>
  <c r="S402" i="2"/>
  <c r="S625" i="2"/>
  <c r="S463" i="2"/>
  <c r="S333" i="2"/>
  <c r="S531" i="2"/>
  <c r="S985" i="2"/>
  <c r="S234" i="2"/>
  <c r="S567" i="2"/>
  <c r="S79" i="2"/>
  <c r="S868" i="2"/>
  <c r="S846" i="2"/>
  <c r="S168" i="2"/>
  <c r="S64" i="2"/>
  <c r="S1025" i="2"/>
  <c r="S212" i="2"/>
  <c r="S811" i="2"/>
  <c r="S997" i="2"/>
  <c r="S841" i="2"/>
  <c r="S535" i="2"/>
  <c r="S1101" i="2"/>
  <c r="S925" i="2"/>
  <c r="S921" i="2"/>
  <c r="S1040" i="2"/>
  <c r="S589" i="2"/>
  <c r="S938" i="2"/>
  <c r="S148" i="2"/>
  <c r="S1043" i="2"/>
  <c r="S56" i="2"/>
  <c r="S786" i="2"/>
  <c r="S946" i="2"/>
  <c r="S759" i="2"/>
  <c r="S722" i="2"/>
  <c r="S231" i="2"/>
  <c r="S198" i="2"/>
  <c r="S614" i="2"/>
  <c r="S68" i="2"/>
  <c r="S789" i="2"/>
  <c r="S1103" i="2"/>
  <c r="S304" i="2"/>
  <c r="S173" i="2"/>
  <c r="S133" i="2"/>
  <c r="S397" i="2"/>
  <c r="S266" i="2"/>
  <c r="S830" i="2"/>
  <c r="S506" i="2"/>
  <c r="S771" i="2"/>
  <c r="S366" i="2"/>
  <c r="S476" i="2"/>
  <c r="S536" i="2"/>
  <c r="S1071" i="2"/>
  <c r="S626" i="2"/>
  <c r="S423" i="2"/>
  <c r="S573" i="2"/>
  <c r="S197" i="2"/>
  <c r="S439" i="2"/>
  <c r="S666" i="2"/>
  <c r="S380" i="2"/>
  <c r="S338" i="2"/>
  <c r="S1083" i="2"/>
  <c r="S121" i="2"/>
  <c r="S102" i="2"/>
  <c r="S556" i="2"/>
  <c r="S1095" i="2"/>
  <c r="S409" i="2"/>
  <c r="S856" i="2"/>
  <c r="S750" i="2"/>
  <c r="S690" i="2"/>
  <c r="S709" i="2"/>
  <c r="S1012" i="2"/>
  <c r="S141" i="2"/>
  <c r="S228" i="2"/>
  <c r="S196" i="2"/>
  <c r="S349" i="2"/>
  <c r="S1004" i="2"/>
  <c r="S224" i="2"/>
  <c r="S396" i="2"/>
  <c r="S340" i="2"/>
  <c r="S905" i="2"/>
  <c r="S676" i="2"/>
  <c r="S415" i="2"/>
  <c r="S289" i="2"/>
  <c r="S649" i="2"/>
  <c r="S489" i="2"/>
  <c r="S752" i="2"/>
  <c r="S496" i="2"/>
  <c r="S820" i="2"/>
  <c r="S590" i="2"/>
  <c r="S128" i="2"/>
  <c r="S91" i="2"/>
  <c r="S679" i="2"/>
  <c r="S211" i="2"/>
  <c r="S207" i="2"/>
  <c r="S711" i="2"/>
  <c r="S746" i="2"/>
  <c r="S59" i="2"/>
  <c r="S504" i="2"/>
  <c r="S582" i="2"/>
  <c r="S608" i="2"/>
  <c r="S817" i="2"/>
  <c r="S477" i="2"/>
  <c r="S29" i="2"/>
  <c r="S70" i="2"/>
  <c r="S110" i="2"/>
  <c r="S300" i="2"/>
  <c r="S316" i="2"/>
  <c r="S287" i="2"/>
  <c r="S442" i="2"/>
  <c r="S619" i="2"/>
  <c r="S1073" i="2"/>
  <c r="S78" i="2"/>
  <c r="S386" i="2"/>
  <c r="S827" i="2"/>
  <c r="S605" i="2"/>
  <c r="S898" i="2"/>
  <c r="S629" i="2"/>
  <c r="S497" i="2"/>
  <c r="S292" i="2"/>
  <c r="S559" i="2"/>
  <c r="S670" i="2"/>
  <c r="S407" i="2"/>
  <c r="S741" i="2"/>
  <c r="S511" i="2"/>
  <c r="S75" i="2"/>
  <c r="S108" i="2"/>
  <c r="S142" i="2"/>
  <c r="S258" i="2"/>
  <c r="S616" i="2"/>
  <c r="S353" i="2"/>
  <c r="S581" i="2"/>
  <c r="S604" i="2"/>
  <c r="S88" i="2"/>
  <c r="S548" i="2"/>
  <c r="S627" i="2"/>
  <c r="S580" i="2"/>
  <c r="S115" i="2"/>
  <c r="S182" i="2"/>
  <c r="S822" i="2"/>
  <c r="S158" i="2"/>
  <c r="S123" i="2"/>
  <c r="S683" i="2"/>
  <c r="S251" i="2"/>
  <c r="S275" i="2"/>
  <c r="S178" i="2"/>
  <c r="S377" i="2"/>
  <c r="S1057" i="2"/>
  <c r="S365" i="2"/>
  <c r="S1047" i="2"/>
  <c r="S1011" i="2"/>
  <c r="S460" i="2"/>
  <c r="S72" i="2"/>
  <c r="S217" i="2"/>
  <c r="S310" i="2"/>
  <c r="S427" i="2"/>
  <c r="S494" i="2"/>
  <c r="S891" i="2"/>
  <c r="S319" i="2"/>
  <c r="S253" i="2"/>
  <c r="S218" i="2"/>
  <c r="S462" i="2"/>
  <c r="S595" i="2"/>
  <c r="S808" i="2"/>
  <c r="S800" i="2"/>
  <c r="S498" i="2"/>
  <c r="S572" i="2"/>
  <c r="S187" i="2"/>
  <c r="S225" i="2"/>
  <c r="S831" i="2"/>
  <c r="S73" i="2"/>
  <c r="S686" i="2"/>
  <c r="S77" i="2"/>
  <c r="S885" i="2"/>
  <c r="S436" i="2"/>
  <c r="S47" i="2"/>
  <c r="S780" i="2"/>
  <c r="S963" i="2"/>
  <c r="S1000" i="2"/>
  <c r="S210" i="2"/>
  <c r="S358" i="2"/>
  <c r="S54" i="2"/>
  <c r="S790" i="2"/>
  <c r="S48" i="2"/>
  <c r="S264" i="2"/>
  <c r="S736" i="2"/>
  <c r="S913" i="2"/>
  <c r="S782" i="2"/>
  <c r="S710" i="2"/>
  <c r="S758" i="2"/>
  <c r="S132" i="2"/>
  <c r="S152" i="2"/>
  <c r="S119" i="2"/>
  <c r="S965" i="2"/>
  <c r="S1080" i="2"/>
  <c r="S1116" i="2"/>
  <c r="S1108" i="2"/>
  <c r="S1120" i="2"/>
  <c r="S902" i="2"/>
  <c r="S893" i="2"/>
  <c r="S195" i="2"/>
  <c r="S448" i="2"/>
  <c r="S431" i="2"/>
  <c r="S558" i="2"/>
  <c r="S1044" i="2"/>
  <c r="S1081" i="2"/>
  <c r="S615" i="2"/>
  <c r="S896" i="2"/>
  <c r="S42" i="2"/>
  <c r="S718" i="2"/>
  <c r="S527" i="2"/>
  <c r="S138" i="2"/>
  <c r="S1098" i="2"/>
  <c r="S962" i="2"/>
  <c r="S524" i="2"/>
  <c r="S175" i="2"/>
  <c r="S1090" i="2"/>
  <c r="S1039" i="2"/>
  <c r="S514" i="2"/>
  <c r="S328" i="2"/>
  <c r="S940" i="2"/>
  <c r="S230" i="2"/>
  <c r="S992" i="2"/>
  <c r="S691" i="2"/>
  <c r="S418" i="2"/>
  <c r="S483" i="2"/>
  <c r="S796" i="2"/>
  <c r="S435" i="2"/>
  <c r="S586" i="2"/>
  <c r="S375" i="2"/>
  <c r="S324" i="2"/>
  <c r="S390" i="2"/>
  <c r="S454" i="2"/>
  <c r="S351" i="2"/>
  <c r="S406" i="2"/>
  <c r="S283" i="2"/>
  <c r="S233" i="2"/>
  <c r="S672" i="2"/>
  <c r="S305" i="2"/>
  <c r="S419" i="2"/>
  <c r="S299" i="2"/>
  <c r="S238" i="2"/>
  <c r="S509" i="2"/>
  <c r="S373" i="2"/>
  <c r="S740" i="2"/>
  <c r="S633" i="2"/>
  <c r="S765" i="2"/>
  <c r="S408" i="2"/>
  <c r="S475" i="2"/>
  <c r="S833" i="2"/>
  <c r="S441" i="2"/>
  <c r="S391" i="2"/>
  <c r="S479" i="2"/>
  <c r="S617" i="2"/>
  <c r="S630" i="2"/>
  <c r="S325" i="2"/>
  <c r="S343" i="2"/>
  <c r="S401" i="2"/>
  <c r="S277" i="2"/>
  <c r="S339" i="2"/>
  <c r="S648" i="2"/>
  <c r="S844" i="2"/>
  <c r="S697" i="2"/>
  <c r="S379" i="2"/>
  <c r="S314" i="2"/>
  <c r="S311" i="2"/>
  <c r="S271" i="2"/>
  <c r="S297" i="2"/>
  <c r="S669" i="2"/>
  <c r="S429" i="2"/>
  <c r="S270" i="2"/>
  <c r="S171" i="2"/>
  <c r="S362" i="2"/>
  <c r="S781" i="2"/>
  <c r="S242" i="2"/>
  <c r="S236" i="2"/>
  <c r="S331" i="2"/>
  <c r="S269" i="2"/>
  <c r="S700" i="2"/>
  <c r="S192" i="2"/>
  <c r="S428" i="2"/>
  <c r="S394" i="2"/>
  <c r="S434" i="2"/>
  <c r="S576" i="2"/>
  <c r="S612" i="2"/>
  <c r="S382" i="2"/>
  <c r="S1002" i="2"/>
  <c r="S107" i="2"/>
  <c r="S720" i="2"/>
  <c r="S1031" i="2"/>
  <c r="S849" i="2"/>
  <c r="S370" i="2"/>
  <c r="S33" i="2"/>
  <c r="S521" i="2"/>
  <c r="S194" i="2"/>
  <c r="S438" i="2"/>
  <c r="S74" i="2"/>
  <c r="S440" i="2"/>
  <c r="S93" i="2"/>
  <c r="S585" i="2"/>
  <c r="S399" i="2"/>
  <c r="S751" i="2"/>
  <c r="S27" i="2"/>
  <c r="S355" i="2"/>
  <c r="S240" i="2"/>
  <c r="S96" i="2"/>
  <c r="S50" i="2"/>
  <c r="S845" i="2"/>
  <c r="S575" i="2"/>
  <c r="S661" i="2"/>
  <c r="S1009" i="2"/>
  <c r="S1005" i="2"/>
  <c r="S568" i="2"/>
  <c r="S601" i="2"/>
  <c r="S241" i="2"/>
  <c r="S193" i="2"/>
  <c r="S40" i="2"/>
  <c r="S865" i="2"/>
  <c r="S273" i="2"/>
  <c r="S145" i="2"/>
  <c r="S309" i="2"/>
  <c r="S28" i="2"/>
  <c r="S528" i="2"/>
  <c r="S205" i="2"/>
  <c r="S392" i="2"/>
  <c r="S613" i="2"/>
  <c r="S1067" i="2"/>
  <c r="S968" i="2"/>
  <c r="S533" i="2"/>
  <c r="S754" i="2"/>
  <c r="S748" i="2"/>
  <c r="S640" i="2"/>
  <c r="S665" i="2"/>
  <c r="S574" i="2"/>
  <c r="S851" i="2"/>
  <c r="S936" i="2"/>
  <c r="S662" i="2"/>
  <c r="S834" i="2"/>
  <c r="S1085" i="2"/>
  <c r="S864" i="2"/>
  <c r="S987" i="2"/>
  <c r="S647" i="2"/>
  <c r="S836" i="2"/>
  <c r="S81" i="2"/>
  <c r="S208" i="2"/>
  <c r="S660" i="2"/>
  <c r="S611" i="2"/>
  <c r="S932" i="2"/>
  <c r="S127" i="2"/>
  <c r="S86" i="2"/>
  <c r="S622" i="2"/>
  <c r="S263" i="2"/>
  <c r="S1111" i="2"/>
  <c r="S129" i="2"/>
  <c r="S874" i="2"/>
  <c r="S998" i="2"/>
  <c r="S1042" i="2"/>
  <c r="S930" i="2"/>
  <c r="S1119" i="2"/>
  <c r="S1092" i="2"/>
  <c r="S368" i="2"/>
  <c r="S929" i="2"/>
  <c r="S988" i="2"/>
  <c r="S561" i="2"/>
  <c r="S170" i="2"/>
  <c r="S714" i="2"/>
  <c r="S395" i="2"/>
  <c r="S621" i="2"/>
  <c r="S226" i="2"/>
  <c r="S223" i="2"/>
  <c r="S136" i="2"/>
  <c r="S863" i="2"/>
  <c r="S295" i="2"/>
  <c r="S693" i="2"/>
  <c r="S883" i="2"/>
  <c r="S388" i="2"/>
  <c r="S296" i="2"/>
  <c r="S829" i="2"/>
  <c r="S276" i="2"/>
  <c r="S410" i="2"/>
  <c r="S371" i="2"/>
  <c r="S636" i="2"/>
  <c r="S174" i="2"/>
  <c r="S764" i="2"/>
  <c r="S931" i="2"/>
  <c r="S678" i="2"/>
  <c r="S447" i="2"/>
  <c r="S1066" i="2"/>
  <c r="S814" i="2"/>
  <c r="S967" i="2"/>
  <c r="S398" i="2"/>
  <c r="S432" i="2"/>
  <c r="S933" i="2"/>
  <c r="S465" i="2"/>
  <c r="S668" i="2"/>
  <c r="S317" i="2"/>
  <c r="S267" i="2"/>
  <c r="S221" i="2"/>
  <c r="S116" i="2"/>
  <c r="S654" i="2"/>
  <c r="S485" i="2"/>
  <c r="S816" i="2"/>
  <c r="S1033" i="2"/>
  <c r="S788" i="2"/>
  <c r="S802" i="2"/>
  <c r="S327" i="2"/>
  <c r="S495" i="2"/>
  <c r="S948" i="2"/>
  <c r="S518" i="2"/>
  <c r="S143" i="2"/>
  <c r="S717" i="2"/>
  <c r="S809" i="2"/>
  <c r="S976" i="2"/>
  <c r="S866" i="2"/>
  <c r="S451" i="2"/>
  <c r="S770" i="2"/>
  <c r="S961" i="2"/>
  <c r="S449" i="2"/>
  <c r="S1068" i="2"/>
  <c r="S274" i="2"/>
  <c r="S67" i="2"/>
  <c r="S951" i="2"/>
  <c r="S763" i="2"/>
  <c r="S512" i="2"/>
  <c r="S227" i="2"/>
  <c r="S1022" i="2"/>
  <c r="S852" i="2"/>
  <c r="S199" i="2"/>
  <c r="S453" i="2"/>
  <c r="S825" i="2"/>
  <c r="S381" i="2"/>
  <c r="S245" i="2"/>
  <c r="S243" i="2"/>
  <c r="S644" i="2"/>
  <c r="S957" i="2"/>
  <c r="S1024" i="2"/>
  <c r="S452" i="2"/>
  <c r="S777" i="2"/>
  <c r="S680" i="2"/>
  <c r="S684" i="2"/>
  <c r="S677" i="2"/>
  <c r="S69" i="2"/>
  <c r="S529" i="2"/>
  <c r="S701" i="2"/>
  <c r="S1077" i="2"/>
  <c r="S232" i="2"/>
  <c r="S87" i="2"/>
  <c r="S569" i="2"/>
  <c r="S755" i="2"/>
  <c r="S293" i="2"/>
  <c r="S139" i="2"/>
  <c r="S685" i="2"/>
  <c r="S803" i="2"/>
  <c r="S159" i="2"/>
  <c r="S744" i="2"/>
  <c r="S190" i="2"/>
  <c r="S38" i="2"/>
  <c r="S202" i="2"/>
  <c r="S188" i="2"/>
  <c r="S98" i="2"/>
  <c r="S455" i="2"/>
  <c r="S237" i="2"/>
  <c r="S61" i="2"/>
  <c r="S838" i="2"/>
  <c r="S332" i="2"/>
  <c r="S900" i="2"/>
  <c r="S673" i="2"/>
  <c r="S880" i="2"/>
  <c r="S1048" i="2"/>
  <c r="S642" i="2"/>
  <c r="S887" i="2"/>
  <c r="S716" i="2"/>
  <c r="S560" i="2"/>
  <c r="S969" i="2"/>
  <c r="S114" i="2"/>
  <c r="S417" i="2"/>
  <c r="S857" i="2"/>
  <c r="S359" i="2"/>
  <c r="S384" i="2"/>
  <c r="S538" i="2"/>
  <c r="S979" i="2"/>
  <c r="S104" i="2"/>
  <c r="S698" i="2"/>
  <c r="S308" i="2"/>
  <c r="S443" i="2"/>
  <c r="S259" i="2"/>
  <c r="S858" i="2"/>
  <c r="S250" i="2"/>
  <c r="S696" i="2"/>
  <c r="S437" i="2"/>
  <c r="S971" i="2"/>
  <c r="S1107" i="2"/>
  <c r="S564" i="2"/>
  <c r="S888" i="2"/>
  <c r="S1001" i="2"/>
  <c r="S650" i="2"/>
  <c r="S959" i="2"/>
  <c r="S125" i="2"/>
  <c r="S543" i="2"/>
  <c r="S550" i="2"/>
  <c r="S71" i="2"/>
  <c r="S150" i="2"/>
  <c r="S209" i="2"/>
  <c r="S675" i="2"/>
  <c r="S130" i="2"/>
  <c r="S144" i="2"/>
  <c r="S189" i="2"/>
  <c r="S280" i="2"/>
  <c r="S502" i="2"/>
  <c r="S798" i="2"/>
  <c r="S213" i="2"/>
  <c r="S246" i="2"/>
  <c r="S994" i="2"/>
  <c r="S563" i="2"/>
  <c r="S1015" i="2"/>
  <c r="S731" i="2"/>
  <c r="S637" i="2"/>
  <c r="S557" i="2"/>
  <c r="S942" i="2"/>
  <c r="S1072" i="2"/>
  <c r="S996" i="2"/>
  <c r="S579" i="2"/>
  <c r="S767" i="2"/>
  <c r="S593" i="2"/>
  <c r="S835" i="2"/>
  <c r="S337" i="2"/>
  <c r="S468" i="2"/>
  <c r="S510" i="2"/>
  <c r="S628" i="2"/>
  <c r="S760" i="2"/>
  <c r="S404" i="2"/>
  <c r="S745" i="2"/>
  <c r="S949" i="2"/>
  <c r="S671" i="2"/>
  <c r="S261" i="2"/>
  <c r="S705" i="2"/>
  <c r="S500" i="2"/>
  <c r="S999" i="2"/>
  <c r="S1019" i="2"/>
  <c r="S480" i="2"/>
  <c r="S430" i="2"/>
  <c r="S444" i="2"/>
  <c r="S603" i="2"/>
  <c r="S369" i="2"/>
  <c r="S469" i="2"/>
  <c r="S653" i="2"/>
  <c r="S596" i="2"/>
  <c r="S983" i="2"/>
  <c r="S917" i="2"/>
  <c r="S265" i="2"/>
  <c r="S517" i="2"/>
  <c r="S766" i="2"/>
  <c r="S1114" i="2"/>
  <c r="S769" i="2"/>
  <c r="S1076" i="2"/>
  <c r="S903" i="2"/>
  <c r="S806" i="2"/>
  <c r="S565" i="2"/>
  <c r="S728" i="2"/>
  <c r="S743" i="2"/>
  <c r="S357" i="2"/>
  <c r="S1069" i="2"/>
  <c r="S1115" i="2"/>
  <c r="S682" i="2"/>
  <c r="S566" i="2"/>
  <c r="S348" i="2"/>
  <c r="S1123" i="2"/>
  <c r="S1122" i="2"/>
  <c r="S990" i="2"/>
  <c r="S1117" i="2"/>
  <c r="S1060" i="2"/>
  <c r="S1088" i="2"/>
  <c r="S360" i="2"/>
  <c r="S1070" i="2"/>
  <c r="S387" i="2"/>
  <c r="S1078" i="2"/>
  <c r="S176" i="2"/>
  <c r="S1093" i="2"/>
  <c r="S1061" i="2"/>
  <c r="S947" i="2"/>
  <c r="S1075" i="2"/>
  <c r="S727" i="2"/>
  <c r="S699" i="2"/>
  <c r="S641" i="2"/>
  <c r="S400" i="2"/>
  <c r="S94" i="2"/>
  <c r="S467" i="2"/>
  <c r="S881" i="2"/>
  <c r="S389" i="2"/>
  <c r="S58" i="2"/>
  <c r="S118" i="2"/>
  <c r="S534" i="2"/>
  <c r="S956" i="2"/>
  <c r="S1105" i="2"/>
  <c r="S1028" i="2"/>
  <c r="S729" i="2"/>
  <c r="S3" i="2"/>
  <c r="S4" i="2"/>
  <c r="S5" i="2"/>
  <c r="S6" i="2"/>
  <c r="S7" i="2"/>
  <c r="S8" i="2"/>
  <c r="S9" i="2"/>
  <c r="S122" i="2"/>
  <c r="S10" i="2"/>
  <c r="S11" i="2"/>
  <c r="S546" i="2"/>
  <c r="S12" i="2"/>
  <c r="S13" i="2"/>
  <c r="S14" i="2"/>
  <c r="S15" i="2"/>
  <c r="S16" i="2"/>
  <c r="S17" i="2"/>
  <c r="S18" i="2"/>
  <c r="S19" i="2"/>
  <c r="S775" i="2"/>
  <c r="S346" i="2"/>
  <c r="S162" i="2"/>
  <c r="S312" i="2"/>
  <c r="S873" i="2"/>
  <c r="S323" i="2"/>
  <c r="S99" i="2"/>
  <c r="S1063" i="2"/>
  <c r="S100" i="2"/>
  <c r="S101" i="2"/>
  <c r="S986" i="2"/>
  <c r="S584" i="2"/>
  <c r="S847" i="2"/>
  <c r="S320" i="2"/>
  <c r="S1112" i="2"/>
  <c r="J1126" i="2"/>
  <c r="AI1084" i="2" l="1"/>
  <c r="AI1121" i="2"/>
  <c r="AI1021" i="2"/>
  <c r="AI1064" i="2"/>
  <c r="AI1007" i="2"/>
  <c r="AI965" i="2"/>
  <c r="AI992" i="2"/>
  <c r="AI1002" i="2"/>
  <c r="AI1085" i="2"/>
  <c r="AI1111" i="2"/>
  <c r="AI900" i="2"/>
  <c r="AI994" i="2"/>
  <c r="AI1112" i="2"/>
  <c r="I1112" i="2"/>
  <c r="AD659" i="2" l="1"/>
  <c r="AE659" i="2" s="1"/>
  <c r="AD656" i="2"/>
  <c r="AE656" i="2" s="1"/>
  <c r="AD1110" i="2"/>
  <c r="AE1110" i="2" s="1"/>
  <c r="AD433" i="2"/>
  <c r="AE433" i="2" s="1"/>
  <c r="AD372" i="2"/>
  <c r="AE372" i="2" s="1"/>
  <c r="AD945" i="2"/>
  <c r="AE945" i="2" s="1"/>
  <c r="AD1037" i="2"/>
  <c r="AD302" i="2"/>
  <c r="AE302" i="2" s="1"/>
  <c r="AD77" i="2"/>
  <c r="AE77" i="2" s="1"/>
  <c r="AD800" i="2"/>
  <c r="AE800" i="2" s="1"/>
  <c r="AD494" i="2"/>
  <c r="AE494" i="2" s="1"/>
  <c r="AD365" i="2"/>
  <c r="AE365" i="2" s="1"/>
  <c r="AD287" i="2"/>
  <c r="AE287" i="2" s="1"/>
  <c r="AD608" i="2"/>
  <c r="AD679" i="2"/>
  <c r="AE679" i="2" s="1"/>
  <c r="AD649" i="2"/>
  <c r="AE649" i="2" s="1"/>
  <c r="AD1004" i="2"/>
  <c r="AD750" i="2"/>
  <c r="AE750" i="2" s="1"/>
  <c r="AD426" i="2"/>
  <c r="AE426" i="2" s="1"/>
  <c r="AD40" i="2"/>
  <c r="AE40" i="2" s="1"/>
  <c r="AD575" i="2"/>
  <c r="AE575" i="2" s="1"/>
  <c r="AD399" i="2"/>
  <c r="AE399" i="2" s="1"/>
  <c r="AD33" i="2"/>
  <c r="AE33" i="2" s="1"/>
  <c r="AD612" i="2"/>
  <c r="AE612" i="2" s="1"/>
  <c r="AD331" i="2"/>
  <c r="AE331" i="2" s="1"/>
  <c r="AD669" i="2"/>
  <c r="AE669" i="2" s="1"/>
  <c r="AD648" i="2"/>
  <c r="AE648" i="2" s="1"/>
  <c r="AD479" i="2"/>
  <c r="AE479" i="2" s="1"/>
  <c r="AD740" i="2"/>
  <c r="AE740" i="2" s="1"/>
  <c r="AD233" i="2"/>
  <c r="AE233" i="2" s="1"/>
  <c r="AD586" i="2"/>
  <c r="AE586" i="2" s="1"/>
  <c r="AD940" i="2"/>
  <c r="AE940" i="2" s="1"/>
  <c r="AD1098" i="2"/>
  <c r="AE1098" i="2" s="1"/>
  <c r="AD1044" i="2"/>
  <c r="AE1044" i="2" s="1"/>
  <c r="AD1108" i="2"/>
  <c r="AE1108" i="2" s="1"/>
  <c r="AD710" i="2"/>
  <c r="AE710" i="2" s="1"/>
  <c r="AD358" i="2"/>
  <c r="AE358" i="2" s="1"/>
  <c r="AE608" i="2"/>
  <c r="AD1014" i="2"/>
  <c r="AE1014" i="2" s="1"/>
  <c r="AD914" i="2"/>
  <c r="AE914" i="2" s="1"/>
  <c r="AD393" i="2"/>
  <c r="AE393" i="2" s="1"/>
  <c r="AD183" i="2"/>
  <c r="AE183" i="2" s="1"/>
  <c r="AD952" i="2"/>
  <c r="AE952" i="2" s="1"/>
  <c r="AD688" i="2"/>
  <c r="AE688" i="2" s="1"/>
  <c r="AD908" i="2"/>
  <c r="AE908" i="2" s="1"/>
  <c r="AD943" i="2"/>
  <c r="AE943" i="2" s="1"/>
  <c r="AD1102" i="2"/>
  <c r="AE1102" i="2" s="1"/>
  <c r="AD1008" i="2"/>
  <c r="AE1008" i="2" s="1"/>
  <c r="AD1062" i="2"/>
  <c r="AE1062" i="2" s="1"/>
  <c r="AD739" i="2"/>
  <c r="AE739" i="2" s="1"/>
  <c r="AD916" i="2"/>
  <c r="AE916" i="2" s="1"/>
  <c r="AD356" i="2"/>
  <c r="AE356" i="2" s="1"/>
  <c r="AD1046" i="2"/>
  <c r="AE1046" i="2" s="1"/>
  <c r="AD158" i="2"/>
  <c r="AE158" i="2" s="1"/>
  <c r="AD604" i="2"/>
  <c r="AE604" i="2" s="1"/>
  <c r="AD511" i="2"/>
  <c r="AE511" i="2" s="1"/>
  <c r="AD898" i="2"/>
  <c r="AE898" i="2" s="1"/>
  <c r="AD338" i="2"/>
  <c r="AE338" i="2" s="1"/>
  <c r="AD1071" i="2"/>
  <c r="AE1071" i="2" s="1"/>
  <c r="AD397" i="2"/>
  <c r="AE397" i="2" s="1"/>
  <c r="AD198" i="2"/>
  <c r="AE198" i="2" s="1"/>
  <c r="AD148" i="2"/>
  <c r="AE148" i="2" s="1"/>
  <c r="AD841" i="2"/>
  <c r="AE841" i="2" s="1"/>
  <c r="AD868" i="2"/>
  <c r="AE868" i="2" s="1"/>
  <c r="AD625" i="2"/>
  <c r="AE625" i="2" s="1"/>
  <c r="AD490" i="2"/>
  <c r="AE490" i="2" s="1"/>
  <c r="AD51" i="2"/>
  <c r="AE51" i="2" s="1"/>
  <c r="AD204" i="2"/>
  <c r="AE204" i="2" s="1"/>
  <c r="AD1100" i="2"/>
  <c r="AE1100" i="2" s="1"/>
  <c r="AD83" i="2"/>
  <c r="AE83" i="2" s="1"/>
  <c r="AD268" i="2"/>
  <c r="AE268" i="2" s="1"/>
  <c r="AD25" i="2"/>
  <c r="AE25" i="2" s="1"/>
  <c r="AD515" i="2"/>
  <c r="AE515" i="2" s="1"/>
  <c r="AD45" i="2"/>
  <c r="AE45" i="2" s="1"/>
  <c r="AD919" i="2"/>
  <c r="AE919" i="2" s="1"/>
  <c r="AD892" i="2"/>
  <c r="AE892" i="2" s="1"/>
  <c r="AD344" i="2"/>
  <c r="AE344" i="2" s="1"/>
  <c r="AD1030" i="2"/>
  <c r="AE1030" i="2" s="1"/>
  <c r="AD501" i="2"/>
  <c r="AE501" i="2" s="1"/>
  <c r="AD785" i="2"/>
  <c r="AE785" i="2" s="1"/>
  <c r="AE1004" i="2"/>
  <c r="AD1040" i="2"/>
  <c r="AE1040" i="2" s="1"/>
  <c r="AD212" i="2"/>
  <c r="AE212" i="2" s="1"/>
  <c r="AD234" i="2"/>
  <c r="AE234" i="2" s="1"/>
  <c r="AD907" i="2"/>
  <c r="AE907" i="2" s="1"/>
  <c r="AD1058" i="2"/>
  <c r="AE1058" i="2" s="1"/>
  <c r="AD1113" i="2"/>
  <c r="AE1113" i="2" s="1"/>
  <c r="AD541" i="2"/>
  <c r="AE541" i="2" s="1"/>
  <c r="AD895" i="2"/>
  <c r="AE895" i="2" s="1"/>
  <c r="AD49" i="2"/>
  <c r="AE49" i="2" s="1"/>
  <c r="AD109" i="2"/>
  <c r="AE109" i="2" s="1"/>
  <c r="AD478" i="2"/>
  <c r="AE478" i="2" s="1"/>
  <c r="AD457" i="2"/>
  <c r="AE457" i="2" s="1"/>
  <c r="AD284" i="2"/>
  <c r="AE284" i="2" s="1"/>
  <c r="AD977" i="2"/>
  <c r="AE977" i="2" s="1"/>
  <c r="AD503" i="2"/>
  <c r="AE503" i="2" s="1"/>
  <c r="AD307" i="2"/>
  <c r="AE307" i="2" s="1"/>
  <c r="AD39" i="2"/>
  <c r="AE39" i="2" s="1"/>
  <c r="AD597" i="2"/>
  <c r="AE597" i="2" s="1"/>
  <c r="AD97" i="2"/>
  <c r="AE97" i="2" s="1"/>
  <c r="AD23" i="2"/>
  <c r="AE23" i="2" s="1"/>
  <c r="AD26" i="2"/>
  <c r="AE26" i="2" s="1"/>
  <c r="AD347" i="2"/>
  <c r="AE347" i="2" s="1"/>
  <c r="AD551" i="2"/>
  <c r="AE551" i="2" s="1"/>
  <c r="AD445" i="2"/>
  <c r="AE445" i="2" s="1"/>
  <c r="AD747" i="2"/>
  <c r="AE747" i="2" s="1"/>
  <c r="AD1064" i="2"/>
  <c r="AE1064" i="2" s="1"/>
  <c r="AD651" i="2"/>
  <c r="AE651" i="2" s="1"/>
  <c r="AD493" i="2"/>
  <c r="AE493" i="2" s="1"/>
  <c r="AD606" i="2"/>
  <c r="AE606" i="2" s="1"/>
  <c r="AD244" i="2"/>
  <c r="AE244" i="2" s="1"/>
  <c r="AD706" i="2"/>
  <c r="AE706" i="2" s="1"/>
  <c r="AD689" i="2"/>
  <c r="AE689" i="2" s="1"/>
  <c r="AD795" i="2"/>
  <c r="AE795" i="2" s="1"/>
  <c r="AD1118" i="2"/>
  <c r="AE1118" i="2" s="1"/>
  <c r="AD927" i="2"/>
  <c r="AE927" i="2" s="1"/>
  <c r="AD855" i="2"/>
  <c r="AE855" i="2" s="1"/>
  <c r="AD149" i="2"/>
  <c r="AE149" i="2" s="1"/>
  <c r="AD639" i="2"/>
  <c r="AE639" i="2" s="1"/>
  <c r="AD828" i="2"/>
  <c r="AE828" i="2" s="1"/>
  <c r="AD146" i="2"/>
  <c r="AE146" i="2" s="1"/>
  <c r="AD206" i="2"/>
  <c r="AE206" i="2" s="1"/>
  <c r="AD154" i="2"/>
  <c r="AE154" i="2" s="1"/>
  <c r="AD374" i="2"/>
  <c r="AE374" i="2" s="1"/>
  <c r="AD928" i="2"/>
  <c r="AE928" i="2" s="1"/>
  <c r="AD804" i="2"/>
  <c r="AE804" i="2" s="1"/>
  <c r="AD911" i="2"/>
  <c r="AE911" i="2" s="1"/>
  <c r="AD1006" i="2"/>
  <c r="AE1006" i="2" s="1"/>
  <c r="AD167" i="2"/>
  <c r="AE167" i="2" s="1"/>
  <c r="AD824" i="2"/>
  <c r="AE824" i="2" s="1"/>
  <c r="AD972" i="2"/>
  <c r="AE972" i="2" s="1"/>
  <c r="AD473" i="2"/>
  <c r="AE473" i="2" s="1"/>
  <c r="AD1074" i="2"/>
  <c r="AE1074" i="2" s="1"/>
  <c r="AD846" i="2"/>
  <c r="AD463" i="2"/>
  <c r="AD1106" i="2"/>
  <c r="AE1106" i="2" s="1"/>
  <c r="AD924" i="2"/>
  <c r="AE924" i="2" s="1"/>
  <c r="AD634" i="2"/>
  <c r="AE634" i="2" s="1"/>
  <c r="AD620" i="2"/>
  <c r="AE620" i="2" s="1"/>
  <c r="AD713" i="2"/>
  <c r="AE713" i="2" s="1"/>
  <c r="AD416" i="2"/>
  <c r="AE416" i="2" s="1"/>
  <c r="AD897" i="2"/>
  <c r="AE897" i="2" s="1"/>
  <c r="AD186" i="2"/>
  <c r="AE186" i="2" s="1"/>
  <c r="AD674" i="2"/>
  <c r="AE674" i="2" s="1"/>
  <c r="AD778" i="2"/>
  <c r="AE778" i="2" s="1"/>
  <c r="AD909" i="2"/>
  <c r="AE909" i="2" s="1"/>
  <c r="AD1056" i="2"/>
  <c r="AE1056" i="2" s="1"/>
  <c r="AD32" i="2"/>
  <c r="AE32" i="2" s="1"/>
  <c r="AD1050" i="2"/>
  <c r="AE1050" i="2" s="1"/>
  <c r="AD22" i="2"/>
  <c r="AE22" i="2" s="1"/>
  <c r="AD163" i="2"/>
  <c r="AE163" i="2" s="1"/>
  <c r="AD544" i="2"/>
  <c r="AE544" i="2" s="1"/>
  <c r="AD335" i="2"/>
  <c r="AE335" i="2" s="1"/>
  <c r="AD507" i="2"/>
  <c r="AE507" i="2" s="1"/>
  <c r="AD761" i="2"/>
  <c r="AE761" i="2" s="1"/>
  <c r="AD861" i="2"/>
  <c r="AE861" i="2" s="1"/>
  <c r="AD922" i="2"/>
  <c r="AE922" i="2" s="1"/>
  <c r="AD334" i="2"/>
  <c r="AE334" i="2" s="1"/>
  <c r="AD229" i="2"/>
  <c r="AE229" i="2" s="1"/>
  <c r="AD361" i="2"/>
  <c r="AE361" i="2" s="1"/>
  <c r="AD76" i="2"/>
  <c r="AE76" i="2" s="1"/>
  <c r="AD405" i="2"/>
  <c r="AE405" i="2" s="1"/>
  <c r="AD832" i="2"/>
  <c r="AE832" i="2" s="1"/>
  <c r="AD520" i="2"/>
  <c r="AE520" i="2" s="1"/>
  <c r="AD867" i="2"/>
  <c r="AE867" i="2" s="1"/>
  <c r="AE846" i="2"/>
  <c r="AE463" i="2"/>
  <c r="AD986" i="2"/>
  <c r="AE986" i="2" s="1"/>
  <c r="AD162" i="2"/>
  <c r="AE162" i="2" s="1"/>
  <c r="AD14" i="2"/>
  <c r="AE14" i="2" s="1"/>
  <c r="AD8" i="2"/>
  <c r="AE8" i="2" s="1"/>
  <c r="AD1105" i="2"/>
  <c r="AE1105" i="2" s="1"/>
  <c r="AD94" i="2"/>
  <c r="AE94" i="2" s="1"/>
  <c r="AD177" i="2"/>
  <c r="AE177" i="2" s="1"/>
  <c r="AD643" i="2"/>
  <c r="AE643" i="2" s="1"/>
  <c r="AD324" i="2"/>
  <c r="AE324" i="2" s="1"/>
  <c r="AD203" i="2"/>
  <c r="AE203" i="2" s="1"/>
  <c r="AD508" i="2"/>
  <c r="AE508" i="2" s="1"/>
  <c r="AD978" i="2"/>
  <c r="AE978" i="2" s="1"/>
  <c r="AD860" i="2"/>
  <c r="AE860" i="2" s="1"/>
  <c r="AD984" i="2"/>
  <c r="AE984" i="2" s="1"/>
  <c r="AD52" i="2"/>
  <c r="AE52" i="2" s="1"/>
  <c r="AD161" i="2"/>
  <c r="AE161" i="2" s="1"/>
  <c r="AD117" i="2"/>
  <c r="AE117" i="2" s="1"/>
  <c r="AD821" i="2"/>
  <c r="AE821" i="2" s="1"/>
  <c r="AD549" i="2"/>
  <c r="AE549" i="2" s="1"/>
  <c r="AD1003" i="2"/>
  <c r="AE1003" i="2" s="1"/>
  <c r="AE1037" i="2"/>
  <c r="AD90" i="2"/>
  <c r="AE90" i="2" s="1"/>
  <c r="AD910" i="2"/>
  <c r="AE910" i="2" s="1"/>
  <c r="AD367" i="2"/>
  <c r="AE367" i="2" s="1"/>
  <c r="AD871" i="2"/>
  <c r="AE871" i="2" s="1"/>
  <c r="AD1035" i="2"/>
  <c r="AE1035" i="2" s="1"/>
  <c r="AD105" i="2"/>
  <c r="AE105" i="2" s="1"/>
  <c r="AD899" i="2"/>
  <c r="AE899" i="2" s="1"/>
  <c r="AD553" i="2"/>
  <c r="AE553" i="2" s="1"/>
  <c r="AD583" i="2"/>
  <c r="AE583" i="2" s="1"/>
  <c r="AD248" i="2"/>
  <c r="AE248" i="2" s="1"/>
  <c r="AD262" i="2"/>
  <c r="AE262" i="2" s="1"/>
  <c r="AD810" i="2"/>
  <c r="AE810" i="2" s="1"/>
  <c r="AD547" i="2"/>
  <c r="AE547" i="2" s="1"/>
  <c r="AD784" i="2"/>
  <c r="AE784" i="2" s="1"/>
  <c r="AD869" i="2"/>
  <c r="AE869" i="2" s="1"/>
  <c r="AD1109" i="2"/>
  <c r="AE1109" i="2" s="1"/>
  <c r="AD577" i="2"/>
  <c r="AE577" i="2" s="1"/>
  <c r="AD185" i="2"/>
  <c r="AE185" i="2" s="1"/>
  <c r="AD169" i="2"/>
  <c r="AE169" i="2" s="1"/>
  <c r="AD774" i="2"/>
  <c r="AE774" i="2" s="1"/>
  <c r="AD44" i="2"/>
  <c r="AE44" i="2" s="1"/>
  <c r="AD425" i="2"/>
  <c r="AE425" i="2" s="1"/>
  <c r="AD989" i="2"/>
  <c r="AE989" i="2" s="1"/>
  <c r="AD1020" i="2"/>
  <c r="AE1020" i="2" s="1"/>
  <c r="AD805" i="2"/>
  <c r="AE805" i="2" s="1"/>
  <c r="AD80" i="2"/>
  <c r="AE80" i="2" s="1"/>
  <c r="AD923" i="2"/>
  <c r="AE923" i="2" s="1"/>
  <c r="AD886" i="2"/>
  <c r="AE886" i="2" s="1"/>
  <c r="AD111" i="2"/>
  <c r="AE111" i="2" s="1"/>
  <c r="AD1093" i="2"/>
  <c r="AE1093" i="2" s="1"/>
  <c r="AD1117" i="2"/>
  <c r="AE1117" i="2" s="1"/>
  <c r="AD1069" i="2"/>
  <c r="AE1069" i="2" s="1"/>
  <c r="AD769" i="2"/>
  <c r="AE769" i="2" s="1"/>
  <c r="AD653" i="2"/>
  <c r="AE653" i="2" s="1"/>
  <c r="AD999" i="2"/>
  <c r="AE999" i="2" s="1"/>
  <c r="AD760" i="2"/>
  <c r="AE760" i="2" s="1"/>
  <c r="AD579" i="2"/>
  <c r="AE579" i="2" s="1"/>
  <c r="AD563" i="2"/>
  <c r="AE563" i="2" s="1"/>
  <c r="AD144" i="2"/>
  <c r="AE144" i="2" s="1"/>
  <c r="AD125" i="2"/>
  <c r="AE125" i="2" s="1"/>
  <c r="AD437" i="2"/>
  <c r="AE437" i="2" s="1"/>
  <c r="AD104" i="2"/>
  <c r="AE104" i="2" s="1"/>
  <c r="AD969" i="2"/>
  <c r="AE969" i="2" s="1"/>
  <c r="AD900" i="2"/>
  <c r="AE900" i="2" s="1"/>
  <c r="AD202" i="2"/>
  <c r="AE202" i="2" s="1"/>
  <c r="AD293" i="2"/>
  <c r="AE293" i="2" s="1"/>
  <c r="AD69" i="2"/>
  <c r="AE69" i="2" s="1"/>
  <c r="AD644" i="2"/>
  <c r="AE644" i="2" s="1"/>
  <c r="AD1022" i="2"/>
  <c r="AE1022" i="2" s="1"/>
  <c r="AD449" i="2"/>
  <c r="AE449" i="2" s="1"/>
  <c r="AD143" i="2"/>
  <c r="AE143" i="2" s="1"/>
  <c r="AD816" i="2"/>
  <c r="AE816" i="2" s="1"/>
  <c r="AD465" i="2"/>
  <c r="AE465" i="2" s="1"/>
  <c r="AD678" i="2"/>
  <c r="AE678" i="2" s="1"/>
  <c r="AD736" i="2"/>
  <c r="AE736" i="2" s="1"/>
  <c r="AD550" i="2"/>
  <c r="AE550" i="2" s="1"/>
  <c r="AD1107" i="2"/>
  <c r="AE1107" i="2" s="1"/>
  <c r="AD308" i="2"/>
  <c r="AE308" i="2" s="1"/>
  <c r="AD417" i="2"/>
  <c r="AE417" i="2" s="1"/>
  <c r="AD880" i="2"/>
  <c r="AE880" i="2" s="1"/>
  <c r="AD98" i="2"/>
  <c r="AE98" i="2" s="1"/>
  <c r="AD685" i="2"/>
  <c r="AE685" i="2" s="1"/>
  <c r="AD701" i="2"/>
  <c r="AE701" i="2" s="1"/>
  <c r="AD1024" i="2"/>
  <c r="AE1024" i="2" s="1"/>
  <c r="AD199" i="2"/>
  <c r="AE199" i="2" s="1"/>
  <c r="AD274" i="2"/>
  <c r="AE274" i="2" s="1"/>
  <c r="AD809" i="2"/>
  <c r="AE809" i="2" s="1"/>
  <c r="AD788" i="2"/>
  <c r="AE788" i="2" s="1"/>
  <c r="AD317" i="2"/>
  <c r="AE317" i="2" s="1"/>
  <c r="AD1066" i="2"/>
  <c r="AE1066" i="2" s="1"/>
  <c r="AD410" i="2"/>
  <c r="AE410" i="2" s="1"/>
  <c r="AD863" i="2"/>
  <c r="AE863" i="2" s="1"/>
  <c r="AD561" i="2"/>
  <c r="AE561" i="2" s="1"/>
  <c r="AD998" i="2"/>
  <c r="AE998" i="2" s="1"/>
  <c r="AD932" i="2"/>
  <c r="AE932" i="2" s="1"/>
  <c r="AD864" i="2"/>
  <c r="AE864" i="2" s="1"/>
  <c r="AD640" i="2"/>
  <c r="AE640" i="2" s="1"/>
  <c r="AD205" i="2"/>
  <c r="AE205" i="2" s="1"/>
  <c r="AD193" i="2"/>
  <c r="AE193" i="2" s="1"/>
  <c r="AD845" i="2"/>
  <c r="AE845" i="2" s="1"/>
  <c r="AD585" i="2"/>
  <c r="AE585" i="2" s="1"/>
  <c r="AD370" i="2"/>
  <c r="AE370" i="2" s="1"/>
  <c r="AD576" i="2"/>
  <c r="AE576" i="2" s="1"/>
  <c r="AD236" i="2"/>
  <c r="AE236" i="2" s="1"/>
  <c r="AD297" i="2"/>
  <c r="AE297" i="2" s="1"/>
  <c r="AD339" i="2"/>
  <c r="AE339" i="2" s="1"/>
  <c r="AD391" i="2"/>
  <c r="AE391" i="2" s="1"/>
  <c r="AD373" i="2"/>
  <c r="AE373" i="2" s="1"/>
  <c r="AD283" i="2"/>
  <c r="AE283" i="2" s="1"/>
  <c r="AD435" i="2"/>
  <c r="AE435" i="2" s="1"/>
  <c r="AD328" i="2"/>
  <c r="AE328" i="2" s="1"/>
  <c r="AD138" i="2"/>
  <c r="AE138" i="2" s="1"/>
  <c r="AD558" i="2"/>
  <c r="AE558" i="2" s="1"/>
  <c r="AD1116" i="2"/>
  <c r="AE1116" i="2" s="1"/>
  <c r="AD829" i="2"/>
  <c r="AE829" i="2" s="1"/>
  <c r="AD223" i="2"/>
  <c r="AE223" i="2" s="1"/>
  <c r="AD929" i="2"/>
  <c r="AE929" i="2" s="1"/>
  <c r="AD129" i="2"/>
  <c r="AE129" i="2" s="1"/>
  <c r="AD660" i="2"/>
  <c r="AE660" i="2" s="1"/>
  <c r="AD834" i="2"/>
  <c r="AE834" i="2" s="1"/>
  <c r="AD754" i="2"/>
  <c r="AE754" i="2" s="1"/>
  <c r="AD28" i="2"/>
  <c r="AE28" i="2" s="1"/>
  <c r="AD601" i="2"/>
  <c r="AE601" i="2" s="1"/>
  <c r="AD96" i="2"/>
  <c r="AE96" i="2" s="1"/>
  <c r="AD440" i="2"/>
  <c r="AE440" i="2" s="1"/>
  <c r="AD194" i="2"/>
  <c r="AE194" i="2" s="1"/>
  <c r="AD1031" i="2"/>
  <c r="AE1031" i="2" s="1"/>
  <c r="AD394" i="2"/>
  <c r="AE394" i="2" s="1"/>
  <c r="AD781" i="2"/>
  <c r="AE781" i="2" s="1"/>
  <c r="AD311" i="2"/>
  <c r="AE311" i="2" s="1"/>
  <c r="AD401" i="2"/>
  <c r="AE401" i="2" s="1"/>
  <c r="AD833" i="2"/>
  <c r="AE833" i="2" s="1"/>
  <c r="AD238" i="2"/>
  <c r="AE238" i="2" s="1"/>
  <c r="AD351" i="2"/>
  <c r="AE351" i="2" s="1"/>
  <c r="AD483" i="2"/>
  <c r="AE483" i="2" s="1"/>
  <c r="AD1039" i="2"/>
  <c r="AE1039" i="2" s="1"/>
  <c r="AD718" i="2"/>
  <c r="AE718" i="2" s="1"/>
  <c r="AD448" i="2"/>
  <c r="AE448" i="2" s="1"/>
  <c r="AD965" i="2"/>
  <c r="AE965" i="2" s="1"/>
  <c r="AD782" i="2"/>
  <c r="AE782" i="2" s="1"/>
  <c r="AD210" i="2"/>
  <c r="AE210" i="2" s="1"/>
  <c r="AD686" i="2"/>
  <c r="AE686" i="2" s="1"/>
  <c r="AD808" i="2"/>
  <c r="AE808" i="2" s="1"/>
  <c r="AD427" i="2"/>
  <c r="AE427" i="2" s="1"/>
  <c r="AD1057" i="2"/>
  <c r="AE1057" i="2" s="1"/>
  <c r="AD822" i="2"/>
  <c r="AE822" i="2" s="1"/>
  <c r="AD581" i="2"/>
  <c r="AE581" i="2" s="1"/>
  <c r="AD741" i="2"/>
  <c r="AE741" i="2" s="1"/>
  <c r="AD605" i="2"/>
  <c r="AE605" i="2" s="1"/>
  <c r="AD316" i="2"/>
  <c r="AE316" i="2" s="1"/>
  <c r="AD582" i="2"/>
  <c r="AE582" i="2" s="1"/>
  <c r="AD91" i="2"/>
  <c r="AE91" i="2" s="1"/>
  <c r="AD289" i="2"/>
  <c r="AE289" i="2" s="1"/>
  <c r="AD349" i="2"/>
  <c r="AE349" i="2" s="1"/>
  <c r="AD856" i="2"/>
  <c r="AE856" i="2" s="1"/>
  <c r="AD380" i="2"/>
  <c r="AE380" i="2" s="1"/>
  <c r="AD536" i="2"/>
  <c r="AE536" i="2" s="1"/>
  <c r="AD133" i="2"/>
  <c r="AE133" i="2" s="1"/>
  <c r="AD231" i="2"/>
  <c r="AE231" i="2" s="1"/>
  <c r="AD938" i="2"/>
  <c r="AE938" i="2" s="1"/>
  <c r="AD997" i="2"/>
  <c r="AE997" i="2" s="1"/>
  <c r="AD79" i="2"/>
  <c r="AE79" i="2" s="1"/>
  <c r="AD402" i="2"/>
  <c r="AE402" i="2" s="1"/>
  <c r="AD840" i="2"/>
  <c r="AE840" i="2" s="1"/>
  <c r="AD853" i="2"/>
  <c r="AE853" i="2" s="1"/>
  <c r="AD153" i="2"/>
  <c r="AE153" i="2" s="1"/>
  <c r="AD635" i="2"/>
  <c r="AE635" i="2" s="1"/>
  <c r="AD578" i="2"/>
  <c r="AE578" i="2" s="1"/>
  <c r="AD294" i="2"/>
  <c r="AE294" i="2" s="1"/>
  <c r="AD742" i="2"/>
  <c r="AE742" i="2" s="1"/>
  <c r="AD352" i="2"/>
  <c r="AE352" i="2" s="1"/>
  <c r="AD772" i="2"/>
  <c r="AE772" i="2" s="1"/>
  <c r="AD482" i="2"/>
  <c r="AE482" i="2" s="1"/>
  <c r="AD966" i="2"/>
  <c r="AE966" i="2" s="1"/>
  <c r="AD216" i="2"/>
  <c r="AE216" i="2" s="1"/>
  <c r="AD542" i="2"/>
  <c r="AE542" i="2" s="1"/>
  <c r="AD30" i="2"/>
  <c r="AE30" i="2" s="1"/>
  <c r="AD20" i="2"/>
  <c r="AE20" i="2" s="1"/>
  <c r="AD36" i="2"/>
  <c r="AE36" i="2" s="1"/>
  <c r="AD414" i="2"/>
  <c r="AE414" i="2" s="1"/>
  <c r="AD57" i="2"/>
  <c r="AE57" i="2" s="1"/>
  <c r="AD889" i="2"/>
  <c r="AE889" i="2" s="1"/>
  <c r="AD516" i="2"/>
  <c r="AE516" i="2" s="1"/>
  <c r="AD941" i="2"/>
  <c r="AE941" i="2" s="1"/>
  <c r="AD526" i="2"/>
  <c r="AE526" i="2" s="1"/>
  <c r="AD1097" i="2"/>
  <c r="AE1097" i="2" s="1"/>
  <c r="AD383" i="2"/>
  <c r="AE383" i="2" s="1"/>
  <c r="AD878" i="2"/>
  <c r="AE878" i="2" s="1"/>
  <c r="AD120" i="2"/>
  <c r="AE120" i="2" s="1"/>
  <c r="AD252" i="2"/>
  <c r="AE252" i="2" s="1"/>
  <c r="AD95" i="2"/>
  <c r="AE95" i="2" s="1"/>
  <c r="AD341" i="2"/>
  <c r="AE341" i="2" s="1"/>
  <c r="AD964" i="2"/>
  <c r="AE964" i="2" s="1"/>
  <c r="AD1032" i="2"/>
  <c r="AE1032" i="2" s="1"/>
  <c r="AD140" i="2"/>
  <c r="AE140" i="2" s="1"/>
  <c r="AD151" i="2"/>
  <c r="AE151" i="2" s="1"/>
  <c r="AD46" i="2"/>
  <c r="AE46" i="2" s="1"/>
  <c r="AD552" i="2"/>
  <c r="AE552" i="2" s="1"/>
  <c r="AD850" i="2"/>
  <c r="AE850" i="2" s="1"/>
  <c r="AD200" i="2"/>
  <c r="AE200" i="2" s="1"/>
  <c r="AD753" i="2"/>
  <c r="AE753" i="2" s="1"/>
  <c r="AD82" i="2"/>
  <c r="AE82" i="2" s="1"/>
  <c r="AD157" i="2"/>
  <c r="AE157" i="2" s="1"/>
  <c r="AD721" i="2"/>
  <c r="AE721" i="2" s="1"/>
  <c r="AD602" i="2"/>
  <c r="AE602" i="2" s="1"/>
  <c r="AD658" i="2"/>
  <c r="AE658" i="2" s="1"/>
  <c r="AD424" i="2"/>
  <c r="AE424" i="2" s="1"/>
  <c r="AD272" i="2"/>
  <c r="AE272" i="2" s="1"/>
  <c r="AD282" i="2"/>
  <c r="AE282" i="2" s="1"/>
  <c r="AD222" i="2"/>
  <c r="AE222" i="2" s="1"/>
  <c r="AD882" i="2"/>
  <c r="AE882" i="2" s="1"/>
  <c r="AD854" i="2"/>
  <c r="AE854" i="2" s="1"/>
  <c r="AD555" i="2"/>
  <c r="AE555" i="2" s="1"/>
  <c r="AD321" i="2"/>
  <c r="AE321" i="2" s="1"/>
  <c r="AD776" i="2"/>
  <c r="AE776" i="2" s="1"/>
  <c r="AD646" i="2"/>
  <c r="AE646" i="2" s="1"/>
  <c r="AD848" i="2"/>
  <c r="AE848" i="2" s="1"/>
  <c r="AD609" i="2"/>
  <c r="AE609" i="2" s="1"/>
  <c r="AD598" i="2"/>
  <c r="AE598" i="2" s="1"/>
  <c r="AD1082" i="2"/>
  <c r="AE1082" i="2" s="1"/>
  <c r="AD1027" i="2"/>
  <c r="AE1027" i="2" s="1"/>
  <c r="AD84" i="2"/>
  <c r="AE84" i="2" s="1"/>
  <c r="AD974" i="2"/>
  <c r="AE974" i="2" s="1"/>
  <c r="AD540" i="2"/>
  <c r="AE540" i="2" s="1"/>
  <c r="AD350" i="2"/>
  <c r="AE350" i="2" s="1"/>
  <c r="AD464" i="2"/>
  <c r="AE464" i="2" s="1"/>
  <c r="AD486" i="2"/>
  <c r="AE486" i="2" s="1"/>
  <c r="AD459" i="2"/>
  <c r="AE459" i="2" s="1"/>
  <c r="AD695" i="2"/>
  <c r="AE695" i="2" s="1"/>
  <c r="AD737" i="2"/>
  <c r="AE737" i="2" s="1"/>
  <c r="AD791" i="2"/>
  <c r="AE791" i="2" s="1"/>
  <c r="AD894" i="2"/>
  <c r="AE894" i="2" s="1"/>
  <c r="AD160" i="2"/>
  <c r="AE160" i="2" s="1"/>
  <c r="AD1086" i="2"/>
  <c r="AE1086" i="2" s="1"/>
  <c r="AD1104" i="2"/>
  <c r="AE1104" i="2" s="1"/>
  <c r="AD1049" i="2"/>
  <c r="AE1049" i="2" s="1"/>
  <c r="AD862" i="2"/>
  <c r="AE862" i="2" s="1"/>
  <c r="AD991" i="2"/>
  <c r="AE991" i="2" s="1"/>
  <c r="AD1051" i="2"/>
  <c r="AE1051" i="2" s="1"/>
  <c r="AD801" i="2"/>
  <c r="AE801" i="2" s="1"/>
  <c r="AD537" i="2"/>
  <c r="AE537" i="2" s="1"/>
  <c r="AD103" i="2"/>
  <c r="AE103" i="2" s="1"/>
  <c r="AD632" i="2"/>
  <c r="AE632" i="2" s="1"/>
  <c r="AD315" i="2"/>
  <c r="AE315" i="2" s="1"/>
  <c r="AD53" i="2"/>
  <c r="AE53" i="2" s="1"/>
  <c r="AD702" i="2"/>
  <c r="AE702" i="2" s="1"/>
  <c r="AD286" i="2"/>
  <c r="AE286" i="2" s="1"/>
  <c r="AD235" i="2"/>
  <c r="AE235" i="2" s="1"/>
  <c r="AD963" i="2"/>
  <c r="AE963" i="2" s="1"/>
  <c r="AD831" i="2"/>
  <c r="AE831" i="2" s="1"/>
  <c r="AD462" i="2"/>
  <c r="AE462" i="2" s="1"/>
  <c r="AD217" i="2"/>
  <c r="AE217" i="2" s="1"/>
  <c r="AD178" i="2"/>
  <c r="AE178" i="2" s="1"/>
  <c r="AD115" i="2"/>
  <c r="AE115" i="2" s="1"/>
  <c r="AD616" i="2"/>
  <c r="AE616" i="2" s="1"/>
  <c r="AD670" i="2"/>
  <c r="AE670" i="2" s="1"/>
  <c r="AD386" i="2"/>
  <c r="AE386" i="2" s="1"/>
  <c r="AD110" i="2"/>
  <c r="AE110" i="2" s="1"/>
  <c r="AD59" i="2"/>
  <c r="AE59" i="2" s="1"/>
  <c r="AD590" i="2"/>
  <c r="AE590" i="2" s="1"/>
  <c r="AD676" i="2"/>
  <c r="AE676" i="2" s="1"/>
  <c r="AD228" i="2"/>
  <c r="AE228" i="2" s="1"/>
  <c r="AD1095" i="2"/>
  <c r="AE1095" i="2" s="1"/>
  <c r="AD439" i="2"/>
  <c r="AE439" i="2" s="1"/>
  <c r="AD366" i="2"/>
  <c r="AE366" i="2" s="1"/>
  <c r="AD304" i="2"/>
  <c r="AE304" i="2" s="1"/>
  <c r="AD759" i="2"/>
  <c r="AE759" i="2" s="1"/>
  <c r="AD762" i="2"/>
  <c r="AE762" i="2" s="1"/>
  <c r="AD1124" i="2"/>
  <c r="AE1124" i="2" s="1"/>
  <c r="AD1089" i="2"/>
  <c r="AE1089" i="2" s="1"/>
  <c r="AD638" i="2"/>
  <c r="AE638" i="2" s="1"/>
  <c r="AD1065" i="2"/>
  <c r="AE1065" i="2" s="1"/>
  <c r="AD726" i="2"/>
  <c r="AE726" i="2" s="1"/>
  <c r="AD944" i="2"/>
  <c r="AE944" i="2" s="1"/>
  <c r="Y231" i="2"/>
  <c r="Z231" i="2" s="1"/>
  <c r="Y759" i="2"/>
  <c r="Z759" i="2" s="1"/>
  <c r="Y786" i="2"/>
  <c r="Z786" i="2" s="1"/>
  <c r="Y1043" i="2"/>
  <c r="Z1043" i="2" s="1"/>
  <c r="Y938" i="2"/>
  <c r="Z938" i="2" s="1"/>
  <c r="Y1040" i="2"/>
  <c r="Z1040" i="2" s="1"/>
  <c r="Y925" i="2"/>
  <c r="Z925" i="2" s="1"/>
  <c r="Y535" i="2"/>
  <c r="Z535" i="2" s="1"/>
  <c r="Y997" i="2"/>
  <c r="Z997" i="2" s="1"/>
  <c r="Y212" i="2"/>
  <c r="Z212" i="2" s="1"/>
  <c r="Y64" i="2"/>
  <c r="Z64" i="2" s="1"/>
  <c r="Y846" i="2"/>
  <c r="Z846" i="2" s="1"/>
  <c r="Y79" i="2"/>
  <c r="Z79" i="2" s="1"/>
  <c r="Y234" i="2"/>
  <c r="Z234" i="2" s="1"/>
  <c r="Y531" i="2"/>
  <c r="Z531" i="2" s="1"/>
  <c r="Y463" i="2"/>
  <c r="Z463" i="2" s="1"/>
  <c r="Y402" i="2"/>
  <c r="Z402" i="2" s="1"/>
  <c r="Y907" i="2"/>
  <c r="Z907" i="2" s="1"/>
  <c r="Y955" i="2"/>
  <c r="Z955" i="2" s="1"/>
  <c r="Y1106" i="2"/>
  <c r="Z1106" i="2" s="1"/>
  <c r="Y840" i="2"/>
  <c r="Z840" i="2" s="1"/>
  <c r="Y1058" i="2"/>
  <c r="Z1058" i="2" s="1"/>
  <c r="Y329" i="2"/>
  <c r="Z329" i="2" s="1"/>
  <c r="Y924" i="2"/>
  <c r="Z924" i="2" s="1"/>
  <c r="Y853" i="2"/>
  <c r="Z853" i="2" s="1"/>
  <c r="Y1113" i="2"/>
  <c r="Z1113" i="2" s="1"/>
  <c r="Y723" i="2"/>
  <c r="Z723" i="2" s="1"/>
  <c r="Y634" i="2"/>
  <c r="Z634" i="2" s="1"/>
  <c r="Y153" i="2"/>
  <c r="Z153" i="2" s="1"/>
  <c r="Y541" i="2"/>
  <c r="Z541" i="2" s="1"/>
  <c r="Y1052" i="2"/>
  <c r="Z1052" i="2" s="1"/>
  <c r="Y620" i="2"/>
  <c r="Z620" i="2" s="1"/>
  <c r="Y635" i="2"/>
  <c r="Z635" i="2" s="1"/>
  <c r="Y895" i="2"/>
  <c r="Z895" i="2" s="1"/>
  <c r="Y1091" i="2"/>
  <c r="Z1091" i="2" s="1"/>
  <c r="Y713" i="2"/>
  <c r="Z713" i="2" s="1"/>
  <c r="Y578" i="2"/>
  <c r="Z578" i="2" s="1"/>
  <c r="Y49" i="2"/>
  <c r="Z49" i="2" s="1"/>
  <c r="Y37" i="2"/>
  <c r="Z37" i="2" s="1"/>
  <c r="Y416" i="2"/>
  <c r="Z416" i="2" s="1"/>
  <c r="Y294" i="2"/>
  <c r="Z294" i="2" s="1"/>
  <c r="Y109" i="2"/>
  <c r="Z109" i="2" s="1"/>
  <c r="Y214" i="2"/>
  <c r="Z214" i="2" s="1"/>
  <c r="Y897" i="2"/>
  <c r="Z897" i="2" s="1"/>
  <c r="Y742" i="2"/>
  <c r="Z742" i="2" s="1"/>
  <c r="Y478" i="2"/>
  <c r="Z478" i="2" s="1"/>
  <c r="Y738" i="2"/>
  <c r="Z738" i="2" s="1"/>
  <c r="Y186" i="2"/>
  <c r="Z186" i="2" s="1"/>
  <c r="Y352" i="2"/>
  <c r="Z352" i="2" s="1"/>
  <c r="Y457" i="2"/>
  <c r="Z457" i="2" s="1"/>
  <c r="Y1007" i="2"/>
  <c r="Z1007" i="2" s="1"/>
  <c r="Y674" i="2"/>
  <c r="Z674" i="2" s="1"/>
  <c r="Y772" i="2"/>
  <c r="Z772" i="2" s="1"/>
  <c r="Y284" i="2"/>
  <c r="Z284" i="2" s="1"/>
  <c r="Y692" i="2"/>
  <c r="Z692" i="2" s="1"/>
  <c r="Y778" i="2"/>
  <c r="Z778" i="2" s="1"/>
  <c r="Y482" i="2"/>
  <c r="Z482" i="2" s="1"/>
  <c r="Y977" i="2"/>
  <c r="Z977" i="2" s="1"/>
  <c r="Y715" i="2"/>
  <c r="Z715" i="2" s="1"/>
  <c r="Y909" i="2"/>
  <c r="Z909" i="2" s="1"/>
  <c r="Y966" i="2"/>
  <c r="Z966" i="2" s="1"/>
  <c r="Y503" i="2"/>
  <c r="Z503" i="2" s="1"/>
  <c r="Y591" i="2"/>
  <c r="Z591" i="2" s="1"/>
  <c r="Y1056" i="2"/>
  <c r="Z1056" i="2" s="1"/>
  <c r="Y216" i="2"/>
  <c r="Z216" i="2" s="1"/>
  <c r="Y307" i="2"/>
  <c r="Z307" i="2" s="1"/>
  <c r="Y103" i="2"/>
  <c r="Z103" i="2" s="1"/>
  <c r="Y32" i="2"/>
  <c r="Z32" i="2" s="1"/>
  <c r="AD847" i="2"/>
  <c r="AE847" i="2" s="1"/>
  <c r="AD873" i="2"/>
  <c r="AE873" i="2" s="1"/>
  <c r="AD16" i="2"/>
  <c r="AE16" i="2" s="1"/>
  <c r="AD122" i="2"/>
  <c r="AE122" i="2" s="1"/>
  <c r="AD729" i="2"/>
  <c r="AE729" i="2" s="1"/>
  <c r="AD881" i="2"/>
  <c r="AE881" i="2" s="1"/>
  <c r="AD947" i="2"/>
  <c r="AE947" i="2" s="1"/>
  <c r="AD1088" i="2"/>
  <c r="AE1088" i="2" s="1"/>
  <c r="AD682" i="2"/>
  <c r="AE682" i="2" s="1"/>
  <c r="AD903" i="2"/>
  <c r="AE903" i="2" s="1"/>
  <c r="AD983" i="2"/>
  <c r="AE983" i="2" s="1"/>
  <c r="AD480" i="2"/>
  <c r="AE480" i="2" s="1"/>
  <c r="AD745" i="2"/>
  <c r="AE745" i="2" s="1"/>
  <c r="AD593" i="2"/>
  <c r="AE593" i="2" s="1"/>
  <c r="AD731" i="2"/>
  <c r="AE731" i="2" s="1"/>
  <c r="AD280" i="2"/>
  <c r="AE280" i="2" s="1"/>
  <c r="AD584" i="2"/>
  <c r="AE584" i="2" s="1"/>
  <c r="AD312" i="2"/>
  <c r="AE312" i="2" s="1"/>
  <c r="AD15" i="2"/>
  <c r="AE15" i="2" s="1"/>
  <c r="AD9" i="2"/>
  <c r="AE9" i="2" s="1"/>
  <c r="AD1028" i="2"/>
  <c r="AE1028" i="2" s="1"/>
  <c r="AD467" i="2"/>
  <c r="AE467" i="2" s="1"/>
  <c r="AD1061" i="2"/>
  <c r="AE1061" i="2" s="1"/>
  <c r="AD1060" i="2"/>
  <c r="AE1060" i="2" s="1"/>
  <c r="AD1115" i="2"/>
  <c r="AE1115" i="2" s="1"/>
  <c r="AD1076" i="2"/>
  <c r="AE1076" i="2" s="1"/>
  <c r="AD596" i="2"/>
  <c r="AE596" i="2" s="1"/>
  <c r="AD1019" i="2"/>
  <c r="AE1019" i="2" s="1"/>
  <c r="AD404" i="2"/>
  <c r="AE404" i="2" s="1"/>
  <c r="AD767" i="2"/>
  <c r="AE767" i="2" s="1"/>
  <c r="AD1015" i="2"/>
  <c r="AE1015" i="2" s="1"/>
  <c r="AD189" i="2"/>
  <c r="AE189" i="2" s="1"/>
  <c r="Y542" i="2"/>
  <c r="Z542" i="2" s="1"/>
  <c r="Y39" i="2"/>
  <c r="Z39" i="2" s="1"/>
  <c r="Y632" i="2"/>
  <c r="Z632" i="2" s="1"/>
  <c r="Y1050" i="2"/>
  <c r="Z1050" i="2" s="1"/>
  <c r="Y30" i="2"/>
  <c r="Z30" i="2" s="1"/>
  <c r="Y597" i="2"/>
  <c r="Z597" i="2" s="1"/>
  <c r="Y315" i="2"/>
  <c r="Z315" i="2" s="1"/>
  <c r="Y22" i="2"/>
  <c r="Z22" i="2" s="1"/>
  <c r="Y20" i="2"/>
  <c r="Z20" i="2" s="1"/>
  <c r="Y97" i="2"/>
  <c r="Z97" i="2" s="1"/>
  <c r="Y53" i="2"/>
  <c r="Z53" i="2" s="1"/>
  <c r="Y163" i="2"/>
  <c r="Z163" i="2" s="1"/>
  <c r="Y36" i="2"/>
  <c r="Z36" i="2" s="1"/>
  <c r="Y23" i="2"/>
  <c r="Z23" i="2" s="1"/>
  <c r="Y702" i="2"/>
  <c r="Z702" i="2" s="1"/>
  <c r="Y544" i="2"/>
  <c r="Z544" i="2" s="1"/>
  <c r="Y414" i="2"/>
  <c r="Z414" i="2" s="1"/>
  <c r="Y26" i="2"/>
  <c r="Z26" i="2" s="1"/>
  <c r="Y286" i="2"/>
  <c r="Z286" i="2" s="1"/>
  <c r="Y335" i="2"/>
  <c r="Z335" i="2" s="1"/>
  <c r="Y57" i="2"/>
  <c r="Z57" i="2" s="1"/>
  <c r="Y347" i="2"/>
  <c r="Z347" i="2" s="1"/>
  <c r="Y235" i="2"/>
  <c r="Z235" i="2" s="1"/>
  <c r="Y507" i="2"/>
  <c r="Z507" i="2" s="1"/>
  <c r="Y889" i="2"/>
  <c r="Z889" i="2" s="1"/>
  <c r="Y551" i="2"/>
  <c r="Z551" i="2" s="1"/>
  <c r="Y165" i="2"/>
  <c r="Z165" i="2" s="1"/>
  <c r="Y761" i="2"/>
  <c r="Z761" i="2" s="1"/>
  <c r="Y516" i="2"/>
  <c r="Z516" i="2" s="1"/>
  <c r="Y445" i="2"/>
  <c r="Z445" i="2" s="1"/>
  <c r="Y1079" i="2"/>
  <c r="Z1079" i="2" s="1"/>
  <c r="Y861" i="2"/>
  <c r="Z861" i="2" s="1"/>
  <c r="Y941" i="2"/>
  <c r="Z941" i="2" s="1"/>
  <c r="Y747" i="2"/>
  <c r="Z747" i="2" s="1"/>
  <c r="Y570" i="2"/>
  <c r="Z570" i="2" s="1"/>
  <c r="Y922" i="2"/>
  <c r="Z922" i="2" s="1"/>
  <c r="Y526" i="2"/>
  <c r="Z526" i="2" s="1"/>
  <c r="Y1064" i="2"/>
  <c r="Z1064" i="2" s="1"/>
  <c r="Y285" i="2"/>
  <c r="Z285" i="2" s="1"/>
  <c r="Y334" i="2"/>
  <c r="Z334" i="2" s="1"/>
  <c r="Y1097" i="2"/>
  <c r="Z1097" i="2" s="1"/>
  <c r="Y651" i="2"/>
  <c r="Z651" i="2" s="1"/>
  <c r="Y610" i="2"/>
  <c r="Z610" i="2" s="1"/>
  <c r="Y229" i="2"/>
  <c r="Z229" i="2" s="1"/>
  <c r="Y383" i="2"/>
  <c r="Z383" i="2" s="1"/>
  <c r="Y493" i="2"/>
  <c r="Z493" i="2" s="1"/>
  <c r="Y131" i="2"/>
  <c r="Z131" i="2" s="1"/>
  <c r="Y361" i="2"/>
  <c r="Z361" i="2" s="1"/>
  <c r="Y878" i="2"/>
  <c r="Z878" i="2" s="1"/>
  <c r="Y606" i="2"/>
  <c r="Z606" i="2" s="1"/>
  <c r="Y926" i="2"/>
  <c r="Z926" i="2" s="1"/>
  <c r="Y76" i="2"/>
  <c r="Z76" i="2" s="1"/>
  <c r="Y120" i="2"/>
  <c r="Z120" i="2" s="1"/>
  <c r="Y244" i="2"/>
  <c r="Z244" i="2" s="1"/>
  <c r="Y313" i="2"/>
  <c r="Z313" i="2" s="1"/>
  <c r="Y405" i="2"/>
  <c r="Z405" i="2" s="1"/>
  <c r="Y252" i="2"/>
  <c r="Z252" i="2" s="1"/>
  <c r="Y706" i="2"/>
  <c r="Z706" i="2" s="1"/>
  <c r="Y420" i="2"/>
  <c r="Z420" i="2" s="1"/>
  <c r="Y832" i="2"/>
  <c r="Z832" i="2" s="1"/>
  <c r="Y95" i="2"/>
  <c r="Z95" i="2" s="1"/>
  <c r="Y689" i="2"/>
  <c r="Z689" i="2" s="1"/>
  <c r="Y975" i="2"/>
  <c r="Z975" i="2" s="1"/>
  <c r="Y520" i="2"/>
  <c r="Z520" i="2" s="1"/>
  <c r="Y341" i="2"/>
  <c r="Z341" i="2" s="1"/>
  <c r="Y795" i="2"/>
  <c r="Z795" i="2" s="1"/>
  <c r="Y904" i="2"/>
  <c r="Z904" i="2" s="1"/>
  <c r="Y867" i="2"/>
  <c r="Z867" i="2" s="1"/>
  <c r="Y964" i="2"/>
  <c r="Z964" i="2" s="1"/>
  <c r="Y1118" i="2"/>
  <c r="Z1118" i="2" s="1"/>
  <c r="Y687" i="2"/>
  <c r="Z687" i="2" s="1"/>
  <c r="Y910" i="2"/>
  <c r="Z910" i="2" s="1"/>
  <c r="Y1032" i="2"/>
  <c r="Z1032" i="2" s="1"/>
  <c r="Y927" i="2"/>
  <c r="Z927" i="2" s="1"/>
  <c r="Y484" i="2"/>
  <c r="Z484" i="2" s="1"/>
  <c r="Y367" i="2"/>
  <c r="Z367" i="2" s="1"/>
  <c r="Y140" i="2"/>
  <c r="Z140" i="2" s="1"/>
  <c r="Y855" i="2"/>
  <c r="Z855" i="2" s="1"/>
  <c r="Y255" i="2"/>
  <c r="Z255" i="2" s="1"/>
  <c r="Y871" i="2"/>
  <c r="Z871" i="2" s="1"/>
  <c r="Y151" i="2"/>
  <c r="Z151" i="2" s="1"/>
  <c r="Y149" i="2"/>
  <c r="Z149" i="2" s="1"/>
  <c r="Y257" i="2"/>
  <c r="Z257" i="2" s="1"/>
  <c r="Y1035" i="2"/>
  <c r="Z1035" i="2" s="1"/>
  <c r="Y46" i="2"/>
  <c r="Z46" i="2" s="1"/>
  <c r="AD543" i="2"/>
  <c r="AE543" i="2" s="1"/>
  <c r="AD971" i="2"/>
  <c r="AE971" i="2" s="1"/>
  <c r="AD698" i="2"/>
  <c r="AE698" i="2" s="1"/>
  <c r="AD114" i="2"/>
  <c r="AE114" i="2" s="1"/>
  <c r="AD673" i="2"/>
  <c r="AE673" i="2" s="1"/>
  <c r="AD188" i="2"/>
  <c r="AE188" i="2" s="1"/>
  <c r="AD139" i="2"/>
  <c r="AE139" i="2" s="1"/>
  <c r="AD529" i="2"/>
  <c r="AE529" i="2" s="1"/>
  <c r="AD957" i="2"/>
  <c r="AE957" i="2" s="1"/>
  <c r="AD852" i="2"/>
  <c r="AE852" i="2" s="1"/>
  <c r="AD1068" i="2"/>
  <c r="AE1068" i="2" s="1"/>
  <c r="AD717" i="2"/>
  <c r="AE717" i="2" s="1"/>
  <c r="AD1033" i="2"/>
  <c r="AE1033" i="2" s="1"/>
  <c r="AD668" i="2"/>
  <c r="AE668" i="2" s="1"/>
  <c r="AD447" i="2"/>
  <c r="AE447" i="2" s="1"/>
  <c r="AD276" i="2"/>
  <c r="AE276" i="2" s="1"/>
  <c r="AD136" i="2"/>
  <c r="AE136" i="2" s="1"/>
  <c r="AD988" i="2"/>
  <c r="AE988" i="2" s="1"/>
  <c r="AD874" i="2"/>
  <c r="AE874" i="2" s="1"/>
  <c r="AD611" i="2"/>
  <c r="AE611" i="2" s="1"/>
  <c r="AD1085" i="2"/>
  <c r="AE1085" i="2" s="1"/>
  <c r="AD748" i="2"/>
  <c r="AE748" i="2" s="1"/>
  <c r="AD528" i="2"/>
  <c r="AE528" i="2" s="1"/>
  <c r="AD241" i="2"/>
  <c r="AE241" i="2" s="1"/>
  <c r="AD50" i="2"/>
  <c r="AE50" i="2" s="1"/>
  <c r="AD93" i="2"/>
  <c r="AE93" i="2" s="1"/>
  <c r="AD849" i="2"/>
  <c r="AE849" i="2" s="1"/>
  <c r="AD434" i="2"/>
  <c r="AE434" i="2" s="1"/>
  <c r="AD242" i="2"/>
  <c r="AE242" i="2" s="1"/>
  <c r="AD271" i="2"/>
  <c r="AE271" i="2" s="1"/>
  <c r="AD277" i="2"/>
  <c r="AE277" i="2" s="1"/>
  <c r="AD441" i="2"/>
  <c r="AE441" i="2" s="1"/>
  <c r="AD509" i="2"/>
  <c r="AE509" i="2" s="1"/>
  <c r="AD406" i="2"/>
  <c r="AE406" i="2" s="1"/>
  <c r="AD796" i="2"/>
  <c r="AE796" i="2" s="1"/>
  <c r="AD514" i="2"/>
  <c r="AE514" i="2" s="1"/>
  <c r="AD527" i="2"/>
  <c r="AE527" i="2" s="1"/>
  <c r="AD431" i="2"/>
  <c r="AE431" i="2" s="1"/>
  <c r="AD1080" i="2"/>
  <c r="AE1080" i="2" s="1"/>
  <c r="AD913" i="2"/>
  <c r="AE913" i="2" s="1"/>
  <c r="AD1000" i="2"/>
  <c r="AE1000" i="2" s="1"/>
  <c r="AD73" i="2"/>
  <c r="AE73" i="2" s="1"/>
  <c r="AD595" i="2"/>
  <c r="AE595" i="2" s="1"/>
  <c r="AD310" i="2"/>
  <c r="AE310" i="2" s="1"/>
  <c r="AD377" i="2"/>
  <c r="AE377" i="2" s="1"/>
  <c r="AD182" i="2"/>
  <c r="AE182" i="2" s="1"/>
  <c r="AD353" i="2"/>
  <c r="AE353" i="2" s="1"/>
  <c r="AD407" i="2"/>
  <c r="AE407" i="2" s="1"/>
  <c r="AD827" i="2"/>
  <c r="AE827" i="2" s="1"/>
  <c r="AD300" i="2"/>
  <c r="AE300" i="2" s="1"/>
  <c r="AD504" i="2"/>
  <c r="AE504" i="2" s="1"/>
  <c r="AD128" i="2"/>
  <c r="AE128" i="2" s="1"/>
  <c r="AD415" i="2"/>
  <c r="AE415" i="2" s="1"/>
  <c r="AD196" i="2"/>
  <c r="AE196" i="2" s="1"/>
  <c r="AD409" i="2"/>
  <c r="AE409" i="2" s="1"/>
  <c r="AD666" i="2"/>
  <c r="AE666" i="2" s="1"/>
  <c r="AD476" i="2"/>
  <c r="AE476" i="2" s="1"/>
  <c r="AD173" i="2"/>
  <c r="AE173" i="2" s="1"/>
  <c r="AD722" i="2"/>
  <c r="AE722" i="2" s="1"/>
  <c r="AD589" i="2"/>
  <c r="AE589" i="2" s="1"/>
  <c r="AD811" i="2"/>
  <c r="AE811" i="2" s="1"/>
  <c r="AD567" i="2"/>
  <c r="AE567" i="2" s="1"/>
  <c r="AD877" i="2"/>
  <c r="AE877" i="2" s="1"/>
  <c r="AD181" i="2"/>
  <c r="AE181" i="2" s="1"/>
  <c r="AD631" i="2"/>
  <c r="AE631" i="2" s="1"/>
  <c r="AD191" i="2"/>
  <c r="AE191" i="2" s="1"/>
  <c r="AD879" i="2"/>
  <c r="AE879" i="2" s="1"/>
  <c r="AD254" i="2"/>
  <c r="AE254" i="2" s="1"/>
  <c r="AD124" i="2"/>
  <c r="AE124" i="2" s="1"/>
  <c r="AD247" i="2"/>
  <c r="AE247" i="2" s="1"/>
  <c r="AD530" i="2"/>
  <c r="AE530" i="2" s="1"/>
  <c r="AD450" i="2"/>
  <c r="AE450" i="2" s="1"/>
  <c r="AD1036" i="2"/>
  <c r="AE1036" i="2" s="1"/>
  <c r="AD935" i="2"/>
  <c r="AE935" i="2" s="1"/>
  <c r="AD704" i="2"/>
  <c r="AE704" i="2" s="1"/>
  <c r="AD749" i="2"/>
  <c r="AE749" i="2" s="1"/>
  <c r="AD487" i="2"/>
  <c r="AE487" i="2" s="1"/>
  <c r="AD1054" i="2"/>
  <c r="AE1054" i="2" s="1"/>
  <c r="AD1096" i="2"/>
  <c r="AE1096" i="2" s="1"/>
  <c r="AD779" i="2"/>
  <c r="AE779" i="2" s="1"/>
  <c r="AD901" i="2"/>
  <c r="AE901" i="2" s="1"/>
  <c r="AD823" i="2"/>
  <c r="AE823" i="2" s="1"/>
  <c r="AD937" i="2"/>
  <c r="AE937" i="2" s="1"/>
  <c r="AD918" i="2"/>
  <c r="AE918" i="2" s="1"/>
  <c r="AD655" i="2"/>
  <c r="AE655" i="2" s="1"/>
  <c r="AD249" i="2"/>
  <c r="AE249" i="2" s="1"/>
  <c r="AD819" i="2"/>
  <c r="AE819" i="2" s="1"/>
  <c r="AD301" i="2"/>
  <c r="AE301" i="2" s="1"/>
  <c r="AD215" i="2"/>
  <c r="AE215" i="2" s="1"/>
  <c r="AD179" i="2"/>
  <c r="AE179" i="2" s="1"/>
  <c r="AD364" i="2"/>
  <c r="AE364" i="2" s="1"/>
  <c r="AD592" i="2"/>
  <c r="AE592" i="2" s="1"/>
  <c r="AD652" i="2"/>
  <c r="AE652" i="2" s="1"/>
  <c r="AD27" i="2"/>
  <c r="AE27" i="2" s="1"/>
  <c r="AD1002" i="2"/>
  <c r="AE1002" i="2" s="1"/>
  <c r="AD700" i="2"/>
  <c r="AE700" i="2" s="1"/>
  <c r="AD270" i="2"/>
  <c r="AE270" i="2" s="1"/>
  <c r="AD697" i="2"/>
  <c r="AE697" i="2" s="1"/>
  <c r="AD630" i="2"/>
  <c r="AE630" i="2" s="1"/>
  <c r="AD765" i="2"/>
  <c r="AE765" i="2" s="1"/>
  <c r="AD305" i="2"/>
  <c r="AE305" i="2" s="1"/>
  <c r="AD992" i="2"/>
  <c r="AE992" i="2" s="1"/>
  <c r="AD524" i="2"/>
  <c r="AE524" i="2" s="1"/>
  <c r="AD615" i="2"/>
  <c r="AE615" i="2" s="1"/>
  <c r="AD902" i="2"/>
  <c r="AE902" i="2" s="1"/>
  <c r="AD132" i="2"/>
  <c r="AE132" i="2" s="1"/>
  <c r="AD1021" i="2"/>
  <c r="AE1021" i="2" s="1"/>
  <c r="AD519" i="2"/>
  <c r="AE519" i="2" s="1"/>
  <c r="AD870" i="2"/>
  <c r="AE870" i="2" s="1"/>
  <c r="AD1084" i="2"/>
  <c r="AE1084" i="2" s="1"/>
  <c r="AD859" i="2"/>
  <c r="AE859" i="2" s="1"/>
  <c r="AD843" i="2"/>
  <c r="AE843" i="2" s="1"/>
  <c r="AD707" i="2"/>
  <c r="AE707" i="2" s="1"/>
  <c r="Y144" i="2"/>
  <c r="Z144" i="2" s="1"/>
  <c r="Y675" i="2"/>
  <c r="Z675" i="2" s="1"/>
  <c r="Y150" i="2"/>
  <c r="Z150" i="2" s="1"/>
  <c r="Y550" i="2"/>
  <c r="Z550" i="2" s="1"/>
  <c r="Y125" i="2"/>
  <c r="Z125" i="2" s="1"/>
  <c r="Y650" i="2"/>
  <c r="Z650" i="2" s="1"/>
  <c r="Y888" i="2"/>
  <c r="Z888" i="2" s="1"/>
  <c r="Y1107" i="2"/>
  <c r="Z1107" i="2" s="1"/>
  <c r="Y437" i="2"/>
  <c r="Z437" i="2" s="1"/>
  <c r="Y250" i="2"/>
  <c r="Z250" i="2" s="1"/>
  <c r="Y259" i="2"/>
  <c r="Z259" i="2" s="1"/>
  <c r="Y308" i="2"/>
  <c r="Z308" i="2" s="1"/>
  <c r="Y104" i="2"/>
  <c r="Z104" i="2" s="1"/>
  <c r="Y538" i="2"/>
  <c r="Z538" i="2" s="1"/>
  <c r="Y359" i="2"/>
  <c r="Z359" i="2" s="1"/>
  <c r="Y417" i="2"/>
  <c r="Z417" i="2" s="1"/>
  <c r="Y969" i="2"/>
  <c r="Z969" i="2" s="1"/>
  <c r="Y716" i="2"/>
  <c r="Z716" i="2" s="1"/>
  <c r="Y642" i="2"/>
  <c r="Z642" i="2" s="1"/>
  <c r="Y880" i="2"/>
  <c r="Z880" i="2" s="1"/>
  <c r="Y900" i="2"/>
  <c r="Z900" i="2" s="1"/>
  <c r="Y838" i="2"/>
  <c r="Z838" i="2" s="1"/>
  <c r="Y237" i="2"/>
  <c r="Z237" i="2" s="1"/>
  <c r="Y98" i="2"/>
  <c r="Z98" i="2" s="1"/>
  <c r="Y202" i="2"/>
  <c r="Z202" i="2" s="1"/>
  <c r="Y190" i="2"/>
  <c r="Z190" i="2" s="1"/>
  <c r="Y159" i="2"/>
  <c r="Z159" i="2" s="1"/>
  <c r="Y685" i="2"/>
  <c r="Z685" i="2" s="1"/>
  <c r="Y293" i="2"/>
  <c r="Z293" i="2" s="1"/>
  <c r="Y569" i="2"/>
  <c r="Z569" i="2" s="1"/>
  <c r="Y232" i="2"/>
  <c r="Z232" i="2" s="1"/>
  <c r="Y701" i="2"/>
  <c r="Z701" i="2" s="1"/>
  <c r="Y69" i="2"/>
  <c r="Z69" i="2" s="1"/>
  <c r="Y684" i="2"/>
  <c r="Z684" i="2" s="1"/>
  <c r="Y777" i="2"/>
  <c r="Z777" i="2" s="1"/>
  <c r="Y1024" i="2"/>
  <c r="Z1024" i="2" s="1"/>
  <c r="Y644" i="2"/>
  <c r="Z644" i="2" s="1"/>
  <c r="Y245" i="2"/>
  <c r="Z245" i="2" s="1"/>
  <c r="Y825" i="2"/>
  <c r="Z825" i="2" s="1"/>
  <c r="Y199" i="2"/>
  <c r="Z199" i="2" s="1"/>
  <c r="Y1022" i="2"/>
  <c r="Z1022" i="2" s="1"/>
  <c r="Y512" i="2"/>
  <c r="Z512" i="2" s="1"/>
  <c r="Y951" i="2"/>
  <c r="Z951" i="2" s="1"/>
  <c r="Y274" i="2"/>
  <c r="Z274" i="2" s="1"/>
  <c r="Y449" i="2"/>
  <c r="Z449" i="2" s="1"/>
  <c r="Y770" i="2"/>
  <c r="Z770" i="2" s="1"/>
  <c r="Y866" i="2"/>
  <c r="Z866" i="2" s="1"/>
  <c r="Y809" i="2"/>
  <c r="Z809" i="2" s="1"/>
  <c r="Y143" i="2"/>
  <c r="Z143" i="2" s="1"/>
  <c r="Y948" i="2"/>
  <c r="Z948" i="2" s="1"/>
  <c r="Y327" i="2"/>
  <c r="Z327" i="2" s="1"/>
  <c r="Y788" i="2"/>
  <c r="Z788" i="2" s="1"/>
  <c r="Y816" i="2"/>
  <c r="Z816" i="2" s="1"/>
  <c r="Y654" i="2"/>
  <c r="Z654" i="2" s="1"/>
  <c r="Y221" i="2"/>
  <c r="Z221" i="2" s="1"/>
  <c r="Y317" i="2"/>
  <c r="Z317" i="2" s="1"/>
  <c r="Y465" i="2"/>
  <c r="Z465" i="2" s="1"/>
  <c r="Y432" i="2"/>
  <c r="Z432" i="2" s="1"/>
  <c r="Y967" i="2"/>
  <c r="Z967" i="2" s="1"/>
  <c r="Y1066" i="2"/>
  <c r="Z1066" i="2" s="1"/>
  <c r="Y678" i="2"/>
  <c r="Z678" i="2" s="1"/>
  <c r="Y764" i="2"/>
  <c r="Z764" i="2" s="1"/>
  <c r="Y636" i="2"/>
  <c r="Z636" i="2" s="1"/>
  <c r="Y410" i="2"/>
  <c r="Z410" i="2" s="1"/>
  <c r="Y829" i="2"/>
  <c r="Z829" i="2" s="1"/>
  <c r="Y388" i="2"/>
  <c r="Z388" i="2" s="1"/>
  <c r="Y693" i="2"/>
  <c r="Z693" i="2" s="1"/>
  <c r="Y863" i="2"/>
  <c r="Z863" i="2" s="1"/>
  <c r="Y223" i="2"/>
  <c r="Z223" i="2" s="1"/>
  <c r="Y621" i="2"/>
  <c r="Z621" i="2" s="1"/>
  <c r="Y714" i="2"/>
  <c r="Z714" i="2" s="1"/>
  <c r="Y561" i="2"/>
  <c r="Z561" i="2" s="1"/>
  <c r="Y929" i="2"/>
  <c r="Z929" i="2" s="1"/>
  <c r="Y1092" i="2"/>
  <c r="Z1092" i="2" s="1"/>
  <c r="Y930" i="2"/>
  <c r="Z930" i="2" s="1"/>
  <c r="Y998" i="2"/>
  <c r="Z998" i="2" s="1"/>
  <c r="Y129" i="2"/>
  <c r="Z129" i="2" s="1"/>
  <c r="Y263" i="2"/>
  <c r="Z263" i="2" s="1"/>
  <c r="Y86" i="2"/>
  <c r="Z86" i="2" s="1"/>
  <c r="Y932" i="2"/>
  <c r="Z932" i="2" s="1"/>
  <c r="Y660" i="2"/>
  <c r="Z660" i="2" s="1"/>
  <c r="Y81" i="2"/>
  <c r="Z81" i="2" s="1"/>
  <c r="Y647" i="2"/>
  <c r="Z647" i="2" s="1"/>
  <c r="Y864" i="2"/>
  <c r="Z864" i="2" s="1"/>
  <c r="Y834" i="2"/>
  <c r="Z834" i="2" s="1"/>
  <c r="Y936" i="2"/>
  <c r="Z936" i="2" s="1"/>
  <c r="Y574" i="2"/>
  <c r="Z574" i="2" s="1"/>
  <c r="Y640" i="2"/>
  <c r="Z640" i="2" s="1"/>
  <c r="Y754" i="2"/>
  <c r="Z754" i="2" s="1"/>
  <c r="Y968" i="2"/>
  <c r="Z968" i="2" s="1"/>
  <c r="Y613" i="2"/>
  <c r="Z613" i="2" s="1"/>
  <c r="Y205" i="2"/>
  <c r="Z205" i="2" s="1"/>
  <c r="Y28" i="2"/>
  <c r="Z28" i="2" s="1"/>
  <c r="Y145" i="2"/>
  <c r="Z145" i="2" s="1"/>
  <c r="Y865" i="2"/>
  <c r="Z865" i="2" s="1"/>
  <c r="Y193" i="2"/>
  <c r="Z193" i="2" s="1"/>
  <c r="Y601" i="2"/>
  <c r="Z601" i="2" s="1"/>
  <c r="Y1005" i="2"/>
  <c r="Z1005" i="2" s="1"/>
  <c r="Y661" i="2"/>
  <c r="Z661" i="2" s="1"/>
  <c r="Y845" i="2"/>
  <c r="Z845" i="2" s="1"/>
  <c r="Y96" i="2"/>
  <c r="Z96" i="2" s="1"/>
  <c r="Y355" i="2"/>
  <c r="Z355" i="2" s="1"/>
  <c r="Y751" i="2"/>
  <c r="Z751" i="2" s="1"/>
  <c r="Y585" i="2"/>
  <c r="Z585" i="2" s="1"/>
  <c r="Y440" i="2"/>
  <c r="Z440" i="2" s="1"/>
  <c r="Y438" i="2"/>
  <c r="Z438" i="2" s="1"/>
  <c r="Y521" i="2"/>
  <c r="Z521" i="2" s="1"/>
  <c r="Y370" i="2"/>
  <c r="Z370" i="2" s="1"/>
  <c r="Y1031" i="2"/>
  <c r="Z1031" i="2" s="1"/>
  <c r="Y107" i="2"/>
  <c r="Z107" i="2" s="1"/>
  <c r="Y382" i="2"/>
  <c r="Z382" i="2" s="1"/>
  <c r="Y576" i="2"/>
  <c r="Z576" i="2" s="1"/>
  <c r="Y394" i="2"/>
  <c r="Z394" i="2" s="1"/>
  <c r="Y192" i="2"/>
  <c r="Z192" i="2" s="1"/>
  <c r="Y269" i="2"/>
  <c r="Z269" i="2" s="1"/>
  <c r="Y236" i="2"/>
  <c r="Z236" i="2" s="1"/>
  <c r="Y781" i="2"/>
  <c r="Z781" i="2" s="1"/>
  <c r="Y171" i="2"/>
  <c r="Z171" i="2" s="1"/>
  <c r="Y429" i="2"/>
  <c r="Z429" i="2" s="1"/>
  <c r="Y297" i="2"/>
  <c r="Z297" i="2" s="1"/>
  <c r="Y311" i="2"/>
  <c r="Z311" i="2" s="1"/>
  <c r="Y379" i="2"/>
  <c r="Z379" i="2" s="1"/>
  <c r="Y844" i="2"/>
  <c r="Z844" i="2" s="1"/>
  <c r="Y339" i="2"/>
  <c r="Z339" i="2" s="1"/>
  <c r="Y401" i="2"/>
  <c r="Z401" i="2" s="1"/>
  <c r="Y325" i="2"/>
  <c r="Z325" i="2" s="1"/>
  <c r="Y617" i="2"/>
  <c r="Z617" i="2" s="1"/>
  <c r="Y391" i="2"/>
  <c r="Z391" i="2" s="1"/>
  <c r="Y833" i="2"/>
  <c r="Z833" i="2" s="1"/>
  <c r="Y408" i="2"/>
  <c r="Z408" i="2" s="1"/>
  <c r="Y633" i="2"/>
  <c r="Z633" i="2" s="1"/>
  <c r="Y373" i="2"/>
  <c r="Z373" i="2" s="1"/>
  <c r="Y238" i="2"/>
  <c r="Z238" i="2" s="1"/>
  <c r="Y419" i="2"/>
  <c r="Z419" i="2" s="1"/>
  <c r="Y672" i="2"/>
  <c r="Z672" i="2" s="1"/>
  <c r="Y283" i="2"/>
  <c r="Z283" i="2" s="1"/>
  <c r="Y351" i="2"/>
  <c r="Z351" i="2" s="1"/>
  <c r="Y390" i="2"/>
  <c r="Z390" i="2" s="1"/>
  <c r="Y375" i="2"/>
  <c r="Z375" i="2" s="1"/>
  <c r="Y435" i="2"/>
  <c r="Z435" i="2" s="1"/>
  <c r="Y483" i="2"/>
  <c r="Z483" i="2" s="1"/>
  <c r="Y691" i="2"/>
  <c r="Z691" i="2" s="1"/>
  <c r="Y230" i="2"/>
  <c r="Z230" i="2" s="1"/>
  <c r="Y328" i="2"/>
  <c r="Z328" i="2" s="1"/>
  <c r="Y1039" i="2"/>
  <c r="Z1039" i="2" s="1"/>
  <c r="Y175" i="2"/>
  <c r="Z175" i="2" s="1"/>
  <c r="Y962" i="2"/>
  <c r="Z962" i="2" s="1"/>
  <c r="Y138" i="2"/>
  <c r="Z138" i="2" s="1"/>
  <c r="Y718" i="2"/>
  <c r="Z718" i="2" s="1"/>
  <c r="Y896" i="2"/>
  <c r="Z896" i="2" s="1"/>
  <c r="Y1081" i="2"/>
  <c r="Z1081" i="2" s="1"/>
  <c r="Y558" i="2"/>
  <c r="Z558" i="2" s="1"/>
  <c r="Y448" i="2"/>
  <c r="Z448" i="2" s="1"/>
  <c r="Y893" i="2"/>
  <c r="Z893" i="2" s="1"/>
  <c r="Y1120" i="2"/>
  <c r="Z1120" i="2" s="1"/>
  <c r="Y1116" i="2"/>
  <c r="Z1116" i="2" s="1"/>
  <c r="Y965" i="2"/>
  <c r="Z965" i="2" s="1"/>
  <c r="Y152" i="2"/>
  <c r="Z152" i="2" s="1"/>
  <c r="Y758" i="2"/>
  <c r="Z758" i="2" s="1"/>
  <c r="Y782" i="2"/>
  <c r="Z782" i="2" s="1"/>
  <c r="Y736" i="2"/>
  <c r="Z736" i="2" s="1"/>
  <c r="Y48" i="2"/>
  <c r="Z48" i="2" s="1"/>
  <c r="Y54" i="2"/>
  <c r="Z54" i="2" s="1"/>
  <c r="Y210" i="2"/>
  <c r="Z210" i="2" s="1"/>
  <c r="Y963" i="2"/>
  <c r="Z963" i="2" s="1"/>
  <c r="Y47" i="2"/>
  <c r="Z47" i="2" s="1"/>
  <c r="Y885" i="2"/>
  <c r="Z885" i="2" s="1"/>
  <c r="Y686" i="2"/>
  <c r="Z686" i="2" s="1"/>
  <c r="Y831" i="2"/>
  <c r="Z831" i="2" s="1"/>
  <c r="Y187" i="2"/>
  <c r="Z187" i="2" s="1"/>
  <c r="Y498" i="2"/>
  <c r="Z498" i="2" s="1"/>
  <c r="Y808" i="2"/>
  <c r="Z808" i="2" s="1"/>
  <c r="Y462" i="2"/>
  <c r="Z462" i="2" s="1"/>
  <c r="Y253" i="2"/>
  <c r="Z253" i="2" s="1"/>
  <c r="Y891" i="2"/>
  <c r="Z891" i="2" s="1"/>
  <c r="Y427" i="2"/>
  <c r="Z427" i="2" s="1"/>
  <c r="Y217" i="2"/>
  <c r="Z217" i="2" s="1"/>
  <c r="Y460" i="2"/>
  <c r="Z460" i="2" s="1"/>
  <c r="Y1047" i="2"/>
  <c r="Z1047" i="2" s="1"/>
  <c r="Y1057" i="2"/>
  <c r="Z1057" i="2" s="1"/>
  <c r="Y178" i="2"/>
  <c r="Z178" i="2" s="1"/>
  <c r="Y251" i="2"/>
  <c r="Z251" i="2" s="1"/>
  <c r="Y123" i="2"/>
  <c r="Z123" i="2" s="1"/>
  <c r="Y822" i="2"/>
  <c r="Z822" i="2" s="1"/>
  <c r="Y115" i="2"/>
  <c r="Z115" i="2" s="1"/>
  <c r="Y627" i="2"/>
  <c r="Z627" i="2" s="1"/>
  <c r="Y88" i="2"/>
  <c r="Z88" i="2" s="1"/>
  <c r="Y581" i="2"/>
  <c r="Z581" i="2" s="1"/>
  <c r="Y616" i="2"/>
  <c r="Z616" i="2" s="1"/>
  <c r="Y142" i="2"/>
  <c r="Z142" i="2" s="1"/>
  <c r="Y75" i="2"/>
  <c r="Z75" i="2" s="1"/>
  <c r="Y741" i="2"/>
  <c r="Z741" i="2" s="1"/>
  <c r="Y670" i="2"/>
  <c r="Z670" i="2" s="1"/>
  <c r="Y292" i="2"/>
  <c r="Z292" i="2" s="1"/>
  <c r="AD1112" i="2"/>
  <c r="AE1112" i="2" s="1"/>
  <c r="AD99" i="2"/>
  <c r="AE99" i="2" s="1"/>
  <c r="AD18" i="2"/>
  <c r="AE18" i="2" s="1"/>
  <c r="AD11" i="2"/>
  <c r="AE11" i="2" s="1"/>
  <c r="AD4" i="2"/>
  <c r="AE4" i="2" s="1"/>
  <c r="AD58" i="2"/>
  <c r="AE58" i="2" s="1"/>
  <c r="AD727" i="2"/>
  <c r="AE727" i="2" s="1"/>
  <c r="AD1070" i="2"/>
  <c r="AE1070" i="2" s="1"/>
  <c r="AD348" i="2"/>
  <c r="AE348" i="2" s="1"/>
  <c r="AD565" i="2"/>
  <c r="AE565" i="2" s="1"/>
  <c r="AD265" i="2"/>
  <c r="AE265" i="2" s="1"/>
  <c r="AD444" i="2"/>
  <c r="AE444" i="2" s="1"/>
  <c r="AD671" i="2"/>
  <c r="AE671" i="2" s="1"/>
  <c r="AD337" i="2"/>
  <c r="AE337" i="2" s="1"/>
  <c r="AD557" i="2"/>
  <c r="AE557" i="2" s="1"/>
  <c r="AD798" i="2"/>
  <c r="AE798" i="2" s="1"/>
  <c r="AD150" i="2"/>
  <c r="AE150" i="2" s="1"/>
  <c r="AD888" i="2"/>
  <c r="AE888" i="2" s="1"/>
  <c r="AD259" i="2"/>
  <c r="AE259" i="2" s="1"/>
  <c r="AD359" i="2"/>
  <c r="AE359" i="2" s="1"/>
  <c r="AD642" i="2"/>
  <c r="AE642" i="2" s="1"/>
  <c r="AD237" i="2"/>
  <c r="AE237" i="2" s="1"/>
  <c r="AD159" i="2"/>
  <c r="AE159" i="2" s="1"/>
  <c r="AD232" i="2"/>
  <c r="AE232" i="2" s="1"/>
  <c r="AD777" i="2"/>
  <c r="AE777" i="2" s="1"/>
  <c r="AD825" i="2"/>
  <c r="AE825" i="2" s="1"/>
  <c r="AD951" i="2"/>
  <c r="AE951" i="2" s="1"/>
  <c r="AD866" i="2"/>
  <c r="AE866" i="2" s="1"/>
  <c r="AD327" i="2"/>
  <c r="AE327" i="2" s="1"/>
  <c r="AD221" i="2"/>
  <c r="AE221" i="2" s="1"/>
  <c r="AD967" i="2"/>
  <c r="AE967" i="2" s="1"/>
  <c r="AD636" i="2"/>
  <c r="AE636" i="2" s="1"/>
  <c r="AD693" i="2"/>
  <c r="AE693" i="2" s="1"/>
  <c r="AD714" i="2"/>
  <c r="AE714" i="2" s="1"/>
  <c r="AD930" i="2"/>
  <c r="AE930" i="2" s="1"/>
  <c r="AD86" i="2"/>
  <c r="AE86" i="2" s="1"/>
  <c r="AD647" i="2"/>
  <c r="AE647" i="2" s="1"/>
  <c r="AD574" i="2"/>
  <c r="AE574" i="2" s="1"/>
  <c r="AD613" i="2"/>
  <c r="AE613" i="2" s="1"/>
  <c r="Y629" i="2"/>
  <c r="Z629" i="2" s="1"/>
  <c r="Y605" i="2"/>
  <c r="Z605" i="2" s="1"/>
  <c r="Y386" i="2"/>
  <c r="Z386" i="2" s="1"/>
  <c r="Y1073" i="2"/>
  <c r="Z1073" i="2" s="1"/>
  <c r="Y442" i="2"/>
  <c r="Z442" i="2" s="1"/>
  <c r="Y316" i="2"/>
  <c r="Z316" i="2" s="1"/>
  <c r="Y110" i="2"/>
  <c r="Z110" i="2" s="1"/>
  <c r="Y29" i="2"/>
  <c r="Z29" i="2" s="1"/>
  <c r="Y817" i="2"/>
  <c r="Z817" i="2" s="1"/>
  <c r="Y582" i="2"/>
  <c r="Z582" i="2" s="1"/>
  <c r="Y59" i="2"/>
  <c r="Z59" i="2" s="1"/>
  <c r="Y711" i="2"/>
  <c r="Z711" i="2" s="1"/>
  <c r="Y211" i="2"/>
  <c r="Z211" i="2" s="1"/>
  <c r="Y91" i="2"/>
  <c r="Z91" i="2" s="1"/>
  <c r="Y590" i="2"/>
  <c r="Z590" i="2" s="1"/>
  <c r="Y496" i="2"/>
  <c r="Z496" i="2" s="1"/>
  <c r="Y489" i="2"/>
  <c r="Z489" i="2" s="1"/>
  <c r="Y289" i="2"/>
  <c r="Z289" i="2" s="1"/>
  <c r="Y676" i="2"/>
  <c r="Z676" i="2" s="1"/>
  <c r="Y340" i="2"/>
  <c r="Z340" i="2" s="1"/>
  <c r="Y224" i="2"/>
  <c r="Z224" i="2" s="1"/>
  <c r="Y349" i="2"/>
  <c r="Z349" i="2" s="1"/>
  <c r="Y228" i="2"/>
  <c r="Z228" i="2" s="1"/>
  <c r="Y1012" i="2"/>
  <c r="Z1012" i="2" s="1"/>
  <c r="Y690" i="2"/>
  <c r="Z690" i="2" s="1"/>
  <c r="Y856" i="2"/>
  <c r="Z856" i="2" s="1"/>
  <c r="Y1095" i="2"/>
  <c r="Z1095" i="2" s="1"/>
  <c r="Y102" i="2"/>
  <c r="Z102" i="2" s="1"/>
  <c r="Y1083" i="2"/>
  <c r="Z1083" i="2" s="1"/>
  <c r="Y380" i="2"/>
  <c r="Z380" i="2" s="1"/>
  <c r="Y439" i="2"/>
  <c r="Z439" i="2" s="1"/>
  <c r="Y573" i="2"/>
  <c r="Z573" i="2" s="1"/>
  <c r="Y626" i="2"/>
  <c r="Z626" i="2" s="1"/>
  <c r="Y536" i="2"/>
  <c r="Z536" i="2" s="1"/>
  <c r="Y366" i="2"/>
  <c r="Z366" i="2" s="1"/>
  <c r="Y506" i="2"/>
  <c r="Z506" i="2" s="1"/>
  <c r="Y266" i="2"/>
  <c r="Z266" i="2" s="1"/>
  <c r="Y133" i="2"/>
  <c r="Z133" i="2" s="1"/>
  <c r="Y304" i="2"/>
  <c r="Z304" i="2" s="1"/>
  <c r="Y789" i="2"/>
  <c r="Z789" i="2" s="1"/>
  <c r="Y614" i="2"/>
  <c r="Z614" i="2" s="1"/>
  <c r="Y639" i="2"/>
  <c r="Z639" i="2" s="1"/>
  <c r="Y156" i="2"/>
  <c r="Z156" i="2" s="1"/>
  <c r="Y105" i="2"/>
  <c r="Z105" i="2" s="1"/>
  <c r="Y552" i="2"/>
  <c r="Z552" i="2" s="1"/>
  <c r="Y177" i="2"/>
  <c r="Z177" i="2" s="1"/>
  <c r="Y172" i="2"/>
  <c r="Z172" i="2" s="1"/>
  <c r="AD100" i="2"/>
  <c r="AE100" i="2" s="1"/>
  <c r="AD775" i="2"/>
  <c r="AE775" i="2" s="1"/>
  <c r="AD12" i="2"/>
  <c r="AE12" i="2" s="1"/>
  <c r="AD6" i="2"/>
  <c r="AE6" i="2" s="1"/>
  <c r="AD534" i="2"/>
  <c r="AE534" i="2" s="1"/>
  <c r="AD641" i="2"/>
  <c r="AE641" i="2" s="1"/>
  <c r="AD1078" i="2"/>
  <c r="AE1078" i="2" s="1"/>
  <c r="AD1122" i="2"/>
  <c r="AE1122" i="2" s="1"/>
  <c r="AD743" i="2"/>
  <c r="AE743" i="2" s="1"/>
  <c r="AD766" i="2"/>
  <c r="AE766" i="2" s="1"/>
  <c r="AD369" i="2"/>
  <c r="AE369" i="2" s="1"/>
  <c r="AD705" i="2"/>
  <c r="AE705" i="2" s="1"/>
  <c r="AD510" i="2"/>
  <c r="AE510" i="2" s="1"/>
  <c r="AD1072" i="2"/>
  <c r="AE1072" i="2" s="1"/>
  <c r="AD246" i="2"/>
  <c r="AE246" i="2" s="1"/>
  <c r="AD675" i="2"/>
  <c r="AE675" i="2" s="1"/>
  <c r="AD650" i="2"/>
  <c r="AE650" i="2" s="1"/>
  <c r="AD250" i="2"/>
  <c r="AE250" i="2" s="1"/>
  <c r="AD538" i="2"/>
  <c r="AE538" i="2" s="1"/>
  <c r="AD716" i="2"/>
  <c r="AE716" i="2" s="1"/>
  <c r="AD838" i="2"/>
  <c r="AE838" i="2" s="1"/>
  <c r="AD190" i="2"/>
  <c r="AE190" i="2" s="1"/>
  <c r="AD569" i="2"/>
  <c r="AE569" i="2" s="1"/>
  <c r="AD684" i="2"/>
  <c r="AE684" i="2" s="1"/>
  <c r="AD245" i="2"/>
  <c r="AE245" i="2" s="1"/>
  <c r="AD512" i="2"/>
  <c r="AE512" i="2" s="1"/>
  <c r="AD770" i="2"/>
  <c r="AE770" i="2" s="1"/>
  <c r="AD948" i="2"/>
  <c r="AE948" i="2" s="1"/>
  <c r="AD654" i="2"/>
  <c r="AE654" i="2" s="1"/>
  <c r="AD432" i="2"/>
  <c r="AE432" i="2" s="1"/>
  <c r="AD764" i="2"/>
  <c r="AE764" i="2" s="1"/>
  <c r="AD388" i="2"/>
  <c r="AE388" i="2" s="1"/>
  <c r="AD621" i="2"/>
  <c r="AE621" i="2" s="1"/>
  <c r="AD1092" i="2"/>
  <c r="AE1092" i="2" s="1"/>
  <c r="AD263" i="2"/>
  <c r="AE263" i="2" s="1"/>
  <c r="AD81" i="2"/>
  <c r="AE81" i="2" s="1"/>
  <c r="AD936" i="2"/>
  <c r="AE936" i="2" s="1"/>
  <c r="AD968" i="2"/>
  <c r="AE968" i="2" s="1"/>
  <c r="AD320" i="2"/>
  <c r="AE320" i="2" s="1"/>
  <c r="AD323" i="2"/>
  <c r="AE323" i="2" s="1"/>
  <c r="AD17" i="2"/>
  <c r="AE17" i="2" s="1"/>
  <c r="AD10" i="2"/>
  <c r="AE10" i="2" s="1"/>
  <c r="AD3" i="2"/>
  <c r="AE3" i="2" s="1"/>
  <c r="AD389" i="2"/>
  <c r="AE389" i="2" s="1"/>
  <c r="AD1075" i="2"/>
  <c r="AE1075" i="2" s="1"/>
  <c r="AD360" i="2"/>
  <c r="AE360" i="2" s="1"/>
  <c r="AD566" i="2"/>
  <c r="AE566" i="2" s="1"/>
  <c r="AD806" i="2"/>
  <c r="AE806" i="2" s="1"/>
  <c r="AD917" i="2"/>
  <c r="AE917" i="2" s="1"/>
  <c r="AD430" i="2"/>
  <c r="AE430" i="2" s="1"/>
  <c r="AD949" i="2"/>
  <c r="AE949" i="2" s="1"/>
  <c r="AD835" i="2"/>
  <c r="AE835" i="2" s="1"/>
  <c r="AD637" i="2"/>
  <c r="AE637" i="2" s="1"/>
  <c r="AD502" i="2"/>
  <c r="AE502" i="2" s="1"/>
  <c r="AD71" i="2"/>
  <c r="AE71" i="2" s="1"/>
  <c r="AD564" i="2"/>
  <c r="AE564" i="2" s="1"/>
  <c r="AD443" i="2"/>
  <c r="AE443" i="2" s="1"/>
  <c r="AD857" i="2"/>
  <c r="AE857" i="2" s="1"/>
  <c r="AD1048" i="2"/>
  <c r="AE1048" i="2" s="1"/>
  <c r="AD455" i="2"/>
  <c r="AE455" i="2" s="1"/>
  <c r="AD803" i="2"/>
  <c r="AE803" i="2" s="1"/>
  <c r="AD1077" i="2"/>
  <c r="AE1077" i="2" s="1"/>
  <c r="AD452" i="2"/>
  <c r="AE452" i="2" s="1"/>
  <c r="AD453" i="2"/>
  <c r="AE453" i="2" s="1"/>
  <c r="AD67" i="2"/>
  <c r="AE67" i="2" s="1"/>
  <c r="AD976" i="2"/>
  <c r="AE976" i="2" s="1"/>
  <c r="AD802" i="2"/>
  <c r="AE802" i="2" s="1"/>
  <c r="AD267" i="2"/>
  <c r="AE267" i="2" s="1"/>
  <c r="AD814" i="2"/>
  <c r="AE814" i="2" s="1"/>
  <c r="AD371" i="2"/>
  <c r="AE371" i="2" s="1"/>
  <c r="AD295" i="2"/>
  <c r="AE295" i="2" s="1"/>
  <c r="AD170" i="2"/>
  <c r="AE170" i="2" s="1"/>
  <c r="AD1042" i="2"/>
  <c r="AE1042" i="2" s="1"/>
  <c r="AD127" i="2"/>
  <c r="AE127" i="2" s="1"/>
  <c r="AD987" i="2"/>
  <c r="AE987" i="2" s="1"/>
  <c r="AD665" i="2"/>
  <c r="AE665" i="2" s="1"/>
  <c r="AD392" i="2"/>
  <c r="AE392" i="2" s="1"/>
  <c r="AD1063" i="2"/>
  <c r="AE1063" i="2" s="1"/>
  <c r="AD19" i="2"/>
  <c r="AE19" i="2" s="1"/>
  <c r="AD546" i="2"/>
  <c r="AE546" i="2" s="1"/>
  <c r="AD5" i="2"/>
  <c r="AE5" i="2" s="1"/>
  <c r="AD118" i="2"/>
  <c r="AE118" i="2" s="1"/>
  <c r="AD699" i="2"/>
  <c r="AE699" i="2" s="1"/>
  <c r="AD387" i="2"/>
  <c r="AE387" i="2" s="1"/>
  <c r="AD1123" i="2"/>
  <c r="AE1123" i="2" s="1"/>
  <c r="AD728" i="2"/>
  <c r="AE728" i="2" s="1"/>
  <c r="AD517" i="2"/>
  <c r="AE517" i="2" s="1"/>
  <c r="AD603" i="2"/>
  <c r="AE603" i="2" s="1"/>
  <c r="AD261" i="2"/>
  <c r="AE261" i="2" s="1"/>
  <c r="AD468" i="2"/>
  <c r="AE468" i="2" s="1"/>
  <c r="AD942" i="2"/>
  <c r="AE942" i="2" s="1"/>
  <c r="AD213" i="2"/>
  <c r="AE213" i="2" s="1"/>
  <c r="AD209" i="2"/>
  <c r="AE209" i="2" s="1"/>
  <c r="AD1001" i="2"/>
  <c r="AE1001" i="2" s="1"/>
  <c r="AD858" i="2"/>
  <c r="AE858" i="2" s="1"/>
  <c r="AD384" i="2"/>
  <c r="AE384" i="2" s="1"/>
  <c r="AD887" i="2"/>
  <c r="AE887" i="2" s="1"/>
  <c r="AD61" i="2"/>
  <c r="AE61" i="2" s="1"/>
  <c r="AD744" i="2"/>
  <c r="AE744" i="2" s="1"/>
  <c r="AD87" i="2"/>
  <c r="AE87" i="2" s="1"/>
  <c r="AD680" i="2"/>
  <c r="AE680" i="2" s="1"/>
  <c r="AD381" i="2"/>
  <c r="AE381" i="2" s="1"/>
  <c r="AD763" i="2"/>
  <c r="AE763" i="2" s="1"/>
  <c r="AD451" i="2"/>
  <c r="AE451" i="2" s="1"/>
  <c r="AD495" i="2"/>
  <c r="AE495" i="2" s="1"/>
  <c r="AD116" i="2"/>
  <c r="AE116" i="2" s="1"/>
  <c r="AD398" i="2"/>
  <c r="AE398" i="2" s="1"/>
  <c r="AD174" i="2"/>
  <c r="AE174" i="2" s="1"/>
  <c r="AD883" i="2"/>
  <c r="AE883" i="2" s="1"/>
  <c r="AD395" i="2"/>
  <c r="AE395" i="2" s="1"/>
  <c r="AD1119" i="2"/>
  <c r="AE1119" i="2" s="1"/>
  <c r="AD622" i="2"/>
  <c r="AE622" i="2" s="1"/>
  <c r="AD836" i="2"/>
  <c r="AE836" i="2" s="1"/>
  <c r="AD851" i="2"/>
  <c r="AE851" i="2" s="1"/>
  <c r="AD1067" i="2"/>
  <c r="AE1067" i="2" s="1"/>
  <c r="AD273" i="2"/>
  <c r="AE273" i="2" s="1"/>
  <c r="AD1009" i="2"/>
  <c r="AE1009" i="2" s="1"/>
  <c r="AD101" i="2"/>
  <c r="AE101" i="2" s="1"/>
  <c r="AD346" i="2"/>
  <c r="AE346" i="2" s="1"/>
  <c r="AD13" i="2"/>
  <c r="AE13" i="2" s="1"/>
  <c r="AD7" i="2"/>
  <c r="AE7" i="2" s="1"/>
  <c r="AD956" i="2"/>
  <c r="AE956" i="2" s="1"/>
  <c r="AD400" i="2"/>
  <c r="AE400" i="2" s="1"/>
  <c r="AD176" i="2"/>
  <c r="AE176" i="2" s="1"/>
  <c r="AD990" i="2"/>
  <c r="AE990" i="2" s="1"/>
  <c r="AD357" i="2"/>
  <c r="AE357" i="2" s="1"/>
  <c r="AD1114" i="2"/>
  <c r="AE1114" i="2" s="1"/>
  <c r="AD469" i="2"/>
  <c r="AE469" i="2" s="1"/>
  <c r="AD500" i="2"/>
  <c r="AE500" i="2" s="1"/>
  <c r="AD628" i="2"/>
  <c r="AE628" i="2" s="1"/>
  <c r="AD996" i="2"/>
  <c r="AE996" i="2" s="1"/>
  <c r="AD994" i="2"/>
  <c r="AE994" i="2" s="1"/>
  <c r="AD130" i="2"/>
  <c r="AE130" i="2" s="1"/>
  <c r="AD959" i="2"/>
  <c r="AE959" i="2" s="1"/>
  <c r="AD696" i="2"/>
  <c r="AE696" i="2" s="1"/>
  <c r="AD979" i="2"/>
  <c r="AE979" i="2" s="1"/>
  <c r="AD560" i="2"/>
  <c r="AE560" i="2" s="1"/>
  <c r="AD332" i="2"/>
  <c r="AE332" i="2" s="1"/>
  <c r="AD38" i="2"/>
  <c r="AE38" i="2" s="1"/>
  <c r="AD755" i="2"/>
  <c r="AE755" i="2" s="1"/>
  <c r="AD677" i="2"/>
  <c r="AE677" i="2" s="1"/>
  <c r="AD243" i="2"/>
  <c r="AE243" i="2" s="1"/>
  <c r="AD227" i="2"/>
  <c r="AE227" i="2" s="1"/>
  <c r="AD961" i="2"/>
  <c r="AE961" i="2" s="1"/>
  <c r="AD518" i="2"/>
  <c r="AE518" i="2" s="1"/>
  <c r="AD485" i="2"/>
  <c r="AE485" i="2" s="1"/>
  <c r="AD933" i="2"/>
  <c r="AE933" i="2" s="1"/>
  <c r="AD931" i="2"/>
  <c r="AE931" i="2" s="1"/>
  <c r="AD296" i="2"/>
  <c r="AE296" i="2" s="1"/>
  <c r="AD226" i="2"/>
  <c r="AE226" i="2" s="1"/>
  <c r="AD368" i="2"/>
  <c r="AE368" i="2" s="1"/>
  <c r="AD1111" i="2"/>
  <c r="AE1111" i="2" s="1"/>
  <c r="AD208" i="2"/>
  <c r="AE208" i="2" s="1"/>
  <c r="AD662" i="2"/>
  <c r="AE662" i="2" s="1"/>
  <c r="AD533" i="2"/>
  <c r="AE533" i="2" s="1"/>
  <c r="AD309" i="2"/>
  <c r="AE309" i="2" s="1"/>
  <c r="AD568" i="2"/>
  <c r="AE568" i="2" s="1"/>
  <c r="AD240" i="2"/>
  <c r="AE240" i="2" s="1"/>
  <c r="AD74" i="2"/>
  <c r="AE74" i="2" s="1"/>
  <c r="AD720" i="2"/>
  <c r="AE720" i="2" s="1"/>
  <c r="AD428" i="2"/>
  <c r="AE428" i="2" s="1"/>
  <c r="AD362" i="2"/>
  <c r="AE362" i="2" s="1"/>
  <c r="AD314" i="2"/>
  <c r="AE314" i="2" s="1"/>
  <c r="AD343" i="2"/>
  <c r="AE343" i="2" s="1"/>
  <c r="AD475" i="2"/>
  <c r="AE475" i="2" s="1"/>
  <c r="AD299" i="2"/>
  <c r="AE299" i="2" s="1"/>
  <c r="AD454" i="2"/>
  <c r="AE454" i="2" s="1"/>
  <c r="AD418" i="2"/>
  <c r="AE418" i="2" s="1"/>
  <c r="AD1090" i="2"/>
  <c r="AE1090" i="2" s="1"/>
  <c r="AD42" i="2"/>
  <c r="AE42" i="2" s="1"/>
  <c r="AD195" i="2"/>
  <c r="AE195" i="2" s="1"/>
  <c r="AD119" i="2"/>
  <c r="AE119" i="2" s="1"/>
  <c r="AD264" i="2"/>
  <c r="AE264" i="2" s="1"/>
  <c r="AD780" i="2"/>
  <c r="AE780" i="2" s="1"/>
  <c r="AD225" i="2"/>
  <c r="AE225" i="2" s="1"/>
  <c r="AD218" i="2"/>
  <c r="AE218" i="2" s="1"/>
  <c r="AD72" i="2"/>
  <c r="AE72" i="2" s="1"/>
  <c r="AD275" i="2"/>
  <c r="AE275" i="2" s="1"/>
  <c r="AD580" i="2"/>
  <c r="AE580" i="2" s="1"/>
  <c r="AD258" i="2"/>
  <c r="AE258" i="2" s="1"/>
  <c r="AD559" i="2"/>
  <c r="AE559" i="2" s="1"/>
  <c r="AD78" i="2"/>
  <c r="AE78" i="2" s="1"/>
  <c r="AD70" i="2"/>
  <c r="AE70" i="2" s="1"/>
  <c r="AD746" i="2"/>
  <c r="AE746" i="2" s="1"/>
  <c r="AD820" i="2"/>
  <c r="AE820" i="2" s="1"/>
  <c r="AD905" i="2"/>
  <c r="AE905" i="2" s="1"/>
  <c r="AD141" i="2"/>
  <c r="AE141" i="2" s="1"/>
  <c r="AD556" i="2"/>
  <c r="AE556" i="2" s="1"/>
  <c r="AD197" i="2"/>
  <c r="AE197" i="2" s="1"/>
  <c r="AD771" i="2"/>
  <c r="AE771" i="2" s="1"/>
  <c r="AD1103" i="2"/>
  <c r="AE1103" i="2" s="1"/>
  <c r="AD946" i="2"/>
  <c r="AE946" i="2" s="1"/>
  <c r="AD921" i="2"/>
  <c r="AE921" i="2" s="1"/>
  <c r="AD1025" i="2"/>
  <c r="AE1025" i="2" s="1"/>
  <c r="AD985" i="2"/>
  <c r="AE985" i="2" s="1"/>
  <c r="AD1053" i="2"/>
  <c r="AE1053" i="2" s="1"/>
  <c r="AD135" i="2"/>
  <c r="AE135" i="2" s="1"/>
  <c r="AD734" i="2"/>
  <c r="AE734" i="2" s="1"/>
  <c r="AD66" i="2"/>
  <c r="AE66" i="2" s="1"/>
  <c r="AD876" i="2"/>
  <c r="AE876" i="2" s="1"/>
  <c r="AD657" i="2"/>
  <c r="AE657" i="2" s="1"/>
  <c r="AD35" i="2"/>
  <c r="AE35" i="2" s="1"/>
  <c r="AD491" i="2"/>
  <c r="AE491" i="2" s="1"/>
  <c r="AD474" i="2"/>
  <c r="AE474" i="2" s="1"/>
  <c r="AD41" i="2"/>
  <c r="AE41" i="2" s="1"/>
  <c r="AD813" i="2"/>
  <c r="AE813" i="2" s="1"/>
  <c r="AD797" i="2"/>
  <c r="AE797" i="2" s="1"/>
  <c r="AD278" i="2"/>
  <c r="AE278" i="2" s="1"/>
  <c r="AD34" i="2"/>
  <c r="AE34" i="2" s="1"/>
  <c r="AD1026" i="2"/>
  <c r="AE1026" i="2" s="1"/>
  <c r="AD1018" i="2"/>
  <c r="AE1018" i="2" s="1"/>
  <c r="AD219" i="2"/>
  <c r="AE219" i="2" s="1"/>
  <c r="AD884" i="2"/>
  <c r="AE884" i="2" s="1"/>
  <c r="AD594" i="2"/>
  <c r="AE594" i="2" s="1"/>
  <c r="AD733" i="2"/>
  <c r="AE733" i="2" s="1"/>
  <c r="AD783" i="2"/>
  <c r="AE783" i="2" s="1"/>
  <c r="AD915" i="2"/>
  <c r="AE915" i="2" s="1"/>
  <c r="AD472" i="2"/>
  <c r="AE472" i="2" s="1"/>
  <c r="AD378" i="2"/>
  <c r="AE378" i="2" s="1"/>
  <c r="AD322" i="2"/>
  <c r="AE322" i="2" s="1"/>
  <c r="AD607" i="2"/>
  <c r="AE607" i="2" s="1"/>
  <c r="AD981" i="2"/>
  <c r="AE981" i="2" s="1"/>
  <c r="AD184" i="2"/>
  <c r="AE184" i="2" s="1"/>
  <c r="AD63" i="2"/>
  <c r="AE63" i="2" s="1"/>
  <c r="AD993" i="2"/>
  <c r="AE993" i="2" s="1"/>
  <c r="AD939" i="2"/>
  <c r="AE939" i="2" s="1"/>
  <c r="AD970" i="2"/>
  <c r="AE970" i="2" s="1"/>
  <c r="AD92" i="2"/>
  <c r="AE92" i="2" s="1"/>
  <c r="AD342" i="2"/>
  <c r="AE342" i="2" s="1"/>
  <c r="AD290" i="2"/>
  <c r="AE290" i="2" s="1"/>
  <c r="AD60" i="2"/>
  <c r="AE60" i="2" s="1"/>
  <c r="AD113" i="2"/>
  <c r="AE113" i="2" s="1"/>
  <c r="AD953" i="2"/>
  <c r="AE953" i="2" s="1"/>
  <c r="AD155" i="2"/>
  <c r="AE155" i="2" s="1"/>
  <c r="AD345" i="2"/>
  <c r="AE345" i="2" s="1"/>
  <c r="AD799" i="2"/>
  <c r="AE799" i="2" s="1"/>
  <c r="AD694" i="2"/>
  <c r="AE694" i="2" s="1"/>
  <c r="AD1087" i="2"/>
  <c r="AE1087" i="2" s="1"/>
  <c r="AD865" i="2"/>
  <c r="AE865" i="2" s="1"/>
  <c r="AD661" i="2"/>
  <c r="AE661" i="2" s="1"/>
  <c r="AD751" i="2"/>
  <c r="AE751" i="2" s="1"/>
  <c r="AD521" i="2"/>
  <c r="AE521" i="2" s="1"/>
  <c r="AD382" i="2"/>
  <c r="AE382" i="2" s="1"/>
  <c r="AD269" i="2"/>
  <c r="AE269" i="2" s="1"/>
  <c r="AD429" i="2"/>
  <c r="AE429" i="2" s="1"/>
  <c r="AD844" i="2"/>
  <c r="AE844" i="2" s="1"/>
  <c r="AD617" i="2"/>
  <c r="AE617" i="2" s="1"/>
  <c r="AD633" i="2"/>
  <c r="AE633" i="2" s="1"/>
  <c r="AD672" i="2"/>
  <c r="AE672" i="2" s="1"/>
  <c r="AD375" i="2"/>
  <c r="AE375" i="2" s="1"/>
  <c r="AD230" i="2"/>
  <c r="AE230" i="2" s="1"/>
  <c r="AD962" i="2"/>
  <c r="AE962" i="2" s="1"/>
  <c r="AD1081" i="2"/>
  <c r="AE1081" i="2" s="1"/>
  <c r="AD1120" i="2"/>
  <c r="AE1120" i="2" s="1"/>
  <c r="AD758" i="2"/>
  <c r="AE758" i="2" s="1"/>
  <c r="AD54" i="2"/>
  <c r="AE54" i="2" s="1"/>
  <c r="AD885" i="2"/>
  <c r="AE885" i="2" s="1"/>
  <c r="AD498" i="2"/>
  <c r="AE498" i="2" s="1"/>
  <c r="AD891" i="2"/>
  <c r="AE891" i="2" s="1"/>
  <c r="AD1047" i="2"/>
  <c r="AE1047" i="2" s="1"/>
  <c r="AD123" i="2"/>
  <c r="AE123" i="2" s="1"/>
  <c r="AD88" i="2"/>
  <c r="AE88" i="2" s="1"/>
  <c r="AD75" i="2"/>
  <c r="AE75" i="2" s="1"/>
  <c r="AD629" i="2"/>
  <c r="AE629" i="2" s="1"/>
  <c r="AD442" i="2"/>
  <c r="AE442" i="2" s="1"/>
  <c r="AD817" i="2"/>
  <c r="AE817" i="2" s="1"/>
  <c r="AD211" i="2"/>
  <c r="AE211" i="2" s="1"/>
  <c r="AD489" i="2"/>
  <c r="AE489" i="2" s="1"/>
  <c r="AD224" i="2"/>
  <c r="AE224" i="2" s="1"/>
  <c r="AD690" i="2"/>
  <c r="AE690" i="2" s="1"/>
  <c r="AD1083" i="2"/>
  <c r="AE1083" i="2" s="1"/>
  <c r="AD626" i="2"/>
  <c r="AE626" i="2" s="1"/>
  <c r="AD266" i="2"/>
  <c r="AE266" i="2" s="1"/>
  <c r="AD614" i="2"/>
  <c r="AE614" i="2" s="1"/>
  <c r="AD1043" i="2"/>
  <c r="AE1043" i="2" s="1"/>
  <c r="AD535" i="2"/>
  <c r="AE535" i="2" s="1"/>
  <c r="AD43" i="2"/>
  <c r="AE43" i="2" s="1"/>
  <c r="AD65" i="2"/>
  <c r="AE65" i="2" s="1"/>
  <c r="AD523" i="2"/>
  <c r="AE523" i="2" s="1"/>
  <c r="AD624" i="2"/>
  <c r="AE624" i="2" s="1"/>
  <c r="AD1094" i="2"/>
  <c r="AE1094" i="2" s="1"/>
  <c r="AD137" i="2"/>
  <c r="AE137" i="2" s="1"/>
  <c r="AD623" i="2"/>
  <c r="AE623" i="2" s="1"/>
  <c r="AD385" i="2"/>
  <c r="AE385" i="2" s="1"/>
  <c r="AD31" i="2"/>
  <c r="AE31" i="2" s="1"/>
  <c r="AD24" i="2"/>
  <c r="AE24" i="2" s="1"/>
  <c r="AD260" i="2"/>
  <c r="AE260" i="2" s="1"/>
  <c r="AD239" i="2"/>
  <c r="AE239" i="2" s="1"/>
  <c r="AD522" i="2"/>
  <c r="AE522" i="2" s="1"/>
  <c r="AD735" i="2"/>
  <c r="AE735" i="2" s="1"/>
  <c r="AD793" i="2"/>
  <c r="AE793" i="2" s="1"/>
  <c r="AD920" i="2"/>
  <c r="AE920" i="2" s="1"/>
  <c r="AD703" i="2"/>
  <c r="AE703" i="2" s="1"/>
  <c r="AD912" i="2"/>
  <c r="AE912" i="2" s="1"/>
  <c r="AD180" i="2"/>
  <c r="AE180" i="2" s="1"/>
  <c r="AD220" i="2"/>
  <c r="AE220" i="2" s="1"/>
  <c r="AD326" i="2"/>
  <c r="AE326" i="2" s="1"/>
  <c r="AD756" i="2"/>
  <c r="AE756" i="2" s="1"/>
  <c r="AD532" i="2"/>
  <c r="AE532" i="2" s="1"/>
  <c r="AD982" i="2"/>
  <c r="AE982" i="2" s="1"/>
  <c r="AD458" i="2"/>
  <c r="AE458" i="2" s="1"/>
  <c r="AD587" i="2"/>
  <c r="AE587" i="2" s="1"/>
  <c r="AD712" i="2"/>
  <c r="AE712" i="2" s="1"/>
  <c r="AD599" i="2"/>
  <c r="AE599" i="2" s="1"/>
  <c r="AD147" i="2"/>
  <c r="AE147" i="2" s="1"/>
  <c r="AD126" i="2"/>
  <c r="AE126" i="2" s="1"/>
  <c r="AD807" i="2"/>
  <c r="AE807" i="2" s="1"/>
  <c r="AD618" i="2"/>
  <c r="AE618" i="2" s="1"/>
  <c r="AD412" i="2"/>
  <c r="AE412" i="2" s="1"/>
  <c r="AD446" i="2"/>
  <c r="AE446" i="2" s="1"/>
  <c r="AD571" i="2"/>
  <c r="AE571" i="2" s="1"/>
  <c r="AD291" i="2"/>
  <c r="AE291" i="2" s="1"/>
  <c r="AD724" i="2"/>
  <c r="AE724" i="2" s="1"/>
  <c r="AD470" i="2"/>
  <c r="AE470" i="2" s="1"/>
  <c r="AD145" i="2"/>
  <c r="AE145" i="2" s="1"/>
  <c r="AD1005" i="2"/>
  <c r="AE1005" i="2" s="1"/>
  <c r="AD355" i="2"/>
  <c r="AE355" i="2" s="1"/>
  <c r="AD438" i="2"/>
  <c r="AE438" i="2" s="1"/>
  <c r="AD107" i="2"/>
  <c r="AE107" i="2" s="1"/>
  <c r="AD192" i="2"/>
  <c r="AE192" i="2" s="1"/>
  <c r="AD171" i="2"/>
  <c r="AE171" i="2" s="1"/>
  <c r="AD379" i="2"/>
  <c r="AE379" i="2" s="1"/>
  <c r="AD325" i="2"/>
  <c r="AE325" i="2" s="1"/>
  <c r="AD408" i="2"/>
  <c r="AE408" i="2" s="1"/>
  <c r="AD419" i="2"/>
  <c r="AE419" i="2" s="1"/>
  <c r="AD390" i="2"/>
  <c r="AE390" i="2" s="1"/>
  <c r="AD691" i="2"/>
  <c r="AE691" i="2" s="1"/>
  <c r="AD175" i="2"/>
  <c r="AE175" i="2" s="1"/>
  <c r="AD896" i="2"/>
  <c r="AE896" i="2" s="1"/>
  <c r="AD893" i="2"/>
  <c r="AE893" i="2" s="1"/>
  <c r="AD152" i="2"/>
  <c r="AE152" i="2" s="1"/>
  <c r="AD48" i="2"/>
  <c r="AE48" i="2" s="1"/>
  <c r="AD47" i="2"/>
  <c r="AE47" i="2" s="1"/>
  <c r="AD187" i="2"/>
  <c r="AE187" i="2" s="1"/>
  <c r="AD253" i="2"/>
  <c r="AE253" i="2" s="1"/>
  <c r="AD460" i="2"/>
  <c r="AE460" i="2" s="1"/>
  <c r="AD251" i="2"/>
  <c r="AE251" i="2" s="1"/>
  <c r="AD627" i="2"/>
  <c r="AE627" i="2" s="1"/>
  <c r="AD142" i="2"/>
  <c r="AE142" i="2" s="1"/>
  <c r="AD292" i="2"/>
  <c r="AE292" i="2" s="1"/>
  <c r="AD1073" i="2"/>
  <c r="AE1073" i="2" s="1"/>
  <c r="AD29" i="2"/>
  <c r="AE29" i="2" s="1"/>
  <c r="AD711" i="2"/>
  <c r="AE711" i="2" s="1"/>
  <c r="AD496" i="2"/>
  <c r="AE496" i="2" s="1"/>
  <c r="AD340" i="2"/>
  <c r="AE340" i="2" s="1"/>
  <c r="AD1012" i="2"/>
  <c r="AE1012" i="2" s="1"/>
  <c r="AD102" i="2"/>
  <c r="AE102" i="2" s="1"/>
  <c r="AD573" i="2"/>
  <c r="AE573" i="2" s="1"/>
  <c r="AD506" i="2"/>
  <c r="AE506" i="2" s="1"/>
  <c r="AD789" i="2"/>
  <c r="AE789" i="2" s="1"/>
  <c r="AD786" i="2"/>
  <c r="AE786" i="2" s="1"/>
  <c r="AD925" i="2"/>
  <c r="AE925" i="2" s="1"/>
  <c r="AD64" i="2"/>
  <c r="AE64" i="2" s="1"/>
  <c r="AD531" i="2"/>
  <c r="AE531" i="2" s="1"/>
  <c r="AD955" i="2"/>
  <c r="AE955" i="2" s="1"/>
  <c r="AD329" i="2"/>
  <c r="AE329" i="2" s="1"/>
  <c r="AD723" i="2"/>
  <c r="AE723" i="2" s="1"/>
  <c r="AD1052" i="2"/>
  <c r="AE1052" i="2" s="1"/>
  <c r="AD1091" i="2"/>
  <c r="AE1091" i="2" s="1"/>
  <c r="AD37" i="2"/>
  <c r="AE37" i="2" s="1"/>
  <c r="AD214" i="2"/>
  <c r="AE214" i="2" s="1"/>
  <c r="AD738" i="2"/>
  <c r="AE738" i="2" s="1"/>
  <c r="AD1007" i="2"/>
  <c r="AE1007" i="2" s="1"/>
  <c r="AD692" i="2"/>
  <c r="AE692" i="2" s="1"/>
  <c r="AD715" i="2"/>
  <c r="AE715" i="2" s="1"/>
  <c r="AD591" i="2"/>
  <c r="AE591" i="2" s="1"/>
  <c r="AD165" i="2"/>
  <c r="AE165" i="2" s="1"/>
  <c r="AD1079" i="2"/>
  <c r="AE1079" i="2" s="1"/>
  <c r="AD570" i="2"/>
  <c r="AE570" i="2" s="1"/>
  <c r="AD285" i="2"/>
  <c r="AE285" i="2" s="1"/>
  <c r="AD610" i="2"/>
  <c r="AE610" i="2" s="1"/>
  <c r="AD131" i="2"/>
  <c r="AE131" i="2" s="1"/>
  <c r="AD926" i="2"/>
  <c r="AE926" i="2" s="1"/>
  <c r="AD313" i="2"/>
  <c r="AE313" i="2" s="1"/>
  <c r="AD420" i="2"/>
  <c r="AE420" i="2" s="1"/>
  <c r="AD975" i="2"/>
  <c r="AE975" i="2" s="1"/>
  <c r="AD904" i="2"/>
  <c r="AE904" i="2" s="1"/>
  <c r="AD687" i="2"/>
  <c r="AE687" i="2" s="1"/>
  <c r="AD484" i="2"/>
  <c r="AE484" i="2" s="1"/>
  <c r="AD255" i="2"/>
  <c r="AE255" i="2" s="1"/>
  <c r="AD257" i="2"/>
  <c r="AE257" i="2" s="1"/>
  <c r="AD156" i="2"/>
  <c r="AE156" i="2" s="1"/>
  <c r="AD172" i="2"/>
  <c r="AE172" i="2" s="1"/>
  <c r="AD481" i="2"/>
  <c r="AE481" i="2" s="1"/>
  <c r="AD934" i="2"/>
  <c r="AE934" i="2" s="1"/>
  <c r="AD318" i="2"/>
  <c r="AE318" i="2" s="1"/>
  <c r="AD89" i="2"/>
  <c r="AE89" i="2" s="1"/>
  <c r="AD719" i="2"/>
  <c r="AE719" i="2" s="1"/>
  <c r="AD85" i="2"/>
  <c r="AE85" i="2" s="1"/>
  <c r="AD166" i="2"/>
  <c r="AE166" i="2" s="1"/>
  <c r="AD1121" i="2"/>
  <c r="AE1121" i="2" s="1"/>
  <c r="AD790" i="2"/>
  <c r="AE790" i="2" s="1"/>
  <c r="AD436" i="2"/>
  <c r="AE436" i="2" s="1"/>
  <c r="AD572" i="2"/>
  <c r="AE572" i="2" s="1"/>
  <c r="AD319" i="2"/>
  <c r="AE319" i="2" s="1"/>
  <c r="AD1011" i="2"/>
  <c r="AE1011" i="2" s="1"/>
  <c r="AD683" i="2"/>
  <c r="AE683" i="2" s="1"/>
  <c r="AD548" i="2"/>
  <c r="AE548" i="2" s="1"/>
  <c r="AD108" i="2"/>
  <c r="AE108" i="2" s="1"/>
  <c r="AD497" i="2"/>
  <c r="AE497" i="2" s="1"/>
  <c r="AD619" i="2"/>
  <c r="AE619" i="2" s="1"/>
  <c r="AD477" i="2"/>
  <c r="AE477" i="2" s="1"/>
  <c r="AD207" i="2"/>
  <c r="AE207" i="2" s="1"/>
  <c r="AD752" i="2"/>
  <c r="AE752" i="2" s="1"/>
  <c r="AD396" i="2"/>
  <c r="AE396" i="2" s="1"/>
  <c r="AD709" i="2"/>
  <c r="AE709" i="2" s="1"/>
  <c r="AD121" i="2"/>
  <c r="AE121" i="2" s="1"/>
  <c r="AD423" i="2"/>
  <c r="AE423" i="2" s="1"/>
  <c r="AD830" i="2"/>
  <c r="AE830" i="2" s="1"/>
  <c r="AD68" i="2"/>
  <c r="AE68" i="2" s="1"/>
  <c r="AD56" i="2"/>
  <c r="AE56" i="2" s="1"/>
  <c r="AD1101" i="2"/>
  <c r="AE1101" i="2" s="1"/>
  <c r="AD168" i="2"/>
  <c r="AE168" i="2" s="1"/>
  <c r="AD333" i="2"/>
  <c r="AE333" i="2" s="1"/>
  <c r="AD645" i="2"/>
  <c r="AE645" i="2" s="1"/>
  <c r="AD837" i="2"/>
  <c r="AE837" i="2" s="1"/>
  <c r="AD681" i="2"/>
  <c r="AE681" i="2" s="1"/>
  <c r="AD411" i="2"/>
  <c r="AE411" i="2" s="1"/>
  <c r="AD950" i="2"/>
  <c r="AE950" i="2" s="1"/>
  <c r="AD55" i="2"/>
  <c r="AE55" i="2" s="1"/>
  <c r="AD363" i="2"/>
  <c r="AE363" i="2" s="1"/>
  <c r="AD413" i="2"/>
  <c r="AE413" i="2" s="1"/>
  <c r="AD134" i="2"/>
  <c r="AE134" i="2" s="1"/>
  <c r="AD354" i="2"/>
  <c r="AE354" i="2" s="1"/>
  <c r="AD773" i="2"/>
  <c r="AE773" i="2" s="1"/>
  <c r="AD664" i="2"/>
  <c r="AE664" i="2" s="1"/>
  <c r="AD21" i="2"/>
  <c r="AE21" i="2" s="1"/>
  <c r="AD505" i="2"/>
  <c r="AE505" i="2" s="1"/>
  <c r="AD62" i="2"/>
  <c r="AE62" i="2" s="1"/>
  <c r="AD256" i="2"/>
  <c r="AE256" i="2" s="1"/>
  <c r="AD303" i="2"/>
  <c r="AE303" i="2" s="1"/>
  <c r="AD164" i="2"/>
  <c r="AE164" i="2" s="1"/>
  <c r="AD600" i="2"/>
  <c r="AE600" i="2" s="1"/>
  <c r="AD461" i="2"/>
  <c r="AE461" i="2" s="1"/>
  <c r="AD839" i="2"/>
  <c r="AE839" i="2" s="1"/>
  <c r="AD958" i="2"/>
  <c r="AE958" i="2" s="1"/>
  <c r="AD306" i="2"/>
  <c r="AE306" i="2" s="1"/>
  <c r="AD112" i="2"/>
  <c r="AE112" i="2" s="1"/>
  <c r="AD488" i="2"/>
  <c r="AE488" i="2" s="1"/>
  <c r="AD525" i="2"/>
  <c r="AE525" i="2" s="1"/>
  <c r="AD1017" i="2"/>
  <c r="AE1017" i="2" s="1"/>
  <c r="AD545" i="2"/>
  <c r="AE545" i="2" s="1"/>
  <c r="AD1029" i="2"/>
  <c r="AE1029" i="2" s="1"/>
  <c r="AD1045" i="2"/>
  <c r="AE1045" i="2" s="1"/>
  <c r="AD980" i="2"/>
  <c r="AE980" i="2" s="1"/>
  <c r="AD281" i="2"/>
  <c r="AE281" i="2" s="1"/>
  <c r="AD872" i="2"/>
  <c r="AE872" i="2" s="1"/>
  <c r="AD376" i="2"/>
  <c r="AE376" i="2" s="1"/>
  <c r="AD1034" i="2"/>
  <c r="AE1034" i="2" s="1"/>
  <c r="AD708" i="2"/>
  <c r="AE708" i="2" s="1"/>
  <c r="AD995" i="2"/>
  <c r="AE995" i="2" s="1"/>
  <c r="AD1038" i="2"/>
  <c r="AE1038" i="2" s="1"/>
  <c r="AD298" i="2"/>
  <c r="AE298" i="2" s="1"/>
  <c r="AD330" i="2"/>
  <c r="AE330" i="2" s="1"/>
  <c r="AD826" i="2"/>
  <c r="AE826" i="2" s="1"/>
  <c r="AD562" i="2"/>
  <c r="AE562" i="2" s="1"/>
  <c r="AD279" i="2"/>
  <c r="AE279" i="2" s="1"/>
  <c r="AD1059" i="2"/>
  <c r="AE1059" i="2" s="1"/>
  <c r="AD792" i="2"/>
  <c r="AE792" i="2" s="1"/>
  <c r="AD421" i="2"/>
  <c r="AE421" i="2" s="1"/>
  <c r="AD1055" i="2"/>
  <c r="AE1055" i="2" s="1"/>
  <c r="AD513" i="2"/>
  <c r="AE513" i="2" s="1"/>
  <c r="AD499" i="2"/>
  <c r="AE499" i="2" s="1"/>
  <c r="AD890" i="2"/>
  <c r="AE890" i="2" s="1"/>
  <c r="AD768" i="2"/>
  <c r="AE768" i="2" s="1"/>
  <c r="AD1099" i="2"/>
  <c r="AE1099" i="2" s="1"/>
  <c r="AD818" i="2"/>
  <c r="AE818" i="2" s="1"/>
  <c r="AD1041" i="2"/>
  <c r="AE1041" i="2" s="1"/>
  <c r="AD288" i="2"/>
  <c r="AE288" i="2" s="1"/>
  <c r="AD954" i="2"/>
  <c r="AE954" i="2" s="1"/>
  <c r="AD588" i="2"/>
  <c r="AE588" i="2" s="1"/>
  <c r="AD466" i="2"/>
  <c r="AE466" i="2" s="1"/>
  <c r="AD201" i="2"/>
  <c r="AE201" i="2" s="1"/>
  <c r="AD906" i="2"/>
  <c r="AE906" i="2" s="1"/>
  <c r="AD456" i="2"/>
  <c r="AE456" i="2" s="1"/>
  <c r="AD1023" i="2"/>
  <c r="AE1023" i="2" s="1"/>
  <c r="AD730" i="2"/>
  <c r="AE730" i="2" s="1"/>
  <c r="AD492" i="2"/>
  <c r="AE492" i="2" s="1"/>
  <c r="AD725" i="2"/>
  <c r="AE725" i="2" s="1"/>
  <c r="AD667" i="2"/>
  <c r="AE667" i="2" s="1"/>
  <c r="AD1010" i="2"/>
  <c r="AE1010" i="2" s="1"/>
  <c r="AD336" i="2"/>
  <c r="AE336" i="2" s="1"/>
  <c r="AD960" i="2"/>
  <c r="AE960" i="2" s="1"/>
  <c r="AD106" i="2"/>
  <c r="AE106" i="2" s="1"/>
  <c r="AD875" i="2"/>
  <c r="AE875" i="2" s="1"/>
  <c r="AD812" i="2"/>
  <c r="AE812" i="2" s="1"/>
  <c r="AD757" i="2"/>
  <c r="AE757" i="2" s="1"/>
  <c r="AD815" i="2"/>
  <c r="AE815" i="2" s="1"/>
  <c r="AD973" i="2"/>
  <c r="AE973" i="2" s="1"/>
  <c r="AD842" i="2"/>
  <c r="AE842" i="2" s="1"/>
  <c r="AD471" i="2"/>
  <c r="AE471" i="2" s="1"/>
  <c r="AD403" i="2"/>
  <c r="AE403" i="2" s="1"/>
  <c r="AD787" i="2"/>
  <c r="AE787" i="2" s="1"/>
  <c r="AD1013" i="2"/>
  <c r="AE1013" i="2" s="1"/>
  <c r="AD794" i="2"/>
  <c r="AE794" i="2" s="1"/>
  <c r="AD539" i="2"/>
  <c r="AE539" i="2" s="1"/>
  <c r="AD1016" i="2"/>
  <c r="AE1016" i="2" s="1"/>
  <c r="AD422" i="2"/>
  <c r="AE422" i="2" s="1"/>
  <c r="AD554" i="2"/>
  <c r="AE554" i="2" s="1"/>
  <c r="AD663" i="2"/>
  <c r="AE663" i="2" s="1"/>
  <c r="AD732" i="2"/>
  <c r="AE732" i="2" s="1"/>
  <c r="Y9" i="2"/>
  <c r="Z9" i="2" s="1"/>
  <c r="Y7" i="2"/>
  <c r="Z7" i="2" s="1"/>
  <c r="Y5" i="2"/>
  <c r="Z5" i="2" s="1"/>
  <c r="Y3" i="2"/>
  <c r="Z3" i="2" s="1"/>
  <c r="Y1028" i="2"/>
  <c r="Z1028" i="2" s="1"/>
  <c r="Y956" i="2"/>
  <c r="Z956" i="2" s="1"/>
  <c r="Y118" i="2"/>
  <c r="Z118" i="2" s="1"/>
  <c r="Y389" i="2"/>
  <c r="Z389" i="2" s="1"/>
  <c r="Y467" i="2"/>
  <c r="Z467" i="2" s="1"/>
  <c r="Y400" i="2"/>
  <c r="Z400" i="2" s="1"/>
  <c r="Y699" i="2"/>
  <c r="Z699" i="2" s="1"/>
  <c r="Y1075" i="2"/>
  <c r="Z1075" i="2" s="1"/>
  <c r="Y1061" i="2"/>
  <c r="Z1061" i="2" s="1"/>
  <c r="Y176" i="2"/>
  <c r="Z176" i="2" s="1"/>
  <c r="Y387" i="2"/>
  <c r="Z387" i="2" s="1"/>
  <c r="Y360" i="2"/>
  <c r="Z360" i="2" s="1"/>
  <c r="Y1060" i="2"/>
  <c r="Z1060" i="2" s="1"/>
  <c r="Y990" i="2"/>
  <c r="Z990" i="2" s="1"/>
  <c r="Y1123" i="2"/>
  <c r="Z1123" i="2" s="1"/>
  <c r="Y566" i="2"/>
  <c r="Z566" i="2" s="1"/>
  <c r="Y1115" i="2"/>
  <c r="Z1115" i="2" s="1"/>
  <c r="Y357" i="2"/>
  <c r="Z357" i="2" s="1"/>
  <c r="Y728" i="2"/>
  <c r="Z728" i="2" s="1"/>
  <c r="Y806" i="2"/>
  <c r="Z806" i="2" s="1"/>
  <c r="Y1076" i="2"/>
  <c r="Z1076" i="2" s="1"/>
  <c r="Y1114" i="2"/>
  <c r="Z1114" i="2" s="1"/>
  <c r="Y517" i="2"/>
  <c r="Z517" i="2" s="1"/>
  <c r="Y917" i="2"/>
  <c r="Z917" i="2" s="1"/>
  <c r="Y596" i="2"/>
  <c r="Z596" i="2" s="1"/>
  <c r="Y469" i="2"/>
  <c r="Z469" i="2" s="1"/>
  <c r="Y603" i="2"/>
  <c r="Z603" i="2" s="1"/>
  <c r="Y430" i="2"/>
  <c r="Z430" i="2" s="1"/>
  <c r="Y1019" i="2"/>
  <c r="Z1019" i="2" s="1"/>
  <c r="Y500" i="2"/>
  <c r="Z500" i="2" s="1"/>
  <c r="Y261" i="2"/>
  <c r="Z261" i="2" s="1"/>
  <c r="Y949" i="2"/>
  <c r="Z949" i="2" s="1"/>
  <c r="Y404" i="2"/>
  <c r="Z404" i="2" s="1"/>
  <c r="Y628" i="2"/>
  <c r="Z628" i="2" s="1"/>
  <c r="Y468" i="2"/>
  <c r="Z468" i="2" s="1"/>
  <c r="Y835" i="2"/>
  <c r="Z835" i="2" s="1"/>
  <c r="Y767" i="2"/>
  <c r="Z767" i="2" s="1"/>
  <c r="Y996" i="2"/>
  <c r="Z996" i="2" s="1"/>
  <c r="Y942" i="2"/>
  <c r="Z942" i="2" s="1"/>
  <c r="Y637" i="2"/>
  <c r="Z637" i="2" s="1"/>
  <c r="Y1015" i="2"/>
  <c r="Z1015" i="2" s="1"/>
  <c r="Y994" i="2"/>
  <c r="Z994" i="2" s="1"/>
  <c r="Y213" i="2"/>
  <c r="Z213" i="2" s="1"/>
  <c r="Y502" i="2"/>
  <c r="Z502" i="2" s="1"/>
  <c r="Y189" i="2"/>
  <c r="Z189" i="2" s="1"/>
  <c r="Y130" i="2"/>
  <c r="Z130" i="2" s="1"/>
  <c r="Y209" i="2"/>
  <c r="Z209" i="2" s="1"/>
  <c r="Y71" i="2"/>
  <c r="Z71" i="2" s="1"/>
  <c r="Y543" i="2"/>
  <c r="Z543" i="2" s="1"/>
  <c r="Y959" i="2"/>
  <c r="Z959" i="2" s="1"/>
  <c r="Y1001" i="2"/>
  <c r="Z1001" i="2" s="1"/>
  <c r="Y564" i="2"/>
  <c r="Z564" i="2" s="1"/>
  <c r="Y971" i="2"/>
  <c r="Z971" i="2" s="1"/>
  <c r="Y696" i="2"/>
  <c r="Z696" i="2" s="1"/>
  <c r="Y858" i="2"/>
  <c r="Z858" i="2" s="1"/>
  <c r="Y443" i="2"/>
  <c r="Z443" i="2" s="1"/>
  <c r="Y698" i="2"/>
  <c r="Z698" i="2" s="1"/>
  <c r="Y979" i="2"/>
  <c r="Z979" i="2" s="1"/>
  <c r="Y384" i="2"/>
  <c r="Z384" i="2" s="1"/>
  <c r="Y857" i="2"/>
  <c r="Z857" i="2" s="1"/>
  <c r="Y114" i="2"/>
  <c r="Z114" i="2" s="1"/>
  <c r="Y560" i="2"/>
  <c r="Z560" i="2" s="1"/>
  <c r="Y887" i="2"/>
  <c r="Z887" i="2" s="1"/>
  <c r="Y1048" i="2"/>
  <c r="Z1048" i="2" s="1"/>
  <c r="Y673" i="2"/>
  <c r="Z673" i="2" s="1"/>
  <c r="Y332" i="2"/>
  <c r="Z332" i="2" s="1"/>
  <c r="Y61" i="2"/>
  <c r="Z61" i="2" s="1"/>
  <c r="Y455" i="2"/>
  <c r="Z455" i="2" s="1"/>
  <c r="Y188" i="2"/>
  <c r="Z188" i="2" s="1"/>
  <c r="Y38" i="2"/>
  <c r="Z38" i="2" s="1"/>
  <c r="Y744" i="2"/>
  <c r="Z744" i="2" s="1"/>
  <c r="Y803" i="2"/>
  <c r="Z803" i="2" s="1"/>
  <c r="Y139" i="2"/>
  <c r="Z139" i="2" s="1"/>
  <c r="Y755" i="2"/>
  <c r="Z755" i="2" s="1"/>
  <c r="Y87" i="2"/>
  <c r="Z87" i="2" s="1"/>
  <c r="Y1077" i="2"/>
  <c r="Z1077" i="2" s="1"/>
  <c r="Y529" i="2"/>
  <c r="Z529" i="2" s="1"/>
  <c r="Y677" i="2"/>
  <c r="Z677" i="2" s="1"/>
  <c r="Y680" i="2"/>
  <c r="Z680" i="2" s="1"/>
  <c r="Y452" i="2"/>
  <c r="Z452" i="2" s="1"/>
  <c r="Y957" i="2"/>
  <c r="Z957" i="2" s="1"/>
  <c r="Y243" i="2"/>
  <c r="Z243" i="2" s="1"/>
  <c r="Y381" i="2"/>
  <c r="Z381" i="2" s="1"/>
  <c r="Y453" i="2"/>
  <c r="Z453" i="2" s="1"/>
  <c r="Y852" i="2"/>
  <c r="Z852" i="2" s="1"/>
  <c r="Y227" i="2"/>
  <c r="Z227" i="2" s="1"/>
  <c r="Y763" i="2"/>
  <c r="Z763" i="2" s="1"/>
  <c r="Y67" i="2"/>
  <c r="Z67" i="2" s="1"/>
  <c r="Y1068" i="2"/>
  <c r="Z1068" i="2" s="1"/>
  <c r="Y961" i="2"/>
  <c r="Z961" i="2" s="1"/>
  <c r="Y451" i="2"/>
  <c r="Z451" i="2" s="1"/>
  <c r="Y976" i="2"/>
  <c r="Z976" i="2" s="1"/>
  <c r="Y717" i="2"/>
  <c r="Z717" i="2" s="1"/>
  <c r="Y518" i="2"/>
  <c r="Z518" i="2" s="1"/>
  <c r="Y495" i="2"/>
  <c r="Z495" i="2" s="1"/>
  <c r="Y802" i="2"/>
  <c r="Z802" i="2" s="1"/>
  <c r="Y1033" i="2"/>
  <c r="Z1033" i="2" s="1"/>
  <c r="Y485" i="2"/>
  <c r="Z485" i="2" s="1"/>
  <c r="Y116" i="2"/>
  <c r="Z116" i="2" s="1"/>
  <c r="Y267" i="2"/>
  <c r="Z267" i="2" s="1"/>
  <c r="Y668" i="2"/>
  <c r="Z668" i="2" s="1"/>
  <c r="Y933" i="2"/>
  <c r="Z933" i="2" s="1"/>
  <c r="Y398" i="2"/>
  <c r="Z398" i="2" s="1"/>
  <c r="Y814" i="2"/>
  <c r="Z814" i="2" s="1"/>
  <c r="Y447" i="2"/>
  <c r="Z447" i="2" s="1"/>
  <c r="Y931" i="2"/>
  <c r="Z931" i="2" s="1"/>
  <c r="Y174" i="2"/>
  <c r="Z174" i="2" s="1"/>
  <c r="Y371" i="2"/>
  <c r="Z371" i="2" s="1"/>
  <c r="Y276" i="2"/>
  <c r="Z276" i="2" s="1"/>
  <c r="Y296" i="2"/>
  <c r="Z296" i="2" s="1"/>
  <c r="Y883" i="2"/>
  <c r="Z883" i="2" s="1"/>
  <c r="Y295" i="2"/>
  <c r="Z295" i="2" s="1"/>
  <c r="Y136" i="2"/>
  <c r="Z136" i="2" s="1"/>
  <c r="Y226" i="2"/>
  <c r="Z226" i="2" s="1"/>
  <c r="Y395" i="2"/>
  <c r="Z395" i="2" s="1"/>
  <c r="Y170" i="2"/>
  <c r="Z170" i="2" s="1"/>
  <c r="Y988" i="2"/>
  <c r="Z988" i="2" s="1"/>
  <c r="Y368" i="2"/>
  <c r="Z368" i="2" s="1"/>
  <c r="Y1119" i="2"/>
  <c r="Z1119" i="2" s="1"/>
  <c r="Y1042" i="2"/>
  <c r="Z1042" i="2" s="1"/>
  <c r="Y874" i="2"/>
  <c r="Z874" i="2" s="1"/>
  <c r="Y1111" i="2"/>
  <c r="Z1111" i="2" s="1"/>
  <c r="Y622" i="2"/>
  <c r="Z622" i="2" s="1"/>
  <c r="Y127" i="2"/>
  <c r="Z127" i="2" s="1"/>
  <c r="Y611" i="2"/>
  <c r="Z611" i="2" s="1"/>
  <c r="Y208" i="2"/>
  <c r="Z208" i="2" s="1"/>
  <c r="Y836" i="2"/>
  <c r="Z836" i="2" s="1"/>
  <c r="Y987" i="2"/>
  <c r="Z987" i="2" s="1"/>
  <c r="Y1085" i="2"/>
  <c r="Z1085" i="2" s="1"/>
  <c r="Y662" i="2"/>
  <c r="Z662" i="2" s="1"/>
  <c r="Y851" i="2"/>
  <c r="Z851" i="2" s="1"/>
  <c r="Y665" i="2"/>
  <c r="Z665" i="2" s="1"/>
  <c r="Y748" i="2"/>
  <c r="Z748" i="2" s="1"/>
  <c r="Y533" i="2"/>
  <c r="Z533" i="2" s="1"/>
  <c r="Y1067" i="2"/>
  <c r="Z1067" i="2" s="1"/>
  <c r="Y392" i="2"/>
  <c r="Z392" i="2" s="1"/>
  <c r="Y528" i="2"/>
  <c r="Z528" i="2" s="1"/>
  <c r="Y309" i="2"/>
  <c r="Z309" i="2" s="1"/>
  <c r="Y273" i="2"/>
  <c r="Z273" i="2" s="1"/>
  <c r="Y40" i="2"/>
  <c r="Z40" i="2" s="1"/>
  <c r="Y241" i="2"/>
  <c r="Z241" i="2" s="1"/>
  <c r="Y568" i="2"/>
  <c r="Z568" i="2" s="1"/>
  <c r="Y1009" i="2"/>
  <c r="Z1009" i="2" s="1"/>
  <c r="Y575" i="2"/>
  <c r="Z575" i="2" s="1"/>
  <c r="Y50" i="2"/>
  <c r="Z50" i="2" s="1"/>
  <c r="Y240" i="2"/>
  <c r="Z240" i="2" s="1"/>
  <c r="Y27" i="2"/>
  <c r="Z27" i="2" s="1"/>
  <c r="Y399" i="2"/>
  <c r="Z399" i="2" s="1"/>
  <c r="Y93" i="2"/>
  <c r="Z93" i="2" s="1"/>
  <c r="Y74" i="2"/>
  <c r="Z74" i="2" s="1"/>
  <c r="Y194" i="2"/>
  <c r="Z194" i="2" s="1"/>
  <c r="Y33" i="2"/>
  <c r="Z33" i="2" s="1"/>
  <c r="Y849" i="2"/>
  <c r="Z849" i="2" s="1"/>
  <c r="Y720" i="2"/>
  <c r="Z720" i="2" s="1"/>
  <c r="Y1002" i="2"/>
  <c r="Z1002" i="2" s="1"/>
  <c r="Y612" i="2"/>
  <c r="Z612" i="2" s="1"/>
  <c r="Y434" i="2"/>
  <c r="Z434" i="2" s="1"/>
  <c r="Y428" i="2"/>
  <c r="Z428" i="2" s="1"/>
  <c r="Y700" i="2"/>
  <c r="Z700" i="2" s="1"/>
  <c r="Y331" i="2"/>
  <c r="Z331" i="2" s="1"/>
  <c r="Y242" i="2"/>
  <c r="Z242" i="2" s="1"/>
  <c r="Y362" i="2"/>
  <c r="Z362" i="2" s="1"/>
  <c r="Y270" i="2"/>
  <c r="Z270" i="2" s="1"/>
  <c r="Y669" i="2"/>
  <c r="Z669" i="2" s="1"/>
  <c r="Y271" i="2"/>
  <c r="Z271" i="2" s="1"/>
  <c r="Y314" i="2"/>
  <c r="Z314" i="2" s="1"/>
  <c r="Y697" i="2"/>
  <c r="Z697" i="2" s="1"/>
  <c r="Y648" i="2"/>
  <c r="Z648" i="2" s="1"/>
  <c r="Y277" i="2"/>
  <c r="Z277" i="2" s="1"/>
  <c r="Y343" i="2"/>
  <c r="Z343" i="2" s="1"/>
  <c r="Y630" i="2"/>
  <c r="Z630" i="2" s="1"/>
  <c r="Y479" i="2"/>
  <c r="Z479" i="2" s="1"/>
  <c r="Y441" i="2"/>
  <c r="Z441" i="2" s="1"/>
  <c r="Y475" i="2"/>
  <c r="Z475" i="2" s="1"/>
  <c r="Y765" i="2"/>
  <c r="Z765" i="2" s="1"/>
  <c r="Y740" i="2"/>
  <c r="Z740" i="2" s="1"/>
  <c r="Y509" i="2"/>
  <c r="Z509" i="2" s="1"/>
  <c r="Y299" i="2"/>
  <c r="Z299" i="2" s="1"/>
  <c r="Y305" i="2"/>
  <c r="Z305" i="2" s="1"/>
  <c r="Y233" i="2"/>
  <c r="Z233" i="2" s="1"/>
  <c r="Y406" i="2"/>
  <c r="Z406" i="2" s="1"/>
  <c r="Y454" i="2"/>
  <c r="Z454" i="2" s="1"/>
  <c r="Y324" i="2"/>
  <c r="Z324" i="2" s="1"/>
  <c r="Y586" i="2"/>
  <c r="Z586" i="2" s="1"/>
  <c r="Y796" i="2"/>
  <c r="Z796" i="2" s="1"/>
  <c r="Y418" i="2"/>
  <c r="Z418" i="2" s="1"/>
  <c r="Y992" i="2"/>
  <c r="Z992" i="2" s="1"/>
  <c r="Y940" i="2"/>
  <c r="Z940" i="2" s="1"/>
  <c r="Y514" i="2"/>
  <c r="Z514" i="2" s="1"/>
  <c r="Y1090" i="2"/>
  <c r="Z1090" i="2" s="1"/>
  <c r="Y524" i="2"/>
  <c r="Z524" i="2" s="1"/>
  <c r="Y1098" i="2"/>
  <c r="Z1098" i="2" s="1"/>
  <c r="Y527" i="2"/>
  <c r="Z527" i="2" s="1"/>
  <c r="Y42" i="2"/>
  <c r="Z42" i="2" s="1"/>
  <c r="Y615" i="2"/>
  <c r="Z615" i="2" s="1"/>
  <c r="Y1044" i="2"/>
  <c r="Z1044" i="2" s="1"/>
  <c r="Y431" i="2"/>
  <c r="Z431" i="2" s="1"/>
  <c r="Y195" i="2"/>
  <c r="Z195" i="2" s="1"/>
  <c r="Y902" i="2"/>
  <c r="Z902" i="2" s="1"/>
  <c r="Y1108" i="2"/>
  <c r="Z1108" i="2" s="1"/>
  <c r="Y1080" i="2"/>
  <c r="Z1080" i="2" s="1"/>
  <c r="Y119" i="2"/>
  <c r="Z119" i="2" s="1"/>
  <c r="Y132" i="2"/>
  <c r="Z132" i="2" s="1"/>
  <c r="Y710" i="2"/>
  <c r="Z710" i="2" s="1"/>
  <c r="Y913" i="2"/>
  <c r="Z913" i="2" s="1"/>
  <c r="Y264" i="2"/>
  <c r="Z264" i="2" s="1"/>
  <c r="Y790" i="2"/>
  <c r="Z790" i="2" s="1"/>
  <c r="Y358" i="2"/>
  <c r="Z358" i="2" s="1"/>
  <c r="Y1000" i="2"/>
  <c r="Z1000" i="2" s="1"/>
  <c r="Y780" i="2"/>
  <c r="Z780" i="2" s="1"/>
  <c r="Y436" i="2"/>
  <c r="Z436" i="2" s="1"/>
  <c r="Y77" i="2"/>
  <c r="Z77" i="2" s="1"/>
  <c r="Y73" i="2"/>
  <c r="Z73" i="2" s="1"/>
  <c r="Y225" i="2"/>
  <c r="Z225" i="2" s="1"/>
  <c r="Y572" i="2"/>
  <c r="Z572" i="2" s="1"/>
  <c r="Y800" i="2"/>
  <c r="Z800" i="2" s="1"/>
  <c r="Y595" i="2"/>
  <c r="Z595" i="2" s="1"/>
  <c r="Y218" i="2"/>
  <c r="Z218" i="2" s="1"/>
  <c r="Y319" i="2"/>
  <c r="Z319" i="2" s="1"/>
  <c r="Y494" i="2"/>
  <c r="Z494" i="2" s="1"/>
  <c r="Y310" i="2"/>
  <c r="Z310" i="2" s="1"/>
  <c r="Y72" i="2"/>
  <c r="Z72" i="2" s="1"/>
  <c r="Y1011" i="2"/>
  <c r="Z1011" i="2" s="1"/>
  <c r="Y365" i="2"/>
  <c r="Z365" i="2" s="1"/>
  <c r="Y377" i="2"/>
  <c r="Z377" i="2" s="1"/>
  <c r="Y275" i="2"/>
  <c r="Z275" i="2" s="1"/>
  <c r="Y683" i="2"/>
  <c r="Z683" i="2" s="1"/>
  <c r="Y158" i="2"/>
  <c r="Z158" i="2" s="1"/>
  <c r="Y182" i="2"/>
  <c r="Z182" i="2" s="1"/>
  <c r="Y580" i="2"/>
  <c r="Z580" i="2" s="1"/>
  <c r="Y548" i="2"/>
  <c r="Z548" i="2" s="1"/>
  <c r="Y604" i="2"/>
  <c r="Z604" i="2" s="1"/>
  <c r="Y353" i="2"/>
  <c r="Z353" i="2" s="1"/>
  <c r="Y258" i="2"/>
  <c r="Z258" i="2" s="1"/>
  <c r="Y108" i="2"/>
  <c r="Z108" i="2" s="1"/>
  <c r="Y511" i="2"/>
  <c r="Z511" i="2" s="1"/>
  <c r="Y407" i="2"/>
  <c r="Z407" i="2" s="1"/>
  <c r="Y559" i="2"/>
  <c r="Z559" i="2" s="1"/>
  <c r="Y497" i="2"/>
  <c r="Z497" i="2" s="1"/>
  <c r="Y898" i="2"/>
  <c r="Z898" i="2" s="1"/>
  <c r="Y827" i="2"/>
  <c r="Z827" i="2" s="1"/>
  <c r="Y78" i="2"/>
  <c r="Z78" i="2" s="1"/>
  <c r="Y619" i="2"/>
  <c r="Z619" i="2" s="1"/>
  <c r="Y287" i="2"/>
  <c r="Z287" i="2" s="1"/>
  <c r="Y300" i="2"/>
  <c r="Z300" i="2" s="1"/>
  <c r="Y70" i="2"/>
  <c r="Z70" i="2" s="1"/>
  <c r="Y477" i="2"/>
  <c r="Z477" i="2" s="1"/>
  <c r="Y608" i="2"/>
  <c r="Z608" i="2" s="1"/>
  <c r="Y504" i="2"/>
  <c r="Z504" i="2" s="1"/>
  <c r="Y746" i="2"/>
  <c r="Z746" i="2" s="1"/>
  <c r="Y207" i="2"/>
  <c r="Z207" i="2" s="1"/>
  <c r="Y679" i="2"/>
  <c r="Z679" i="2" s="1"/>
  <c r="Y128" i="2"/>
  <c r="Z128" i="2" s="1"/>
  <c r="Y820" i="2"/>
  <c r="Z820" i="2" s="1"/>
  <c r="Y752" i="2"/>
  <c r="Z752" i="2" s="1"/>
  <c r="Y649" i="2"/>
  <c r="Z649" i="2" s="1"/>
  <c r="Y415" i="2"/>
  <c r="Z415" i="2" s="1"/>
  <c r="Y905" i="2"/>
  <c r="Z905" i="2" s="1"/>
  <c r="Y396" i="2"/>
  <c r="Z396" i="2" s="1"/>
  <c r="Y1004" i="2"/>
  <c r="Z1004" i="2" s="1"/>
  <c r="Y196" i="2"/>
  <c r="Z196" i="2" s="1"/>
  <c r="Y141" i="2"/>
  <c r="Z141" i="2" s="1"/>
  <c r="Y709" i="2"/>
  <c r="Z709" i="2" s="1"/>
  <c r="Y750" i="2"/>
  <c r="Z750" i="2" s="1"/>
  <c r="Y409" i="2"/>
  <c r="Z409" i="2" s="1"/>
  <c r="Y556" i="2"/>
  <c r="Z556" i="2" s="1"/>
  <c r="Y121" i="2"/>
  <c r="Z121" i="2" s="1"/>
  <c r="Y338" i="2"/>
  <c r="Z338" i="2" s="1"/>
  <c r="Y666" i="2"/>
  <c r="Z666" i="2" s="1"/>
  <c r="Y197" i="2"/>
  <c r="Z197" i="2" s="1"/>
  <c r="Y423" i="2"/>
  <c r="Z423" i="2" s="1"/>
  <c r="Y1071" i="2"/>
  <c r="Z1071" i="2" s="1"/>
  <c r="Y1112" i="2"/>
  <c r="Z1112" i="2" s="1"/>
  <c r="Y8" i="2"/>
  <c r="Z8" i="2" s="1"/>
  <c r="Y6" i="2"/>
  <c r="Z6" i="2" s="1"/>
  <c r="Y4" i="2"/>
  <c r="Z4" i="2" s="1"/>
  <c r="Y729" i="2"/>
  <c r="Z729" i="2" s="1"/>
  <c r="Y1105" i="2"/>
  <c r="Z1105" i="2" s="1"/>
  <c r="Y534" i="2"/>
  <c r="Z534" i="2" s="1"/>
  <c r="Y58" i="2"/>
  <c r="Z58" i="2" s="1"/>
  <c r="Y881" i="2"/>
  <c r="Z881" i="2" s="1"/>
  <c r="Y94" i="2"/>
  <c r="Z94" i="2" s="1"/>
  <c r="Y641" i="2"/>
  <c r="Z641" i="2" s="1"/>
  <c r="Y727" i="2"/>
  <c r="Z727" i="2" s="1"/>
  <c r="Y947" i="2"/>
  <c r="Z947" i="2" s="1"/>
  <c r="Y1093" i="2"/>
  <c r="Z1093" i="2" s="1"/>
  <c r="Y1078" i="2"/>
  <c r="Z1078" i="2" s="1"/>
  <c r="Y1070" i="2"/>
  <c r="Z1070" i="2" s="1"/>
  <c r="Y1088" i="2"/>
  <c r="Z1088" i="2" s="1"/>
  <c r="Y1117" i="2"/>
  <c r="Z1117" i="2" s="1"/>
  <c r="Y1122" i="2"/>
  <c r="Z1122" i="2" s="1"/>
  <c r="Y348" i="2"/>
  <c r="Z348" i="2" s="1"/>
  <c r="Y682" i="2"/>
  <c r="Z682" i="2" s="1"/>
  <c r="Y1069" i="2"/>
  <c r="Z1069" i="2" s="1"/>
  <c r="Y743" i="2"/>
  <c r="Z743" i="2" s="1"/>
  <c r="Y565" i="2"/>
  <c r="Z565" i="2" s="1"/>
  <c r="Y903" i="2"/>
  <c r="Z903" i="2" s="1"/>
  <c r="Y769" i="2"/>
  <c r="Z769" i="2" s="1"/>
  <c r="Y766" i="2"/>
  <c r="Z766" i="2" s="1"/>
  <c r="Y265" i="2"/>
  <c r="Z265" i="2" s="1"/>
  <c r="Y983" i="2"/>
  <c r="Z983" i="2" s="1"/>
  <c r="Y653" i="2"/>
  <c r="Z653" i="2" s="1"/>
  <c r="Y369" i="2"/>
  <c r="Z369" i="2" s="1"/>
  <c r="Y444" i="2"/>
  <c r="Z444" i="2" s="1"/>
  <c r="Y480" i="2"/>
  <c r="Z480" i="2" s="1"/>
  <c r="Y999" i="2"/>
  <c r="Z999" i="2" s="1"/>
  <c r="Y705" i="2"/>
  <c r="Z705" i="2" s="1"/>
  <c r="Y671" i="2"/>
  <c r="Z671" i="2" s="1"/>
  <c r="Y745" i="2"/>
  <c r="Z745" i="2" s="1"/>
  <c r="Y760" i="2"/>
  <c r="Z760" i="2" s="1"/>
  <c r="Y510" i="2"/>
  <c r="Z510" i="2" s="1"/>
  <c r="Y337" i="2"/>
  <c r="Z337" i="2" s="1"/>
  <c r="Y593" i="2"/>
  <c r="Z593" i="2" s="1"/>
  <c r="Y579" i="2"/>
  <c r="Z579" i="2" s="1"/>
  <c r="Y1072" i="2"/>
  <c r="Z1072" i="2" s="1"/>
  <c r="Y557" i="2"/>
  <c r="Z557" i="2" s="1"/>
  <c r="Y731" i="2"/>
  <c r="Z731" i="2" s="1"/>
  <c r="Y563" i="2"/>
  <c r="Z563" i="2" s="1"/>
  <c r="Y246" i="2"/>
  <c r="Z246" i="2" s="1"/>
  <c r="Y798" i="2"/>
  <c r="Z798" i="2" s="1"/>
  <c r="Y280" i="2"/>
  <c r="Z280" i="2" s="1"/>
  <c r="Y476" i="2"/>
  <c r="Z476" i="2" s="1"/>
  <c r="Y771" i="2"/>
  <c r="Z771" i="2" s="1"/>
  <c r="Y830" i="2"/>
  <c r="Z830" i="2" s="1"/>
  <c r="Y397" i="2"/>
  <c r="Z397" i="2" s="1"/>
  <c r="Y173" i="2"/>
  <c r="Z173" i="2" s="1"/>
  <c r="Y1103" i="2"/>
  <c r="Z1103" i="2" s="1"/>
  <c r="Y68" i="2"/>
  <c r="Z68" i="2" s="1"/>
  <c r="Y198" i="2"/>
  <c r="Z198" i="2" s="1"/>
  <c r="Y722" i="2"/>
  <c r="Z722" i="2" s="1"/>
  <c r="Y946" i="2"/>
  <c r="Z946" i="2" s="1"/>
  <c r="Y56" i="2"/>
  <c r="Z56" i="2" s="1"/>
  <c r="Y148" i="2"/>
  <c r="Z148" i="2" s="1"/>
  <c r="Y589" i="2"/>
  <c r="Z589" i="2" s="1"/>
  <c r="Y921" i="2"/>
  <c r="Z921" i="2" s="1"/>
  <c r="Y1101" i="2"/>
  <c r="Z1101" i="2" s="1"/>
  <c r="Y841" i="2"/>
  <c r="Z841" i="2" s="1"/>
  <c r="Y811" i="2"/>
  <c r="Z811" i="2" s="1"/>
  <c r="Y1025" i="2"/>
  <c r="Z1025" i="2" s="1"/>
  <c r="Y168" i="2"/>
  <c r="Z168" i="2" s="1"/>
  <c r="Y868" i="2"/>
  <c r="Z868" i="2" s="1"/>
  <c r="Y567" i="2"/>
  <c r="Z567" i="2" s="1"/>
  <c r="Y985" i="2"/>
  <c r="Z985" i="2" s="1"/>
  <c r="Y333" i="2"/>
  <c r="Z333" i="2" s="1"/>
  <c r="Y625" i="2"/>
  <c r="Z625" i="2" s="1"/>
  <c r="Y877" i="2"/>
  <c r="Z877" i="2" s="1"/>
  <c r="Y1053" i="2"/>
  <c r="Z1053" i="2" s="1"/>
  <c r="Y645" i="2"/>
  <c r="Z645" i="2" s="1"/>
  <c r="Y490" i="2"/>
  <c r="Z490" i="2" s="1"/>
  <c r="Y181" i="2"/>
  <c r="Z181" i="2" s="1"/>
  <c r="Y135" i="2"/>
  <c r="Z135" i="2" s="1"/>
  <c r="Y837" i="2"/>
  <c r="Z837" i="2" s="1"/>
  <c r="Y426" i="2"/>
  <c r="Z426" i="2" s="1"/>
  <c r="Y631" i="2"/>
  <c r="Z631" i="2" s="1"/>
  <c r="Y734" i="2"/>
  <c r="Z734" i="2" s="1"/>
  <c r="Y681" i="2"/>
  <c r="Z681" i="2" s="1"/>
  <c r="Y1014" i="2"/>
  <c r="Z1014" i="2" s="1"/>
  <c r="Y191" i="2"/>
  <c r="Z191" i="2" s="1"/>
  <c r="Y66" i="2"/>
  <c r="Z66" i="2" s="1"/>
  <c r="Y411" i="2"/>
  <c r="Z411" i="2" s="1"/>
  <c r="Y914" i="2"/>
  <c r="Z914" i="2" s="1"/>
  <c r="Y879" i="2"/>
  <c r="Z879" i="2" s="1"/>
  <c r="Y876" i="2"/>
  <c r="Z876" i="2" s="1"/>
  <c r="Y950" i="2"/>
  <c r="Z950" i="2" s="1"/>
  <c r="Y393" i="2"/>
  <c r="Z393" i="2" s="1"/>
  <c r="Y254" i="2"/>
  <c r="Z254" i="2" s="1"/>
  <c r="Y657" i="2"/>
  <c r="Z657" i="2" s="1"/>
  <c r="Y55" i="2"/>
  <c r="Z55" i="2" s="1"/>
  <c r="Y183" i="2"/>
  <c r="Z183" i="2" s="1"/>
  <c r="Y124" i="2"/>
  <c r="Z124" i="2" s="1"/>
  <c r="Y35" i="2"/>
  <c r="Z35" i="2" s="1"/>
  <c r="Y363" i="2"/>
  <c r="Z363" i="2" s="1"/>
  <c r="Y952" i="2"/>
  <c r="Z952" i="2" s="1"/>
  <c r="Y43" i="2"/>
  <c r="Z43" i="2" s="1"/>
  <c r="Y491" i="2"/>
  <c r="Z491" i="2" s="1"/>
  <c r="Y413" i="2"/>
  <c r="Z413" i="2" s="1"/>
  <c r="Y51" i="2"/>
  <c r="Z51" i="2" s="1"/>
  <c r="Y65" i="2"/>
  <c r="Z65" i="2" s="1"/>
  <c r="Y474" i="2"/>
  <c r="Z474" i="2" s="1"/>
  <c r="Y134" i="2"/>
  <c r="Z134" i="2" s="1"/>
  <c r="Y204" i="2"/>
  <c r="Z204" i="2" s="1"/>
  <c r="Y523" i="2"/>
  <c r="Z523" i="2" s="1"/>
  <c r="Y41" i="2"/>
  <c r="Z41" i="2" s="1"/>
  <c r="Y354" i="2"/>
  <c r="Z354" i="2" s="1"/>
  <c r="Y1100" i="2"/>
  <c r="Z1100" i="2" s="1"/>
  <c r="Y624" i="2"/>
  <c r="Z624" i="2" s="1"/>
  <c r="Y813" i="2"/>
  <c r="Z813" i="2" s="1"/>
  <c r="Y773" i="2"/>
  <c r="Z773" i="2" s="1"/>
  <c r="Y83" i="2"/>
  <c r="Z83" i="2" s="1"/>
  <c r="Y1094" i="2"/>
  <c r="Z1094" i="2" s="1"/>
  <c r="Y797" i="2"/>
  <c r="Z797" i="2" s="1"/>
  <c r="Y664" i="2"/>
  <c r="Z664" i="2" s="1"/>
  <c r="Y268" i="2"/>
  <c r="Z268" i="2" s="1"/>
  <c r="Y137" i="2"/>
  <c r="Z137" i="2" s="1"/>
  <c r="Y278" i="2"/>
  <c r="Z278" i="2" s="1"/>
  <c r="Y21" i="2"/>
  <c r="Z21" i="2" s="1"/>
  <c r="Y25" i="2"/>
  <c r="Z25" i="2" s="1"/>
  <c r="Y623" i="2"/>
  <c r="Z623" i="2" s="1"/>
  <c r="Y34" i="2"/>
  <c r="Z34" i="2" s="1"/>
  <c r="Y505" i="2"/>
  <c r="Z505" i="2" s="1"/>
  <c r="Y515" i="2"/>
  <c r="Z515" i="2" s="1"/>
  <c r="Y385" i="2"/>
  <c r="Z385" i="2" s="1"/>
  <c r="Y1026" i="2"/>
  <c r="Z1026" i="2" s="1"/>
  <c r="Y62" i="2"/>
  <c r="Z62" i="2" s="1"/>
  <c r="Y45" i="2"/>
  <c r="Z45" i="2" s="1"/>
  <c r="Y31" i="2"/>
  <c r="Z31" i="2" s="1"/>
  <c r="Y1018" i="2"/>
  <c r="Z1018" i="2" s="1"/>
  <c r="Y256" i="2"/>
  <c r="Z256" i="2" s="1"/>
  <c r="Y919" i="2"/>
  <c r="Z919" i="2" s="1"/>
  <c r="Y24" i="2"/>
  <c r="Z24" i="2" s="1"/>
  <c r="Y219" i="2"/>
  <c r="Z219" i="2" s="1"/>
  <c r="Y303" i="2"/>
  <c r="Z303" i="2" s="1"/>
  <c r="Y892" i="2"/>
  <c r="Z892" i="2" s="1"/>
  <c r="Y260" i="2"/>
  <c r="Z260" i="2" s="1"/>
  <c r="Y884" i="2"/>
  <c r="Z884" i="2" s="1"/>
  <c r="Y164" i="2"/>
  <c r="Z164" i="2" s="1"/>
  <c r="Y344" i="2"/>
  <c r="Z344" i="2" s="1"/>
  <c r="Y239" i="2"/>
  <c r="Z239" i="2" s="1"/>
  <c r="Y594" i="2"/>
  <c r="Z594" i="2" s="1"/>
  <c r="Y600" i="2"/>
  <c r="Z600" i="2" s="1"/>
  <c r="Y1030" i="2"/>
  <c r="Z1030" i="2" s="1"/>
  <c r="Y522" i="2"/>
  <c r="Z522" i="2" s="1"/>
  <c r="Y733" i="2"/>
  <c r="Z733" i="2" s="1"/>
  <c r="Y461" i="2"/>
  <c r="Z461" i="2" s="1"/>
  <c r="Y501" i="2"/>
  <c r="Z501" i="2" s="1"/>
  <c r="Y735" i="2"/>
  <c r="Z735" i="2" s="1"/>
  <c r="Y783" i="2"/>
  <c r="Z783" i="2" s="1"/>
  <c r="Y839" i="2"/>
  <c r="Z839" i="2" s="1"/>
  <c r="Y785" i="2"/>
  <c r="Z785" i="2" s="1"/>
  <c r="Y793" i="2"/>
  <c r="Z793" i="2" s="1"/>
  <c r="Y915" i="2"/>
  <c r="Z915" i="2" s="1"/>
  <c r="Y958" i="2"/>
  <c r="Z958" i="2" s="1"/>
  <c r="Y688" i="2"/>
  <c r="Z688" i="2" s="1"/>
  <c r="Y920" i="2"/>
  <c r="Z920" i="2" s="1"/>
  <c r="Y472" i="2"/>
  <c r="Z472" i="2" s="1"/>
  <c r="Y306" i="2"/>
  <c r="Z306" i="2" s="1"/>
  <c r="Y577" i="2"/>
  <c r="Z577" i="2" s="1"/>
  <c r="Y703" i="2"/>
  <c r="Z703" i="2" s="1"/>
  <c r="Y378" i="2"/>
  <c r="Z378" i="2" s="1"/>
  <c r="Y112" i="2"/>
  <c r="Z112" i="2" s="1"/>
  <c r="Y185" i="2"/>
  <c r="Z185" i="2" s="1"/>
  <c r="Y912" i="2"/>
  <c r="Z912" i="2" s="1"/>
  <c r="Y322" i="2"/>
  <c r="Z322" i="2" s="1"/>
  <c r="Y488" i="2"/>
  <c r="Z488" i="2" s="1"/>
  <c r="Y169" i="2"/>
  <c r="Z169" i="2" s="1"/>
  <c r="Y180" i="2"/>
  <c r="Z180" i="2" s="1"/>
  <c r="Y607" i="2"/>
  <c r="Z607" i="2" s="1"/>
  <c r="Y525" i="2"/>
  <c r="Z525" i="2" s="1"/>
  <c r="Y774" i="2"/>
  <c r="Z774" i="2" s="1"/>
  <c r="Y220" i="2"/>
  <c r="Z220" i="2" s="1"/>
  <c r="Y981" i="2"/>
  <c r="Z981" i="2" s="1"/>
  <c r="Y1017" i="2"/>
  <c r="Z1017" i="2" s="1"/>
  <c r="Y44" i="2"/>
  <c r="Z44" i="2" s="1"/>
  <c r="Y326" i="2"/>
  <c r="Z326" i="2" s="1"/>
  <c r="Y184" i="2"/>
  <c r="Z184" i="2" s="1"/>
  <c r="Y545" i="2"/>
  <c r="Z545" i="2" s="1"/>
  <c r="Y425" i="2"/>
  <c r="Z425" i="2" s="1"/>
  <c r="Y756" i="2"/>
  <c r="Z756" i="2" s="1"/>
  <c r="Y63" i="2"/>
  <c r="Z63" i="2" s="1"/>
  <c r="Y1029" i="2"/>
  <c r="Z1029" i="2" s="1"/>
  <c r="Y989" i="2"/>
  <c r="Z989" i="2" s="1"/>
  <c r="Y532" i="2"/>
  <c r="Z532" i="2" s="1"/>
  <c r="Y993" i="2"/>
  <c r="Z993" i="2" s="1"/>
  <c r="Y1045" i="2"/>
  <c r="Z1045" i="2" s="1"/>
  <c r="Y1020" i="2"/>
  <c r="Z1020" i="2" s="1"/>
  <c r="Y982" i="2"/>
  <c r="Z982" i="2" s="1"/>
  <c r="Y939" i="2"/>
  <c r="Z939" i="2" s="1"/>
  <c r="Y980" i="2"/>
  <c r="Z980" i="2" s="1"/>
  <c r="Y805" i="2"/>
  <c r="Z805" i="2" s="1"/>
  <c r="Y458" i="2"/>
  <c r="Z458" i="2" s="1"/>
  <c r="Y970" i="2"/>
  <c r="Z970" i="2" s="1"/>
  <c r="Y281" i="2"/>
  <c r="Z281" i="2" s="1"/>
  <c r="Y80" i="2"/>
  <c r="Z80" i="2" s="1"/>
  <c r="Y587" i="2"/>
  <c r="Z587" i="2" s="1"/>
  <c r="Y92" i="2"/>
  <c r="Z92" i="2" s="1"/>
  <c r="Y872" i="2"/>
  <c r="Z872" i="2" s="1"/>
  <c r="Y923" i="2"/>
  <c r="Z923" i="2" s="1"/>
  <c r="Y712" i="2"/>
  <c r="Z712" i="2" s="1"/>
  <c r="Y342" i="2"/>
  <c r="Z342" i="2" s="1"/>
  <c r="Y376" i="2"/>
  <c r="Z376" i="2" s="1"/>
  <c r="Y886" i="2"/>
  <c r="Z886" i="2" s="1"/>
  <c r="Y599" i="2"/>
  <c r="Z599" i="2" s="1"/>
  <c r="Y290" i="2"/>
  <c r="Z290" i="2" s="1"/>
  <c r="Y1034" i="2"/>
  <c r="Z1034" i="2" s="1"/>
  <c r="Y111" i="2"/>
  <c r="Z111" i="2" s="1"/>
  <c r="Y147" i="2"/>
  <c r="Z147" i="2" s="1"/>
  <c r="Y60" i="2"/>
  <c r="Z60" i="2" s="1"/>
  <c r="Y708" i="2"/>
  <c r="Z708" i="2" s="1"/>
  <c r="Y249" i="2"/>
  <c r="Z249" i="2" s="1"/>
  <c r="Y126" i="2"/>
  <c r="Z126" i="2" s="1"/>
  <c r="Y113" i="2"/>
  <c r="Z113" i="2" s="1"/>
  <c r="Y995" i="2"/>
  <c r="Z995" i="2" s="1"/>
  <c r="Y819" i="2"/>
  <c r="Z819" i="2" s="1"/>
  <c r="Y807" i="2"/>
  <c r="Z807" i="2" s="1"/>
  <c r="Y953" i="2"/>
  <c r="Z953" i="2" s="1"/>
  <c r="Y1038" i="2"/>
  <c r="Z1038" i="2" s="1"/>
  <c r="Y301" i="2"/>
  <c r="Z301" i="2" s="1"/>
  <c r="Y618" i="2"/>
  <c r="Z618" i="2" s="1"/>
  <c r="Y155" i="2"/>
  <c r="Z155" i="2" s="1"/>
  <c r="Y298" i="2"/>
  <c r="Z298" i="2" s="1"/>
  <c r="Y215" i="2"/>
  <c r="Z215" i="2" s="1"/>
  <c r="Y412" i="2"/>
  <c r="Z412" i="2" s="1"/>
  <c r="Y345" i="2"/>
  <c r="Z345" i="2" s="1"/>
  <c r="Y330" i="2"/>
  <c r="Z330" i="2" s="1"/>
  <c r="Y179" i="2"/>
  <c r="Z179" i="2" s="1"/>
  <c r="Y446" i="2"/>
  <c r="Z446" i="2" s="1"/>
  <c r="Y799" i="2"/>
  <c r="Z799" i="2" s="1"/>
  <c r="Y826" i="2"/>
  <c r="Z826" i="2" s="1"/>
  <c r="Y364" i="2"/>
  <c r="Z364" i="2" s="1"/>
  <c r="Y571" i="2"/>
  <c r="Z571" i="2" s="1"/>
  <c r="Y694" i="2"/>
  <c r="Z694" i="2" s="1"/>
  <c r="Y562" i="2"/>
  <c r="Z562" i="2" s="1"/>
  <c r="Y592" i="2"/>
  <c r="Z592" i="2" s="1"/>
  <c r="Y291" i="2"/>
  <c r="Z291" i="2" s="1"/>
  <c r="Y1087" i="2"/>
  <c r="Z1087" i="2" s="1"/>
  <c r="Y279" i="2"/>
  <c r="Z279" i="2" s="1"/>
  <c r="Y652" i="2"/>
  <c r="Z652" i="2" s="1"/>
  <c r="Y724" i="2"/>
  <c r="Z724" i="2" s="1"/>
  <c r="Y1021" i="2"/>
  <c r="Z1021" i="2" s="1"/>
  <c r="Y1059" i="2"/>
  <c r="Z1059" i="2" s="1"/>
  <c r="Y960" i="2"/>
  <c r="Z960" i="2" s="1"/>
  <c r="Y470" i="2"/>
  <c r="Z470" i="2" s="1"/>
  <c r="Y519" i="2"/>
  <c r="Z519" i="2" s="1"/>
  <c r="Y792" i="2"/>
  <c r="Z792" i="2" s="1"/>
  <c r="Y106" i="2"/>
  <c r="Z106" i="2" s="1"/>
  <c r="Y730" i="2"/>
  <c r="Z730" i="2" s="1"/>
  <c r="Y870" i="2"/>
  <c r="Z870" i="2" s="1"/>
  <c r="Y421" i="2"/>
  <c r="Z421" i="2" s="1"/>
  <c r="Y875" i="2"/>
  <c r="Z875" i="2" s="1"/>
  <c r="Y247" i="2"/>
  <c r="Z247" i="2" s="1"/>
  <c r="Y1084" i="2"/>
  <c r="Z1084" i="2" s="1"/>
  <c r="Y1055" i="2"/>
  <c r="Z1055" i="2" s="1"/>
  <c r="Y812" i="2"/>
  <c r="Z812" i="2" s="1"/>
  <c r="Y530" i="2"/>
  <c r="Z530" i="2" s="1"/>
  <c r="Y859" i="2"/>
  <c r="Z859" i="2" s="1"/>
  <c r="Y513" i="2"/>
  <c r="Z513" i="2" s="1"/>
  <c r="Y757" i="2"/>
  <c r="Z757" i="2" s="1"/>
  <c r="Y450" i="2"/>
  <c r="Z450" i="2" s="1"/>
  <c r="Y843" i="2"/>
  <c r="Z843" i="2" s="1"/>
  <c r="Y499" i="2"/>
  <c r="Z499" i="2" s="1"/>
  <c r="Y815" i="2"/>
  <c r="Z815" i="2" s="1"/>
  <c r="Y1036" i="2"/>
  <c r="Z1036" i="2" s="1"/>
  <c r="Y707" i="2"/>
  <c r="Z707" i="2" s="1"/>
  <c r="Y890" i="2"/>
  <c r="Z890" i="2" s="1"/>
  <c r="Y973" i="2"/>
  <c r="Z973" i="2" s="1"/>
  <c r="Y935" i="2"/>
  <c r="Z935" i="2" s="1"/>
  <c r="Y90" i="2"/>
  <c r="Z90" i="2" s="1"/>
  <c r="Y768" i="2"/>
  <c r="Z768" i="2" s="1"/>
  <c r="Y842" i="2"/>
  <c r="Z842" i="2" s="1"/>
  <c r="Y704" i="2"/>
  <c r="Z704" i="2" s="1"/>
  <c r="Y154" i="2"/>
  <c r="Z154" i="2" s="1"/>
  <c r="Y1099" i="2"/>
  <c r="Z1099" i="2" s="1"/>
  <c r="Y471" i="2"/>
  <c r="Z471" i="2" s="1"/>
  <c r="Y749" i="2"/>
  <c r="Z749" i="2" s="1"/>
  <c r="Y374" i="2"/>
  <c r="Z374" i="2" s="1"/>
  <c r="Y818" i="2"/>
  <c r="Z818" i="2" s="1"/>
  <c r="Y403" i="2"/>
  <c r="Z403" i="2" s="1"/>
  <c r="Y487" i="2"/>
  <c r="Z487" i="2" s="1"/>
  <c r="Y928" i="2"/>
  <c r="Z928" i="2" s="1"/>
  <c r="Y1041" i="2"/>
  <c r="Z1041" i="2" s="1"/>
  <c r="Y787" i="2"/>
  <c r="Z787" i="2" s="1"/>
  <c r="Y1054" i="2"/>
  <c r="Z1054" i="2" s="1"/>
  <c r="Y804" i="2"/>
  <c r="Z804" i="2" s="1"/>
  <c r="Y288" i="2"/>
  <c r="Z288" i="2" s="1"/>
  <c r="Y1013" i="2"/>
  <c r="Z1013" i="2" s="1"/>
  <c r="Y1096" i="2"/>
  <c r="Z1096" i="2" s="1"/>
  <c r="Y911" i="2"/>
  <c r="Z911" i="2" s="1"/>
  <c r="Y954" i="2"/>
  <c r="Z954" i="2" s="1"/>
  <c r="Y794" i="2"/>
  <c r="Z794" i="2" s="1"/>
  <c r="Y779" i="2"/>
  <c r="Z779" i="2" s="1"/>
  <c r="Y1006" i="2"/>
  <c r="Z1006" i="2" s="1"/>
  <c r="Y588" i="2"/>
  <c r="Z588" i="2" s="1"/>
  <c r="Y539" i="2"/>
  <c r="Z539" i="2" s="1"/>
  <c r="Y901" i="2"/>
  <c r="Z901" i="2" s="1"/>
  <c r="Y167" i="2"/>
  <c r="Z167" i="2" s="1"/>
  <c r="Y466" i="2"/>
  <c r="Z466" i="2" s="1"/>
  <c r="Y1016" i="2"/>
  <c r="Z1016" i="2" s="1"/>
  <c r="Y823" i="2"/>
  <c r="Z823" i="2" s="1"/>
  <c r="Y824" i="2"/>
  <c r="Z824" i="2" s="1"/>
  <c r="Y201" i="2"/>
  <c r="Z201" i="2" s="1"/>
  <c r="Y422" i="2"/>
  <c r="Z422" i="2" s="1"/>
  <c r="Y937" i="2"/>
  <c r="Z937" i="2" s="1"/>
  <c r="Y972" i="2"/>
  <c r="Z972" i="2" s="1"/>
  <c r="Y906" i="2"/>
  <c r="Z906" i="2" s="1"/>
  <c r="Y554" i="2"/>
  <c r="Z554" i="2" s="1"/>
  <c r="Y918" i="2"/>
  <c r="Z918" i="2" s="1"/>
  <c r="Y473" i="2"/>
  <c r="Z473" i="2" s="1"/>
  <c r="Y456" i="2"/>
  <c r="Z456" i="2" s="1"/>
  <c r="Y663" i="2"/>
  <c r="Z663" i="2" s="1"/>
  <c r="Y655" i="2"/>
  <c r="Z655" i="2" s="1"/>
  <c r="Y1074" i="2"/>
  <c r="Z1074" i="2" s="1"/>
  <c r="Y1023" i="2"/>
  <c r="Z1023" i="2" s="1"/>
  <c r="Y732" i="2"/>
  <c r="Z732" i="2" s="1"/>
  <c r="Y847" i="2"/>
  <c r="Z847" i="2" s="1"/>
  <c r="Y986" i="2"/>
  <c r="Z986" i="2" s="1"/>
  <c r="Y100" i="2"/>
  <c r="Z100" i="2" s="1"/>
  <c r="Y99" i="2"/>
  <c r="Z99" i="2" s="1"/>
  <c r="Y873" i="2"/>
  <c r="Z873" i="2" s="1"/>
  <c r="Y162" i="2"/>
  <c r="Z162" i="2" s="1"/>
  <c r="Y775" i="2"/>
  <c r="Z775" i="2" s="1"/>
  <c r="Y18" i="2"/>
  <c r="Z18" i="2" s="1"/>
  <c r="Y16" i="2"/>
  <c r="Z16" i="2" s="1"/>
  <c r="Y14" i="2"/>
  <c r="Z14" i="2" s="1"/>
  <c r="Y12" i="2"/>
  <c r="Z12" i="2" s="1"/>
  <c r="Y11" i="2"/>
  <c r="Z11" i="2" s="1"/>
  <c r="Y122" i="2"/>
  <c r="Z122" i="2" s="1"/>
  <c r="Y899" i="2"/>
  <c r="Z899" i="2" s="1"/>
  <c r="Y850" i="2"/>
  <c r="Z850" i="2" s="1"/>
  <c r="Y643" i="2"/>
  <c r="Z643" i="2" s="1"/>
  <c r="Y481" i="2"/>
  <c r="Z481" i="2" s="1"/>
  <c r="Y553" i="2"/>
  <c r="Z553" i="2" s="1"/>
  <c r="Y200" i="2"/>
  <c r="Z200" i="2" s="1"/>
  <c r="Y984" i="2"/>
  <c r="Z984" i="2" s="1"/>
  <c r="Y934" i="2"/>
  <c r="Z934" i="2" s="1"/>
  <c r="Y583" i="2"/>
  <c r="Z583" i="2" s="1"/>
  <c r="Y753" i="2"/>
  <c r="Z753" i="2" s="1"/>
  <c r="Y52" i="2"/>
  <c r="Z52" i="2" s="1"/>
  <c r="Y318" i="2"/>
  <c r="Z318" i="2" s="1"/>
  <c r="Y248" i="2"/>
  <c r="Z248" i="2" s="1"/>
  <c r="Y82" i="2"/>
  <c r="Z82" i="2" s="1"/>
  <c r="Y161" i="2"/>
  <c r="Z161" i="2" s="1"/>
  <c r="Y89" i="2"/>
  <c r="Z89" i="2" s="1"/>
  <c r="Y262" i="2"/>
  <c r="Z262" i="2" s="1"/>
  <c r="Y157" i="2"/>
  <c r="Z157" i="2" s="1"/>
  <c r="Y117" i="2"/>
  <c r="Z117" i="2" s="1"/>
  <c r="Y719" i="2"/>
  <c r="Z719" i="2" s="1"/>
  <c r="Y810" i="2"/>
  <c r="Z810" i="2" s="1"/>
  <c r="Y721" i="2"/>
  <c r="Z721" i="2" s="1"/>
  <c r="Y821" i="2"/>
  <c r="Z821" i="2" s="1"/>
  <c r="Y85" i="2"/>
  <c r="Z85" i="2" s="1"/>
  <c r="Y547" i="2"/>
  <c r="Z547" i="2" s="1"/>
  <c r="Y602" i="2"/>
  <c r="Z602" i="2" s="1"/>
  <c r="Y828" i="2"/>
  <c r="Z828" i="2" s="1"/>
  <c r="Y166" i="2"/>
  <c r="Z166" i="2" s="1"/>
  <c r="Y784" i="2"/>
  <c r="Z784" i="2" s="1"/>
  <c r="Y658" i="2"/>
  <c r="Z658" i="2" s="1"/>
  <c r="Y146" i="2"/>
  <c r="Z146" i="2" s="1"/>
  <c r="Y1121" i="2"/>
  <c r="Z1121" i="2" s="1"/>
  <c r="Y869" i="2"/>
  <c r="Z869" i="2" s="1"/>
  <c r="Y424" i="2"/>
  <c r="Z424" i="2" s="1"/>
  <c r="Y206" i="2"/>
  <c r="Z206" i="2" s="1"/>
  <c r="Y492" i="2"/>
  <c r="Z492" i="2" s="1"/>
  <c r="Y1109" i="2"/>
  <c r="Z1109" i="2" s="1"/>
  <c r="Y272" i="2"/>
  <c r="Z272" i="2" s="1"/>
  <c r="Y372" i="2"/>
  <c r="Z372" i="2" s="1"/>
  <c r="Y725" i="2"/>
  <c r="Z725" i="2" s="1"/>
  <c r="Y350" i="2"/>
  <c r="Z350" i="2" s="1"/>
  <c r="Y282" i="2"/>
  <c r="Z282" i="2" s="1"/>
  <c r="Y945" i="2"/>
  <c r="Z945" i="2" s="1"/>
  <c r="Y667" i="2"/>
  <c r="Z667" i="2" s="1"/>
  <c r="Y464" i="2"/>
  <c r="Z464" i="2" s="1"/>
  <c r="Y222" i="2"/>
  <c r="Z222" i="2" s="1"/>
  <c r="Y1037" i="2"/>
  <c r="Z1037" i="2" s="1"/>
  <c r="Y1010" i="2"/>
  <c r="Z1010" i="2" s="1"/>
  <c r="Y486" i="2"/>
  <c r="Z486" i="2" s="1"/>
  <c r="Y882" i="2"/>
  <c r="Z882" i="2" s="1"/>
  <c r="Y302" i="2"/>
  <c r="Z302" i="2" s="1"/>
  <c r="Y336" i="2"/>
  <c r="Z336" i="2" s="1"/>
  <c r="Y459" i="2"/>
  <c r="Z459" i="2" s="1"/>
  <c r="Y854" i="2"/>
  <c r="Z854" i="2" s="1"/>
  <c r="Y659" i="2"/>
  <c r="Z659" i="2" s="1"/>
  <c r="Y908" i="2"/>
  <c r="Z908" i="2" s="1"/>
  <c r="Y695" i="2"/>
  <c r="Z695" i="2" s="1"/>
  <c r="Y555" i="2"/>
  <c r="Z555" i="2" s="1"/>
  <c r="Y656" i="2"/>
  <c r="Z656" i="2" s="1"/>
  <c r="Y943" i="2"/>
  <c r="Z943" i="2" s="1"/>
  <c r="Y737" i="2"/>
  <c r="Z737" i="2" s="1"/>
  <c r="Y321" i="2"/>
  <c r="Z321" i="2" s="1"/>
  <c r="Y1110" i="2"/>
  <c r="Z1110" i="2" s="1"/>
  <c r="Y1102" i="2"/>
  <c r="Z1102" i="2" s="1"/>
  <c r="Y791" i="2"/>
  <c r="Z791" i="2" s="1"/>
  <c r="Y776" i="2"/>
  <c r="Z776" i="2" s="1"/>
  <c r="Y433" i="2"/>
  <c r="Z433" i="2" s="1"/>
  <c r="Y1008" i="2"/>
  <c r="Z1008" i="2" s="1"/>
  <c r="Y894" i="2"/>
  <c r="Z894" i="2" s="1"/>
  <c r="Y646" i="2"/>
  <c r="Z646" i="2" s="1"/>
  <c r="Y549" i="2"/>
  <c r="Z549" i="2" s="1"/>
  <c r="Y1062" i="2"/>
  <c r="Z1062" i="2" s="1"/>
  <c r="Y160" i="2"/>
  <c r="Z160" i="2" s="1"/>
  <c r="Y848" i="2"/>
  <c r="Z848" i="2" s="1"/>
  <c r="Y1003" i="2"/>
  <c r="Z1003" i="2" s="1"/>
  <c r="Y739" i="2"/>
  <c r="Z739" i="2" s="1"/>
  <c r="Y1086" i="2"/>
  <c r="Z1086" i="2" s="1"/>
  <c r="Y609" i="2"/>
  <c r="Z609" i="2" s="1"/>
  <c r="Y762" i="2"/>
  <c r="Z762" i="2" s="1"/>
  <c r="Y916" i="2"/>
  <c r="Z916" i="2" s="1"/>
  <c r="Y1104" i="2"/>
  <c r="Z1104" i="2" s="1"/>
  <c r="Y598" i="2"/>
  <c r="Z598" i="2" s="1"/>
  <c r="Y1124" i="2"/>
  <c r="Z1124" i="2" s="1"/>
  <c r="Y356" i="2"/>
  <c r="Z356" i="2" s="1"/>
  <c r="Y1049" i="2"/>
  <c r="Z1049" i="2" s="1"/>
  <c r="Y1082" i="2"/>
  <c r="Z1082" i="2" s="1"/>
  <c r="Y1089" i="2"/>
  <c r="Z1089" i="2" s="1"/>
  <c r="Y1046" i="2"/>
  <c r="Z1046" i="2" s="1"/>
  <c r="Y862" i="2"/>
  <c r="Z862" i="2" s="1"/>
  <c r="Y1027" i="2"/>
  <c r="Z1027" i="2" s="1"/>
  <c r="Y638" i="2"/>
  <c r="Z638" i="2" s="1"/>
  <c r="Y203" i="2"/>
  <c r="Z203" i="2" s="1"/>
  <c r="Y991" i="2"/>
  <c r="Z991" i="2" s="1"/>
  <c r="Y84" i="2"/>
  <c r="Z84" i="2" s="1"/>
  <c r="Y1065" i="2"/>
  <c r="Z1065" i="2" s="1"/>
  <c r="Y508" i="2"/>
  <c r="Z508" i="2" s="1"/>
  <c r="Y1051" i="2"/>
  <c r="Z1051" i="2" s="1"/>
  <c r="Y974" i="2"/>
  <c r="Z974" i="2" s="1"/>
  <c r="Y726" i="2"/>
  <c r="Z726" i="2" s="1"/>
  <c r="Y978" i="2"/>
  <c r="Z978" i="2" s="1"/>
  <c r="Y801" i="2"/>
  <c r="Z801" i="2" s="1"/>
  <c r="Y540" i="2"/>
  <c r="Z540" i="2" s="1"/>
  <c r="Y944" i="2"/>
  <c r="Z944" i="2" s="1"/>
  <c r="Y860" i="2"/>
  <c r="Z860" i="2" s="1"/>
  <c r="Y537" i="2"/>
  <c r="Z537" i="2" s="1"/>
  <c r="Y320" i="2"/>
  <c r="Z320" i="2" s="1"/>
  <c r="Y584" i="2"/>
  <c r="Z584" i="2" s="1"/>
  <c r="Y101" i="2"/>
  <c r="Z101" i="2" s="1"/>
  <c r="Y1063" i="2"/>
  <c r="Z1063" i="2" s="1"/>
  <c r="Y323" i="2"/>
  <c r="Z323" i="2" s="1"/>
  <c r="Y312" i="2"/>
  <c r="Z312" i="2" s="1"/>
  <c r="Y346" i="2"/>
  <c r="Z346" i="2" s="1"/>
  <c r="Y19" i="2"/>
  <c r="Z19" i="2" s="1"/>
  <c r="Y17" i="2"/>
  <c r="Z17" i="2" s="1"/>
  <c r="Y15" i="2"/>
  <c r="Z15" i="2" s="1"/>
  <c r="Y13" i="2"/>
  <c r="Z13" i="2" s="1"/>
  <c r="Y546" i="2"/>
  <c r="Z546" i="2" s="1"/>
  <c r="Y10" i="2"/>
  <c r="Z10" i="2" s="1"/>
  <c r="AE1126" i="2" l="1"/>
  <c r="AF933" i="2" s="1"/>
  <c r="AG933" i="2" s="1"/>
  <c r="AF510" i="2" l="1"/>
  <c r="AG510" i="2" s="1"/>
  <c r="AF544" i="2"/>
  <c r="AG544" i="2" s="1"/>
  <c r="AF277" i="2"/>
  <c r="AG277" i="2" s="1"/>
  <c r="AF573" i="2"/>
  <c r="AG573" i="2" s="1"/>
  <c r="AF948" i="2"/>
  <c r="AG948" i="2" s="1"/>
  <c r="AF603" i="2"/>
  <c r="AG603" i="2" s="1"/>
  <c r="AF61" i="2"/>
  <c r="AG61" i="2" s="1"/>
  <c r="AF411" i="2"/>
  <c r="AG411" i="2" s="1"/>
  <c r="AF880" i="2"/>
  <c r="AG880" i="2" s="1"/>
  <c r="AF309" i="2"/>
  <c r="AG309" i="2" s="1"/>
  <c r="AF294" i="2"/>
  <c r="AG294" i="2" s="1"/>
  <c r="AF709" i="2"/>
  <c r="AG709" i="2" s="1"/>
  <c r="AF725" i="2"/>
  <c r="AG725" i="2" s="1"/>
  <c r="AF971" i="2"/>
  <c r="AG971" i="2" s="1"/>
  <c r="AF950" i="2"/>
  <c r="AG950" i="2" s="1"/>
  <c r="AF744" i="2"/>
  <c r="AG744" i="2" s="1"/>
  <c r="AF833" i="2"/>
  <c r="AG833" i="2" s="1"/>
  <c r="AF788" i="2"/>
  <c r="AG788" i="2" s="1"/>
  <c r="AF343" i="2"/>
  <c r="AG343" i="2" s="1"/>
  <c r="AF983" i="2"/>
  <c r="AG983" i="2" s="1"/>
  <c r="AF812" i="2"/>
  <c r="AG812" i="2" s="1"/>
  <c r="AF593" i="2"/>
  <c r="AG593" i="2" s="1"/>
  <c r="AF191" i="2"/>
  <c r="AG191" i="2" s="1"/>
  <c r="AF795" i="2"/>
  <c r="AG795" i="2" s="1"/>
  <c r="AF281" i="2"/>
  <c r="AG281" i="2" s="1"/>
  <c r="AF1008" i="2"/>
  <c r="AG1008" i="2" s="1"/>
  <c r="AF540" i="2"/>
  <c r="AG540" i="2" s="1"/>
  <c r="AF408" i="2"/>
  <c r="AG408" i="2" s="1"/>
  <c r="AF419" i="2"/>
  <c r="AG419" i="2" s="1"/>
  <c r="AF279" i="2"/>
  <c r="AG279" i="2" s="1"/>
  <c r="AF215" i="2"/>
  <c r="AG215" i="2" s="1"/>
  <c r="AF386" i="2"/>
  <c r="AG386" i="2" s="1"/>
  <c r="AF846" i="2"/>
  <c r="AG846" i="2" s="1"/>
  <c r="AF822" i="2"/>
  <c r="AG822" i="2" s="1"/>
  <c r="AF320" i="2"/>
  <c r="AG320" i="2" s="1"/>
  <c r="AF312" i="2"/>
  <c r="AG312" i="2" s="1"/>
  <c r="AF55" i="2"/>
  <c r="AG55" i="2" s="1"/>
  <c r="AF168" i="2"/>
  <c r="AG168" i="2" s="1"/>
  <c r="AF598" i="2"/>
  <c r="AG598" i="2" s="1"/>
  <c r="AF574" i="2"/>
  <c r="AG574" i="2" s="1"/>
  <c r="AF910" i="2"/>
  <c r="AG910" i="2" s="1"/>
  <c r="AF541" i="2"/>
  <c r="AG541" i="2" s="1"/>
  <c r="AF1064" i="2"/>
  <c r="AG1064" i="2" s="1"/>
  <c r="AF594" i="2"/>
  <c r="AG594" i="2" s="1"/>
  <c r="AF844" i="2"/>
  <c r="AG844" i="2" s="1"/>
  <c r="AF377" i="2"/>
  <c r="AG377" i="2" s="1"/>
  <c r="AF106" i="2"/>
  <c r="AG106" i="2" s="1"/>
  <c r="AF326" i="2"/>
  <c r="AG326" i="2" s="1"/>
  <c r="AF404" i="2"/>
  <c r="AG404" i="2" s="1"/>
  <c r="AF423" i="2"/>
  <c r="AG423" i="2" s="1"/>
  <c r="AF998" i="2"/>
  <c r="AG998" i="2" s="1"/>
  <c r="AF503" i="2"/>
  <c r="AG503" i="2" s="1"/>
  <c r="AF1118" i="2"/>
  <c r="AG1118" i="2" s="1"/>
  <c r="AF970" i="2"/>
  <c r="AG970" i="2" s="1"/>
  <c r="AF1056" i="2"/>
  <c r="AG1056" i="2" s="1"/>
  <c r="AF415" i="2"/>
  <c r="AG415" i="2" s="1"/>
  <c r="AF403" i="2"/>
  <c r="AG403" i="2" s="1"/>
  <c r="AF82" i="2"/>
  <c r="AG82" i="2" s="1"/>
  <c r="AF450" i="2"/>
  <c r="AG450" i="2" s="1"/>
  <c r="AF466" i="2"/>
  <c r="AG466" i="2" s="1"/>
  <c r="AF430" i="2"/>
  <c r="AG430" i="2" s="1"/>
  <c r="AF304" i="2"/>
  <c r="AG304" i="2" s="1"/>
  <c r="AF691" i="2"/>
  <c r="AG691" i="2" s="1"/>
  <c r="AF560" i="2"/>
  <c r="AG560" i="2" s="1"/>
  <c r="AF485" i="2"/>
  <c r="AG485" i="2" s="1"/>
  <c r="AF643" i="2"/>
  <c r="AG643" i="2" s="1"/>
  <c r="AF821" i="2"/>
  <c r="AG821" i="2" s="1"/>
  <c r="AF1012" i="2"/>
  <c r="AG1012" i="2" s="1"/>
  <c r="AF871" i="2"/>
  <c r="AG871" i="2" s="1"/>
  <c r="AF87" i="2"/>
  <c r="AG87" i="2" s="1"/>
  <c r="AF202" i="2"/>
  <c r="AG202" i="2" s="1"/>
  <c r="AF1002" i="2"/>
  <c r="AG1002" i="2" s="1"/>
  <c r="AF1121" i="2"/>
  <c r="AG1121" i="2" s="1"/>
  <c r="AF53" i="2"/>
  <c r="AG53" i="2" s="1"/>
  <c r="AF472" i="2"/>
  <c r="AG472" i="2" s="1"/>
  <c r="AF806" i="2"/>
  <c r="AG806" i="2" s="1"/>
  <c r="AF761" i="2"/>
  <c r="AG761" i="2" s="1"/>
  <c r="AF350" i="2"/>
  <c r="AG350" i="2" s="1"/>
  <c r="AF543" i="2"/>
  <c r="AG543" i="2" s="1"/>
  <c r="AF778" i="2"/>
  <c r="AG778" i="2" s="1"/>
  <c r="AF855" i="2"/>
  <c r="AG855" i="2" s="1"/>
  <c r="AF284" i="2"/>
  <c r="AG284" i="2" s="1"/>
  <c r="AF427" i="2"/>
  <c r="AG427" i="2" s="1"/>
  <c r="AF870" i="2"/>
  <c r="AG870" i="2" s="1"/>
  <c r="AF322" i="2"/>
  <c r="AG322" i="2" s="1"/>
  <c r="AF904" i="2"/>
  <c r="AG904" i="2" s="1"/>
  <c r="AF182" i="2"/>
  <c r="AG182" i="2" s="1"/>
  <c r="AF514" i="2"/>
  <c r="AG514" i="2" s="1"/>
  <c r="AF1072" i="2"/>
  <c r="AG1072" i="2" s="1"/>
  <c r="AF682" i="2"/>
  <c r="AG682" i="2" s="1"/>
  <c r="AF327" i="2"/>
  <c r="AG327" i="2" s="1"/>
  <c r="AF64" i="2"/>
  <c r="AG64" i="2" s="1"/>
  <c r="AF170" i="2"/>
  <c r="AG170" i="2" s="1"/>
  <c r="AF201" i="2"/>
  <c r="AG201" i="2" s="1"/>
  <c r="AF159" i="2"/>
  <c r="AG159" i="2" s="1"/>
  <c r="AF966" i="2"/>
  <c r="AG966" i="2" s="1"/>
  <c r="AF735" i="2"/>
  <c r="AG735" i="2" s="1"/>
  <c r="AF881" i="2"/>
  <c r="AG881" i="2" s="1"/>
  <c r="AF584" i="2"/>
  <c r="AG584" i="2" s="1"/>
  <c r="AF1099" i="2"/>
  <c r="AG1099" i="2" s="1"/>
  <c r="AF534" i="2"/>
  <c r="AG534" i="2" s="1"/>
  <c r="AF335" i="2"/>
  <c r="AG335" i="2" s="1"/>
  <c r="AF155" i="2"/>
  <c r="AG155" i="2" s="1"/>
  <c r="AF26" i="2"/>
  <c r="AG26" i="2" s="1"/>
  <c r="AF91" i="2"/>
  <c r="AG91" i="2" s="1"/>
  <c r="AF99" i="2"/>
  <c r="AG99" i="2" s="1"/>
  <c r="AF92" i="2"/>
  <c r="AG92" i="2" s="1"/>
  <c r="AF681" i="2"/>
  <c r="AG681" i="2" s="1"/>
  <c r="AF259" i="2"/>
  <c r="AG259" i="2" s="1"/>
  <c r="AF793" i="2"/>
  <c r="AG793" i="2" s="1"/>
  <c r="AF101" i="2"/>
  <c r="AG101" i="2" s="1"/>
  <c r="AF145" i="2"/>
  <c r="AG145" i="2" s="1"/>
  <c r="AF452" i="2"/>
  <c r="AG452" i="2" s="1"/>
  <c r="AF839" i="2"/>
  <c r="AG839" i="2" s="1"/>
  <c r="AF961" i="2"/>
  <c r="AG961" i="2" s="1"/>
  <c r="AF195" i="2"/>
  <c r="AG195" i="2" s="1"/>
  <c r="AF1042" i="2"/>
  <c r="AG1042" i="2" s="1"/>
  <c r="AF991" i="2"/>
  <c r="AG991" i="2" s="1"/>
  <c r="AF687" i="2"/>
  <c r="AG687" i="2" s="1"/>
  <c r="AF50" i="2"/>
  <c r="AG50" i="2" s="1"/>
  <c r="AF747" i="2"/>
  <c r="AG747" i="2" s="1"/>
  <c r="AF674" i="2"/>
  <c r="AG674" i="2" s="1"/>
  <c r="AF349" i="2"/>
  <c r="AG349" i="2" s="1"/>
  <c r="AF528" i="2"/>
  <c r="AG528" i="2" s="1"/>
  <c r="AF1054" i="2"/>
  <c r="AG1054" i="2" s="1"/>
  <c r="AF414" i="2"/>
  <c r="AG414" i="2" s="1"/>
  <c r="AF646" i="2"/>
  <c r="AG646" i="2" s="1"/>
  <c r="AF716" i="2"/>
  <c r="AG716" i="2" s="1"/>
  <c r="AF1005" i="2"/>
  <c r="AG1005" i="2" s="1"/>
  <c r="AF254" i="2"/>
  <c r="AG254" i="2" s="1"/>
  <c r="AF680" i="2"/>
  <c r="AG680" i="2" s="1"/>
  <c r="AF405" i="2"/>
  <c r="AG405" i="2" s="1"/>
  <c r="AF78" i="2"/>
  <c r="AG78" i="2" s="1"/>
  <c r="AF206" i="2"/>
  <c r="AG206" i="2" s="1"/>
  <c r="AF1114" i="2"/>
  <c r="AG1114" i="2" s="1"/>
  <c r="AF1069" i="2"/>
  <c r="AG1069" i="2" s="1"/>
  <c r="AF278" i="2"/>
  <c r="AG278" i="2" s="1"/>
  <c r="AF286" i="2"/>
  <c r="AG286" i="2" s="1"/>
  <c r="AF147" i="2"/>
  <c r="AG147" i="2" s="1"/>
  <c r="AF189" i="2"/>
  <c r="AG189" i="2" s="1"/>
  <c r="AF336" i="2"/>
  <c r="AG336" i="2" s="1"/>
  <c r="AF264" i="2"/>
  <c r="AG264" i="2" s="1"/>
  <c r="AF784" i="2"/>
  <c r="AG784" i="2" s="1"/>
  <c r="AF65" i="2"/>
  <c r="AG65" i="2" s="1"/>
  <c r="AF410" i="2"/>
  <c r="AG410" i="2" s="1"/>
  <c r="AF1103" i="2"/>
  <c r="AG1103" i="2" s="1"/>
  <c r="AF223" i="2"/>
  <c r="AG223" i="2" s="1"/>
  <c r="AF624" i="2"/>
  <c r="AG624" i="2" s="1"/>
  <c r="AF585" i="2"/>
  <c r="AG585" i="2" s="1"/>
  <c r="AF611" i="2"/>
  <c r="AG611" i="2" s="1"/>
  <c r="AF722" i="2"/>
  <c r="AG722" i="2" s="1"/>
  <c r="AF999" i="2"/>
  <c r="AG999" i="2" s="1"/>
  <c r="AF689" i="2"/>
  <c r="AG689" i="2" s="1"/>
  <c r="AF976" i="2"/>
  <c r="AG976" i="2" s="1"/>
  <c r="AF1102" i="2"/>
  <c r="AG1102" i="2" s="1"/>
  <c r="AF328" i="2"/>
  <c r="AG328" i="2" s="1"/>
  <c r="AF263" i="2"/>
  <c r="AG263" i="2" s="1"/>
  <c r="AF913" i="2"/>
  <c r="AG913" i="2" s="1"/>
  <c r="AF549" i="2"/>
  <c r="AG549" i="2" s="1"/>
  <c r="AF903" i="2"/>
  <c r="AG903" i="2" s="1"/>
  <c r="AF213" i="2"/>
  <c r="AG213" i="2" s="1"/>
  <c r="AF1101" i="2"/>
  <c r="AG1101" i="2" s="1"/>
  <c r="AF102" i="2"/>
  <c r="AG102" i="2" s="1"/>
  <c r="AF1081" i="2"/>
  <c r="AG1081" i="2" s="1"/>
  <c r="AF205" i="2"/>
  <c r="AG205" i="2" s="1"/>
  <c r="AF29" i="2"/>
  <c r="AG29" i="2" s="1"/>
  <c r="AF856" i="2"/>
  <c r="AG856" i="2" s="1"/>
  <c r="AF75" i="2"/>
  <c r="AG75" i="2" s="1"/>
  <c r="AF854" i="2"/>
  <c r="AG854" i="2" s="1"/>
  <c r="AF496" i="2"/>
  <c r="AG496" i="2" s="1"/>
  <c r="AF57" i="2"/>
  <c r="AG57" i="2" s="1"/>
  <c r="AF807" i="2"/>
  <c r="AG807" i="2" s="1"/>
  <c r="AF232" i="2"/>
  <c r="AG232" i="2" s="1"/>
  <c r="AF648" i="2"/>
  <c r="AG648" i="2" s="1"/>
  <c r="AF914" i="2"/>
  <c r="AG914" i="2" s="1"/>
  <c r="AF710" i="2"/>
  <c r="AG710" i="2" s="1"/>
  <c r="AF511" i="2"/>
  <c r="AG511" i="2" s="1"/>
  <c r="AF1071" i="2"/>
  <c r="AG1071" i="2" s="1"/>
  <c r="AF1014" i="2"/>
  <c r="AG1014" i="2" s="1"/>
  <c r="AF25" i="2"/>
  <c r="AG25" i="2" s="1"/>
  <c r="AF688" i="2"/>
  <c r="AG688" i="2" s="1"/>
  <c r="AF740" i="2"/>
  <c r="AG740" i="2" s="1"/>
  <c r="AF268" i="2"/>
  <c r="AG268" i="2" s="1"/>
  <c r="AF479" i="2"/>
  <c r="AG479" i="2" s="1"/>
  <c r="AF358" i="2"/>
  <c r="AG358" i="2" s="1"/>
  <c r="AF898" i="2"/>
  <c r="AG898" i="2" s="1"/>
  <c r="AF397" i="2"/>
  <c r="AG397" i="2" s="1"/>
  <c r="AF393" i="2"/>
  <c r="AG393" i="2" s="1"/>
  <c r="AF515" i="2"/>
  <c r="AG515" i="2" s="1"/>
  <c r="AF575" i="2"/>
  <c r="AG575" i="2" s="1"/>
  <c r="AF233" i="2"/>
  <c r="AG233" i="2" s="1"/>
  <c r="AF501" i="2"/>
  <c r="AG501" i="2" s="1"/>
  <c r="AF608" i="2"/>
  <c r="AG608" i="2" s="1"/>
  <c r="AF77" i="2"/>
  <c r="AG77" i="2" s="1"/>
  <c r="AF287" i="2"/>
  <c r="AG287" i="2" s="1"/>
  <c r="AF148" i="2"/>
  <c r="AG148" i="2" s="1"/>
  <c r="AF183" i="2"/>
  <c r="AG183" i="2" s="1"/>
  <c r="AF45" i="2"/>
  <c r="AG45" i="2" s="1"/>
  <c r="AF399" i="2"/>
  <c r="AG399" i="2" s="1"/>
  <c r="AF586" i="2"/>
  <c r="AG586" i="2" s="1"/>
  <c r="AF800" i="2"/>
  <c r="AG800" i="2" s="1"/>
  <c r="AF679" i="2"/>
  <c r="AG679" i="2" s="1"/>
  <c r="AF841" i="2"/>
  <c r="AG841" i="2" s="1"/>
  <c r="AF952" i="2"/>
  <c r="AG952" i="2" s="1"/>
  <c r="AF919" i="2"/>
  <c r="AG919" i="2" s="1"/>
  <c r="AF33" i="2"/>
  <c r="AG33" i="2" s="1"/>
  <c r="AF940" i="2"/>
  <c r="AG940" i="2" s="1"/>
  <c r="AF494" i="2"/>
  <c r="AG494" i="2" s="1"/>
  <c r="AF649" i="2"/>
  <c r="AG649" i="2" s="1"/>
  <c r="AF868" i="2"/>
  <c r="AG868" i="2" s="1"/>
  <c r="AF51" i="2"/>
  <c r="AG51" i="2" s="1"/>
  <c r="AF892" i="2"/>
  <c r="AG892" i="2" s="1"/>
  <c r="AF669" i="2"/>
  <c r="AG669" i="2" s="1"/>
  <c r="AF198" i="2"/>
  <c r="AG198" i="2" s="1"/>
  <c r="AF612" i="2"/>
  <c r="AG612" i="2" s="1"/>
  <c r="AF1098" i="2"/>
  <c r="AG1098" i="2" s="1"/>
  <c r="AF365" i="2"/>
  <c r="AG365" i="2" s="1"/>
  <c r="AF1004" i="2"/>
  <c r="AG1004" i="2" s="1"/>
  <c r="AF625" i="2"/>
  <c r="AG625" i="2" s="1"/>
  <c r="AF204" i="2"/>
  <c r="AG204" i="2" s="1"/>
  <c r="AF344" i="2"/>
  <c r="AG344" i="2" s="1"/>
  <c r="AF331" i="2"/>
  <c r="AG331" i="2" s="1"/>
  <c r="AF1044" i="2"/>
  <c r="AG1044" i="2" s="1"/>
  <c r="AF40" i="2"/>
  <c r="AG40" i="2" s="1"/>
  <c r="AF158" i="2"/>
  <c r="AG158" i="2" s="1"/>
  <c r="AF750" i="2"/>
  <c r="AG750" i="2" s="1"/>
  <c r="AF490" i="2"/>
  <c r="AG490" i="2" s="1"/>
  <c r="AF1100" i="2"/>
  <c r="AG1100" i="2" s="1"/>
  <c r="AF1030" i="2"/>
  <c r="AG1030" i="2" s="1"/>
  <c r="AF1108" i="2"/>
  <c r="AG1108" i="2" s="1"/>
  <c r="AF604" i="2"/>
  <c r="AG604" i="2" s="1"/>
  <c r="AF338" i="2"/>
  <c r="AG338" i="2" s="1"/>
  <c r="AF426" i="2"/>
  <c r="AG426" i="2" s="1"/>
  <c r="AF83" i="2"/>
  <c r="AG83" i="2" s="1"/>
  <c r="AF785" i="2"/>
  <c r="AG785" i="2" s="1"/>
  <c r="AF21" i="2"/>
  <c r="AG21" i="2" s="1"/>
  <c r="AF465" i="2"/>
  <c r="AG465" i="2" s="1"/>
  <c r="AF526" i="2"/>
  <c r="AG526" i="2" s="1"/>
  <c r="AF15" i="2"/>
  <c r="AG15" i="2" s="1"/>
  <c r="AF196" i="2"/>
  <c r="AG196" i="2" s="1"/>
  <c r="AF951" i="2"/>
  <c r="AG951" i="2" s="1"/>
  <c r="AF1009" i="2"/>
  <c r="AG1009" i="2" s="1"/>
  <c r="AF559" i="2"/>
  <c r="AG559" i="2" s="1"/>
  <c r="AF224" i="2"/>
  <c r="AG224" i="2" s="1"/>
  <c r="AF47" i="2"/>
  <c r="AG47" i="2" s="1"/>
  <c r="AF62" i="2"/>
  <c r="AG62" i="2" s="1"/>
  <c r="AF214" i="2"/>
  <c r="AG214" i="2" s="1"/>
  <c r="AF589" i="2"/>
  <c r="AG589" i="2" s="1"/>
  <c r="AF325" i="2"/>
  <c r="AG325" i="2" s="1"/>
  <c r="AF329" i="2"/>
  <c r="AG329" i="2" s="1"/>
  <c r="AF425" i="2"/>
  <c r="AG425" i="2" s="1"/>
  <c r="AF339" i="2"/>
  <c r="AG339" i="2" s="1"/>
  <c r="AF222" i="2"/>
  <c r="AG222" i="2" s="1"/>
  <c r="AF944" i="2"/>
  <c r="AG944" i="2" s="1"/>
  <c r="AF859" i="2"/>
  <c r="AG859" i="2" s="1"/>
  <c r="AF190" i="2"/>
  <c r="AG190" i="2" s="1"/>
  <c r="AF357" i="2"/>
  <c r="AG357" i="2" s="1"/>
  <c r="AF771" i="2"/>
  <c r="AG771" i="2" s="1"/>
  <c r="AF24" i="2"/>
  <c r="AG24" i="2" s="1"/>
  <c r="AF789" i="2"/>
  <c r="AG789" i="2" s="1"/>
  <c r="AF333" i="2"/>
  <c r="AG333" i="2" s="1"/>
  <c r="AF1013" i="2"/>
  <c r="AG1013" i="2" s="1"/>
  <c r="AF909" i="2"/>
  <c r="AG909" i="2" s="1"/>
  <c r="AF310" i="2"/>
  <c r="AG310" i="2" s="1"/>
  <c r="AF1007" i="2"/>
  <c r="AG1007" i="2" s="1"/>
  <c r="AF433" i="2"/>
  <c r="AG433" i="2" s="1"/>
  <c r="AF193" i="2"/>
  <c r="AG193" i="2" s="1"/>
  <c r="AF402" i="2"/>
  <c r="AG402" i="2" s="1"/>
  <c r="AF632" i="2"/>
  <c r="AG632" i="2" s="1"/>
  <c r="AF529" i="2"/>
  <c r="AG529" i="2" s="1"/>
  <c r="AF779" i="2"/>
  <c r="AG779" i="2" s="1"/>
  <c r="AF647" i="2"/>
  <c r="AG647" i="2" s="1"/>
  <c r="AF295" i="2"/>
  <c r="AG295" i="2" s="1"/>
  <c r="AF696" i="2"/>
  <c r="AG696" i="2" s="1"/>
  <c r="AF66" i="2"/>
  <c r="AG66" i="2" s="1"/>
  <c r="AF1083" i="2"/>
  <c r="AG1083" i="2" s="1"/>
  <c r="AF253" i="2"/>
  <c r="AG253" i="2" s="1"/>
  <c r="AF108" i="2"/>
  <c r="AG108" i="2" s="1"/>
  <c r="AF794" i="2"/>
  <c r="AG794" i="2" s="1"/>
  <c r="AF830" i="2"/>
  <c r="AG830" i="2" s="1"/>
  <c r="AF692" i="2"/>
  <c r="AG692" i="2" s="1"/>
  <c r="AF125" i="2"/>
  <c r="AG125" i="2" s="1"/>
  <c r="AF96" i="2"/>
  <c r="AG96" i="2" s="1"/>
  <c r="AF1082" i="2"/>
  <c r="AG1082" i="2" s="1"/>
  <c r="AF467" i="2"/>
  <c r="AG467" i="2" s="1"/>
  <c r="AF270" i="2"/>
  <c r="AG270" i="2" s="1"/>
  <c r="AF1122" i="2"/>
  <c r="AG1122" i="2" s="1"/>
  <c r="AF546" i="2"/>
  <c r="AG546" i="2" s="1"/>
  <c r="AF1111" i="2"/>
  <c r="AG1111" i="2" s="1"/>
  <c r="AF783" i="2"/>
  <c r="AG783" i="2" s="1"/>
  <c r="AF239" i="2"/>
  <c r="AG239" i="2" s="1"/>
  <c r="AF925" i="2"/>
  <c r="AG925" i="2" s="1"/>
  <c r="AF837" i="2"/>
  <c r="AG837" i="2" s="1"/>
  <c r="AF815" i="2"/>
  <c r="AG815" i="2" s="1"/>
  <c r="AF428" i="2"/>
  <c r="AG428" i="2" s="1"/>
  <c r="AF367" i="2"/>
  <c r="AG367" i="2" s="1"/>
  <c r="AF382" i="2"/>
  <c r="AG382" i="2" s="1"/>
  <c r="AF90" i="2"/>
  <c r="AG90" i="2" s="1"/>
  <c r="AF283" i="2"/>
  <c r="AG283" i="2" s="1"/>
  <c r="AF120" i="2"/>
  <c r="AG120" i="2" s="1"/>
  <c r="AF178" i="2"/>
  <c r="AG178" i="2" s="1"/>
  <c r="AF852" i="2"/>
  <c r="AG852" i="2" s="1"/>
  <c r="AF935" i="2"/>
  <c r="AG935" i="2" s="1"/>
  <c r="AF967" i="2"/>
  <c r="AG967" i="2" s="1"/>
  <c r="AF261" i="2"/>
  <c r="AG261" i="2" s="1"/>
  <c r="AF340" i="2"/>
  <c r="AG340" i="2" s="1"/>
  <c r="AF128" i="2"/>
  <c r="AG128" i="2" s="1"/>
  <c r="AF207" i="2"/>
  <c r="AG207" i="2" s="1"/>
  <c r="AF1113" i="2"/>
  <c r="AG1113" i="2" s="1"/>
  <c r="AF185" i="2"/>
  <c r="AG185" i="2" s="1"/>
  <c r="AF370" i="2"/>
  <c r="AG370" i="2" s="1"/>
  <c r="AF889" i="2"/>
  <c r="AG889" i="2" s="1"/>
  <c r="AF702" i="2"/>
  <c r="AG702" i="2" s="1"/>
  <c r="AF698" i="2"/>
  <c r="AG698" i="2" s="1"/>
  <c r="AF879" i="2"/>
  <c r="AG879" i="2" s="1"/>
  <c r="AF636" i="2"/>
  <c r="AG636" i="2" s="1"/>
  <c r="AF857" i="2"/>
  <c r="AG857" i="2" s="1"/>
  <c r="AF662" i="2"/>
  <c r="AG662" i="2" s="1"/>
  <c r="AF939" i="2"/>
  <c r="AG939" i="2" s="1"/>
  <c r="AF756" i="2"/>
  <c r="AG756" i="2" s="1"/>
  <c r="AF318" i="2"/>
  <c r="AG318" i="2" s="1"/>
  <c r="AF842" i="2"/>
  <c r="AG842" i="2" s="1"/>
  <c r="AF143" i="2"/>
  <c r="AG143" i="2" s="1"/>
  <c r="AF141" i="2"/>
  <c r="AG141" i="2" s="1"/>
  <c r="AF551" i="2"/>
  <c r="AG551" i="2" s="1"/>
  <c r="AF297" i="2"/>
  <c r="AG297" i="2" s="1"/>
  <c r="AF922" i="2"/>
  <c r="AG922" i="2" s="1"/>
  <c r="AF356" i="2"/>
  <c r="AG356" i="2" s="1"/>
  <c r="AF98" i="2"/>
  <c r="AG98" i="2" s="1"/>
  <c r="AF136" i="2"/>
  <c r="AG136" i="2" s="1"/>
  <c r="AF154" i="2"/>
  <c r="AG154" i="2" s="1"/>
  <c r="AF186" i="2"/>
  <c r="AG186" i="2" s="1"/>
  <c r="AF374" i="2"/>
  <c r="AG374" i="2" s="1"/>
  <c r="AF1120" i="2"/>
  <c r="AG1120" i="2" s="1"/>
  <c r="AF361" i="2"/>
  <c r="AG361" i="2" s="1"/>
  <c r="AF659" i="2"/>
  <c r="AG659" i="2" s="1"/>
  <c r="AF742" i="2"/>
  <c r="AG742" i="2" s="1"/>
  <c r="AF387" i="2"/>
  <c r="AG387" i="2" s="1"/>
  <c r="AF122" i="2"/>
  <c r="AG122" i="2" s="1"/>
  <c r="AF380" i="2"/>
  <c r="AG380" i="2" s="1"/>
  <c r="AF477" i="2"/>
  <c r="AG477" i="2" s="1"/>
  <c r="AF76" i="2"/>
  <c r="AG76" i="2" s="1"/>
  <c r="AF1080" i="2"/>
  <c r="AG1080" i="2" s="1"/>
  <c r="AF531" i="2"/>
  <c r="AG531" i="2" s="1"/>
  <c r="AF616" i="2"/>
  <c r="AG616" i="2" s="1"/>
  <c r="AF1084" i="2"/>
  <c r="AG1084" i="2" s="1"/>
  <c r="AF978" i="2"/>
  <c r="AG978" i="2" s="1"/>
  <c r="AF851" i="2"/>
  <c r="AG851" i="2" s="1"/>
  <c r="AF1115" i="2"/>
  <c r="AG1115" i="2" s="1"/>
  <c r="AF606" i="2"/>
  <c r="AG606" i="2" s="1"/>
  <c r="AF989" i="2"/>
  <c r="AG989" i="2" s="1"/>
  <c r="AF810" i="2"/>
  <c r="AG810" i="2" s="1"/>
  <c r="AF864" i="2"/>
  <c r="AG864" i="2" s="1"/>
  <c r="AF938" i="2"/>
  <c r="AG938" i="2" s="1"/>
  <c r="AF894" i="2"/>
  <c r="AG894" i="2" s="1"/>
  <c r="AF1076" i="2"/>
  <c r="AG1076" i="2" s="1"/>
  <c r="AF811" i="2"/>
  <c r="AG811" i="2" s="1"/>
  <c r="AF565" i="2"/>
  <c r="AG565" i="2" s="1"/>
  <c r="AF81" i="2"/>
  <c r="AG81" i="2" s="1"/>
  <c r="AF174" i="2"/>
  <c r="AG174" i="2" s="1"/>
  <c r="AF119" i="2"/>
  <c r="AG119" i="2" s="1"/>
  <c r="AF1047" i="2"/>
  <c r="AG1047" i="2" s="1"/>
  <c r="AF48" i="2"/>
  <c r="AG48" i="2" s="1"/>
  <c r="AF505" i="2"/>
  <c r="AG505" i="2" s="1"/>
  <c r="AF663" i="2"/>
  <c r="AG663" i="2" s="1"/>
  <c r="AF768" i="2"/>
  <c r="AG768" i="2" s="1"/>
  <c r="AF1112" i="2"/>
  <c r="AG1112" i="2" s="1"/>
  <c r="AF167" i="2"/>
  <c r="AG167" i="2" s="1"/>
  <c r="AF754" i="2"/>
  <c r="AG754" i="2" s="1"/>
  <c r="AF964" i="2"/>
  <c r="AG964" i="2" s="1"/>
  <c r="AF596" i="2"/>
  <c r="AG596" i="2" s="1"/>
  <c r="AF567" i="2"/>
  <c r="AG567" i="2" s="1"/>
  <c r="AF930" i="2"/>
  <c r="AG930" i="2" s="1"/>
  <c r="AF990" i="2"/>
  <c r="AG990" i="2" s="1"/>
  <c r="AF197" i="2"/>
  <c r="AG197" i="2" s="1"/>
  <c r="AF43" i="2"/>
  <c r="AG43" i="2" s="1"/>
  <c r="AF506" i="2"/>
  <c r="AG506" i="2" s="1"/>
  <c r="AF306" i="2"/>
  <c r="AG306" i="2" s="1"/>
  <c r="AF619" i="2"/>
  <c r="AG619" i="2" s="1"/>
  <c r="AF519" i="2"/>
  <c r="AG519" i="2" s="1"/>
  <c r="AF89" i="2"/>
  <c r="AG89" i="2" s="1"/>
  <c r="AF826" i="2"/>
  <c r="AG826" i="2" s="1"/>
  <c r="AF1093" i="2"/>
  <c r="AG1093" i="2" s="1"/>
  <c r="AF1116" i="2"/>
  <c r="AG1116" i="2" s="1"/>
  <c r="AF609" i="2"/>
  <c r="AG609" i="2" s="1"/>
  <c r="AF9" i="2"/>
  <c r="AG9" i="2" s="1"/>
  <c r="AF11" i="2"/>
  <c r="AG11" i="2" s="1"/>
  <c r="AF432" i="2"/>
  <c r="AG432" i="2" s="1"/>
  <c r="AF959" i="2"/>
  <c r="AG959" i="2" s="1"/>
  <c r="AF734" i="2"/>
  <c r="AG734" i="2" s="1"/>
  <c r="AF912" i="2"/>
  <c r="AG912" i="2" s="1"/>
  <c r="AF1052" i="2"/>
  <c r="AG1052" i="2" s="1"/>
  <c r="AF413" i="2"/>
  <c r="AG413" i="2" s="1"/>
  <c r="AF100" i="2"/>
  <c r="AG100" i="2" s="1"/>
  <c r="AF926" i="2"/>
  <c r="AG926" i="2" s="1"/>
  <c r="AF765" i="2"/>
  <c r="AG765" i="2" s="1"/>
  <c r="AF960" i="2"/>
  <c r="AG960" i="2" s="1"/>
  <c r="AF869" i="2"/>
  <c r="AG869" i="2" s="1"/>
  <c r="AF391" i="2"/>
  <c r="AG391" i="2" s="1"/>
  <c r="AF352" i="2"/>
  <c r="AG352" i="2" s="1"/>
  <c r="AF462" i="2"/>
  <c r="AG462" i="2" s="1"/>
  <c r="AF276" i="2"/>
  <c r="AG276" i="2" s="1"/>
  <c r="AF301" i="2"/>
  <c r="AG301" i="2" s="1"/>
  <c r="AF1078" i="2"/>
  <c r="AG1078" i="2" s="1"/>
  <c r="AF19" i="2"/>
  <c r="AG19" i="2" s="1"/>
  <c r="AF227" i="2"/>
  <c r="AG227" i="2" s="1"/>
  <c r="AF797" i="2"/>
  <c r="AG797" i="2" s="1"/>
  <c r="AF523" i="2"/>
  <c r="AG523" i="2" s="1"/>
  <c r="AF711" i="2"/>
  <c r="AG711" i="2" s="1"/>
  <c r="AF121" i="2"/>
  <c r="AG121" i="2" s="1"/>
  <c r="AF836" i="2"/>
  <c r="AG836" i="2" s="1"/>
  <c r="AF1017" i="2"/>
  <c r="AG1017" i="2" s="1"/>
  <c r="AF963" i="2"/>
  <c r="AG963" i="2" s="1"/>
  <c r="AF644" i="2"/>
  <c r="AG644" i="2" s="1"/>
  <c r="AF782" i="2"/>
  <c r="AG782" i="2" s="1"/>
  <c r="AF459" i="2"/>
  <c r="AG459" i="2" s="1"/>
  <c r="AF767" i="2"/>
  <c r="AG767" i="2" s="1"/>
  <c r="AF902" i="2"/>
  <c r="AG902" i="2" s="1"/>
  <c r="AF675" i="2"/>
  <c r="AG675" i="2" s="1"/>
  <c r="AF384" i="2"/>
  <c r="AG384" i="2" s="1"/>
  <c r="AF720" i="2"/>
  <c r="AG720" i="2" s="1"/>
  <c r="AF63" i="2"/>
  <c r="AG63" i="2" s="1"/>
  <c r="AF220" i="2"/>
  <c r="AG220" i="2" s="1"/>
  <c r="AF37" i="2"/>
  <c r="AG37" i="2" s="1"/>
  <c r="AF354" i="2"/>
  <c r="AG354" i="2" s="1"/>
  <c r="AF539" i="2"/>
  <c r="AG539" i="2" s="1"/>
  <c r="AF657" i="2"/>
  <c r="AG657" i="2" s="1"/>
  <c r="AF808" i="2"/>
  <c r="AG808" i="2" s="1"/>
  <c r="AF623" i="2"/>
  <c r="AG623" i="2" s="1"/>
  <c r="AF583" i="2"/>
  <c r="AG583" i="2" s="1"/>
  <c r="AF238" i="2"/>
  <c r="AG238" i="2" s="1"/>
  <c r="AF46" i="2"/>
  <c r="AG46" i="2" s="1"/>
  <c r="AF676" i="2"/>
  <c r="AG676" i="2" s="1"/>
  <c r="AF988" i="2"/>
  <c r="AG988" i="2" s="1"/>
  <c r="AF823" i="2"/>
  <c r="AG823" i="2" s="1"/>
  <c r="AF613" i="2"/>
  <c r="AG613" i="2" s="1"/>
  <c r="AF495" i="2"/>
  <c r="AG495" i="2" s="1"/>
  <c r="AF934" i="2"/>
  <c r="AG934" i="2" s="1"/>
  <c r="AF592" i="2"/>
  <c r="AG592" i="2" s="1"/>
  <c r="AF818" i="2"/>
  <c r="AG818" i="2" s="1"/>
  <c r="AF977" i="2"/>
  <c r="AG977" i="2" s="1"/>
  <c r="AF80" i="2"/>
  <c r="AG80" i="2" s="1"/>
  <c r="AF435" i="2"/>
  <c r="AG435" i="2" s="1"/>
  <c r="AF252" i="2"/>
  <c r="AG252" i="2" s="1"/>
  <c r="AF115" i="2"/>
  <c r="AG115" i="2" s="1"/>
  <c r="AF1068" i="2"/>
  <c r="AG1068" i="2" s="1"/>
  <c r="AF704" i="2"/>
  <c r="AG704" i="2" s="1"/>
  <c r="AF775" i="2"/>
  <c r="AG775" i="2" s="1"/>
  <c r="AF127" i="2"/>
  <c r="AG127" i="2" s="1"/>
  <c r="AF362" i="2"/>
  <c r="AG362" i="2" s="1"/>
  <c r="AF521" i="2"/>
  <c r="AG521" i="2" s="1"/>
  <c r="AF126" i="2"/>
  <c r="AG126" i="2" s="1"/>
  <c r="AF572" i="2"/>
  <c r="AG572" i="2" s="1"/>
  <c r="AF422" i="2"/>
  <c r="AG422" i="2" s="1"/>
  <c r="AF582" i="2"/>
  <c r="AG582" i="2" s="1"/>
  <c r="AF211" i="2"/>
  <c r="AG211" i="2" s="1"/>
  <c r="AF713" i="2"/>
  <c r="AG713" i="2" s="1"/>
  <c r="AF706" i="2"/>
  <c r="AG706" i="2" s="1"/>
  <c r="AF635" i="2"/>
  <c r="AG635" i="2" s="1"/>
  <c r="AF867" i="2"/>
  <c r="AG867" i="2" s="1"/>
  <c r="AF52" i="2"/>
  <c r="AG52" i="2" s="1"/>
  <c r="AF558" i="2"/>
  <c r="AG558" i="2" s="1"/>
  <c r="AF792" i="2"/>
  <c r="AG792" i="2" s="1"/>
  <c r="AF972" i="2"/>
  <c r="AG972" i="2" s="1"/>
  <c r="AF163" i="2"/>
  <c r="AG163" i="2" s="1"/>
  <c r="AF473" i="2"/>
  <c r="AG473" i="2" s="1"/>
  <c r="AF899" i="2"/>
  <c r="AG899" i="2" s="1"/>
  <c r="AF234" i="2"/>
  <c r="AG234" i="2" s="1"/>
  <c r="AF360" i="2"/>
  <c r="AG360" i="2" s="1"/>
  <c r="AF640" i="2"/>
  <c r="AG640" i="2" s="1"/>
  <c r="AF1073" i="2"/>
  <c r="AG1073" i="2" s="1"/>
  <c r="AF480" i="2"/>
  <c r="AG480" i="2" s="1"/>
  <c r="AF216" i="2"/>
  <c r="AG216" i="2" s="1"/>
  <c r="AF269" i="2"/>
  <c r="AG269" i="2" s="1"/>
  <c r="AF1035" i="2"/>
  <c r="AG1035" i="2" s="1"/>
  <c r="AF1011" i="2"/>
  <c r="AG1011" i="2" s="1"/>
  <c r="AF738" i="2"/>
  <c r="AG738" i="2" s="1"/>
  <c r="AF1095" i="2"/>
  <c r="AG1095" i="2" s="1"/>
  <c r="AF553" i="2"/>
  <c r="AG553" i="2" s="1"/>
  <c r="AF875" i="2"/>
  <c r="AG875" i="2" s="1"/>
  <c r="AF288" i="2"/>
  <c r="AG288" i="2" s="1"/>
  <c r="AF509" i="2"/>
  <c r="AG509" i="2" s="1"/>
  <c r="AF149" i="2"/>
  <c r="AG149" i="2" s="1"/>
  <c r="AF162" i="2"/>
  <c r="AG162" i="2" s="1"/>
  <c r="AF774" i="2"/>
  <c r="AG774" i="2" s="1"/>
  <c r="AF236" i="2"/>
  <c r="AG236" i="2" s="1"/>
  <c r="AF578" i="2"/>
  <c r="AG578" i="2" s="1"/>
  <c r="AF801" i="2"/>
  <c r="AG801" i="2" s="1"/>
  <c r="AF673" i="2"/>
  <c r="AG673" i="2" s="1"/>
  <c r="AF124" i="2"/>
  <c r="AG124" i="2" s="1"/>
  <c r="AF888" i="2"/>
  <c r="AG888" i="2" s="1"/>
  <c r="AF389" i="2"/>
  <c r="AG389" i="2" s="1"/>
  <c r="AF273" i="2"/>
  <c r="AG273" i="2" s="1"/>
  <c r="AF258" i="2"/>
  <c r="AG258" i="2" s="1"/>
  <c r="AF489" i="2"/>
  <c r="AG489" i="2" s="1"/>
  <c r="AF292" i="2"/>
  <c r="AG292" i="2" s="1"/>
  <c r="AF1045" i="2"/>
  <c r="AG1045" i="2" s="1"/>
  <c r="AF650" i="2"/>
  <c r="AG650" i="2" s="1"/>
  <c r="AF169" i="2"/>
  <c r="AG169" i="2" s="1"/>
  <c r="AF1048" i="2"/>
  <c r="AG1048" i="2" s="1"/>
  <c r="AF257" i="2"/>
  <c r="AG257" i="2" s="1"/>
  <c r="AF781" i="2"/>
  <c r="AG781" i="2" s="1"/>
  <c r="AF753" i="2"/>
  <c r="AG753" i="2" s="1"/>
  <c r="AF188" i="2"/>
  <c r="AG188" i="2" s="1"/>
  <c r="AF247" i="2"/>
  <c r="AG247" i="2" s="1"/>
  <c r="AF637" i="2"/>
  <c r="AG637" i="2" s="1"/>
  <c r="AF130" i="2"/>
  <c r="AG130" i="2" s="1"/>
  <c r="AF41" i="2"/>
  <c r="AG41" i="2" s="1"/>
  <c r="AF31" i="2"/>
  <c r="AG31" i="2" s="1"/>
  <c r="AF723" i="2"/>
  <c r="AG723" i="2" s="1"/>
  <c r="AF980" i="2"/>
  <c r="AG980" i="2" s="1"/>
  <c r="AF1034" i="2"/>
  <c r="AG1034" i="2" s="1"/>
  <c r="AF693" i="2"/>
  <c r="AG693" i="2" s="1"/>
  <c r="AF1029" i="2"/>
  <c r="AG1029" i="2" s="1"/>
  <c r="AF351" i="2"/>
  <c r="AG351" i="2" s="1"/>
  <c r="AF563" i="2"/>
  <c r="AG563" i="2" s="1"/>
  <c r="AF28" i="2"/>
  <c r="AG28" i="2" s="1"/>
  <c r="AF464" i="2"/>
  <c r="AG464" i="2" s="1"/>
  <c r="AF1019" i="2"/>
  <c r="AG1019" i="2" s="1"/>
  <c r="AF444" i="2"/>
  <c r="AG444" i="2" s="1"/>
  <c r="AF968" i="2"/>
  <c r="AG968" i="2" s="1"/>
  <c r="AF243" i="2"/>
  <c r="AG243" i="2" s="1"/>
  <c r="AF813" i="2"/>
  <c r="AG813" i="2" s="1"/>
  <c r="AF587" i="2"/>
  <c r="AG587" i="2" s="1"/>
  <c r="AF591" i="2"/>
  <c r="AG591" i="2" s="1"/>
  <c r="AF256" i="2"/>
  <c r="AG256" i="2" s="1"/>
  <c r="AF1090" i="2"/>
  <c r="AG1090" i="2" s="1"/>
  <c r="AF819" i="2"/>
  <c r="AG819" i="2" s="1"/>
  <c r="AF3" i="2"/>
  <c r="AG3" i="2" s="1"/>
  <c r="AF897" i="2"/>
  <c r="AG897" i="2" s="1"/>
  <c r="AF1117" i="2"/>
  <c r="AG1117" i="2" s="1"/>
  <c r="AF829" i="2"/>
  <c r="AG829" i="2" s="1"/>
  <c r="AF36" i="2"/>
  <c r="AG36" i="2" s="1"/>
  <c r="AF59" i="2"/>
  <c r="AG59" i="2" s="1"/>
  <c r="AF241" i="2"/>
  <c r="AG241" i="2" s="1"/>
  <c r="AF700" i="2"/>
  <c r="AG700" i="2" s="1"/>
  <c r="AF246" i="2"/>
  <c r="AG246" i="2" s="1"/>
  <c r="AF517" i="2"/>
  <c r="AG517" i="2" s="1"/>
  <c r="AF368" i="2"/>
  <c r="AG368" i="2" s="1"/>
  <c r="AF184" i="2"/>
  <c r="AG184" i="2" s="1"/>
  <c r="AF260" i="2"/>
  <c r="AG260" i="2" s="1"/>
  <c r="AF786" i="2"/>
  <c r="AG786" i="2" s="1"/>
  <c r="AF645" i="2"/>
  <c r="AG645" i="2" s="1"/>
  <c r="AF208" i="2"/>
  <c r="AG208" i="2" s="1"/>
  <c r="AF1016" i="2"/>
  <c r="AG1016" i="2" s="1"/>
  <c r="AF843" i="2"/>
  <c r="AG843" i="2" s="1"/>
  <c r="AF550" i="2"/>
  <c r="AG550" i="2" s="1"/>
  <c r="AF741" i="2"/>
  <c r="AG741" i="2" s="1"/>
  <c r="AF1049" i="2"/>
  <c r="AG1049" i="2" s="1"/>
  <c r="AF1000" i="2"/>
  <c r="AG1000" i="2" s="1"/>
  <c r="AF707" i="2"/>
  <c r="AG707" i="2" s="1"/>
  <c r="AF684" i="2"/>
  <c r="AG684" i="2" s="1"/>
  <c r="AF451" i="2"/>
  <c r="AG451" i="2" s="1"/>
  <c r="AF418" i="2"/>
  <c r="AG418" i="2" s="1"/>
  <c r="AF113" i="2"/>
  <c r="AG113" i="2" s="1"/>
  <c r="AF599" i="2"/>
  <c r="AG599" i="2" s="1"/>
  <c r="AF1079" i="2"/>
  <c r="AG1079" i="2" s="1"/>
  <c r="AF164" i="2"/>
  <c r="AG164" i="2" s="1"/>
  <c r="AF17" i="2"/>
  <c r="AG17" i="2" s="1"/>
  <c r="AF751" i="2"/>
  <c r="AG751" i="2" s="1"/>
  <c r="AF424" i="2"/>
  <c r="AG424" i="2" s="1"/>
  <c r="AF955" i="2"/>
  <c r="AG955" i="2" s="1"/>
  <c r="AF577" i="2"/>
  <c r="AG577" i="2" s="1"/>
  <c r="AF210" i="2"/>
  <c r="AG210" i="2" s="1"/>
  <c r="AF602" i="2"/>
  <c r="AG602" i="2" s="1"/>
  <c r="AF1124" i="2"/>
  <c r="AG1124" i="2" s="1"/>
  <c r="AF93" i="2"/>
  <c r="AG93" i="2" s="1"/>
  <c r="AF179" i="2"/>
  <c r="AG179" i="2" s="1"/>
  <c r="AF743" i="2"/>
  <c r="AG743" i="2" s="1"/>
  <c r="AF500" i="2"/>
  <c r="AG500" i="2" s="1"/>
  <c r="AF600" i="2"/>
  <c r="AG600" i="2" s="1"/>
  <c r="AF150" i="2"/>
  <c r="AG150" i="2" s="1"/>
  <c r="AF804" i="2"/>
  <c r="AG804" i="2" s="1"/>
  <c r="AF347" i="2"/>
  <c r="AG347" i="2" s="1"/>
  <c r="AF653" i="2"/>
  <c r="AG653" i="2" s="1"/>
  <c r="AF129" i="2"/>
  <c r="AG129" i="2" s="1"/>
  <c r="AF552" i="2"/>
  <c r="AG552" i="2" s="1"/>
  <c r="AF228" i="2"/>
  <c r="AG228" i="2" s="1"/>
  <c r="AF874" i="2"/>
  <c r="AG874" i="2" s="1"/>
  <c r="AF937" i="2"/>
  <c r="AG937" i="2" s="1"/>
  <c r="AF766" i="2"/>
  <c r="AG766" i="2" s="1"/>
  <c r="AF118" i="2"/>
  <c r="AG118" i="2" s="1"/>
  <c r="AF42" i="2"/>
  <c r="AG42" i="2" s="1"/>
  <c r="AF375" i="2"/>
  <c r="AG375" i="2" s="1"/>
  <c r="AF470" i="2"/>
  <c r="AG470" i="2" s="1"/>
  <c r="AF68" i="2"/>
  <c r="AG68" i="2" s="1"/>
  <c r="AF634" i="2"/>
  <c r="AG634" i="2" s="1"/>
  <c r="AF850" i="2"/>
  <c r="AG850" i="2" s="1"/>
  <c r="AF319" i="2"/>
  <c r="AG319" i="2" s="1"/>
  <c r="AF32" i="2"/>
  <c r="AG32" i="2" s="1"/>
  <c r="AF177" i="2"/>
  <c r="AG177" i="2" s="1"/>
  <c r="AF872" i="2"/>
  <c r="AG872" i="2" s="1"/>
  <c r="AF8" i="2"/>
  <c r="AG8" i="2" s="1"/>
  <c r="AF945" i="2"/>
  <c r="AG945" i="2" s="1"/>
  <c r="AF1097" i="2"/>
  <c r="AG1097" i="2" s="1"/>
  <c r="AF22" i="2"/>
  <c r="AG22" i="2" s="1"/>
  <c r="AF908" i="2"/>
  <c r="AG908" i="2" s="1"/>
  <c r="AF94" i="2"/>
  <c r="AG94" i="2" s="1"/>
  <c r="AF943" i="2"/>
  <c r="AG943" i="2" s="1"/>
  <c r="AF957" i="2"/>
  <c r="AG957" i="2" s="1"/>
  <c r="AF478" i="2"/>
  <c r="AG478" i="2" s="1"/>
  <c r="AF502" i="2"/>
  <c r="AG502" i="2" s="1"/>
  <c r="AF30" i="2"/>
  <c r="AG30" i="2" s="1"/>
  <c r="AF1075" i="2"/>
  <c r="AG1075" i="2" s="1"/>
  <c r="AF417" i="2"/>
  <c r="AG417" i="2" s="1"/>
  <c r="AF941" i="2"/>
  <c r="AG941" i="2" s="1"/>
  <c r="AF962" i="2"/>
  <c r="AG962" i="2" s="1"/>
  <c r="AF56" i="2"/>
  <c r="AG56" i="2" s="1"/>
  <c r="AF12" i="2"/>
  <c r="AG12" i="2" s="1"/>
  <c r="AF610" i="2"/>
  <c r="AG610" i="2" s="1"/>
  <c r="AF907" i="2"/>
  <c r="AG907" i="2" s="1"/>
  <c r="AF1109" i="2"/>
  <c r="AG1109" i="2" s="1"/>
  <c r="AF554" i="2"/>
  <c r="AG554" i="2" s="1"/>
  <c r="AF317" i="2"/>
  <c r="AG317" i="2" s="1"/>
  <c r="AF654" i="2"/>
  <c r="AG654" i="2" s="1"/>
  <c r="AF911" i="2"/>
  <c r="AG911" i="2" s="1"/>
  <c r="AF366" i="2"/>
  <c r="AG366" i="2" s="1"/>
  <c r="AF886" i="2"/>
  <c r="AG886" i="2" s="1"/>
  <c r="AF138" i="2"/>
  <c r="AG138" i="2" s="1"/>
  <c r="AF542" i="2"/>
  <c r="AG542" i="2" s="1"/>
  <c r="AF235" i="2"/>
  <c r="AG235" i="2" s="1"/>
  <c r="AF1033" i="2"/>
  <c r="AG1033" i="2" s="1"/>
  <c r="AF487" i="2"/>
  <c r="AG487" i="2" s="1"/>
  <c r="AF825" i="2"/>
  <c r="AG825" i="2" s="1"/>
  <c r="AF835" i="2"/>
  <c r="AG835" i="2" s="1"/>
  <c r="AF176" i="2"/>
  <c r="AG176" i="2" s="1"/>
  <c r="AF556" i="2"/>
  <c r="AG556" i="2" s="1"/>
  <c r="AF535" i="2"/>
  <c r="AG535" i="2" s="1"/>
  <c r="AF131" i="2"/>
  <c r="AG131" i="2" s="1"/>
  <c r="AF1038" i="2"/>
  <c r="AG1038" i="2" s="1"/>
  <c r="AF820" i="2"/>
  <c r="AG820" i="2" s="1"/>
  <c r="AF1031" i="2"/>
  <c r="AG1031" i="2" s="1"/>
  <c r="AF38" i="2"/>
  <c r="AG38" i="2" s="1"/>
  <c r="AF739" i="2"/>
  <c r="AG739" i="2" s="1"/>
  <c r="AF718" i="2"/>
  <c r="AG718" i="2" s="1"/>
  <c r="AF282" i="2"/>
  <c r="AG282" i="2" s="1"/>
  <c r="AF668" i="2"/>
  <c r="AG668" i="2" s="1"/>
  <c r="AF27" i="2"/>
  <c r="AG27" i="2" s="1"/>
  <c r="AF803" i="2"/>
  <c r="AG803" i="2" s="1"/>
  <c r="AF677" i="2"/>
  <c r="AG677" i="2" s="1"/>
  <c r="AF884" i="2"/>
  <c r="AG884" i="2" s="1"/>
  <c r="AF703" i="2"/>
  <c r="AG703" i="2" s="1"/>
  <c r="AF715" i="2"/>
  <c r="AG715" i="2" s="1"/>
  <c r="AF298" i="2"/>
  <c r="AG298" i="2" s="1"/>
  <c r="AF1010" i="2"/>
  <c r="AG1010" i="2" s="1"/>
  <c r="AF949" i="2"/>
  <c r="AG949" i="2" s="1"/>
  <c r="AF471" i="2"/>
  <c r="AG471" i="2" s="1"/>
  <c r="AF799" i="2"/>
  <c r="AG799" i="2" s="1"/>
  <c r="AF293" i="2"/>
  <c r="AG293" i="2" s="1"/>
  <c r="AF311" i="2"/>
  <c r="AG311" i="2" s="1"/>
  <c r="AF1086" i="2"/>
  <c r="AG1086" i="2" s="1"/>
  <c r="AF353" i="2"/>
  <c r="AG353" i="2" s="1"/>
  <c r="AF359" i="2"/>
  <c r="AG359" i="2" s="1"/>
  <c r="AF1063" i="2"/>
  <c r="AG1063" i="2" s="1"/>
  <c r="AF226" i="2"/>
  <c r="AG226" i="2" s="1"/>
  <c r="AF981" i="2"/>
  <c r="AG981" i="2" s="1"/>
  <c r="AF446" i="2"/>
  <c r="AG446" i="2" s="1"/>
  <c r="AF313" i="2"/>
  <c r="AG313" i="2" s="1"/>
  <c r="AF112" i="2"/>
  <c r="AG112" i="2" s="1"/>
  <c r="AF915" i="2"/>
  <c r="AG915" i="2" s="1"/>
  <c r="AF969" i="2"/>
  <c r="AG969" i="2" s="1"/>
  <c r="AF699" i="2"/>
  <c r="AG699" i="2" s="1"/>
  <c r="AF249" i="2"/>
  <c r="AG249" i="2" s="1"/>
  <c r="AF144" i="2"/>
  <c r="AG144" i="2" s="1"/>
  <c r="AF601" i="2"/>
  <c r="AG601" i="2" s="1"/>
  <c r="AF383" i="2"/>
  <c r="AG383" i="2" s="1"/>
  <c r="AF759" i="2"/>
  <c r="AG759" i="2" s="1"/>
  <c r="AF441" i="2"/>
  <c r="AG441" i="2" s="1"/>
  <c r="AF615" i="2"/>
  <c r="AG615" i="2" s="1"/>
  <c r="AF569" i="2"/>
  <c r="AG569" i="2" s="1"/>
  <c r="AF858" i="2"/>
  <c r="AG858" i="2" s="1"/>
  <c r="AF74" i="2"/>
  <c r="AG74" i="2" s="1"/>
  <c r="AF60" i="2"/>
  <c r="AG60" i="2" s="1"/>
  <c r="AF180" i="2"/>
  <c r="AG180" i="2" s="1"/>
  <c r="AF1091" i="2"/>
  <c r="AG1091" i="2" s="1"/>
  <c r="AF134" i="2"/>
  <c r="AG134" i="2" s="1"/>
  <c r="AF921" i="2"/>
  <c r="AG921" i="2" s="1"/>
  <c r="AF791" i="2"/>
  <c r="AG791" i="2" s="1"/>
  <c r="AF248" i="2"/>
  <c r="AG248" i="2" s="1"/>
  <c r="AF1024" i="2"/>
  <c r="AG1024" i="2" s="1"/>
  <c r="AF840" i="2"/>
  <c r="AG840" i="2" s="1"/>
  <c r="AF315" i="2"/>
  <c r="AG315" i="2" s="1"/>
  <c r="AF827" i="2"/>
  <c r="AG827" i="2" s="1"/>
  <c r="AF58" i="2"/>
  <c r="AG58" i="2" s="1"/>
  <c r="AF388" i="2"/>
  <c r="AG388" i="2" s="1"/>
  <c r="AF622" i="2"/>
  <c r="AG622" i="2" s="1"/>
  <c r="AF218" i="2"/>
  <c r="AG218" i="2" s="1"/>
  <c r="AF661" i="2"/>
  <c r="AG661" i="2" s="1"/>
  <c r="AF291" i="2"/>
  <c r="AG291" i="2" s="1"/>
  <c r="AF975" i="2"/>
  <c r="AG975" i="2" s="1"/>
  <c r="AF525" i="2"/>
  <c r="AG525" i="2" s="1"/>
  <c r="AF67" i="2"/>
  <c r="AG67" i="2" s="1"/>
  <c r="AF1094" i="2"/>
  <c r="AG1094" i="2" s="1"/>
  <c r="AF717" i="2"/>
  <c r="AG717" i="2" s="1"/>
  <c r="AF995" i="2"/>
  <c r="AG995" i="2" s="1"/>
  <c r="AF805" i="2"/>
  <c r="AG805" i="2" s="1"/>
  <c r="AF605" i="2"/>
  <c r="AG605" i="2" s="1"/>
  <c r="AF555" i="2"/>
  <c r="AG555" i="2" s="1"/>
  <c r="AF947" i="2"/>
  <c r="AG947" i="2" s="1"/>
  <c r="AF406" i="2"/>
  <c r="AG406" i="2" s="1"/>
  <c r="AF697" i="2"/>
  <c r="AG697" i="2" s="1"/>
  <c r="AF245" i="2"/>
  <c r="AG245" i="2" s="1"/>
  <c r="AF518" i="2"/>
  <c r="AG518" i="2" s="1"/>
  <c r="AF973" i="2"/>
  <c r="AG973" i="2" s="1"/>
  <c r="AF802" i="2"/>
  <c r="AG802" i="2" s="1"/>
  <c r="AF334" i="2"/>
  <c r="AG334" i="2" s="1"/>
  <c r="AF244" i="2"/>
  <c r="AG244" i="2" s="1"/>
  <c r="AF104" i="2"/>
  <c r="AG104" i="2" s="1"/>
  <c r="AF194" i="2"/>
  <c r="AG194" i="2" s="1"/>
  <c r="AF658" i="2"/>
  <c r="AG658" i="2" s="1"/>
  <c r="AF1089" i="2"/>
  <c r="AG1089" i="2" s="1"/>
  <c r="AF849" i="2"/>
  <c r="AG849" i="2" s="1"/>
  <c r="AF630" i="2"/>
  <c r="AG630" i="2" s="1"/>
  <c r="AF250" i="2"/>
  <c r="AG250" i="2" s="1"/>
  <c r="AF116" i="2"/>
  <c r="AG116" i="2" s="1"/>
  <c r="AF275" i="2"/>
  <c r="AG275" i="2" s="1"/>
  <c r="AF498" i="2"/>
  <c r="AG498" i="2" s="1"/>
  <c r="AF379" i="2"/>
  <c r="AG379" i="2" s="1"/>
  <c r="AF461" i="2"/>
  <c r="AG461" i="2" s="1"/>
  <c r="AF229" i="2"/>
  <c r="AG229" i="2" s="1"/>
  <c r="AF114" i="2"/>
  <c r="AG114" i="2" s="1"/>
  <c r="AF456" i="2"/>
  <c r="AG456" i="2" s="1"/>
  <c r="AF861" i="2"/>
  <c r="AG861" i="2" s="1"/>
  <c r="AF916" i="2"/>
  <c r="AG916" i="2" s="1"/>
  <c r="AF664" i="2"/>
  <c r="AG664" i="2" s="1"/>
  <c r="AF895" i="2"/>
  <c r="AG895" i="2" s="1"/>
  <c r="AF847" i="2"/>
  <c r="AG847" i="2" s="1"/>
  <c r="AF1018" i="2"/>
  <c r="AG1018" i="2" s="1"/>
  <c r="AF1040" i="2"/>
  <c r="AG1040" i="2" s="1"/>
  <c r="AF1046" i="2"/>
  <c r="AG1046" i="2" s="1"/>
  <c r="AF212" i="2"/>
  <c r="AG212" i="2" s="1"/>
  <c r="AF203" i="2"/>
  <c r="AG203" i="2" s="1"/>
  <c r="AF838" i="2"/>
  <c r="AG838" i="2" s="1"/>
  <c r="AF97" i="2"/>
  <c r="AG97" i="2" s="1"/>
  <c r="AF1077" i="2"/>
  <c r="AG1077" i="2" s="1"/>
  <c r="AF1025" i="2"/>
  <c r="AG1025" i="2" s="1"/>
  <c r="AF468" i="2"/>
  <c r="AG468" i="2" s="1"/>
  <c r="AF809" i="2"/>
  <c r="AG809" i="2" s="1"/>
  <c r="AF1032" i="2"/>
  <c r="AG1032" i="2" s="1"/>
  <c r="AF123" i="2"/>
  <c r="AG123" i="2" s="1"/>
  <c r="AF906" i="2"/>
  <c r="AG906" i="2" s="1"/>
  <c r="AF369" i="2"/>
  <c r="AG369" i="2" s="1"/>
  <c r="AF484" i="2"/>
  <c r="AG484" i="2" s="1"/>
  <c r="AF457" i="2"/>
  <c r="AG457" i="2" s="1"/>
  <c r="AF160" i="2"/>
  <c r="AG160" i="2" s="1"/>
  <c r="AF828" i="2"/>
  <c r="AG828" i="2" s="1"/>
  <c r="AF133" i="2"/>
  <c r="AG133" i="2" s="1"/>
  <c r="AF507" i="2"/>
  <c r="AG507" i="2" s="1"/>
  <c r="AF1062" i="2"/>
  <c r="AG1062" i="2" s="1"/>
  <c r="AF1006" i="2"/>
  <c r="AG1006" i="2" s="1"/>
  <c r="AF760" i="2"/>
  <c r="AG760" i="2" s="1"/>
  <c r="AF834" i="2"/>
  <c r="AG834" i="2" s="1"/>
  <c r="AF341" i="2"/>
  <c r="AG341" i="2" s="1"/>
  <c r="AF670" i="2"/>
  <c r="AG670" i="2" s="1"/>
  <c r="AF1085" i="2"/>
  <c r="AG1085" i="2" s="1"/>
  <c r="AF655" i="2"/>
  <c r="AG655" i="2" s="1"/>
  <c r="AF714" i="2"/>
  <c r="AG714" i="2" s="1"/>
  <c r="AF455" i="2"/>
  <c r="AG455" i="2" s="1"/>
  <c r="AF994" i="2"/>
  <c r="AG994" i="2" s="1"/>
  <c r="AF1053" i="2"/>
  <c r="AG1053" i="2" s="1"/>
  <c r="AF385" i="2"/>
  <c r="AG385" i="2" s="1"/>
  <c r="AF255" i="2"/>
  <c r="AG255" i="2" s="1"/>
  <c r="AF421" i="2"/>
  <c r="AG421" i="2" s="1"/>
  <c r="AF672" i="2"/>
  <c r="AG672" i="2" s="1"/>
  <c r="AF95" i="2"/>
  <c r="AG95" i="2" s="1"/>
  <c r="AF491" i="2"/>
  <c r="AG491" i="2" s="1"/>
  <c r="AF1003" i="2"/>
  <c r="AG1003" i="2" s="1"/>
  <c r="AF1057" i="2"/>
  <c r="AG1057" i="2" s="1"/>
  <c r="AF848" i="2"/>
  <c r="AG848" i="2" s="1"/>
  <c r="AF748" i="2"/>
  <c r="AG748" i="2" s="1"/>
  <c r="AF992" i="2"/>
  <c r="AG992" i="2" s="1"/>
  <c r="AF814" i="2"/>
  <c r="AG814" i="2" s="1"/>
  <c r="AF296" i="2"/>
  <c r="AG296" i="2" s="1"/>
  <c r="AF607" i="2"/>
  <c r="AG607" i="2" s="1"/>
  <c r="AF458" i="2"/>
  <c r="AG458" i="2" s="1"/>
  <c r="AF85" i="2"/>
  <c r="AG85" i="2" s="1"/>
  <c r="AF1055" i="2"/>
  <c r="AG1055" i="2" s="1"/>
  <c r="AF923" i="2"/>
  <c r="AG923" i="2" s="1"/>
  <c r="AF1067" i="2"/>
  <c r="AG1067" i="2" s="1"/>
  <c r="AF824" i="2"/>
  <c r="AG824" i="2" s="1"/>
  <c r="AF618" i="2"/>
  <c r="AG618" i="2" s="1"/>
  <c r="AF678" i="2"/>
  <c r="AG678" i="2" s="1"/>
  <c r="AF448" i="2"/>
  <c r="AG448" i="2" s="1"/>
  <c r="AF103" i="2"/>
  <c r="AG103" i="2" s="1"/>
  <c r="AF409" i="2"/>
  <c r="AG409" i="2" s="1"/>
  <c r="AF866" i="2"/>
  <c r="AG866" i="2" s="1"/>
  <c r="AF728" i="2"/>
  <c r="AG728" i="2" s="1"/>
  <c r="AF240" i="2"/>
  <c r="AG240" i="2" s="1"/>
  <c r="AF290" i="2"/>
  <c r="AG290" i="2" s="1"/>
  <c r="AF438" i="2"/>
  <c r="AG438" i="2" s="1"/>
  <c r="AF156" i="2"/>
  <c r="AG156" i="2" s="1"/>
  <c r="AF330" i="2"/>
  <c r="AG330" i="2" s="1"/>
  <c r="AF266" i="2"/>
  <c r="AG266" i="2" s="1"/>
  <c r="AF660" i="2"/>
  <c r="AG660" i="2" s="1"/>
  <c r="AF533" i="2"/>
  <c r="AG533" i="2" s="1"/>
  <c r="AF324" i="2"/>
  <c r="AG324" i="2" s="1"/>
  <c r="AF69" i="2"/>
  <c r="AG69" i="2" s="1"/>
  <c r="AF401" i="2"/>
  <c r="AG401" i="2" s="1"/>
  <c r="AF140" i="2"/>
  <c r="AG140" i="2" s="1"/>
  <c r="AF729" i="2"/>
  <c r="AG729" i="2" s="1"/>
  <c r="AF407" i="2"/>
  <c r="AG407" i="2" s="1"/>
  <c r="AF4" i="2"/>
  <c r="AG4" i="2" s="1"/>
  <c r="AF764" i="2"/>
  <c r="AG764" i="2" s="1"/>
  <c r="AF763" i="2"/>
  <c r="AG763" i="2" s="1"/>
  <c r="AF454" i="2"/>
  <c r="AG454" i="2" s="1"/>
  <c r="AF865" i="2"/>
  <c r="AG865" i="2" s="1"/>
  <c r="AF712" i="2"/>
  <c r="AG712" i="2" s="1"/>
  <c r="AF165" i="2"/>
  <c r="AG165" i="2" s="1"/>
  <c r="AF488" i="2"/>
  <c r="AG488" i="2" s="1"/>
  <c r="AF993" i="2"/>
  <c r="AG993" i="2" s="1"/>
  <c r="AF398" i="2"/>
  <c r="AG398" i="2" s="1"/>
  <c r="AF530" i="2"/>
  <c r="AG530" i="2" s="1"/>
  <c r="AF863" i="2"/>
  <c r="AG863" i="2" s="1"/>
  <c r="AF772" i="2"/>
  <c r="AG772" i="2" s="1"/>
  <c r="AF217" i="2"/>
  <c r="AG217" i="2" s="1"/>
  <c r="AF476" i="2"/>
  <c r="AG476" i="2" s="1"/>
  <c r="AF337" i="2"/>
  <c r="AG337" i="2" s="1"/>
  <c r="AF323" i="2"/>
  <c r="AG323" i="2" s="1"/>
  <c r="AF13" i="2"/>
  <c r="AG13" i="2" s="1"/>
  <c r="AF746" i="2"/>
  <c r="AG746" i="2" s="1"/>
  <c r="AF633" i="2"/>
  <c r="AG633" i="2" s="1"/>
  <c r="AF192" i="2"/>
  <c r="AG192" i="2" s="1"/>
  <c r="AF481" i="2"/>
  <c r="AG481" i="2" s="1"/>
  <c r="AF376" i="2"/>
  <c r="AG376" i="2" s="1"/>
  <c r="AF5" i="2"/>
  <c r="AG5" i="2" s="1"/>
  <c r="AF896" i="2"/>
  <c r="AG896" i="2" s="1"/>
  <c r="AF918" i="2"/>
  <c r="AG918" i="2" s="1"/>
  <c r="AF928" i="2"/>
  <c r="AG928" i="2" s="1"/>
  <c r="AF1107" i="2"/>
  <c r="AG1107" i="2" s="1"/>
  <c r="AF536" i="2"/>
  <c r="AG536" i="2" s="1"/>
  <c r="AF1027" i="2"/>
  <c r="AG1027" i="2" s="1"/>
  <c r="AF731" i="2"/>
  <c r="AG731" i="2" s="1"/>
  <c r="AF73" i="2"/>
  <c r="AG73" i="2" s="1"/>
  <c r="AF132" i="2"/>
  <c r="AG132" i="2" s="1"/>
  <c r="AF621" i="2"/>
  <c r="AG621" i="2" s="1"/>
  <c r="AF72" i="2"/>
  <c r="AG72" i="2" s="1"/>
  <c r="AF757" i="2"/>
  <c r="AG757" i="2" s="1"/>
  <c r="AF400" i="2"/>
  <c r="AG400" i="2" s="1"/>
  <c r="AF142" i="2"/>
  <c r="AG142" i="2" s="1"/>
  <c r="AF639" i="2"/>
  <c r="AG639" i="2" s="1"/>
  <c r="AF449" i="2"/>
  <c r="AG449" i="2" s="1"/>
  <c r="AF686" i="2"/>
  <c r="AG686" i="2" s="1"/>
  <c r="AF321" i="2"/>
  <c r="AG321" i="2" s="1"/>
  <c r="AF1088" i="2"/>
  <c r="AG1088" i="2" s="1"/>
  <c r="AF796" i="2"/>
  <c r="AG796" i="2" s="1"/>
  <c r="AF1021" i="2"/>
  <c r="AG1021" i="2" s="1"/>
  <c r="AF512" i="2"/>
  <c r="AG512" i="2" s="1"/>
  <c r="AF956" i="2"/>
  <c r="AG956" i="2" s="1"/>
  <c r="AF905" i="2"/>
  <c r="AG905" i="2" s="1"/>
  <c r="AF817" i="2"/>
  <c r="AG817" i="2" s="1"/>
  <c r="AF893" i="2"/>
  <c r="AG893" i="2" s="1"/>
  <c r="AF545" i="2"/>
  <c r="AG545" i="2" s="1"/>
  <c r="AF1105" i="2"/>
  <c r="AG1105" i="2" s="1"/>
  <c r="AF749" i="2"/>
  <c r="AG749" i="2" s="1"/>
  <c r="AF769" i="2"/>
  <c r="AG769" i="2" s="1"/>
  <c r="AF520" i="2"/>
  <c r="AG520" i="2" s="1"/>
  <c r="AF984" i="2"/>
  <c r="AG984" i="2" s="1"/>
  <c r="AF620" i="2"/>
  <c r="AG620" i="2" s="1"/>
  <c r="AF307" i="2"/>
  <c r="AG307" i="2" s="1"/>
  <c r="AF1123" i="2"/>
  <c r="AG1123" i="2" s="1"/>
  <c r="AF342" i="2"/>
  <c r="AG342" i="2" s="1"/>
  <c r="AF49" i="2"/>
  <c r="AG49" i="2" s="1"/>
  <c r="AF161" i="2"/>
  <c r="AG161" i="2" s="1"/>
  <c r="AF109" i="2"/>
  <c r="AG109" i="2" s="1"/>
  <c r="AF117" i="2"/>
  <c r="AG117" i="2" s="1"/>
  <c r="AF1106" i="2"/>
  <c r="AG1106" i="2" s="1"/>
  <c r="AF651" i="2"/>
  <c r="AG651" i="2" s="1"/>
  <c r="AF371" i="2"/>
  <c r="AG371" i="2" s="1"/>
  <c r="AF733" i="2"/>
  <c r="AG733" i="2" s="1"/>
  <c r="AF395" i="2"/>
  <c r="AG395" i="2" s="1"/>
  <c r="AF932" i="2"/>
  <c r="AG932" i="2" s="1"/>
  <c r="AF958" i="2"/>
  <c r="AG958" i="2" s="1"/>
  <c r="AF690" i="2"/>
  <c r="AG690" i="2" s="1"/>
  <c r="AF139" i="2"/>
  <c r="AG139" i="2" s="1"/>
  <c r="AF538" i="2"/>
  <c r="AG538" i="2" s="1"/>
  <c r="AF44" i="2"/>
  <c r="AG44" i="2" s="1"/>
  <c r="AF23" i="2"/>
  <c r="AG23" i="2" s="1"/>
  <c r="AF537" i="2"/>
  <c r="AG537" i="2" s="1"/>
  <c r="AF656" i="2"/>
  <c r="AG656" i="2" s="1"/>
  <c r="AF151" i="2"/>
  <c r="AG151" i="2" s="1"/>
  <c r="AF986" i="2"/>
  <c r="AG986" i="2" s="1"/>
  <c r="AF146" i="2"/>
  <c r="AG146" i="2" s="1"/>
  <c r="AF1104" i="2"/>
  <c r="AG1104" i="2" s="1"/>
  <c r="AF900" i="2"/>
  <c r="AG900" i="2" s="1"/>
  <c r="AF394" i="2"/>
  <c r="AG394" i="2" s="1"/>
  <c r="AF200" i="2"/>
  <c r="AG200" i="2" s="1"/>
  <c r="AF439" i="2"/>
  <c r="AG439" i="2" s="1"/>
  <c r="AF242" i="2"/>
  <c r="AG242" i="2" s="1"/>
  <c r="AF652" i="2"/>
  <c r="AG652" i="2" s="1"/>
  <c r="AF6" i="2"/>
  <c r="AG6" i="2" s="1"/>
  <c r="AF267" i="2"/>
  <c r="AG267" i="2" s="1"/>
  <c r="AF755" i="2"/>
  <c r="AG755" i="2" s="1"/>
  <c r="AF474" i="2"/>
  <c r="AG474" i="2" s="1"/>
  <c r="AF920" i="2"/>
  <c r="AG920" i="2" s="1"/>
  <c r="AF719" i="2"/>
  <c r="AG719" i="2" s="1"/>
  <c r="AF1041" i="2"/>
  <c r="AG1041" i="2" s="1"/>
  <c r="AF522" i="2"/>
  <c r="AG522" i="2" s="1"/>
  <c r="AF638" i="2"/>
  <c r="AG638" i="2" s="1"/>
  <c r="AF891" i="2"/>
  <c r="AG891" i="2" s="1"/>
  <c r="AF547" i="2"/>
  <c r="AG547" i="2" s="1"/>
  <c r="AF289" i="2"/>
  <c r="AG289" i="2" s="1"/>
  <c r="AF726" i="2"/>
  <c r="AG726" i="2" s="1"/>
  <c r="AF271" i="2"/>
  <c r="AG271" i="2" s="1"/>
  <c r="AF18" i="2"/>
  <c r="AG18" i="2" s="1"/>
  <c r="AF392" i="2"/>
  <c r="AG392" i="2" s="1"/>
  <c r="AF568" i="2"/>
  <c r="AG568" i="2" s="1"/>
  <c r="AF694" i="2"/>
  <c r="AG694" i="2" s="1"/>
  <c r="AF412" i="2"/>
  <c r="AG412" i="2" s="1"/>
  <c r="AF683" i="2"/>
  <c r="AG683" i="2" s="1"/>
  <c r="AF787" i="2"/>
  <c r="AG787" i="2" s="1"/>
  <c r="AF483" i="2"/>
  <c r="AG483" i="2" s="1"/>
  <c r="AF314" i="2"/>
  <c r="AG314" i="2" s="1"/>
  <c r="AF416" i="2"/>
  <c r="AG416" i="2" s="1"/>
  <c r="AF860" i="2"/>
  <c r="AG860" i="2" s="1"/>
  <c r="AF685" i="2"/>
  <c r="AG685" i="2" s="1"/>
  <c r="AF79" i="2"/>
  <c r="AG79" i="2" s="1"/>
  <c r="AF831" i="2"/>
  <c r="AG831" i="2" s="1"/>
  <c r="AF877" i="2"/>
  <c r="AG877" i="2" s="1"/>
  <c r="AF86" i="2"/>
  <c r="AG86" i="2" s="1"/>
  <c r="AF1001" i="2"/>
  <c r="AG1001" i="2" s="1"/>
  <c r="AF299" i="2"/>
  <c r="AG299" i="2" s="1"/>
  <c r="AF1087" i="2"/>
  <c r="AG1087" i="2" s="1"/>
  <c r="AF390" i="2"/>
  <c r="AG390" i="2" s="1"/>
  <c r="AF166" i="2"/>
  <c r="AG166" i="2" s="1"/>
  <c r="AF513" i="2"/>
  <c r="AG513" i="2" s="1"/>
  <c r="AF171" i="2"/>
  <c r="AG171" i="2" s="1"/>
  <c r="AF516" i="2"/>
  <c r="AG516" i="2" s="1"/>
  <c r="AF985" i="2"/>
  <c r="AG985" i="2" s="1"/>
  <c r="AF667" i="2"/>
  <c r="AG667" i="2" s="1"/>
  <c r="AF736" i="2"/>
  <c r="AG736" i="2" s="1"/>
  <c r="AF965" i="2"/>
  <c r="AG965" i="2" s="1"/>
  <c r="AF157" i="2"/>
  <c r="AG157" i="2" s="1"/>
  <c r="AF745" i="2"/>
  <c r="AG745" i="2" s="1"/>
  <c r="AF666" i="2"/>
  <c r="AG666" i="2" s="1"/>
  <c r="AF671" i="2"/>
  <c r="AG671" i="2" s="1"/>
  <c r="AF566" i="2"/>
  <c r="AG566" i="2" s="1"/>
  <c r="AF1119" i="2"/>
  <c r="AG1119" i="2" s="1"/>
  <c r="AF225" i="2"/>
  <c r="AG225" i="2" s="1"/>
  <c r="AF617" i="2"/>
  <c r="AG617" i="2" s="1"/>
  <c r="AF571" i="2"/>
  <c r="AG571" i="2" s="1"/>
  <c r="AF420" i="2"/>
  <c r="AG420" i="2" s="1"/>
  <c r="AF499" i="2"/>
  <c r="AG499" i="2" s="1"/>
  <c r="AF442" i="2"/>
  <c r="AG442" i="2" s="1"/>
  <c r="AF345" i="2"/>
  <c r="AG345" i="2" s="1"/>
  <c r="AF364" i="2"/>
  <c r="AG364" i="2" s="1"/>
  <c r="AF845" i="2"/>
  <c r="AG845" i="2" s="1"/>
  <c r="AF878" i="2"/>
  <c r="AG878" i="2" s="1"/>
  <c r="AF590" i="2"/>
  <c r="AG590" i="2" s="1"/>
  <c r="AF631" i="2"/>
  <c r="AG631" i="2" s="1"/>
  <c r="AF237" i="2"/>
  <c r="AG237" i="2" s="1"/>
  <c r="AF564" i="2"/>
  <c r="AG564" i="2" s="1"/>
  <c r="AF469" i="2"/>
  <c r="AG469" i="2" s="1"/>
  <c r="AF946" i="2"/>
  <c r="AG946" i="2" s="1"/>
  <c r="AF54" i="2"/>
  <c r="AG54" i="2" s="1"/>
  <c r="AF175" i="2"/>
  <c r="AG175" i="2" s="1"/>
  <c r="AF790" i="2"/>
  <c r="AG790" i="2" s="1"/>
  <c r="AF562" i="2"/>
  <c r="AG562" i="2" s="1"/>
  <c r="AF887" i="2"/>
  <c r="AG887" i="2" s="1"/>
  <c r="AF570" i="2"/>
  <c r="AG570" i="2" s="1"/>
  <c r="AF348" i="2"/>
  <c r="AG348" i="2" s="1"/>
  <c r="AF1074" i="2"/>
  <c r="AG1074" i="2" s="1"/>
  <c r="AF199" i="2"/>
  <c r="AG199" i="2" s="1"/>
  <c r="AF853" i="2"/>
  <c r="AG853" i="2" s="1"/>
  <c r="AF695" i="2"/>
  <c r="AG695" i="2" s="1"/>
  <c r="AF1061" i="2"/>
  <c r="AG1061" i="2" s="1"/>
  <c r="AF300" i="2"/>
  <c r="AG300" i="2" s="1"/>
  <c r="AF727" i="2"/>
  <c r="AG727" i="2" s="1"/>
  <c r="AF917" i="2"/>
  <c r="AG917" i="2" s="1"/>
  <c r="AF34" i="2"/>
  <c r="AG34" i="2" s="1"/>
  <c r="AF231" i="2"/>
  <c r="AG231" i="2" s="1"/>
  <c r="AF580" i="2"/>
  <c r="AG580" i="2" s="1"/>
  <c r="AF303" i="2"/>
  <c r="AG303" i="2" s="1"/>
  <c r="AF486" i="2"/>
  <c r="AG486" i="2" s="1"/>
  <c r="AF308" i="2"/>
  <c r="AG308" i="2" s="1"/>
  <c r="AF316" i="2"/>
  <c r="AG316" i="2" s="1"/>
  <c r="AF84" i="2"/>
  <c r="AG84" i="2" s="1"/>
  <c r="AF280" i="2"/>
  <c r="AG280" i="2" s="1"/>
  <c r="AF595" i="2"/>
  <c r="AG595" i="2" s="1"/>
  <c r="AF1070" i="2"/>
  <c r="AG1070" i="2" s="1"/>
  <c r="AF1092" i="2"/>
  <c r="AG1092" i="2" s="1"/>
  <c r="AF628" i="2"/>
  <c r="AG628" i="2" s="1"/>
  <c r="AF35" i="2"/>
  <c r="AG35" i="2" s="1"/>
  <c r="AF614" i="2"/>
  <c r="AG614" i="2" s="1"/>
  <c r="AF627" i="2"/>
  <c r="AG627" i="2" s="1"/>
  <c r="AF708" i="2"/>
  <c r="AG708" i="2" s="1"/>
  <c r="AF929" i="2"/>
  <c r="AG929" i="2" s="1"/>
  <c r="AF777" i="2"/>
  <c r="AG777" i="2" s="1"/>
  <c r="AF437" i="2"/>
  <c r="AG437" i="2" s="1"/>
  <c r="AF14" i="2"/>
  <c r="AG14" i="2" s="1"/>
  <c r="AF372" i="2"/>
  <c r="AG372" i="2" s="1"/>
  <c r="AF363" i="2"/>
  <c r="AG363" i="2" s="1"/>
  <c r="AF445" i="2"/>
  <c r="AG445" i="2" s="1"/>
  <c r="AF987" i="2"/>
  <c r="AG987" i="2" s="1"/>
  <c r="AF629" i="2"/>
  <c r="AG629" i="2" s="1"/>
  <c r="AF39" i="2"/>
  <c r="AG39" i="2" s="1"/>
  <c r="AF1037" i="2"/>
  <c r="AG1037" i="2" s="1"/>
  <c r="AF597" i="2"/>
  <c r="AG597" i="2" s="1"/>
  <c r="AF302" i="2"/>
  <c r="AG302" i="2" s="1"/>
  <c r="AF463" i="2"/>
  <c r="AG463" i="2" s="1"/>
  <c r="AF927" i="2"/>
  <c r="AG927" i="2" s="1"/>
  <c r="AF492" i="2"/>
  <c r="AG492" i="2" s="1"/>
  <c r="AF832" i="2"/>
  <c r="AG832" i="2" s="1"/>
  <c r="AF883" i="2"/>
  <c r="AG883" i="2" s="1"/>
  <c r="AF576" i="2"/>
  <c r="AG576" i="2" s="1"/>
  <c r="AF135" i="2"/>
  <c r="AG135" i="2" s="1"/>
  <c r="AF924" i="2"/>
  <c r="AG924" i="2" s="1"/>
  <c r="AF447" i="2"/>
  <c r="AG447" i="2" s="1"/>
  <c r="AF770" i="2"/>
  <c r="AG770" i="2" s="1"/>
  <c r="AF111" i="2"/>
  <c r="AG111" i="2" s="1"/>
  <c r="AF493" i="2"/>
  <c r="AG493" i="2" s="1"/>
  <c r="AF730" i="2"/>
  <c r="AG730" i="2" s="1"/>
  <c r="AF1065" i="2"/>
  <c r="AG1065" i="2" s="1"/>
  <c r="AF524" i="2"/>
  <c r="AG524" i="2" s="1"/>
  <c r="AF1058" i="2"/>
  <c r="AG1058" i="2" s="1"/>
  <c r="AF1110" i="2"/>
  <c r="AG1110" i="2" s="1"/>
  <c r="AF508" i="2"/>
  <c r="AG508" i="2" s="1"/>
  <c r="AF816" i="2"/>
  <c r="AG816" i="2" s="1"/>
  <c r="AF1039" i="2"/>
  <c r="AG1039" i="2" s="1"/>
  <c r="AF272" i="2"/>
  <c r="AG272" i="2" s="1"/>
  <c r="AF873" i="2"/>
  <c r="AG873" i="2" s="1"/>
  <c r="AF527" i="2"/>
  <c r="AG527" i="2" s="1"/>
  <c r="AF305" i="2"/>
  <c r="AG305" i="2" s="1"/>
  <c r="AF705" i="2"/>
  <c r="AG705" i="2" s="1"/>
  <c r="AF665" i="2"/>
  <c r="AG665" i="2" s="1"/>
  <c r="AF931" i="2"/>
  <c r="AG931" i="2" s="1"/>
  <c r="AF219" i="2"/>
  <c r="AG219" i="2" s="1"/>
  <c r="AF982" i="2"/>
  <c r="AG982" i="2" s="1"/>
  <c r="AF752" i="2"/>
  <c r="AG752" i="2" s="1"/>
  <c r="AF1023" i="2"/>
  <c r="AG1023" i="2" s="1"/>
  <c r="AF251" i="2"/>
  <c r="AG251" i="2" s="1"/>
  <c r="AF434" i="2"/>
  <c r="AG434" i="2" s="1"/>
  <c r="AF532" i="2"/>
  <c r="AG532" i="2" s="1"/>
  <c r="AF579" i="2"/>
  <c r="AG579" i="2" s="1"/>
  <c r="AF997" i="2"/>
  <c r="AG997" i="2" s="1"/>
  <c r="AF16" i="2"/>
  <c r="AG16" i="2" s="1"/>
  <c r="AF431" i="2"/>
  <c r="AG431" i="2" s="1"/>
  <c r="AF265" i="2"/>
  <c r="AG265" i="2" s="1"/>
  <c r="AF209" i="2"/>
  <c r="AG209" i="2" s="1"/>
  <c r="AF475" i="2"/>
  <c r="AG475" i="2" s="1"/>
  <c r="AF429" i="2"/>
  <c r="AG429" i="2" s="1"/>
  <c r="AF355" i="2"/>
  <c r="AG355" i="2" s="1"/>
  <c r="AF396" i="2"/>
  <c r="AG396" i="2" s="1"/>
  <c r="AF953" i="2"/>
  <c r="AG953" i="2" s="1"/>
  <c r="AF776" i="2"/>
  <c r="AG776" i="2" s="1"/>
  <c r="AF230" i="2"/>
  <c r="AG230" i="2" s="1"/>
  <c r="AF1050" i="2"/>
  <c r="AG1050" i="2" s="1"/>
  <c r="AF105" i="2"/>
  <c r="AG105" i="2" s="1"/>
  <c r="AF1066" i="2"/>
  <c r="AG1066" i="2" s="1"/>
  <c r="AF20" i="2"/>
  <c r="AG20" i="2" s="1"/>
  <c r="AF110" i="2"/>
  <c r="AG110" i="2" s="1"/>
  <c r="AF1096" i="2"/>
  <c r="AG1096" i="2" s="1"/>
  <c r="AF641" i="2"/>
  <c r="AG641" i="2" s="1"/>
  <c r="AF381" i="2"/>
  <c r="AG381" i="2" s="1"/>
  <c r="AF780" i="2"/>
  <c r="AG780" i="2" s="1"/>
  <c r="AF88" i="2"/>
  <c r="AG88" i="2" s="1"/>
  <c r="AF187" i="2"/>
  <c r="AG187" i="2" s="1"/>
  <c r="AF548" i="2"/>
  <c r="AG548" i="2" s="1"/>
  <c r="AF954" i="2"/>
  <c r="AG954" i="2" s="1"/>
  <c r="AF436" i="2"/>
  <c r="AG436" i="2" s="1"/>
  <c r="AF974" i="2"/>
  <c r="AG974" i="2" s="1"/>
  <c r="AF1043" i="2"/>
  <c r="AG1043" i="2" s="1"/>
  <c r="AF732" i="2"/>
  <c r="AG732" i="2" s="1"/>
  <c r="AF701" i="2"/>
  <c r="AG701" i="2" s="1"/>
  <c r="AF581" i="2"/>
  <c r="AG581" i="2" s="1"/>
  <c r="AF882" i="2"/>
  <c r="AG882" i="2" s="1"/>
  <c r="AF1028" i="2"/>
  <c r="AG1028" i="2" s="1"/>
  <c r="AF181" i="2"/>
  <c r="AG181" i="2" s="1"/>
  <c r="AF642" i="2"/>
  <c r="AG642" i="2" s="1"/>
  <c r="AF71" i="2"/>
  <c r="AG71" i="2" s="1"/>
  <c r="AF346" i="2"/>
  <c r="AG346" i="2" s="1"/>
  <c r="AF70" i="2"/>
  <c r="AG70" i="2" s="1"/>
  <c r="AF758" i="2"/>
  <c r="AG758" i="2" s="1"/>
  <c r="AF107" i="2"/>
  <c r="AG107" i="2" s="1"/>
  <c r="AF172" i="2"/>
  <c r="AG172" i="2" s="1"/>
  <c r="AF588" i="2"/>
  <c r="AG588" i="2" s="1"/>
  <c r="AF724" i="2"/>
  <c r="AG724" i="2" s="1"/>
  <c r="AF152" i="2"/>
  <c r="AG152" i="2" s="1"/>
  <c r="AF1020" i="2"/>
  <c r="AG1020" i="2" s="1"/>
  <c r="AF373" i="2"/>
  <c r="AG373" i="2" s="1"/>
  <c r="AF721" i="2"/>
  <c r="AG721" i="2" s="1"/>
  <c r="AF762" i="2"/>
  <c r="AG762" i="2" s="1"/>
  <c r="AF1036" i="2"/>
  <c r="AG1036" i="2" s="1"/>
  <c r="AF221" i="2"/>
  <c r="AG221" i="2" s="1"/>
  <c r="AF453" i="2"/>
  <c r="AG453" i="2" s="1"/>
  <c r="AF979" i="2"/>
  <c r="AG979" i="2" s="1"/>
  <c r="AF876" i="2"/>
  <c r="AG876" i="2" s="1"/>
  <c r="AF626" i="2"/>
  <c r="AG626" i="2" s="1"/>
  <c r="AF460" i="2"/>
  <c r="AG460" i="2" s="1"/>
  <c r="AF497" i="2"/>
  <c r="AG497" i="2" s="1"/>
  <c r="AF890" i="2"/>
  <c r="AG890" i="2" s="1"/>
  <c r="AF7" i="2"/>
  <c r="AG7" i="2" s="1"/>
  <c r="AF773" i="2"/>
  <c r="AG773" i="2" s="1"/>
  <c r="AF996" i="2"/>
  <c r="AG996" i="2" s="1"/>
  <c r="AF936" i="2"/>
  <c r="AG936" i="2" s="1"/>
  <c r="AF561" i="2"/>
  <c r="AG561" i="2" s="1"/>
  <c r="AF482" i="2"/>
  <c r="AG482" i="2" s="1"/>
  <c r="AF862" i="2"/>
  <c r="AG862" i="2" s="1"/>
  <c r="AF1015" i="2"/>
  <c r="AG1015" i="2" s="1"/>
  <c r="AF173" i="2"/>
  <c r="AG173" i="2" s="1"/>
  <c r="AF557" i="2"/>
  <c r="AG557" i="2" s="1"/>
  <c r="AF443" i="2"/>
  <c r="AG443" i="2" s="1"/>
  <c r="AF885" i="2"/>
  <c r="AG885" i="2" s="1"/>
  <c r="AF1051" i="2"/>
  <c r="AG1051" i="2" s="1"/>
  <c r="AF378" i="2"/>
  <c r="AG378" i="2" s="1"/>
  <c r="AF1022" i="2"/>
  <c r="AG1022" i="2" s="1"/>
  <c r="AF901" i="2"/>
  <c r="AG901" i="2" s="1"/>
  <c r="AF274" i="2"/>
  <c r="AG274" i="2" s="1"/>
  <c r="AF153" i="2"/>
  <c r="AG153" i="2" s="1"/>
  <c r="AF737" i="2"/>
  <c r="AG737" i="2" s="1"/>
  <c r="AF1060" i="2"/>
  <c r="AG1060" i="2" s="1"/>
  <c r="AF504" i="2"/>
  <c r="AG504" i="2" s="1"/>
  <c r="AF798" i="2"/>
  <c r="AG798" i="2" s="1"/>
  <c r="AF10" i="2"/>
  <c r="AG10" i="2" s="1"/>
  <c r="AF332" i="2"/>
  <c r="AG332" i="2" s="1"/>
  <c r="AF1026" i="2"/>
  <c r="AG1026" i="2" s="1"/>
  <c r="AF137" i="2"/>
  <c r="AG137" i="2" s="1"/>
  <c r="AF285" i="2"/>
  <c r="AG285" i="2" s="1"/>
  <c r="AF1059" i="2"/>
  <c r="AG1059" i="2" s="1"/>
  <c r="AF262" i="2"/>
  <c r="AG262" i="2" s="1"/>
  <c r="AF942" i="2"/>
  <c r="AG942" i="2" s="1"/>
  <c r="AF440" i="2"/>
  <c r="AG440" i="2" s="1"/>
  <c r="I31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99" i="2"/>
  <c r="O100" i="2"/>
  <c r="O101" i="2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775" i="2"/>
  <c r="I162" i="2"/>
  <c r="I99" i="2"/>
  <c r="J99" i="2" s="1"/>
  <c r="I100" i="2"/>
  <c r="J100" i="2" s="1"/>
  <c r="I101" i="2"/>
  <c r="J101" i="2" s="1"/>
  <c r="I986" i="2"/>
  <c r="I3" i="2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P100" i="2" l="1"/>
  <c r="T100" i="2" s="1"/>
  <c r="P17" i="2"/>
  <c r="T17" i="2" s="1"/>
  <c r="P13" i="2"/>
  <c r="T13" i="2" s="1"/>
  <c r="P9" i="2"/>
  <c r="T9" i="2" s="1"/>
  <c r="P5" i="2"/>
  <c r="T5" i="2" s="1"/>
  <c r="P99" i="2"/>
  <c r="T99" i="2" s="1"/>
  <c r="P16" i="2"/>
  <c r="T16" i="2" s="1"/>
  <c r="P12" i="2"/>
  <c r="T12" i="2" s="1"/>
  <c r="P8" i="2"/>
  <c r="T8" i="2" s="1"/>
  <c r="P4" i="2"/>
  <c r="T4" i="2" s="1"/>
  <c r="P19" i="2"/>
  <c r="T19" i="2" s="1"/>
  <c r="P15" i="2"/>
  <c r="T15" i="2" s="1"/>
  <c r="P11" i="2"/>
  <c r="T11" i="2" s="1"/>
  <c r="P7" i="2"/>
  <c r="T7" i="2" s="1"/>
  <c r="P3" i="2"/>
  <c r="T3" i="2" s="1"/>
  <c r="P101" i="2"/>
  <c r="T101" i="2" s="1"/>
  <c r="P18" i="2"/>
  <c r="T18" i="2" s="1"/>
  <c r="P14" i="2"/>
  <c r="T14" i="2" s="1"/>
  <c r="P10" i="2"/>
  <c r="T10" i="2" s="1"/>
  <c r="P6" i="2"/>
  <c r="T6" i="2" s="1"/>
  <c r="J775" i="2"/>
  <c r="J986" i="2"/>
  <c r="J162" i="2"/>
  <c r="J312" i="2"/>
  <c r="J3" i="2"/>
  <c r="I847" i="2"/>
  <c r="I873" i="2"/>
  <c r="I584" i="2"/>
  <c r="I346" i="2"/>
  <c r="I323" i="2"/>
  <c r="I1063" i="2"/>
  <c r="I320" i="2"/>
  <c r="J320" i="2" s="1"/>
  <c r="I1035" i="2"/>
  <c r="I810" i="2"/>
  <c r="O899" i="2"/>
  <c r="I278" i="2"/>
  <c r="O847" i="2"/>
  <c r="O986" i="2"/>
  <c r="O873" i="2"/>
  <c r="O162" i="2"/>
  <c r="O775" i="2"/>
  <c r="O122" i="2"/>
  <c r="O729" i="2"/>
  <c r="O1105" i="2"/>
  <c r="O534" i="2"/>
  <c r="O58" i="2"/>
  <c r="O881" i="2"/>
  <c r="O94" i="2"/>
  <c r="O641" i="2"/>
  <c r="O727" i="2"/>
  <c r="O947" i="2"/>
  <c r="O1093" i="2"/>
  <c r="O1078" i="2"/>
  <c r="O1070" i="2"/>
  <c r="O1088" i="2"/>
  <c r="O1117" i="2"/>
  <c r="O1122" i="2"/>
  <c r="O348" i="2"/>
  <c r="O682" i="2"/>
  <c r="O1069" i="2"/>
  <c r="O743" i="2"/>
  <c r="O565" i="2"/>
  <c r="O903" i="2"/>
  <c r="O769" i="2"/>
  <c r="O766" i="2"/>
  <c r="O265" i="2"/>
  <c r="O983" i="2"/>
  <c r="O653" i="2"/>
  <c r="O369" i="2"/>
  <c r="O444" i="2"/>
  <c r="O480" i="2"/>
  <c r="O999" i="2"/>
  <c r="O705" i="2"/>
  <c r="O671" i="2"/>
  <c r="O745" i="2"/>
  <c r="O760" i="2"/>
  <c r="O510" i="2"/>
  <c r="O337" i="2"/>
  <c r="O593" i="2"/>
  <c r="O579" i="2"/>
  <c r="O1072" i="2"/>
  <c r="O557" i="2"/>
  <c r="O731" i="2"/>
  <c r="O563" i="2"/>
  <c r="O246" i="2"/>
  <c r="O798" i="2"/>
  <c r="O280" i="2"/>
  <c r="O144" i="2"/>
  <c r="O675" i="2"/>
  <c r="O150" i="2"/>
  <c r="O550" i="2"/>
  <c r="O125" i="2"/>
  <c r="O650" i="2"/>
  <c r="O888" i="2"/>
  <c r="O1107" i="2"/>
  <c r="O437" i="2"/>
  <c r="O250" i="2"/>
  <c r="O259" i="2"/>
  <c r="O308" i="2"/>
  <c r="O104" i="2"/>
  <c r="O538" i="2"/>
  <c r="O359" i="2"/>
  <c r="O417" i="2"/>
  <c r="O969" i="2"/>
  <c r="O716" i="2"/>
  <c r="O642" i="2"/>
  <c r="O880" i="2"/>
  <c r="O900" i="2"/>
  <c r="O838" i="2"/>
  <c r="O237" i="2"/>
  <c r="O98" i="2"/>
  <c r="O202" i="2"/>
  <c r="O190" i="2"/>
  <c r="O159" i="2"/>
  <c r="O685" i="2"/>
  <c r="O293" i="2"/>
  <c r="O569" i="2"/>
  <c r="O232" i="2"/>
  <c r="O701" i="2"/>
  <c r="O69" i="2"/>
  <c r="O684" i="2"/>
  <c r="O777" i="2"/>
  <c r="O1024" i="2"/>
  <c r="O644" i="2"/>
  <c r="O245" i="2"/>
  <c r="O825" i="2"/>
  <c r="O199" i="2"/>
  <c r="O1022" i="2"/>
  <c r="O512" i="2"/>
  <c r="O951" i="2"/>
  <c r="O274" i="2"/>
  <c r="O449" i="2"/>
  <c r="O770" i="2"/>
  <c r="O866" i="2"/>
  <c r="O809" i="2"/>
  <c r="O143" i="2"/>
  <c r="O948" i="2"/>
  <c r="O327" i="2"/>
  <c r="O788" i="2"/>
  <c r="O816" i="2"/>
  <c r="O654" i="2"/>
  <c r="O221" i="2"/>
  <c r="O317" i="2"/>
  <c r="O465" i="2"/>
  <c r="O432" i="2"/>
  <c r="I617" i="2"/>
  <c r="I758" i="2"/>
  <c r="O967" i="2"/>
  <c r="O1066" i="2"/>
  <c r="O678" i="2"/>
  <c r="O764" i="2"/>
  <c r="O636" i="2"/>
  <c r="O410" i="2"/>
  <c r="O829" i="2"/>
  <c r="O388" i="2"/>
  <c r="O693" i="2"/>
  <c r="O863" i="2"/>
  <c r="O223" i="2"/>
  <c r="O621" i="2"/>
  <c r="O714" i="2"/>
  <c r="O561" i="2"/>
  <c r="O929" i="2"/>
  <c r="O1092" i="2"/>
  <c r="O930" i="2"/>
  <c r="O998" i="2"/>
  <c r="O129" i="2"/>
  <c r="O263" i="2"/>
  <c r="O86" i="2"/>
  <c r="O932" i="2"/>
  <c r="O660" i="2"/>
  <c r="O81" i="2"/>
  <c r="O647" i="2"/>
  <c r="O864" i="2"/>
  <c r="O834" i="2"/>
  <c r="O936" i="2"/>
  <c r="O574" i="2"/>
  <c r="O640" i="2"/>
  <c r="O754" i="2"/>
  <c r="O968" i="2"/>
  <c r="O613" i="2"/>
  <c r="O205" i="2"/>
  <c r="O28" i="2"/>
  <c r="O145" i="2"/>
  <c r="O865" i="2"/>
  <c r="O193" i="2"/>
  <c r="O601" i="2"/>
  <c r="O1005" i="2"/>
  <c r="O661" i="2"/>
  <c r="O845" i="2"/>
  <c r="O96" i="2"/>
  <c r="O355" i="2"/>
  <c r="O751" i="2"/>
  <c r="O585" i="2"/>
  <c r="O440" i="2"/>
  <c r="O438" i="2"/>
  <c r="O521" i="2"/>
  <c r="O370" i="2"/>
  <c r="O1031" i="2"/>
  <c r="O107" i="2"/>
  <c r="O382" i="2"/>
  <c r="O576" i="2"/>
  <c r="O394" i="2"/>
  <c r="O192" i="2"/>
  <c r="O269" i="2"/>
  <c r="O236" i="2"/>
  <c r="O781" i="2"/>
  <c r="O171" i="2"/>
  <c r="O429" i="2"/>
  <c r="O297" i="2"/>
  <c r="O311" i="2"/>
  <c r="O379" i="2"/>
  <c r="O844" i="2"/>
  <c r="O339" i="2"/>
  <c r="O401" i="2"/>
  <c r="O325" i="2"/>
  <c r="O617" i="2"/>
  <c r="O391" i="2"/>
  <c r="O833" i="2"/>
  <c r="O408" i="2"/>
  <c r="O633" i="2"/>
  <c r="O373" i="2"/>
  <c r="O238" i="2"/>
  <c r="O419" i="2"/>
  <c r="O672" i="2"/>
  <c r="O283" i="2"/>
  <c r="O351" i="2"/>
  <c r="O390" i="2"/>
  <c r="O375" i="2"/>
  <c r="O435" i="2"/>
  <c r="O483" i="2"/>
  <c r="O691" i="2"/>
  <c r="O230" i="2"/>
  <c r="O328" i="2"/>
  <c r="O1039" i="2"/>
  <c r="O175" i="2"/>
  <c r="O962" i="2"/>
  <c r="O138" i="2"/>
  <c r="O718" i="2"/>
  <c r="O896" i="2"/>
  <c r="O1081" i="2"/>
  <c r="O558" i="2"/>
  <c r="O448" i="2"/>
  <c r="O893" i="2"/>
  <c r="O1120" i="2"/>
  <c r="O1116" i="2"/>
  <c r="O965" i="2"/>
  <c r="O152" i="2"/>
  <c r="O758" i="2"/>
  <c r="O782" i="2"/>
  <c r="O736" i="2"/>
  <c r="O48" i="2"/>
  <c r="O54" i="2"/>
  <c r="O210" i="2"/>
  <c r="O963" i="2"/>
  <c r="O47" i="2"/>
  <c r="O885" i="2"/>
  <c r="O686" i="2"/>
  <c r="O831" i="2"/>
  <c r="O187" i="2"/>
  <c r="O498" i="2"/>
  <c r="O808" i="2"/>
  <c r="O462" i="2"/>
  <c r="O253" i="2"/>
  <c r="O891" i="2"/>
  <c r="O427" i="2"/>
  <c r="O217" i="2"/>
  <c r="O460" i="2"/>
  <c r="O1047" i="2"/>
  <c r="O1057" i="2"/>
  <c r="O178" i="2"/>
  <c r="O251" i="2"/>
  <c r="O123" i="2"/>
  <c r="O822" i="2"/>
  <c r="O115" i="2"/>
  <c r="O627" i="2"/>
  <c r="O88" i="2"/>
  <c r="O581" i="2"/>
  <c r="O616" i="2"/>
  <c r="O142" i="2"/>
  <c r="O75" i="2"/>
  <c r="O741" i="2"/>
  <c r="O670" i="2"/>
  <c r="O292" i="2"/>
  <c r="O629" i="2"/>
  <c r="O605" i="2"/>
  <c r="O386" i="2"/>
  <c r="O1073" i="2"/>
  <c r="O442" i="2"/>
  <c r="O316" i="2"/>
  <c r="O110" i="2"/>
  <c r="O29" i="2"/>
  <c r="O817" i="2"/>
  <c r="O582" i="2"/>
  <c r="O59" i="2"/>
  <c r="O711" i="2"/>
  <c r="O211" i="2"/>
  <c r="O91" i="2"/>
  <c r="O590" i="2"/>
  <c r="O496" i="2"/>
  <c r="O489" i="2"/>
  <c r="O289" i="2"/>
  <c r="O676" i="2"/>
  <c r="O340" i="2"/>
  <c r="O224" i="2"/>
  <c r="O349" i="2"/>
  <c r="O228" i="2"/>
  <c r="O1012" i="2"/>
  <c r="O690" i="2"/>
  <c r="O856" i="2"/>
  <c r="O1095" i="2"/>
  <c r="O102" i="2"/>
  <c r="O1083" i="2"/>
  <c r="O380" i="2"/>
  <c r="O439" i="2"/>
  <c r="O573" i="2"/>
  <c r="O626" i="2"/>
  <c r="O536" i="2"/>
  <c r="O182" i="2"/>
  <c r="O752" i="2"/>
  <c r="O649" i="2"/>
  <c r="O415" i="2"/>
  <c r="O905" i="2"/>
  <c r="O396" i="2"/>
  <c r="O1004" i="2"/>
  <c r="O196" i="2"/>
  <c r="O141" i="2"/>
  <c r="O709" i="2"/>
  <c r="O750" i="2"/>
  <c r="O409" i="2"/>
  <c r="O556" i="2"/>
  <c r="O121" i="2"/>
  <c r="O338" i="2"/>
  <c r="O666" i="2"/>
  <c r="O197" i="2"/>
  <c r="O423" i="2"/>
  <c r="O1071" i="2"/>
  <c r="O476" i="2"/>
  <c r="O771" i="2"/>
  <c r="O830" i="2"/>
  <c r="O366" i="2"/>
  <c r="O506" i="2"/>
  <c r="O266" i="2"/>
  <c r="O133" i="2"/>
  <c r="O304" i="2"/>
  <c r="O789" i="2"/>
  <c r="O614" i="2"/>
  <c r="O231" i="2"/>
  <c r="O759" i="2"/>
  <c r="O786" i="2"/>
  <c r="O1043" i="2"/>
  <c r="O938" i="2"/>
  <c r="O1040" i="2"/>
  <c r="O925" i="2"/>
  <c r="O535" i="2"/>
  <c r="O997" i="2"/>
  <c r="O212" i="2"/>
  <c r="O64" i="2"/>
  <c r="O846" i="2"/>
  <c r="O79" i="2"/>
  <c r="O234" i="2"/>
  <c r="O531" i="2"/>
  <c r="O463" i="2"/>
  <c r="O402" i="2"/>
  <c r="O907" i="2"/>
  <c r="O955" i="2"/>
  <c r="O1106" i="2"/>
  <c r="O840" i="2"/>
  <c r="O1058" i="2"/>
  <c r="O329" i="2"/>
  <c r="O924" i="2"/>
  <c r="O853" i="2"/>
  <c r="O1113" i="2"/>
  <c r="O723" i="2"/>
  <c r="O634" i="2"/>
  <c r="O153" i="2"/>
  <c r="O541" i="2"/>
  <c r="O1052" i="2"/>
  <c r="O620" i="2"/>
  <c r="O635" i="2"/>
  <c r="O895" i="2"/>
  <c r="O1091" i="2"/>
  <c r="O713" i="2"/>
  <c r="O578" i="2"/>
  <c r="O49" i="2"/>
  <c r="O37" i="2"/>
  <c r="O416" i="2"/>
  <c r="O294" i="2"/>
  <c r="O109" i="2"/>
  <c r="O214" i="2"/>
  <c r="O897" i="2"/>
  <c r="O742" i="2"/>
  <c r="O478" i="2"/>
  <c r="O738" i="2"/>
  <c r="O186" i="2"/>
  <c r="O352" i="2"/>
  <c r="O457" i="2"/>
  <c r="O1007" i="2"/>
  <c r="O674" i="2"/>
  <c r="O772" i="2"/>
  <c r="O284" i="2"/>
  <c r="O692" i="2"/>
  <c r="O778" i="2"/>
  <c r="O482" i="2"/>
  <c r="O977" i="2"/>
  <c r="O715" i="2"/>
  <c r="O909" i="2"/>
  <c r="O966" i="2"/>
  <c r="O503" i="2"/>
  <c r="O591" i="2"/>
  <c r="O1056" i="2"/>
  <c r="O216" i="2"/>
  <c r="O307" i="2"/>
  <c r="O103" i="2"/>
  <c r="O32" i="2"/>
  <c r="O542" i="2"/>
  <c r="O39" i="2"/>
  <c r="O632" i="2"/>
  <c r="O1050" i="2"/>
  <c r="O30" i="2"/>
  <c r="O597" i="2"/>
  <c r="O315" i="2"/>
  <c r="O22" i="2"/>
  <c r="O20" i="2"/>
  <c r="O97" i="2"/>
  <c r="O397" i="2"/>
  <c r="O173" i="2"/>
  <c r="O1103" i="2"/>
  <c r="O68" i="2"/>
  <c r="O198" i="2"/>
  <c r="O722" i="2"/>
  <c r="O946" i="2"/>
  <c r="O56" i="2"/>
  <c r="O148" i="2"/>
  <c r="O589" i="2"/>
  <c r="O921" i="2"/>
  <c r="O1101" i="2"/>
  <c r="O841" i="2"/>
  <c r="O811" i="2"/>
  <c r="O1025" i="2"/>
  <c r="O168" i="2"/>
  <c r="O868" i="2"/>
  <c r="O567" i="2"/>
  <c r="O985" i="2"/>
  <c r="O333" i="2"/>
  <c r="O625" i="2"/>
  <c r="O877" i="2"/>
  <c r="O1053" i="2"/>
  <c r="O645" i="2"/>
  <c r="O490" i="2"/>
  <c r="O181" i="2"/>
  <c r="O135" i="2"/>
  <c r="O837" i="2"/>
  <c r="O426" i="2"/>
  <c r="O631" i="2"/>
  <c r="O734" i="2"/>
  <c r="O681" i="2"/>
  <c r="O1014" i="2"/>
  <c r="O191" i="2"/>
  <c r="O66" i="2"/>
  <c r="O411" i="2"/>
  <c r="O914" i="2"/>
  <c r="O879" i="2"/>
  <c r="O876" i="2"/>
  <c r="O950" i="2"/>
  <c r="O393" i="2"/>
  <c r="O254" i="2"/>
  <c r="O657" i="2"/>
  <c r="O55" i="2"/>
  <c r="O183" i="2"/>
  <c r="O124" i="2"/>
  <c r="O35" i="2"/>
  <c r="O363" i="2"/>
  <c r="O952" i="2"/>
  <c r="O43" i="2"/>
  <c r="O491" i="2"/>
  <c r="O413" i="2"/>
  <c r="O51" i="2"/>
  <c r="O65" i="2"/>
  <c r="O474" i="2"/>
  <c r="O134" i="2"/>
  <c r="O204" i="2"/>
  <c r="O523" i="2"/>
  <c r="O41" i="2"/>
  <c r="O354" i="2"/>
  <c r="O1100" i="2"/>
  <c r="O624" i="2"/>
  <c r="O813" i="2"/>
  <c r="O773" i="2"/>
  <c r="O83" i="2"/>
  <c r="O1094" i="2"/>
  <c r="O797" i="2"/>
  <c r="O664" i="2"/>
  <c r="O268" i="2"/>
  <c r="O137" i="2"/>
  <c r="O278" i="2"/>
  <c r="O21" i="2"/>
  <c r="O25" i="2"/>
  <c r="O623" i="2"/>
  <c r="O34" i="2"/>
  <c r="O505" i="2"/>
  <c r="O515" i="2"/>
  <c r="O385" i="2"/>
  <c r="O1026" i="2"/>
  <c r="O62" i="2"/>
  <c r="O45" i="2"/>
  <c r="O31" i="2"/>
  <c r="O1018" i="2"/>
  <c r="O256" i="2"/>
  <c r="O919" i="2"/>
  <c r="O53" i="2"/>
  <c r="O163" i="2"/>
  <c r="O36" i="2"/>
  <c r="O23" i="2"/>
  <c r="O702" i="2"/>
  <c r="O544" i="2"/>
  <c r="O414" i="2"/>
  <c r="O26" i="2"/>
  <c r="O286" i="2"/>
  <c r="O335" i="2"/>
  <c r="O57" i="2"/>
  <c r="O347" i="2"/>
  <c r="O235" i="2"/>
  <c r="O507" i="2"/>
  <c r="O889" i="2"/>
  <c r="O551" i="2"/>
  <c r="O165" i="2"/>
  <c r="O761" i="2"/>
  <c r="O516" i="2"/>
  <c r="O445" i="2"/>
  <c r="O1079" i="2"/>
  <c r="O861" i="2"/>
  <c r="O941" i="2"/>
  <c r="O747" i="2"/>
  <c r="O570" i="2"/>
  <c r="O922" i="2"/>
  <c r="O526" i="2"/>
  <c r="O1064" i="2"/>
  <c r="O285" i="2"/>
  <c r="O334" i="2"/>
  <c r="O1097" i="2"/>
  <c r="O651" i="2"/>
  <c r="O610" i="2"/>
  <c r="O229" i="2"/>
  <c r="O383" i="2"/>
  <c r="O493" i="2"/>
  <c r="O131" i="2"/>
  <c r="O361" i="2"/>
  <c r="O878" i="2"/>
  <c r="O606" i="2"/>
  <c r="O926" i="2"/>
  <c r="O76" i="2"/>
  <c r="O120" i="2"/>
  <c r="O244" i="2"/>
  <c r="O313" i="2"/>
  <c r="O405" i="2"/>
  <c r="O252" i="2"/>
  <c r="O706" i="2"/>
  <c r="O420" i="2"/>
  <c r="O832" i="2"/>
  <c r="O95" i="2"/>
  <c r="O689" i="2"/>
  <c r="O975" i="2"/>
  <c r="O520" i="2"/>
  <c r="O341" i="2"/>
  <c r="O795" i="2"/>
  <c r="O904" i="2"/>
  <c r="O867" i="2"/>
  <c r="O964" i="2"/>
  <c r="O1118" i="2"/>
  <c r="O687" i="2"/>
  <c r="O910" i="2"/>
  <c r="O1032" i="2"/>
  <c r="O927" i="2"/>
  <c r="O484" i="2"/>
  <c r="O367" i="2"/>
  <c r="O140" i="2"/>
  <c r="O855" i="2"/>
  <c r="O255" i="2"/>
  <c r="O871" i="2"/>
  <c r="O151" i="2"/>
  <c r="O149" i="2"/>
  <c r="O257" i="2"/>
  <c r="O1035" i="2"/>
  <c r="O46" i="2"/>
  <c r="O639" i="2"/>
  <c r="O156" i="2"/>
  <c r="O105" i="2"/>
  <c r="O552" i="2"/>
  <c r="O177" i="2"/>
  <c r="O172" i="2"/>
  <c r="O24" i="2"/>
  <c r="O219" i="2"/>
  <c r="O303" i="2"/>
  <c r="O892" i="2"/>
  <c r="O260" i="2"/>
  <c r="O884" i="2"/>
  <c r="O164" i="2"/>
  <c r="O344" i="2"/>
  <c r="O239" i="2"/>
  <c r="O594" i="2"/>
  <c r="O600" i="2"/>
  <c r="O1030" i="2"/>
  <c r="O522" i="2"/>
  <c r="O733" i="2"/>
  <c r="O461" i="2"/>
  <c r="O501" i="2"/>
  <c r="O735" i="2"/>
  <c r="O783" i="2"/>
  <c r="O839" i="2"/>
  <c r="O785" i="2"/>
  <c r="O793" i="2"/>
  <c r="O915" i="2"/>
  <c r="O958" i="2"/>
  <c r="O688" i="2"/>
  <c r="O920" i="2"/>
  <c r="O472" i="2"/>
  <c r="O306" i="2"/>
  <c r="O577" i="2"/>
  <c r="O703" i="2"/>
  <c r="O378" i="2"/>
  <c r="O112" i="2"/>
  <c r="O185" i="2"/>
  <c r="O912" i="2"/>
  <c r="O322" i="2"/>
  <c r="O488" i="2"/>
  <c r="O169" i="2"/>
  <c r="O180" i="2"/>
  <c r="O607" i="2"/>
  <c r="O525" i="2"/>
  <c r="O774" i="2"/>
  <c r="O220" i="2"/>
  <c r="O981" i="2"/>
  <c r="O1017" i="2"/>
  <c r="O44" i="2"/>
  <c r="O326" i="2"/>
  <c r="O184" i="2"/>
  <c r="O545" i="2"/>
  <c r="O425" i="2"/>
  <c r="O756" i="2"/>
  <c r="O63" i="2"/>
  <c r="O1029" i="2"/>
  <c r="O989" i="2"/>
  <c r="O532" i="2"/>
  <c r="O993" i="2"/>
  <c r="O1045" i="2"/>
  <c r="O1020" i="2"/>
  <c r="O982" i="2"/>
  <c r="O939" i="2"/>
  <c r="O980" i="2"/>
  <c r="O805" i="2"/>
  <c r="O458" i="2"/>
  <c r="O970" i="2"/>
  <c r="O281" i="2"/>
  <c r="O80" i="2"/>
  <c r="O587" i="2"/>
  <c r="O92" i="2"/>
  <c r="O872" i="2"/>
  <c r="O923" i="2"/>
  <c r="O712" i="2"/>
  <c r="O342" i="2"/>
  <c r="O376" i="2"/>
  <c r="O886" i="2"/>
  <c r="O599" i="2"/>
  <c r="O290" i="2"/>
  <c r="O1034" i="2"/>
  <c r="O111" i="2"/>
  <c r="O147" i="2"/>
  <c r="O60" i="2"/>
  <c r="O708" i="2"/>
  <c r="O249" i="2"/>
  <c r="O126" i="2"/>
  <c r="O113" i="2"/>
  <c r="O412" i="2"/>
  <c r="O530" i="2"/>
  <c r="O1096" i="2"/>
  <c r="O995" i="2"/>
  <c r="O819" i="2"/>
  <c r="O807" i="2"/>
  <c r="O953" i="2"/>
  <c r="O1038" i="2"/>
  <c r="O301" i="2"/>
  <c r="O618" i="2"/>
  <c r="O155" i="2"/>
  <c r="O298" i="2"/>
  <c r="O215" i="2"/>
  <c r="O345" i="2"/>
  <c r="O330" i="2"/>
  <c r="O179" i="2"/>
  <c r="O446" i="2"/>
  <c r="O799" i="2"/>
  <c r="O826" i="2"/>
  <c r="O364" i="2"/>
  <c r="O571" i="2"/>
  <c r="O694" i="2"/>
  <c r="O562" i="2"/>
  <c r="O592" i="2"/>
  <c r="O291" i="2"/>
  <c r="O1087" i="2"/>
  <c r="O279" i="2"/>
  <c r="O652" i="2"/>
  <c r="O724" i="2"/>
  <c r="O1021" i="2"/>
  <c r="O1059" i="2"/>
  <c r="O960" i="2"/>
  <c r="O470" i="2"/>
  <c r="O519" i="2"/>
  <c r="O792" i="2"/>
  <c r="O106" i="2"/>
  <c r="O730" i="2"/>
  <c r="O870" i="2"/>
  <c r="O421" i="2"/>
  <c r="O875" i="2"/>
  <c r="O247" i="2"/>
  <c r="O1084" i="2"/>
  <c r="O1055" i="2"/>
  <c r="O812" i="2"/>
  <c r="O859" i="2"/>
  <c r="O513" i="2"/>
  <c r="O757" i="2"/>
  <c r="O450" i="2"/>
  <c r="O843" i="2"/>
  <c r="O499" i="2"/>
  <c r="O815" i="2"/>
  <c r="O1036" i="2"/>
  <c r="O707" i="2"/>
  <c r="O890" i="2"/>
  <c r="O973" i="2"/>
  <c r="O935" i="2"/>
  <c r="O90" i="2"/>
  <c r="O768" i="2"/>
  <c r="O842" i="2"/>
  <c r="O704" i="2"/>
  <c r="O154" i="2"/>
  <c r="O1099" i="2"/>
  <c r="O471" i="2"/>
  <c r="O749" i="2"/>
  <c r="O374" i="2"/>
  <c r="O818" i="2"/>
  <c r="O403" i="2"/>
  <c r="O487" i="2"/>
  <c r="O928" i="2"/>
  <c r="O1041" i="2"/>
  <c r="O787" i="2"/>
  <c r="O1054" i="2"/>
  <c r="O804" i="2"/>
  <c r="O288" i="2"/>
  <c r="O1013" i="2"/>
  <c r="O911" i="2"/>
  <c r="O954" i="2"/>
  <c r="O794" i="2"/>
  <c r="O779" i="2"/>
  <c r="O1006" i="2"/>
  <c r="O588" i="2"/>
  <c r="O539" i="2"/>
  <c r="O901" i="2"/>
  <c r="O167" i="2"/>
  <c r="O823" i="2"/>
  <c r="O937" i="2"/>
  <c r="O918" i="2"/>
  <c r="O655" i="2"/>
  <c r="I629" i="2"/>
  <c r="J629" i="2" s="1"/>
  <c r="I59" i="2"/>
  <c r="J59" i="2" s="1"/>
  <c r="I711" i="2"/>
  <c r="J711" i="2" s="1"/>
  <c r="I211" i="2"/>
  <c r="J211" i="2" s="1"/>
  <c r="I91" i="2"/>
  <c r="J91" i="2" s="1"/>
  <c r="I590" i="2"/>
  <c r="J590" i="2" s="1"/>
  <c r="I496" i="2"/>
  <c r="J496" i="2" s="1"/>
  <c r="I489" i="2"/>
  <c r="J489" i="2" s="1"/>
  <c r="I289" i="2"/>
  <c r="J289" i="2" s="1"/>
  <c r="I676" i="2"/>
  <c r="J676" i="2" s="1"/>
  <c r="I340" i="2"/>
  <c r="J340" i="2" s="1"/>
  <c r="I224" i="2"/>
  <c r="J224" i="2" s="1"/>
  <c r="I349" i="2"/>
  <c r="J349" i="2" s="1"/>
  <c r="I228" i="2"/>
  <c r="J228" i="2" s="1"/>
  <c r="I1012" i="2"/>
  <c r="J1012" i="2" s="1"/>
  <c r="I690" i="2"/>
  <c r="J690" i="2" s="1"/>
  <c r="I856" i="2"/>
  <c r="J856" i="2" s="1"/>
  <c r="I1095" i="2"/>
  <c r="J1095" i="2" s="1"/>
  <c r="I102" i="2"/>
  <c r="J102" i="2" s="1"/>
  <c r="I1083" i="2"/>
  <c r="J1083" i="2" s="1"/>
  <c r="I380" i="2"/>
  <c r="J380" i="2" s="1"/>
  <c r="I439" i="2"/>
  <c r="J439" i="2" s="1"/>
  <c r="I573" i="2"/>
  <c r="J573" i="2" s="1"/>
  <c r="I626" i="2"/>
  <c r="J626" i="2" s="1"/>
  <c r="I536" i="2"/>
  <c r="J536" i="2" s="1"/>
  <c r="I366" i="2"/>
  <c r="J366" i="2" s="1"/>
  <c r="I506" i="2"/>
  <c r="J506" i="2" s="1"/>
  <c r="I266" i="2"/>
  <c r="J266" i="2" s="1"/>
  <c r="I133" i="2"/>
  <c r="J133" i="2" s="1"/>
  <c r="I304" i="2"/>
  <c r="J304" i="2" s="1"/>
  <c r="I789" i="2"/>
  <c r="J789" i="2" s="1"/>
  <c r="I614" i="2"/>
  <c r="J614" i="2" s="1"/>
  <c r="I231" i="2"/>
  <c r="J231" i="2" s="1"/>
  <c r="I759" i="2"/>
  <c r="J759" i="2" s="1"/>
  <c r="I786" i="2"/>
  <c r="J786" i="2" s="1"/>
  <c r="I1043" i="2"/>
  <c r="J1043" i="2" s="1"/>
  <c r="I938" i="2"/>
  <c r="J938" i="2" s="1"/>
  <c r="I1040" i="2"/>
  <c r="J1040" i="2" s="1"/>
  <c r="I925" i="2"/>
  <c r="J925" i="2" s="1"/>
  <c r="I535" i="2"/>
  <c r="J535" i="2" s="1"/>
  <c r="I997" i="2"/>
  <c r="J997" i="2" s="1"/>
  <c r="I212" i="2"/>
  <c r="J212" i="2" s="1"/>
  <c r="I64" i="2"/>
  <c r="J64" i="2" s="1"/>
  <c r="I846" i="2"/>
  <c r="J846" i="2" s="1"/>
  <c r="I79" i="2"/>
  <c r="J79" i="2" s="1"/>
  <c r="I234" i="2"/>
  <c r="J234" i="2" s="1"/>
  <c r="I531" i="2"/>
  <c r="J531" i="2" s="1"/>
  <c r="I463" i="2"/>
  <c r="J463" i="2" s="1"/>
  <c r="I402" i="2"/>
  <c r="J402" i="2" s="1"/>
  <c r="I907" i="2"/>
  <c r="J907" i="2" s="1"/>
  <c r="I955" i="2"/>
  <c r="J955" i="2" s="1"/>
  <c r="I58" i="2"/>
  <c r="J58" i="2" s="1"/>
  <c r="I565" i="2"/>
  <c r="J565" i="2" s="1"/>
  <c r="I444" i="2"/>
  <c r="J444" i="2" s="1"/>
  <c r="I650" i="2"/>
  <c r="J650" i="2" s="1"/>
  <c r="I865" i="2"/>
  <c r="J865" i="2" s="1"/>
  <c r="I237" i="2"/>
  <c r="J237" i="2" s="1"/>
  <c r="I770" i="2"/>
  <c r="J770" i="2" s="1"/>
  <c r="I764" i="2"/>
  <c r="J764" i="2" s="1"/>
  <c r="I621" i="2"/>
  <c r="J621" i="2" s="1"/>
  <c r="I825" i="2"/>
  <c r="J825" i="2" s="1"/>
  <c r="I866" i="2"/>
  <c r="J866" i="2" s="1"/>
  <c r="I956" i="2"/>
  <c r="I118" i="2"/>
  <c r="I467" i="2"/>
  <c r="I699" i="2"/>
  <c r="I1061" i="2"/>
  <c r="I1123" i="2"/>
  <c r="I1115" i="2"/>
  <c r="I728" i="2"/>
  <c r="I1076" i="2"/>
  <c r="I517" i="2"/>
  <c r="I596" i="2"/>
  <c r="I469" i="2"/>
  <c r="I603" i="2"/>
  <c r="I430" i="2"/>
  <c r="I1019" i="2"/>
  <c r="I500" i="2"/>
  <c r="I261" i="2"/>
  <c r="I949" i="2"/>
  <c r="I404" i="2"/>
  <c r="I628" i="2"/>
  <c r="I468" i="2"/>
  <c r="I835" i="2"/>
  <c r="I767" i="2"/>
  <c r="I996" i="2"/>
  <c r="I942" i="2"/>
  <c r="I637" i="2"/>
  <c r="I1015" i="2"/>
  <c r="I994" i="2"/>
  <c r="I213" i="2"/>
  <c r="I502" i="2"/>
  <c r="I189" i="2"/>
  <c r="I130" i="2"/>
  <c r="I209" i="2"/>
  <c r="I71" i="2"/>
  <c r="I543" i="2"/>
  <c r="I959" i="2"/>
  <c r="I1001" i="2"/>
  <c r="I564" i="2"/>
  <c r="I971" i="2"/>
  <c r="I696" i="2"/>
  <c r="I858" i="2"/>
  <c r="I443" i="2"/>
  <c r="I698" i="2"/>
  <c r="I979" i="2"/>
  <c r="I384" i="2"/>
  <c r="I857" i="2"/>
  <c r="I114" i="2"/>
  <c r="I560" i="2"/>
  <c r="I887" i="2"/>
  <c r="I1048" i="2"/>
  <c r="I673" i="2"/>
  <c r="I332" i="2"/>
  <c r="I61" i="2"/>
  <c r="I455" i="2"/>
  <c r="I188" i="2"/>
  <c r="I369" i="2"/>
  <c r="J369" i="2" s="1"/>
  <c r="I246" i="2"/>
  <c r="J246" i="2" s="1"/>
  <c r="I546" i="2"/>
  <c r="I1028" i="2"/>
  <c r="I389" i="2"/>
  <c r="I400" i="2"/>
  <c r="I1075" i="2"/>
  <c r="I176" i="2"/>
  <c r="I387" i="2"/>
  <c r="I360" i="2"/>
  <c r="I1060" i="2"/>
  <c r="I990" i="2"/>
  <c r="I566" i="2"/>
  <c r="I357" i="2"/>
  <c r="I806" i="2"/>
  <c r="I1114" i="2"/>
  <c r="I917" i="2"/>
  <c r="I1106" i="2"/>
  <c r="J1106" i="2" s="1"/>
  <c r="I840" i="2"/>
  <c r="J840" i="2" s="1"/>
  <c r="I1058" i="2"/>
  <c r="J1058" i="2" s="1"/>
  <c r="I329" i="2"/>
  <c r="J329" i="2" s="1"/>
  <c r="I924" i="2"/>
  <c r="J924" i="2" s="1"/>
  <c r="I853" i="2"/>
  <c r="J853" i="2" s="1"/>
  <c r="I1113" i="2"/>
  <c r="J1113" i="2" s="1"/>
  <c r="I723" i="2"/>
  <c r="J723" i="2" s="1"/>
  <c r="I634" i="2"/>
  <c r="J634" i="2" s="1"/>
  <c r="I153" i="2"/>
  <c r="J153" i="2" s="1"/>
  <c r="I541" i="2"/>
  <c r="J541" i="2" s="1"/>
  <c r="I1052" i="2"/>
  <c r="J1052" i="2" s="1"/>
  <c r="I620" i="2"/>
  <c r="J620" i="2" s="1"/>
  <c r="I635" i="2"/>
  <c r="J635" i="2" s="1"/>
  <c r="I895" i="2"/>
  <c r="J895" i="2" s="1"/>
  <c r="I1091" i="2"/>
  <c r="J1091" i="2" s="1"/>
  <c r="I713" i="2"/>
  <c r="J713" i="2" s="1"/>
  <c r="I578" i="2"/>
  <c r="J578" i="2" s="1"/>
  <c r="I49" i="2"/>
  <c r="J49" i="2" s="1"/>
  <c r="I37" i="2"/>
  <c r="J37" i="2" s="1"/>
  <c r="I416" i="2"/>
  <c r="J416" i="2" s="1"/>
  <c r="I294" i="2"/>
  <c r="J294" i="2" s="1"/>
  <c r="I109" i="2"/>
  <c r="J109" i="2" s="1"/>
  <c r="I214" i="2"/>
  <c r="J214" i="2" s="1"/>
  <c r="I897" i="2"/>
  <c r="J897" i="2" s="1"/>
  <c r="I742" i="2"/>
  <c r="J742" i="2" s="1"/>
  <c r="I478" i="2"/>
  <c r="J478" i="2" s="1"/>
  <c r="I738" i="2"/>
  <c r="J738" i="2" s="1"/>
  <c r="I186" i="2"/>
  <c r="J186" i="2" s="1"/>
  <c r="I352" i="2"/>
  <c r="J352" i="2" s="1"/>
  <c r="I457" i="2"/>
  <c r="J457" i="2" s="1"/>
  <c r="I1007" i="2"/>
  <c r="J1007" i="2" s="1"/>
  <c r="I674" i="2"/>
  <c r="J674" i="2" s="1"/>
  <c r="I772" i="2"/>
  <c r="J772" i="2" s="1"/>
  <c r="I284" i="2"/>
  <c r="J284" i="2" s="1"/>
  <c r="I692" i="2"/>
  <c r="J692" i="2" s="1"/>
  <c r="I778" i="2"/>
  <c r="J778" i="2" s="1"/>
  <c r="I482" i="2"/>
  <c r="J482" i="2" s="1"/>
  <c r="I977" i="2"/>
  <c r="J977" i="2" s="1"/>
  <c r="I715" i="2"/>
  <c r="J715" i="2" s="1"/>
  <c r="I909" i="2"/>
  <c r="J909" i="2" s="1"/>
  <c r="I966" i="2"/>
  <c r="J966" i="2" s="1"/>
  <c r="I503" i="2"/>
  <c r="J503" i="2" s="1"/>
  <c r="I591" i="2"/>
  <c r="J591" i="2" s="1"/>
  <c r="I1056" i="2"/>
  <c r="J1056" i="2" s="1"/>
  <c r="I216" i="2"/>
  <c r="J216" i="2" s="1"/>
  <c r="I307" i="2"/>
  <c r="J307" i="2" s="1"/>
  <c r="I103" i="2"/>
  <c r="J103" i="2" s="1"/>
  <c r="I32" i="2"/>
  <c r="J32" i="2" s="1"/>
  <c r="I542" i="2"/>
  <c r="J542" i="2" s="1"/>
  <c r="I39" i="2"/>
  <c r="J39" i="2" s="1"/>
  <c r="I632" i="2"/>
  <c r="J632" i="2" s="1"/>
  <c r="I1050" i="2"/>
  <c r="J1050" i="2" s="1"/>
  <c r="I30" i="2"/>
  <c r="J30" i="2" s="1"/>
  <c r="I597" i="2"/>
  <c r="J597" i="2" s="1"/>
  <c r="I315" i="2"/>
  <c r="J315" i="2" s="1"/>
  <c r="I22" i="2"/>
  <c r="J22" i="2" s="1"/>
  <c r="I20" i="2"/>
  <c r="J20" i="2" s="1"/>
  <c r="I97" i="2"/>
  <c r="J97" i="2" s="1"/>
  <c r="I53" i="2"/>
  <c r="J53" i="2" s="1"/>
  <c r="I163" i="2"/>
  <c r="J163" i="2" s="1"/>
  <c r="I36" i="2"/>
  <c r="J36" i="2" s="1"/>
  <c r="I23" i="2"/>
  <c r="J23" i="2" s="1"/>
  <c r="I702" i="2"/>
  <c r="J702" i="2" s="1"/>
  <c r="I544" i="2"/>
  <c r="J544" i="2" s="1"/>
  <c r="I414" i="2"/>
  <c r="J414" i="2" s="1"/>
  <c r="I26" i="2"/>
  <c r="J26" i="2" s="1"/>
  <c r="I286" i="2"/>
  <c r="J286" i="2" s="1"/>
  <c r="I335" i="2"/>
  <c r="J335" i="2" s="1"/>
  <c r="I57" i="2"/>
  <c r="J57" i="2" s="1"/>
  <c r="I347" i="2"/>
  <c r="J347" i="2" s="1"/>
  <c r="I235" i="2"/>
  <c r="J235" i="2" s="1"/>
  <c r="I507" i="2"/>
  <c r="J507" i="2" s="1"/>
  <c r="I889" i="2"/>
  <c r="J889" i="2" s="1"/>
  <c r="I551" i="2"/>
  <c r="J551" i="2" s="1"/>
  <c r="I165" i="2"/>
  <c r="J165" i="2" s="1"/>
  <c r="I761" i="2"/>
  <c r="J761" i="2" s="1"/>
  <c r="I516" i="2"/>
  <c r="J516" i="2" s="1"/>
  <c r="I445" i="2"/>
  <c r="J445" i="2" s="1"/>
  <c r="I526" i="2"/>
  <c r="J526" i="2" s="1"/>
  <c r="I405" i="2"/>
  <c r="J405" i="2" s="1"/>
  <c r="I882" i="2"/>
  <c r="I737" i="2"/>
  <c r="I609" i="2"/>
  <c r="I862" i="2"/>
  <c r="I38" i="2"/>
  <c r="I744" i="2"/>
  <c r="I803" i="2"/>
  <c r="I139" i="2"/>
  <c r="I755" i="2"/>
  <c r="I87" i="2"/>
  <c r="I1077" i="2"/>
  <c r="I529" i="2"/>
  <c r="I677" i="2"/>
  <c r="I680" i="2"/>
  <c r="I452" i="2"/>
  <c r="I957" i="2"/>
  <c r="I243" i="2"/>
  <c r="I381" i="2"/>
  <c r="I453" i="2"/>
  <c r="I852" i="2"/>
  <c r="I227" i="2"/>
  <c r="I763" i="2"/>
  <c r="I67" i="2"/>
  <c r="I1068" i="2"/>
  <c r="I961" i="2"/>
  <c r="I451" i="2"/>
  <c r="I976" i="2"/>
  <c r="I717" i="2"/>
  <c r="I518" i="2"/>
  <c r="I495" i="2"/>
  <c r="I802" i="2"/>
  <c r="I1033" i="2"/>
  <c r="I485" i="2"/>
  <c r="I116" i="2"/>
  <c r="I267" i="2"/>
  <c r="I668" i="2"/>
  <c r="I933" i="2"/>
  <c r="I398" i="2"/>
  <c r="I814" i="2"/>
  <c r="I447" i="2"/>
  <c r="I931" i="2"/>
  <c r="I174" i="2"/>
  <c r="I371" i="2"/>
  <c r="I276" i="2"/>
  <c r="I296" i="2"/>
  <c r="I883" i="2"/>
  <c r="I295" i="2"/>
  <c r="I136" i="2"/>
  <c r="I226" i="2"/>
  <c r="I395" i="2"/>
  <c r="I170" i="2"/>
  <c r="I988" i="2"/>
  <c r="I368" i="2"/>
  <c r="I1119" i="2"/>
  <c r="I1042" i="2"/>
  <c r="I874" i="2"/>
  <c r="I1111" i="2"/>
  <c r="I622" i="2"/>
  <c r="I127" i="2"/>
  <c r="I611" i="2"/>
  <c r="I208" i="2"/>
  <c r="I836" i="2"/>
  <c r="I987" i="2"/>
  <c r="I1085" i="2"/>
  <c r="I662" i="2"/>
  <c r="I851" i="2"/>
  <c r="I665" i="2"/>
  <c r="I748" i="2"/>
  <c r="I533" i="2"/>
  <c r="I1067" i="2"/>
  <c r="I392" i="2"/>
  <c r="I528" i="2"/>
  <c r="I309" i="2"/>
  <c r="I273" i="2"/>
  <c r="I40" i="2"/>
  <c r="I241" i="2"/>
  <c r="I568" i="2"/>
  <c r="I1009" i="2"/>
  <c r="I575" i="2"/>
  <c r="I50" i="2"/>
  <c r="I240" i="2"/>
  <c r="I27" i="2"/>
  <c r="I399" i="2"/>
  <c r="I93" i="2"/>
  <c r="I74" i="2"/>
  <c r="I194" i="2"/>
  <c r="I33" i="2"/>
  <c r="I849" i="2"/>
  <c r="I720" i="2"/>
  <c r="I1002" i="2"/>
  <c r="I612" i="2"/>
  <c r="I434" i="2"/>
  <c r="I428" i="2"/>
  <c r="I700" i="2"/>
  <c r="I331" i="2"/>
  <c r="I242" i="2"/>
  <c r="O320" i="2"/>
  <c r="O584" i="2"/>
  <c r="O1063" i="2"/>
  <c r="O323" i="2"/>
  <c r="O312" i="2"/>
  <c r="O346" i="2"/>
  <c r="O546" i="2"/>
  <c r="O1028" i="2"/>
  <c r="O956" i="2"/>
  <c r="O118" i="2"/>
  <c r="O389" i="2"/>
  <c r="O467" i="2"/>
  <c r="O400" i="2"/>
  <c r="O699" i="2"/>
  <c r="O1075" i="2"/>
  <c r="O1061" i="2"/>
  <c r="O176" i="2"/>
  <c r="O387" i="2"/>
  <c r="O360" i="2"/>
  <c r="O1060" i="2"/>
  <c r="O990" i="2"/>
  <c r="O1123" i="2"/>
  <c r="O566" i="2"/>
  <c r="O1115" i="2"/>
  <c r="O357" i="2"/>
  <c r="O728" i="2"/>
  <c r="O806" i="2"/>
  <c r="O1076" i="2"/>
  <c r="O1114" i="2"/>
  <c r="O517" i="2"/>
  <c r="O917" i="2"/>
  <c r="O596" i="2"/>
  <c r="O469" i="2"/>
  <c r="O603" i="2"/>
  <c r="O430" i="2"/>
  <c r="O1019" i="2"/>
  <c r="O500" i="2"/>
  <c r="O261" i="2"/>
  <c r="O949" i="2"/>
  <c r="O404" i="2"/>
  <c r="O628" i="2"/>
  <c r="O468" i="2"/>
  <c r="O835" i="2"/>
  <c r="O767" i="2"/>
  <c r="O996" i="2"/>
  <c r="O942" i="2"/>
  <c r="O637" i="2"/>
  <c r="O1015" i="2"/>
  <c r="O994" i="2"/>
  <c r="O213" i="2"/>
  <c r="O502" i="2"/>
  <c r="O189" i="2"/>
  <c r="O130" i="2"/>
  <c r="O209" i="2"/>
  <c r="O71" i="2"/>
  <c r="O543" i="2"/>
  <c r="O959" i="2"/>
  <c r="O1001" i="2"/>
  <c r="O564" i="2"/>
  <c r="O971" i="2"/>
  <c r="O696" i="2"/>
  <c r="O858" i="2"/>
  <c r="O443" i="2"/>
  <c r="O698" i="2"/>
  <c r="O979" i="2"/>
  <c r="O384" i="2"/>
  <c r="O857" i="2"/>
  <c r="O114" i="2"/>
  <c r="O560" i="2"/>
  <c r="O887" i="2"/>
  <c r="O1048" i="2"/>
  <c r="O673" i="2"/>
  <c r="O332" i="2"/>
  <c r="O61" i="2"/>
  <c r="O455" i="2"/>
  <c r="O188" i="2"/>
  <c r="O38" i="2"/>
  <c r="O744" i="2"/>
  <c r="O803" i="2"/>
  <c r="O139" i="2"/>
  <c r="O755" i="2"/>
  <c r="O87" i="2"/>
  <c r="O1077" i="2"/>
  <c r="O529" i="2"/>
  <c r="O677" i="2"/>
  <c r="O680" i="2"/>
  <c r="O452" i="2"/>
  <c r="O957" i="2"/>
  <c r="O243" i="2"/>
  <c r="O381" i="2"/>
  <c r="O453" i="2"/>
  <c r="O852" i="2"/>
  <c r="O227" i="2"/>
  <c r="O763" i="2"/>
  <c r="O67" i="2"/>
  <c r="O1068" i="2"/>
  <c r="O961" i="2"/>
  <c r="I362" i="2"/>
  <c r="I270" i="2"/>
  <c r="I669" i="2"/>
  <c r="I271" i="2"/>
  <c r="I314" i="2"/>
  <c r="I697" i="2"/>
  <c r="I648" i="2"/>
  <c r="I277" i="2"/>
  <c r="I343" i="2"/>
  <c r="I630" i="2"/>
  <c r="I479" i="2"/>
  <c r="I441" i="2"/>
  <c r="I475" i="2"/>
  <c r="I765" i="2"/>
  <c r="I740" i="2"/>
  <c r="I509" i="2"/>
  <c r="I299" i="2"/>
  <c r="I305" i="2"/>
  <c r="I233" i="2"/>
  <c r="I406" i="2"/>
  <c r="I454" i="2"/>
  <c r="I324" i="2"/>
  <c r="I586" i="2"/>
  <c r="I796" i="2"/>
  <c r="I418" i="2"/>
  <c r="I992" i="2"/>
  <c r="I940" i="2"/>
  <c r="I514" i="2"/>
  <c r="I1090" i="2"/>
  <c r="I524" i="2"/>
  <c r="I1098" i="2"/>
  <c r="I527" i="2"/>
  <c r="I42" i="2"/>
  <c r="I615" i="2"/>
  <c r="I1044" i="2"/>
  <c r="I431" i="2"/>
  <c r="I195" i="2"/>
  <c r="I902" i="2"/>
  <c r="I1108" i="2"/>
  <c r="I1080" i="2"/>
  <c r="I119" i="2"/>
  <c r="I132" i="2"/>
  <c r="I710" i="2"/>
  <c r="I913" i="2"/>
  <c r="I264" i="2"/>
  <c r="I790" i="2"/>
  <c r="I358" i="2"/>
  <c r="I1000" i="2"/>
  <c r="I780" i="2"/>
  <c r="I436" i="2"/>
  <c r="I77" i="2"/>
  <c r="I73" i="2"/>
  <c r="I225" i="2"/>
  <c r="I572" i="2"/>
  <c r="I800" i="2"/>
  <c r="I595" i="2"/>
  <c r="I218" i="2"/>
  <c r="I319" i="2"/>
  <c r="I494" i="2"/>
  <c r="I310" i="2"/>
  <c r="I72" i="2"/>
  <c r="I1011" i="2"/>
  <c r="I365" i="2"/>
  <c r="I377" i="2"/>
  <c r="I275" i="2"/>
  <c r="I683" i="2"/>
  <c r="I158" i="2"/>
  <c r="I182" i="2"/>
  <c r="J182" i="2" s="1"/>
  <c r="I580" i="2"/>
  <c r="I548" i="2"/>
  <c r="I604" i="2"/>
  <c r="I353" i="2"/>
  <c r="I258" i="2"/>
  <c r="I108" i="2"/>
  <c r="I511" i="2"/>
  <c r="I407" i="2"/>
  <c r="I559" i="2"/>
  <c r="I497" i="2"/>
  <c r="I898" i="2"/>
  <c r="I827" i="2"/>
  <c r="I78" i="2"/>
  <c r="I619" i="2"/>
  <c r="I287" i="2"/>
  <c r="I300" i="2"/>
  <c r="I70" i="2"/>
  <c r="I477" i="2"/>
  <c r="I608" i="2"/>
  <c r="I504" i="2"/>
  <c r="I746" i="2"/>
  <c r="I207" i="2"/>
  <c r="I679" i="2"/>
  <c r="I128" i="2"/>
  <c r="I820" i="2"/>
  <c r="I752" i="2"/>
  <c r="J752" i="2" s="1"/>
  <c r="I649" i="2"/>
  <c r="J649" i="2" s="1"/>
  <c r="I415" i="2"/>
  <c r="J415" i="2" s="1"/>
  <c r="I905" i="2"/>
  <c r="J905" i="2" s="1"/>
  <c r="I396" i="2"/>
  <c r="J396" i="2" s="1"/>
  <c r="I1004" i="2"/>
  <c r="J1004" i="2" s="1"/>
  <c r="I196" i="2"/>
  <c r="J196" i="2" s="1"/>
  <c r="I141" i="2"/>
  <c r="J141" i="2" s="1"/>
  <c r="I709" i="2"/>
  <c r="J709" i="2" s="1"/>
  <c r="I750" i="2"/>
  <c r="J750" i="2" s="1"/>
  <c r="I409" i="2"/>
  <c r="J409" i="2" s="1"/>
  <c r="I556" i="2"/>
  <c r="J556" i="2" s="1"/>
  <c r="I121" i="2"/>
  <c r="J121" i="2" s="1"/>
  <c r="I338" i="2"/>
  <c r="J338" i="2" s="1"/>
  <c r="I666" i="2"/>
  <c r="J666" i="2" s="1"/>
  <c r="I197" i="2"/>
  <c r="J197" i="2" s="1"/>
  <c r="I423" i="2"/>
  <c r="J423" i="2" s="1"/>
  <c r="I1071" i="2"/>
  <c r="J1071" i="2" s="1"/>
  <c r="I476" i="2"/>
  <c r="J476" i="2" s="1"/>
  <c r="I771" i="2"/>
  <c r="J771" i="2" s="1"/>
  <c r="I830" i="2"/>
  <c r="J830" i="2" s="1"/>
  <c r="I397" i="2"/>
  <c r="J397" i="2" s="1"/>
  <c r="I173" i="2"/>
  <c r="J173" i="2" s="1"/>
  <c r="I1103" i="2"/>
  <c r="J1103" i="2" s="1"/>
  <c r="I68" i="2"/>
  <c r="J68" i="2" s="1"/>
  <c r="I198" i="2"/>
  <c r="J198" i="2" s="1"/>
  <c r="I722" i="2"/>
  <c r="J722" i="2" s="1"/>
  <c r="I946" i="2"/>
  <c r="J946" i="2" s="1"/>
  <c r="I56" i="2"/>
  <c r="J56" i="2" s="1"/>
  <c r="I148" i="2"/>
  <c r="J148" i="2" s="1"/>
  <c r="I589" i="2"/>
  <c r="J589" i="2" s="1"/>
  <c r="I921" i="2"/>
  <c r="J921" i="2" s="1"/>
  <c r="I1101" i="2"/>
  <c r="J1101" i="2" s="1"/>
  <c r="I841" i="2"/>
  <c r="J841" i="2" s="1"/>
  <c r="I811" i="2"/>
  <c r="J811" i="2" s="1"/>
  <c r="I1025" i="2"/>
  <c r="J1025" i="2" s="1"/>
  <c r="I168" i="2"/>
  <c r="J168" i="2" s="1"/>
  <c r="I868" i="2"/>
  <c r="J868" i="2" s="1"/>
  <c r="I567" i="2"/>
  <c r="J567" i="2" s="1"/>
  <c r="I985" i="2"/>
  <c r="J985" i="2" s="1"/>
  <c r="I333" i="2"/>
  <c r="J333" i="2" s="1"/>
  <c r="I625" i="2"/>
  <c r="J625" i="2" s="1"/>
  <c r="I877" i="2"/>
  <c r="J877" i="2" s="1"/>
  <c r="I1053" i="2"/>
  <c r="J1053" i="2" s="1"/>
  <c r="I645" i="2"/>
  <c r="J645" i="2" s="1"/>
  <c r="I490" i="2"/>
  <c r="J490" i="2" s="1"/>
  <c r="I181" i="2"/>
  <c r="J181" i="2" s="1"/>
  <c r="I135" i="2"/>
  <c r="J135" i="2" s="1"/>
  <c r="I837" i="2"/>
  <c r="J837" i="2" s="1"/>
  <c r="I426" i="2"/>
  <c r="J426" i="2" s="1"/>
  <c r="I631" i="2"/>
  <c r="J631" i="2" s="1"/>
  <c r="I734" i="2"/>
  <c r="J734" i="2" s="1"/>
  <c r="I681" i="2"/>
  <c r="J681" i="2" s="1"/>
  <c r="I1014" i="2"/>
  <c r="J1014" i="2" s="1"/>
  <c r="I191" i="2"/>
  <c r="J191" i="2" s="1"/>
  <c r="I66" i="2"/>
  <c r="J66" i="2" s="1"/>
  <c r="I411" i="2"/>
  <c r="J411" i="2" s="1"/>
  <c r="I914" i="2"/>
  <c r="J914" i="2" s="1"/>
  <c r="I879" i="2"/>
  <c r="J879" i="2" s="1"/>
  <c r="I876" i="2"/>
  <c r="J876" i="2" s="1"/>
  <c r="I950" i="2"/>
  <c r="J950" i="2" s="1"/>
  <c r="I393" i="2"/>
  <c r="J393" i="2" s="1"/>
  <c r="I254" i="2"/>
  <c r="J254" i="2" s="1"/>
  <c r="I657" i="2"/>
  <c r="J657" i="2" s="1"/>
  <c r="I55" i="2"/>
  <c r="J55" i="2" s="1"/>
  <c r="I183" i="2"/>
  <c r="J183" i="2" s="1"/>
  <c r="I124" i="2"/>
  <c r="J124" i="2" s="1"/>
  <c r="I35" i="2"/>
  <c r="J35" i="2" s="1"/>
  <c r="I363" i="2"/>
  <c r="J363" i="2" s="1"/>
  <c r="I952" i="2"/>
  <c r="J952" i="2" s="1"/>
  <c r="I43" i="2"/>
  <c r="J43" i="2" s="1"/>
  <c r="I491" i="2"/>
  <c r="J491" i="2" s="1"/>
  <c r="I413" i="2"/>
  <c r="J413" i="2" s="1"/>
  <c r="I51" i="2"/>
  <c r="J51" i="2" s="1"/>
  <c r="I65" i="2"/>
  <c r="J65" i="2" s="1"/>
  <c r="I474" i="2"/>
  <c r="J474" i="2" s="1"/>
  <c r="I134" i="2"/>
  <c r="J134" i="2" s="1"/>
  <c r="I204" i="2"/>
  <c r="J204" i="2" s="1"/>
  <c r="I523" i="2"/>
  <c r="J523" i="2" s="1"/>
  <c r="I41" i="2"/>
  <c r="J41" i="2" s="1"/>
  <c r="I354" i="2"/>
  <c r="J354" i="2" s="1"/>
  <c r="I1100" i="2"/>
  <c r="J1100" i="2" s="1"/>
  <c r="I624" i="2"/>
  <c r="J624" i="2" s="1"/>
  <c r="I813" i="2"/>
  <c r="J813" i="2" s="1"/>
  <c r="I773" i="2"/>
  <c r="J773" i="2" s="1"/>
  <c r="I83" i="2"/>
  <c r="J83" i="2" s="1"/>
  <c r="I1094" i="2"/>
  <c r="J1094" i="2" s="1"/>
  <c r="I797" i="2"/>
  <c r="J797" i="2" s="1"/>
  <c r="I664" i="2"/>
  <c r="J664" i="2" s="1"/>
  <c r="I268" i="2"/>
  <c r="J268" i="2" s="1"/>
  <c r="I137" i="2"/>
  <c r="J137" i="2" s="1"/>
  <c r="I21" i="2"/>
  <c r="J21" i="2" s="1"/>
  <c r="I25" i="2"/>
  <c r="J25" i="2" s="1"/>
  <c r="I623" i="2"/>
  <c r="J623" i="2" s="1"/>
  <c r="I34" i="2"/>
  <c r="J34" i="2" s="1"/>
  <c r="I505" i="2"/>
  <c r="J505" i="2" s="1"/>
  <c r="I515" i="2"/>
  <c r="J515" i="2" s="1"/>
  <c r="I385" i="2"/>
  <c r="J385" i="2" s="1"/>
  <c r="I1026" i="2"/>
  <c r="J1026" i="2" s="1"/>
  <c r="I62" i="2"/>
  <c r="J62" i="2" s="1"/>
  <c r="I45" i="2"/>
  <c r="J45" i="2" s="1"/>
  <c r="I31" i="2"/>
  <c r="J31" i="2" s="1"/>
  <c r="I1018" i="2"/>
  <c r="J1018" i="2" s="1"/>
  <c r="I256" i="2"/>
  <c r="J256" i="2" s="1"/>
  <c r="I919" i="2"/>
  <c r="J919" i="2" s="1"/>
  <c r="I24" i="2"/>
  <c r="J24" i="2" s="1"/>
  <c r="I219" i="2"/>
  <c r="J219" i="2" s="1"/>
  <c r="I303" i="2"/>
  <c r="J303" i="2" s="1"/>
  <c r="I892" i="2"/>
  <c r="J892" i="2" s="1"/>
  <c r="I260" i="2"/>
  <c r="J260" i="2" s="1"/>
  <c r="I884" i="2"/>
  <c r="J884" i="2" s="1"/>
  <c r="I164" i="2"/>
  <c r="J164" i="2" s="1"/>
  <c r="I344" i="2"/>
  <c r="J344" i="2" s="1"/>
  <c r="I239" i="2"/>
  <c r="J239" i="2" s="1"/>
  <c r="I594" i="2"/>
  <c r="J594" i="2" s="1"/>
  <c r="I600" i="2"/>
  <c r="J600" i="2" s="1"/>
  <c r="I1030" i="2"/>
  <c r="J1030" i="2" s="1"/>
  <c r="I522" i="2"/>
  <c r="J522" i="2" s="1"/>
  <c r="I733" i="2"/>
  <c r="J733" i="2" s="1"/>
  <c r="I461" i="2"/>
  <c r="J461" i="2" s="1"/>
  <c r="I501" i="2"/>
  <c r="J501" i="2" s="1"/>
  <c r="I735" i="2"/>
  <c r="J735" i="2" s="1"/>
  <c r="I783" i="2"/>
  <c r="J783" i="2" s="1"/>
  <c r="I839" i="2"/>
  <c r="J839" i="2" s="1"/>
  <c r="I785" i="2"/>
  <c r="J785" i="2" s="1"/>
  <c r="I793" i="2"/>
  <c r="J793" i="2" s="1"/>
  <c r="I915" i="2"/>
  <c r="J915" i="2" s="1"/>
  <c r="I958" i="2"/>
  <c r="J958" i="2" s="1"/>
  <c r="I688" i="2"/>
  <c r="J688" i="2" s="1"/>
  <c r="I920" i="2"/>
  <c r="J920" i="2" s="1"/>
  <c r="I472" i="2"/>
  <c r="J472" i="2" s="1"/>
  <c r="I306" i="2"/>
  <c r="J306" i="2" s="1"/>
  <c r="I577" i="2"/>
  <c r="J577" i="2" s="1"/>
  <c r="I703" i="2"/>
  <c r="J703" i="2" s="1"/>
  <c r="I378" i="2"/>
  <c r="J378" i="2" s="1"/>
  <c r="I112" i="2"/>
  <c r="J112" i="2" s="1"/>
  <c r="I185" i="2"/>
  <c r="J185" i="2" s="1"/>
  <c r="I912" i="2"/>
  <c r="J912" i="2" s="1"/>
  <c r="I322" i="2"/>
  <c r="J322" i="2" s="1"/>
  <c r="I488" i="2"/>
  <c r="J488" i="2" s="1"/>
  <c r="I169" i="2"/>
  <c r="J169" i="2" s="1"/>
  <c r="I180" i="2"/>
  <c r="J180" i="2" s="1"/>
  <c r="I607" i="2"/>
  <c r="J607" i="2" s="1"/>
  <c r="I525" i="2"/>
  <c r="J525" i="2" s="1"/>
  <c r="I774" i="2"/>
  <c r="J774" i="2" s="1"/>
  <c r="I220" i="2"/>
  <c r="J220" i="2" s="1"/>
  <c r="I981" i="2"/>
  <c r="J981" i="2" s="1"/>
  <c r="I1017" i="2"/>
  <c r="J1017" i="2" s="1"/>
  <c r="I44" i="2"/>
  <c r="J44" i="2" s="1"/>
  <c r="I326" i="2"/>
  <c r="J326" i="2" s="1"/>
  <c r="I184" i="2"/>
  <c r="J184" i="2" s="1"/>
  <c r="I545" i="2"/>
  <c r="J545" i="2" s="1"/>
  <c r="I425" i="2"/>
  <c r="J425" i="2" s="1"/>
  <c r="I756" i="2"/>
  <c r="J756" i="2" s="1"/>
  <c r="I63" i="2"/>
  <c r="J63" i="2" s="1"/>
  <c r="I1029" i="2"/>
  <c r="J1029" i="2" s="1"/>
  <c r="I989" i="2"/>
  <c r="J989" i="2" s="1"/>
  <c r="I532" i="2"/>
  <c r="J532" i="2" s="1"/>
  <c r="I993" i="2"/>
  <c r="J993" i="2" s="1"/>
  <c r="I1045" i="2"/>
  <c r="J1045" i="2" s="1"/>
  <c r="I1020" i="2"/>
  <c r="J1020" i="2" s="1"/>
  <c r="I982" i="2"/>
  <c r="J982" i="2" s="1"/>
  <c r="I939" i="2"/>
  <c r="J939" i="2" s="1"/>
  <c r="I980" i="2"/>
  <c r="J980" i="2" s="1"/>
  <c r="I805" i="2"/>
  <c r="J805" i="2" s="1"/>
  <c r="I458" i="2"/>
  <c r="J458" i="2" s="1"/>
  <c r="I970" i="2"/>
  <c r="J970" i="2" s="1"/>
  <c r="I281" i="2"/>
  <c r="J281" i="2" s="1"/>
  <c r="I80" i="2"/>
  <c r="J80" i="2" s="1"/>
  <c r="I587" i="2"/>
  <c r="J587" i="2" s="1"/>
  <c r="I92" i="2"/>
  <c r="J92" i="2" s="1"/>
  <c r="I872" i="2"/>
  <c r="J872" i="2" s="1"/>
  <c r="I923" i="2"/>
  <c r="J923" i="2" s="1"/>
  <c r="I712" i="2"/>
  <c r="J712" i="2" s="1"/>
  <c r="I342" i="2"/>
  <c r="J342" i="2" s="1"/>
  <c r="I376" i="2"/>
  <c r="J376" i="2" s="1"/>
  <c r="I886" i="2"/>
  <c r="J886" i="2" s="1"/>
  <c r="I599" i="2"/>
  <c r="J599" i="2" s="1"/>
  <c r="I290" i="2"/>
  <c r="J290" i="2" s="1"/>
  <c r="I1034" i="2"/>
  <c r="J1034" i="2" s="1"/>
  <c r="I111" i="2"/>
  <c r="J111" i="2" s="1"/>
  <c r="I147" i="2"/>
  <c r="J147" i="2" s="1"/>
  <c r="I60" i="2"/>
  <c r="J60" i="2" s="1"/>
  <c r="I708" i="2"/>
  <c r="J708" i="2" s="1"/>
  <c r="I249" i="2"/>
  <c r="J249" i="2" s="1"/>
  <c r="I126" i="2"/>
  <c r="J126" i="2" s="1"/>
  <c r="I113" i="2"/>
  <c r="J113" i="2" s="1"/>
  <c r="I995" i="2"/>
  <c r="J995" i="2" s="1"/>
  <c r="I819" i="2"/>
  <c r="J819" i="2" s="1"/>
  <c r="I807" i="2"/>
  <c r="J807" i="2" s="1"/>
  <c r="I953" i="2"/>
  <c r="J953" i="2" s="1"/>
  <c r="I1038" i="2"/>
  <c r="J1038" i="2" s="1"/>
  <c r="I301" i="2"/>
  <c r="J301" i="2" s="1"/>
  <c r="I618" i="2"/>
  <c r="J618" i="2" s="1"/>
  <c r="I155" i="2"/>
  <c r="J155" i="2" s="1"/>
  <c r="I298" i="2"/>
  <c r="J298" i="2" s="1"/>
  <c r="I215" i="2"/>
  <c r="J215" i="2" s="1"/>
  <c r="I412" i="2"/>
  <c r="J412" i="2" s="1"/>
  <c r="I345" i="2"/>
  <c r="J345" i="2" s="1"/>
  <c r="I330" i="2"/>
  <c r="J330" i="2" s="1"/>
  <c r="I179" i="2"/>
  <c r="J179" i="2" s="1"/>
  <c r="I446" i="2"/>
  <c r="J446" i="2" s="1"/>
  <c r="I799" i="2"/>
  <c r="J799" i="2" s="1"/>
  <c r="I826" i="2"/>
  <c r="J826" i="2" s="1"/>
  <c r="I364" i="2"/>
  <c r="J364" i="2" s="1"/>
  <c r="I571" i="2"/>
  <c r="J571" i="2" s="1"/>
  <c r="I694" i="2"/>
  <c r="J694" i="2" s="1"/>
  <c r="I562" i="2"/>
  <c r="J562" i="2" s="1"/>
  <c r="I592" i="2"/>
  <c r="J592" i="2" s="1"/>
  <c r="I291" i="2"/>
  <c r="J291" i="2" s="1"/>
  <c r="I1087" i="2"/>
  <c r="J1087" i="2" s="1"/>
  <c r="I279" i="2"/>
  <c r="J279" i="2" s="1"/>
  <c r="I652" i="2"/>
  <c r="J652" i="2" s="1"/>
  <c r="I724" i="2"/>
  <c r="J724" i="2" s="1"/>
  <c r="I1021" i="2"/>
  <c r="J1021" i="2" s="1"/>
  <c r="I1059" i="2"/>
  <c r="J1059" i="2" s="1"/>
  <c r="I960" i="2"/>
  <c r="J960" i="2" s="1"/>
  <c r="I470" i="2"/>
  <c r="J470" i="2" s="1"/>
  <c r="I519" i="2"/>
  <c r="J519" i="2" s="1"/>
  <c r="I792" i="2"/>
  <c r="J792" i="2" s="1"/>
  <c r="I106" i="2"/>
  <c r="J106" i="2" s="1"/>
  <c r="I730" i="2"/>
  <c r="J730" i="2" s="1"/>
  <c r="I870" i="2"/>
  <c r="J870" i="2" s="1"/>
  <c r="I421" i="2"/>
  <c r="J421" i="2" s="1"/>
  <c r="I875" i="2"/>
  <c r="J875" i="2" s="1"/>
  <c r="I247" i="2"/>
  <c r="J247" i="2" s="1"/>
  <c r="I1084" i="2"/>
  <c r="J1084" i="2" s="1"/>
  <c r="I1055" i="2"/>
  <c r="J1055" i="2" s="1"/>
  <c r="I812" i="2"/>
  <c r="J812" i="2" s="1"/>
  <c r="I530" i="2"/>
  <c r="J530" i="2" s="1"/>
  <c r="I859" i="2"/>
  <c r="J859" i="2" s="1"/>
  <c r="I513" i="2"/>
  <c r="J513" i="2" s="1"/>
  <c r="I757" i="2"/>
  <c r="J757" i="2" s="1"/>
  <c r="I450" i="2"/>
  <c r="J450" i="2" s="1"/>
  <c r="I843" i="2"/>
  <c r="J843" i="2" s="1"/>
  <c r="I499" i="2"/>
  <c r="J499" i="2" s="1"/>
  <c r="I815" i="2"/>
  <c r="J815" i="2" s="1"/>
  <c r="I1036" i="2"/>
  <c r="J1036" i="2" s="1"/>
  <c r="I707" i="2"/>
  <c r="J707" i="2" s="1"/>
  <c r="I890" i="2"/>
  <c r="J890" i="2" s="1"/>
  <c r="I154" i="2"/>
  <c r="J154" i="2" s="1"/>
  <c r="I374" i="2"/>
  <c r="J374" i="2" s="1"/>
  <c r="I928" i="2"/>
  <c r="J928" i="2" s="1"/>
  <c r="I972" i="2"/>
  <c r="I473" i="2"/>
  <c r="I1074" i="2"/>
  <c r="O1112" i="2"/>
  <c r="P1112" i="2" s="1"/>
  <c r="T1112" i="2" s="1"/>
  <c r="O451" i="2"/>
  <c r="O976" i="2"/>
  <c r="O717" i="2"/>
  <c r="O518" i="2"/>
  <c r="O495" i="2"/>
  <c r="O802" i="2"/>
  <c r="O1033" i="2"/>
  <c r="O485" i="2"/>
  <c r="O116" i="2"/>
  <c r="O267" i="2"/>
  <c r="O668" i="2"/>
  <c r="O933" i="2"/>
  <c r="O398" i="2"/>
  <c r="O814" i="2"/>
  <c r="O447" i="2"/>
  <c r="O931" i="2"/>
  <c r="O174" i="2"/>
  <c r="O371" i="2"/>
  <c r="O276" i="2"/>
  <c r="O296" i="2"/>
  <c r="O883" i="2"/>
  <c r="O295" i="2"/>
  <c r="O136" i="2"/>
  <c r="O226" i="2"/>
  <c r="O395" i="2"/>
  <c r="O170" i="2"/>
  <c r="O988" i="2"/>
  <c r="O368" i="2"/>
  <c r="O1119" i="2"/>
  <c r="O1042" i="2"/>
  <c r="O874" i="2"/>
  <c r="O1111" i="2"/>
  <c r="O622" i="2"/>
  <c r="O127" i="2"/>
  <c r="O611" i="2"/>
  <c r="O208" i="2"/>
  <c r="O836" i="2"/>
  <c r="O987" i="2"/>
  <c r="O1085" i="2"/>
  <c r="O662" i="2"/>
  <c r="O851" i="2"/>
  <c r="O665" i="2"/>
  <c r="O748" i="2"/>
  <c r="O533" i="2"/>
  <c r="O1067" i="2"/>
  <c r="O392" i="2"/>
  <c r="O528" i="2"/>
  <c r="O309" i="2"/>
  <c r="O273" i="2"/>
  <c r="O40" i="2"/>
  <c r="O241" i="2"/>
  <c r="O568" i="2"/>
  <c r="O1009" i="2"/>
  <c r="O575" i="2"/>
  <c r="O50" i="2"/>
  <c r="O240" i="2"/>
  <c r="O27" i="2"/>
  <c r="O399" i="2"/>
  <c r="O93" i="2"/>
  <c r="O74" i="2"/>
  <c r="O194" i="2"/>
  <c r="O33" i="2"/>
  <c r="O849" i="2"/>
  <c r="O720" i="2"/>
  <c r="O1002" i="2"/>
  <c r="O612" i="2"/>
  <c r="O434" i="2"/>
  <c r="O428" i="2"/>
  <c r="O700" i="2"/>
  <c r="O331" i="2"/>
  <c r="O242" i="2"/>
  <c r="O362" i="2"/>
  <c r="O270" i="2"/>
  <c r="O669" i="2"/>
  <c r="O271" i="2"/>
  <c r="O314" i="2"/>
  <c r="O697" i="2"/>
  <c r="O648" i="2"/>
  <c r="O277" i="2"/>
  <c r="O343" i="2"/>
  <c r="O630" i="2"/>
  <c r="O479" i="2"/>
  <c r="O441" i="2"/>
  <c r="O475" i="2"/>
  <c r="O765" i="2"/>
  <c r="O740" i="2"/>
  <c r="O509" i="2"/>
  <c r="O299" i="2"/>
  <c r="O305" i="2"/>
  <c r="O233" i="2"/>
  <c r="O406" i="2"/>
  <c r="O454" i="2"/>
  <c r="O324" i="2"/>
  <c r="O586" i="2"/>
  <c r="O796" i="2"/>
  <c r="O418" i="2"/>
  <c r="O992" i="2"/>
  <c r="O940" i="2"/>
  <c r="O514" i="2"/>
  <c r="O1090" i="2"/>
  <c r="O524" i="2"/>
  <c r="O1098" i="2"/>
  <c r="O527" i="2"/>
  <c r="O42" i="2"/>
  <c r="O615" i="2"/>
  <c r="O1044" i="2"/>
  <c r="O431" i="2"/>
  <c r="O195" i="2"/>
  <c r="O902" i="2"/>
  <c r="O1108" i="2"/>
  <c r="O1080" i="2"/>
  <c r="O119" i="2"/>
  <c r="O132" i="2"/>
  <c r="O710" i="2"/>
  <c r="O913" i="2"/>
  <c r="O264" i="2"/>
  <c r="O790" i="2"/>
  <c r="O358" i="2"/>
  <c r="O1000" i="2"/>
  <c r="O780" i="2"/>
  <c r="O436" i="2"/>
  <c r="O77" i="2"/>
  <c r="O73" i="2"/>
  <c r="O225" i="2"/>
  <c r="O572" i="2"/>
  <c r="O800" i="2"/>
  <c r="O595" i="2"/>
  <c r="O218" i="2"/>
  <c r="O319" i="2"/>
  <c r="O494" i="2"/>
  <c r="O310" i="2"/>
  <c r="O72" i="2"/>
  <c r="O1011" i="2"/>
  <c r="O365" i="2"/>
  <c r="O377" i="2"/>
  <c r="O275" i="2"/>
  <c r="O683" i="2"/>
  <c r="O158" i="2"/>
  <c r="O580" i="2"/>
  <c r="O548" i="2"/>
  <c r="O604" i="2"/>
  <c r="O353" i="2"/>
  <c r="O258" i="2"/>
  <c r="O108" i="2"/>
  <c r="O511" i="2"/>
  <c r="O407" i="2"/>
  <c r="O559" i="2"/>
  <c r="O497" i="2"/>
  <c r="O898" i="2"/>
  <c r="O827" i="2"/>
  <c r="O78" i="2"/>
  <c r="O619" i="2"/>
  <c r="O287" i="2"/>
  <c r="O300" i="2"/>
  <c r="O70" i="2"/>
  <c r="O477" i="2"/>
  <c r="O608" i="2"/>
  <c r="O504" i="2"/>
  <c r="O746" i="2"/>
  <c r="O207" i="2"/>
  <c r="O679" i="2"/>
  <c r="O128" i="2"/>
  <c r="O820" i="2"/>
  <c r="O466" i="2"/>
  <c r="O1016" i="2"/>
  <c r="O824" i="2"/>
  <c r="O201" i="2"/>
  <c r="O422" i="2"/>
  <c r="O972" i="2"/>
  <c r="O906" i="2"/>
  <c r="O554" i="2"/>
  <c r="O473" i="2"/>
  <c r="O456" i="2"/>
  <c r="O663" i="2"/>
  <c r="O1074" i="2"/>
  <c r="O1023" i="2"/>
  <c r="O732" i="2"/>
  <c r="O850" i="2"/>
  <c r="O643" i="2"/>
  <c r="O481" i="2"/>
  <c r="O553" i="2"/>
  <c r="O200" i="2"/>
  <c r="O984" i="2"/>
  <c r="O934" i="2"/>
  <c r="O583" i="2"/>
  <c r="O753" i="2"/>
  <c r="O52" i="2"/>
  <c r="O318" i="2"/>
  <c r="O248" i="2"/>
  <c r="O82" i="2"/>
  <c r="O161" i="2"/>
  <c r="O89" i="2"/>
  <c r="O262" i="2"/>
  <c r="O157" i="2"/>
  <c r="O117" i="2"/>
  <c r="O719" i="2"/>
  <c r="O810" i="2"/>
  <c r="O721" i="2"/>
  <c r="O821" i="2"/>
  <c r="O85" i="2"/>
  <c r="O547" i="2"/>
  <c r="O602" i="2"/>
  <c r="O828" i="2"/>
  <c r="O166" i="2"/>
  <c r="O784" i="2"/>
  <c r="O658" i="2"/>
  <c r="O146" i="2"/>
  <c r="O1121" i="2"/>
  <c r="O869" i="2"/>
  <c r="O424" i="2"/>
  <c r="O206" i="2"/>
  <c r="O492" i="2"/>
  <c r="O1109" i="2"/>
  <c r="O272" i="2"/>
  <c r="O372" i="2"/>
  <c r="O725" i="2"/>
  <c r="O350" i="2"/>
  <c r="O282" i="2"/>
  <c r="O945" i="2"/>
  <c r="O667" i="2"/>
  <c r="O464" i="2"/>
  <c r="O222" i="2"/>
  <c r="O1037" i="2"/>
  <c r="O1010" i="2"/>
  <c r="O486" i="2"/>
  <c r="O882" i="2"/>
  <c r="O302" i="2"/>
  <c r="O336" i="2"/>
  <c r="O459" i="2"/>
  <c r="O854" i="2"/>
  <c r="O659" i="2"/>
  <c r="O908" i="2"/>
  <c r="O695" i="2"/>
  <c r="O555" i="2"/>
  <c r="O656" i="2"/>
  <c r="O943" i="2"/>
  <c r="O737" i="2"/>
  <c r="O321" i="2"/>
  <c r="O1110" i="2"/>
  <c r="O1102" i="2"/>
  <c r="O791" i="2"/>
  <c r="O776" i="2"/>
  <c r="O433" i="2"/>
  <c r="O1008" i="2"/>
  <c r="O894" i="2"/>
  <c r="O646" i="2"/>
  <c r="O549" i="2"/>
  <c r="O1062" i="2"/>
  <c r="O160" i="2"/>
  <c r="O848" i="2"/>
  <c r="O1003" i="2"/>
  <c r="O739" i="2"/>
  <c r="O1086" i="2"/>
  <c r="O609" i="2"/>
  <c r="O762" i="2"/>
  <c r="O916" i="2"/>
  <c r="O1104" i="2"/>
  <c r="O598" i="2"/>
  <c r="O1124" i="2"/>
  <c r="O356" i="2"/>
  <c r="O1049" i="2"/>
  <c r="O1082" i="2"/>
  <c r="O1089" i="2"/>
  <c r="O1046" i="2"/>
  <c r="O862" i="2"/>
  <c r="O1027" i="2"/>
  <c r="O638" i="2"/>
  <c r="O203" i="2"/>
  <c r="O991" i="2"/>
  <c r="O84" i="2"/>
  <c r="O1065" i="2"/>
  <c r="O508" i="2"/>
  <c r="O1051" i="2"/>
  <c r="O974" i="2"/>
  <c r="O726" i="2"/>
  <c r="O978" i="2"/>
  <c r="O801" i="2"/>
  <c r="O540" i="2"/>
  <c r="O944" i="2"/>
  <c r="O860" i="2"/>
  <c r="O537" i="2"/>
  <c r="I881" i="2"/>
  <c r="J881" i="2" s="1"/>
  <c r="I1093" i="2"/>
  <c r="J1093" i="2" s="1"/>
  <c r="I1117" i="2"/>
  <c r="J1117" i="2" s="1"/>
  <c r="I743" i="2"/>
  <c r="J743" i="2" s="1"/>
  <c r="I983" i="2"/>
  <c r="J983" i="2" s="1"/>
  <c r="I671" i="2"/>
  <c r="J671" i="2" s="1"/>
  <c r="I510" i="2"/>
  <c r="J510" i="2" s="1"/>
  <c r="I557" i="2"/>
  <c r="J557" i="2" s="1"/>
  <c r="I280" i="2"/>
  <c r="J280" i="2" s="1"/>
  <c r="I125" i="2"/>
  <c r="J125" i="2" s="1"/>
  <c r="I250" i="2"/>
  <c r="J250" i="2" s="1"/>
  <c r="I359" i="2"/>
  <c r="J359" i="2" s="1"/>
  <c r="I880" i="2"/>
  <c r="J880" i="2" s="1"/>
  <c r="I98" i="2"/>
  <c r="J98" i="2" s="1"/>
  <c r="I685" i="2"/>
  <c r="J685" i="2" s="1"/>
  <c r="I701" i="2"/>
  <c r="J701" i="2" s="1"/>
  <c r="I1024" i="2"/>
  <c r="J1024" i="2" s="1"/>
  <c r="I199" i="2"/>
  <c r="J199" i="2" s="1"/>
  <c r="I274" i="2"/>
  <c r="J274" i="2" s="1"/>
  <c r="I809" i="2"/>
  <c r="J809" i="2" s="1"/>
  <c r="I788" i="2"/>
  <c r="J788" i="2" s="1"/>
  <c r="I221" i="2"/>
  <c r="J221" i="2" s="1"/>
  <c r="I432" i="2"/>
  <c r="J432" i="2" s="1"/>
  <c r="I678" i="2"/>
  <c r="J678" i="2" s="1"/>
  <c r="I410" i="2"/>
  <c r="J410" i="2" s="1"/>
  <c r="I693" i="2"/>
  <c r="J693" i="2" s="1"/>
  <c r="I929" i="2"/>
  <c r="J929" i="2" s="1"/>
  <c r="I998" i="2"/>
  <c r="J998" i="2" s="1"/>
  <c r="I86" i="2"/>
  <c r="J86" i="2" s="1"/>
  <c r="I647" i="2"/>
  <c r="J647" i="2" s="1"/>
  <c r="I574" i="2"/>
  <c r="J574" i="2" s="1"/>
  <c r="I613" i="2"/>
  <c r="J613" i="2" s="1"/>
  <c r="I145" i="2"/>
  <c r="J145" i="2" s="1"/>
  <c r="I1005" i="2"/>
  <c r="J1005" i="2" s="1"/>
  <c r="I355" i="2"/>
  <c r="J355" i="2" s="1"/>
  <c r="I438" i="2"/>
  <c r="J438" i="2" s="1"/>
  <c r="I107" i="2"/>
  <c r="J107" i="2" s="1"/>
  <c r="I192" i="2"/>
  <c r="J192" i="2" s="1"/>
  <c r="I171" i="2"/>
  <c r="J171" i="2" s="1"/>
  <c r="I379" i="2"/>
  <c r="J379" i="2" s="1"/>
  <c r="I325" i="2"/>
  <c r="J325" i="2" s="1"/>
  <c r="I408" i="2"/>
  <c r="J408" i="2" s="1"/>
  <c r="I238" i="2"/>
  <c r="J238" i="2" s="1"/>
  <c r="I351" i="2"/>
  <c r="J351" i="2" s="1"/>
  <c r="I483" i="2"/>
  <c r="J483" i="2" s="1"/>
  <c r="I1039" i="2"/>
  <c r="J1039" i="2" s="1"/>
  <c r="I718" i="2"/>
  <c r="J718" i="2" s="1"/>
  <c r="I448" i="2"/>
  <c r="J448" i="2" s="1"/>
  <c r="I965" i="2"/>
  <c r="J965" i="2" s="1"/>
  <c r="I736" i="2"/>
  <c r="J736" i="2" s="1"/>
  <c r="I963" i="2"/>
  <c r="J963" i="2" s="1"/>
  <c r="I831" i="2"/>
  <c r="J831" i="2" s="1"/>
  <c r="I462" i="2"/>
  <c r="J462" i="2" s="1"/>
  <c r="I217" i="2"/>
  <c r="J217" i="2" s="1"/>
  <c r="I178" i="2"/>
  <c r="J178" i="2" s="1"/>
  <c r="I115" i="2"/>
  <c r="J115" i="2" s="1"/>
  <c r="I616" i="2"/>
  <c r="J616" i="2" s="1"/>
  <c r="I670" i="2"/>
  <c r="J670" i="2" s="1"/>
  <c r="I386" i="2"/>
  <c r="J386" i="2" s="1"/>
  <c r="I110" i="2"/>
  <c r="J110" i="2" s="1"/>
  <c r="I337" i="2"/>
  <c r="J337" i="2" s="1"/>
  <c r="I563" i="2"/>
  <c r="J563" i="2" s="1"/>
  <c r="I675" i="2"/>
  <c r="J675" i="2" s="1"/>
  <c r="I308" i="2"/>
  <c r="J308" i="2" s="1"/>
  <c r="I969" i="2"/>
  <c r="J969" i="2" s="1"/>
  <c r="I838" i="2"/>
  <c r="J838" i="2" s="1"/>
  <c r="I159" i="2"/>
  <c r="J159" i="2" s="1"/>
  <c r="I232" i="2"/>
  <c r="J232" i="2" s="1"/>
  <c r="I777" i="2"/>
  <c r="J777" i="2" s="1"/>
  <c r="I951" i="2"/>
  <c r="J951" i="2" s="1"/>
  <c r="I327" i="2"/>
  <c r="J327" i="2" s="1"/>
  <c r="I932" i="2"/>
  <c r="J932" i="2" s="1"/>
  <c r="I864" i="2"/>
  <c r="J864" i="2" s="1"/>
  <c r="I754" i="2"/>
  <c r="J754" i="2" s="1"/>
  <c r="I845" i="2"/>
  <c r="J845" i="2" s="1"/>
  <c r="I585" i="2"/>
  <c r="J585" i="2" s="1"/>
  <c r="I370" i="2"/>
  <c r="J370" i="2" s="1"/>
  <c r="I394" i="2"/>
  <c r="J394" i="2" s="1"/>
  <c r="I781" i="2"/>
  <c r="J781" i="2" s="1"/>
  <c r="I311" i="2"/>
  <c r="J311" i="2" s="1"/>
  <c r="I401" i="2"/>
  <c r="J401" i="2" s="1"/>
  <c r="I833" i="2"/>
  <c r="J833" i="2" s="1"/>
  <c r="I419" i="2"/>
  <c r="J419" i="2" s="1"/>
  <c r="I390" i="2"/>
  <c r="J390" i="2" s="1"/>
  <c r="I691" i="2"/>
  <c r="J691" i="2" s="1"/>
  <c r="I175" i="2"/>
  <c r="J175" i="2" s="1"/>
  <c r="I896" i="2"/>
  <c r="J896" i="2" s="1"/>
  <c r="I893" i="2"/>
  <c r="J893" i="2" s="1"/>
  <c r="I152" i="2"/>
  <c r="J152" i="2" s="1"/>
  <c r="I48" i="2"/>
  <c r="J48" i="2" s="1"/>
  <c r="I885" i="2"/>
  <c r="J885" i="2" s="1"/>
  <c r="I498" i="2"/>
  <c r="J498" i="2" s="1"/>
  <c r="I891" i="2"/>
  <c r="J891" i="2" s="1"/>
  <c r="I1047" i="2"/>
  <c r="J1047" i="2" s="1"/>
  <c r="I123" i="2"/>
  <c r="J123" i="2" s="1"/>
  <c r="I88" i="2"/>
  <c r="J88" i="2" s="1"/>
  <c r="I75" i="2"/>
  <c r="J75" i="2" s="1"/>
  <c r="I442" i="2"/>
  <c r="J442" i="2" s="1"/>
  <c r="I817" i="2"/>
  <c r="J817" i="2" s="1"/>
  <c r="I729" i="2"/>
  <c r="J729" i="2" s="1"/>
  <c r="I94" i="2"/>
  <c r="J94" i="2" s="1"/>
  <c r="I1078" i="2"/>
  <c r="J1078" i="2" s="1"/>
  <c r="I348" i="2"/>
  <c r="J348" i="2" s="1"/>
  <c r="I903" i="2"/>
  <c r="J903" i="2" s="1"/>
  <c r="I653" i="2"/>
  <c r="J653" i="2" s="1"/>
  <c r="I705" i="2"/>
  <c r="J705" i="2" s="1"/>
  <c r="I593" i="2"/>
  <c r="J593" i="2" s="1"/>
  <c r="I731" i="2"/>
  <c r="J731" i="2" s="1"/>
  <c r="I144" i="2"/>
  <c r="J144" i="2" s="1"/>
  <c r="I888" i="2"/>
  <c r="J888" i="2" s="1"/>
  <c r="I259" i="2"/>
  <c r="J259" i="2" s="1"/>
  <c r="I417" i="2"/>
  <c r="J417" i="2" s="1"/>
  <c r="I900" i="2"/>
  <c r="J900" i="2" s="1"/>
  <c r="I202" i="2"/>
  <c r="J202" i="2" s="1"/>
  <c r="I569" i="2"/>
  <c r="J569" i="2" s="1"/>
  <c r="I684" i="2"/>
  <c r="J684" i="2" s="1"/>
  <c r="I245" i="2"/>
  <c r="J245" i="2" s="1"/>
  <c r="I512" i="2"/>
  <c r="J512" i="2" s="1"/>
  <c r="I948" i="2"/>
  <c r="J948" i="2" s="1"/>
  <c r="I654" i="2"/>
  <c r="J654" i="2" s="1"/>
  <c r="I465" i="2"/>
  <c r="J465" i="2" s="1"/>
  <c r="I1066" i="2"/>
  <c r="J1066" i="2" s="1"/>
  <c r="I636" i="2"/>
  <c r="J636" i="2" s="1"/>
  <c r="I388" i="2"/>
  <c r="J388" i="2" s="1"/>
  <c r="I223" i="2"/>
  <c r="J223" i="2" s="1"/>
  <c r="I561" i="2"/>
  <c r="J561" i="2" s="1"/>
  <c r="I930" i="2"/>
  <c r="J930" i="2" s="1"/>
  <c r="I263" i="2"/>
  <c r="J263" i="2" s="1"/>
  <c r="I81" i="2"/>
  <c r="J81" i="2" s="1"/>
  <c r="I936" i="2"/>
  <c r="J936" i="2" s="1"/>
  <c r="I968" i="2"/>
  <c r="J968" i="2" s="1"/>
  <c r="I28" i="2"/>
  <c r="J28" i="2" s="1"/>
  <c r="I601" i="2"/>
  <c r="J601" i="2" s="1"/>
  <c r="I96" i="2"/>
  <c r="J96" i="2" s="1"/>
  <c r="I440" i="2"/>
  <c r="J440" i="2" s="1"/>
  <c r="I1031" i="2"/>
  <c r="J1031" i="2" s="1"/>
  <c r="I576" i="2"/>
  <c r="J576" i="2" s="1"/>
  <c r="I236" i="2"/>
  <c r="J236" i="2" s="1"/>
  <c r="I297" i="2"/>
  <c r="J297" i="2" s="1"/>
  <c r="I339" i="2"/>
  <c r="J339" i="2" s="1"/>
  <c r="I391" i="2"/>
  <c r="J391" i="2" s="1"/>
  <c r="I373" i="2"/>
  <c r="J373" i="2" s="1"/>
  <c r="I283" i="2"/>
  <c r="J283" i="2" s="1"/>
  <c r="I375" i="2"/>
  <c r="J375" i="2" s="1"/>
  <c r="I230" i="2"/>
  <c r="J230" i="2" s="1"/>
  <c r="I962" i="2"/>
  <c r="J962" i="2" s="1"/>
  <c r="I1081" i="2"/>
  <c r="J1081" i="2" s="1"/>
  <c r="I1120" i="2"/>
  <c r="J1120" i="2" s="1"/>
  <c r="I54" i="2"/>
  <c r="J54" i="2" s="1"/>
  <c r="I47" i="2"/>
  <c r="J47" i="2" s="1"/>
  <c r="I187" i="2"/>
  <c r="J187" i="2" s="1"/>
  <c r="I253" i="2"/>
  <c r="J253" i="2" s="1"/>
  <c r="I460" i="2"/>
  <c r="J460" i="2" s="1"/>
  <c r="I251" i="2"/>
  <c r="J251" i="2" s="1"/>
  <c r="I627" i="2"/>
  <c r="J627" i="2" s="1"/>
  <c r="I142" i="2"/>
  <c r="J142" i="2" s="1"/>
  <c r="I292" i="2"/>
  <c r="J292" i="2" s="1"/>
  <c r="I1073" i="2"/>
  <c r="J1073" i="2" s="1"/>
  <c r="I29" i="2"/>
  <c r="J29" i="2" s="1"/>
  <c r="I534" i="2"/>
  <c r="J534" i="2" s="1"/>
  <c r="I727" i="2"/>
  <c r="J727" i="2" s="1"/>
  <c r="I1070" i="2"/>
  <c r="J1070" i="2" s="1"/>
  <c r="I1069" i="2"/>
  <c r="J1069" i="2" s="1"/>
  <c r="I265" i="2"/>
  <c r="J265" i="2" s="1"/>
  <c r="I745" i="2"/>
  <c r="J745" i="2" s="1"/>
  <c r="I579" i="2"/>
  <c r="J579" i="2" s="1"/>
  <c r="I798" i="2"/>
  <c r="J798" i="2" s="1"/>
  <c r="I550" i="2"/>
  <c r="J550" i="2" s="1"/>
  <c r="I437" i="2"/>
  <c r="J437" i="2" s="1"/>
  <c r="I538" i="2"/>
  <c r="J538" i="2" s="1"/>
  <c r="I716" i="2"/>
  <c r="J716" i="2" s="1"/>
  <c r="I190" i="2"/>
  <c r="J190" i="2" s="1"/>
  <c r="I293" i="2"/>
  <c r="J293" i="2" s="1"/>
  <c r="I69" i="2"/>
  <c r="J69" i="2" s="1"/>
  <c r="I644" i="2"/>
  <c r="J644" i="2" s="1"/>
  <c r="I1022" i="2"/>
  <c r="J1022" i="2" s="1"/>
  <c r="I449" i="2"/>
  <c r="J449" i="2" s="1"/>
  <c r="I143" i="2"/>
  <c r="J143" i="2" s="1"/>
  <c r="I816" i="2"/>
  <c r="J816" i="2" s="1"/>
  <c r="I317" i="2"/>
  <c r="J317" i="2" s="1"/>
  <c r="I967" i="2"/>
  <c r="J967" i="2" s="1"/>
  <c r="I829" i="2"/>
  <c r="J829" i="2" s="1"/>
  <c r="I863" i="2"/>
  <c r="J863" i="2" s="1"/>
  <c r="I714" i="2"/>
  <c r="J714" i="2" s="1"/>
  <c r="I1092" i="2"/>
  <c r="J1092" i="2" s="1"/>
  <c r="I129" i="2"/>
  <c r="J129" i="2" s="1"/>
  <c r="I660" i="2"/>
  <c r="J660" i="2" s="1"/>
  <c r="I834" i="2"/>
  <c r="J834" i="2" s="1"/>
  <c r="I640" i="2"/>
  <c r="J640" i="2" s="1"/>
  <c r="I205" i="2"/>
  <c r="J205" i="2" s="1"/>
  <c r="I193" i="2"/>
  <c r="J193" i="2" s="1"/>
  <c r="I661" i="2"/>
  <c r="J661" i="2" s="1"/>
  <c r="I751" i="2"/>
  <c r="J751" i="2" s="1"/>
  <c r="I521" i="2"/>
  <c r="J521" i="2" s="1"/>
  <c r="I382" i="2"/>
  <c r="J382" i="2" s="1"/>
  <c r="I269" i="2"/>
  <c r="J269" i="2" s="1"/>
  <c r="I429" i="2"/>
  <c r="J429" i="2" s="1"/>
  <c r="I844" i="2"/>
  <c r="J844" i="2" s="1"/>
  <c r="I633" i="2"/>
  <c r="J633" i="2" s="1"/>
  <c r="I672" i="2"/>
  <c r="J672" i="2" s="1"/>
  <c r="I435" i="2"/>
  <c r="J435" i="2" s="1"/>
  <c r="I328" i="2"/>
  <c r="J328" i="2" s="1"/>
  <c r="I138" i="2"/>
  <c r="J138" i="2" s="1"/>
  <c r="I558" i="2"/>
  <c r="J558" i="2" s="1"/>
  <c r="I1116" i="2"/>
  <c r="J1116" i="2" s="1"/>
  <c r="I782" i="2"/>
  <c r="J782" i="2" s="1"/>
  <c r="I210" i="2"/>
  <c r="J210" i="2" s="1"/>
  <c r="I686" i="2"/>
  <c r="J686" i="2" s="1"/>
  <c r="I808" i="2"/>
  <c r="J808" i="2" s="1"/>
  <c r="I427" i="2"/>
  <c r="J427" i="2" s="1"/>
  <c r="I1057" i="2"/>
  <c r="J1057" i="2" s="1"/>
  <c r="I822" i="2"/>
  <c r="J822" i="2" s="1"/>
  <c r="I581" i="2"/>
  <c r="J581" i="2" s="1"/>
  <c r="I741" i="2"/>
  <c r="J741" i="2" s="1"/>
  <c r="I605" i="2"/>
  <c r="J605" i="2" s="1"/>
  <c r="I316" i="2"/>
  <c r="J316" i="2" s="1"/>
  <c r="I582" i="2"/>
  <c r="J582" i="2" s="1"/>
  <c r="I947" i="2"/>
  <c r="J947" i="2" s="1"/>
  <c r="I1122" i="2"/>
  <c r="J1122" i="2" s="1"/>
  <c r="I766" i="2"/>
  <c r="J766" i="2" s="1"/>
  <c r="I480" i="2"/>
  <c r="J480" i="2" s="1"/>
  <c r="I760" i="2"/>
  <c r="J760" i="2" s="1"/>
  <c r="I1072" i="2"/>
  <c r="J1072" i="2" s="1"/>
  <c r="I150" i="2"/>
  <c r="J150" i="2" s="1"/>
  <c r="I1107" i="2"/>
  <c r="J1107" i="2" s="1"/>
  <c r="I104" i="2"/>
  <c r="J104" i="2" s="1"/>
  <c r="I642" i="2"/>
  <c r="J642" i="2" s="1"/>
  <c r="I122" i="2"/>
  <c r="J122" i="2" s="1"/>
  <c r="I1105" i="2"/>
  <c r="J1105" i="2" s="1"/>
  <c r="I641" i="2"/>
  <c r="J641" i="2" s="1"/>
  <c r="I1088" i="2"/>
  <c r="J1088" i="2" s="1"/>
  <c r="I682" i="2"/>
  <c r="J682" i="2" s="1"/>
  <c r="I769" i="2"/>
  <c r="J769" i="2" s="1"/>
  <c r="I999" i="2"/>
  <c r="J999" i="2" s="1"/>
  <c r="I1079" i="2"/>
  <c r="J1079" i="2" s="1"/>
  <c r="I861" i="2"/>
  <c r="J861" i="2" s="1"/>
  <c r="I941" i="2"/>
  <c r="J941" i="2" s="1"/>
  <c r="I747" i="2"/>
  <c r="J747" i="2" s="1"/>
  <c r="I570" i="2"/>
  <c r="J570" i="2" s="1"/>
  <c r="I922" i="2"/>
  <c r="J922" i="2" s="1"/>
  <c r="I1064" i="2"/>
  <c r="J1064" i="2" s="1"/>
  <c r="I285" i="2"/>
  <c r="J285" i="2" s="1"/>
  <c r="I334" i="2"/>
  <c r="J334" i="2" s="1"/>
  <c r="I1097" i="2"/>
  <c r="J1097" i="2" s="1"/>
  <c r="I651" i="2"/>
  <c r="J651" i="2" s="1"/>
  <c r="I610" i="2"/>
  <c r="J610" i="2" s="1"/>
  <c r="I229" i="2"/>
  <c r="J229" i="2" s="1"/>
  <c r="I383" i="2"/>
  <c r="J383" i="2" s="1"/>
  <c r="I493" i="2"/>
  <c r="J493" i="2" s="1"/>
  <c r="I131" i="2"/>
  <c r="J131" i="2" s="1"/>
  <c r="I361" i="2"/>
  <c r="J361" i="2" s="1"/>
  <c r="I878" i="2"/>
  <c r="J878" i="2" s="1"/>
  <c r="I606" i="2"/>
  <c r="J606" i="2" s="1"/>
  <c r="I926" i="2"/>
  <c r="J926" i="2" s="1"/>
  <c r="I76" i="2"/>
  <c r="J76" i="2" s="1"/>
  <c r="I120" i="2"/>
  <c r="J120" i="2" s="1"/>
  <c r="I244" i="2"/>
  <c r="J244" i="2" s="1"/>
  <c r="I313" i="2"/>
  <c r="J313" i="2" s="1"/>
  <c r="I252" i="2"/>
  <c r="J252" i="2" s="1"/>
  <c r="I706" i="2"/>
  <c r="J706" i="2" s="1"/>
  <c r="I420" i="2"/>
  <c r="J420" i="2" s="1"/>
  <c r="I832" i="2"/>
  <c r="J832" i="2" s="1"/>
  <c r="I95" i="2"/>
  <c r="J95" i="2" s="1"/>
  <c r="I689" i="2"/>
  <c r="J689" i="2" s="1"/>
  <c r="I975" i="2"/>
  <c r="J975" i="2" s="1"/>
  <c r="I520" i="2"/>
  <c r="J520" i="2" s="1"/>
  <c r="I341" i="2"/>
  <c r="J341" i="2" s="1"/>
  <c r="I795" i="2"/>
  <c r="J795" i="2" s="1"/>
  <c r="I904" i="2"/>
  <c r="J904" i="2" s="1"/>
  <c r="I867" i="2"/>
  <c r="J867" i="2" s="1"/>
  <c r="I964" i="2"/>
  <c r="J964" i="2" s="1"/>
  <c r="I1118" i="2"/>
  <c r="J1118" i="2" s="1"/>
  <c r="I687" i="2"/>
  <c r="J687" i="2" s="1"/>
  <c r="I910" i="2"/>
  <c r="J910" i="2" s="1"/>
  <c r="I1032" i="2"/>
  <c r="J1032" i="2" s="1"/>
  <c r="I927" i="2"/>
  <c r="J927" i="2" s="1"/>
  <c r="I484" i="2"/>
  <c r="J484" i="2" s="1"/>
  <c r="I367" i="2"/>
  <c r="J367" i="2" s="1"/>
  <c r="I140" i="2"/>
  <c r="J140" i="2" s="1"/>
  <c r="I855" i="2"/>
  <c r="J855" i="2" s="1"/>
  <c r="I255" i="2"/>
  <c r="J255" i="2" s="1"/>
  <c r="I871" i="2"/>
  <c r="J871" i="2" s="1"/>
  <c r="I151" i="2"/>
  <c r="J151" i="2" s="1"/>
  <c r="I149" i="2"/>
  <c r="J149" i="2" s="1"/>
  <c r="I257" i="2"/>
  <c r="J257" i="2" s="1"/>
  <c r="I46" i="2"/>
  <c r="J46" i="2" s="1"/>
  <c r="I639" i="2"/>
  <c r="J639" i="2" s="1"/>
  <c r="I156" i="2"/>
  <c r="J156" i="2" s="1"/>
  <c r="I105" i="2"/>
  <c r="J105" i="2" s="1"/>
  <c r="I552" i="2"/>
  <c r="J552" i="2" s="1"/>
  <c r="I177" i="2"/>
  <c r="J177" i="2" s="1"/>
  <c r="I172" i="2"/>
  <c r="J172" i="2" s="1"/>
  <c r="I899" i="2"/>
  <c r="J899" i="2" s="1"/>
  <c r="I850" i="2"/>
  <c r="J850" i="2" s="1"/>
  <c r="I643" i="2"/>
  <c r="J643" i="2" s="1"/>
  <c r="I481" i="2"/>
  <c r="J481" i="2" s="1"/>
  <c r="I553" i="2"/>
  <c r="I200" i="2"/>
  <c r="J200" i="2" s="1"/>
  <c r="I984" i="2"/>
  <c r="J984" i="2" s="1"/>
  <c r="I934" i="2"/>
  <c r="J934" i="2" s="1"/>
  <c r="I583" i="2"/>
  <c r="I753" i="2"/>
  <c r="J753" i="2" s="1"/>
  <c r="I52" i="2"/>
  <c r="J52" i="2" s="1"/>
  <c r="I318" i="2"/>
  <c r="J318" i="2" s="1"/>
  <c r="I248" i="2"/>
  <c r="I82" i="2"/>
  <c r="J82" i="2" s="1"/>
  <c r="I161" i="2"/>
  <c r="J161" i="2" s="1"/>
  <c r="I89" i="2"/>
  <c r="J89" i="2" s="1"/>
  <c r="I262" i="2"/>
  <c r="I157" i="2"/>
  <c r="J157" i="2" s="1"/>
  <c r="I117" i="2"/>
  <c r="J117" i="2" s="1"/>
  <c r="I719" i="2"/>
  <c r="J719" i="2" s="1"/>
  <c r="I721" i="2"/>
  <c r="J721" i="2" s="1"/>
  <c r="I821" i="2"/>
  <c r="J821" i="2" s="1"/>
  <c r="I85" i="2"/>
  <c r="J85" i="2" s="1"/>
  <c r="I547" i="2"/>
  <c r="I602" i="2"/>
  <c r="J602" i="2" s="1"/>
  <c r="I828" i="2"/>
  <c r="J828" i="2" s="1"/>
  <c r="I166" i="2"/>
  <c r="J166" i="2" s="1"/>
  <c r="I784" i="2"/>
  <c r="I658" i="2"/>
  <c r="J658" i="2" s="1"/>
  <c r="I146" i="2"/>
  <c r="J146" i="2" s="1"/>
  <c r="I1121" i="2"/>
  <c r="J1121" i="2" s="1"/>
  <c r="I869" i="2"/>
  <c r="I424" i="2"/>
  <c r="J424" i="2" s="1"/>
  <c r="I206" i="2"/>
  <c r="J206" i="2" s="1"/>
  <c r="I492" i="2"/>
  <c r="J492" i="2" s="1"/>
  <c r="I1109" i="2"/>
  <c r="I272" i="2"/>
  <c r="J272" i="2" s="1"/>
  <c r="I372" i="2"/>
  <c r="J372" i="2" s="1"/>
  <c r="I725" i="2"/>
  <c r="J725" i="2" s="1"/>
  <c r="I350" i="2"/>
  <c r="I282" i="2"/>
  <c r="J282" i="2" s="1"/>
  <c r="I945" i="2"/>
  <c r="J945" i="2" s="1"/>
  <c r="I667" i="2"/>
  <c r="J667" i="2" s="1"/>
  <c r="I464" i="2"/>
  <c r="I222" i="2"/>
  <c r="J222" i="2" s="1"/>
  <c r="I1037" i="2"/>
  <c r="J1037" i="2" s="1"/>
  <c r="I1010" i="2"/>
  <c r="J1010" i="2" s="1"/>
  <c r="I486" i="2"/>
  <c r="I302" i="2"/>
  <c r="J302" i="2" s="1"/>
  <c r="I336" i="2"/>
  <c r="J336" i="2" s="1"/>
  <c r="I459" i="2"/>
  <c r="J459" i="2" s="1"/>
  <c r="I854" i="2"/>
  <c r="J854" i="2" s="1"/>
  <c r="I659" i="2"/>
  <c r="J659" i="2" s="1"/>
  <c r="I908" i="2"/>
  <c r="J908" i="2" s="1"/>
  <c r="I695" i="2"/>
  <c r="J695" i="2" s="1"/>
  <c r="I555" i="2"/>
  <c r="J555" i="2" s="1"/>
  <c r="I656" i="2"/>
  <c r="J656" i="2" s="1"/>
  <c r="I943" i="2"/>
  <c r="J943" i="2" s="1"/>
  <c r="I321" i="2"/>
  <c r="J321" i="2" s="1"/>
  <c r="I1110" i="2"/>
  <c r="J1110" i="2" s="1"/>
  <c r="I1102" i="2"/>
  <c r="J1102" i="2" s="1"/>
  <c r="I791" i="2"/>
  <c r="I776" i="2"/>
  <c r="J776" i="2" s="1"/>
  <c r="I433" i="2"/>
  <c r="J433" i="2" s="1"/>
  <c r="I1008" i="2"/>
  <c r="J1008" i="2" s="1"/>
  <c r="I894" i="2"/>
  <c r="I646" i="2"/>
  <c r="J646" i="2" s="1"/>
  <c r="I549" i="2"/>
  <c r="J549" i="2" s="1"/>
  <c r="I1062" i="2"/>
  <c r="J1062" i="2" s="1"/>
  <c r="I160" i="2"/>
  <c r="I848" i="2"/>
  <c r="J848" i="2" s="1"/>
  <c r="I1003" i="2"/>
  <c r="J1003" i="2" s="1"/>
  <c r="I739" i="2"/>
  <c r="J739" i="2" s="1"/>
  <c r="I1086" i="2"/>
  <c r="I762" i="2"/>
  <c r="J762" i="2" s="1"/>
  <c r="I916" i="2"/>
  <c r="J916" i="2" s="1"/>
  <c r="I1104" i="2"/>
  <c r="I598" i="2"/>
  <c r="J598" i="2" s="1"/>
  <c r="I1124" i="2"/>
  <c r="J1124" i="2" s="1"/>
  <c r="I356" i="2"/>
  <c r="J356" i="2" s="1"/>
  <c r="I1049" i="2"/>
  <c r="I1082" i="2"/>
  <c r="J1082" i="2" s="1"/>
  <c r="I1089" i="2"/>
  <c r="J1089" i="2" s="1"/>
  <c r="I1046" i="2"/>
  <c r="J1046" i="2" s="1"/>
  <c r="I1027" i="2"/>
  <c r="J1027" i="2" s="1"/>
  <c r="I638" i="2"/>
  <c r="J638" i="2" s="1"/>
  <c r="I203" i="2"/>
  <c r="J203" i="2" s="1"/>
  <c r="I991" i="2"/>
  <c r="I84" i="2"/>
  <c r="J84" i="2" s="1"/>
  <c r="I1065" i="2"/>
  <c r="J1065" i="2" s="1"/>
  <c r="I508" i="2"/>
  <c r="J508" i="2" s="1"/>
  <c r="I1051" i="2"/>
  <c r="I974" i="2"/>
  <c r="J974" i="2" s="1"/>
  <c r="I726" i="2"/>
  <c r="J726" i="2" s="1"/>
  <c r="I978" i="2"/>
  <c r="J978" i="2" s="1"/>
  <c r="I801" i="2"/>
  <c r="I540" i="2"/>
  <c r="J540" i="2" s="1"/>
  <c r="I944" i="2"/>
  <c r="J944" i="2" s="1"/>
  <c r="I860" i="2"/>
  <c r="J860" i="2" s="1"/>
  <c r="I537" i="2"/>
  <c r="I973" i="2"/>
  <c r="J973" i="2" s="1"/>
  <c r="I935" i="2"/>
  <c r="J935" i="2" s="1"/>
  <c r="I90" i="2"/>
  <c r="J90" i="2" s="1"/>
  <c r="I768" i="2"/>
  <c r="J768" i="2" s="1"/>
  <c r="I842" i="2"/>
  <c r="J842" i="2" s="1"/>
  <c r="I704" i="2"/>
  <c r="J704" i="2" s="1"/>
  <c r="I1099" i="2"/>
  <c r="J1099" i="2" s="1"/>
  <c r="I471" i="2"/>
  <c r="J471" i="2" s="1"/>
  <c r="I749" i="2"/>
  <c r="J749" i="2" s="1"/>
  <c r="I818" i="2"/>
  <c r="J818" i="2" s="1"/>
  <c r="I403" i="2"/>
  <c r="J403" i="2" s="1"/>
  <c r="I487" i="2"/>
  <c r="J487" i="2" s="1"/>
  <c r="I1041" i="2"/>
  <c r="J1041" i="2" s="1"/>
  <c r="I787" i="2"/>
  <c r="J787" i="2" s="1"/>
  <c r="I1054" i="2"/>
  <c r="J1054" i="2" s="1"/>
  <c r="I804" i="2"/>
  <c r="J804" i="2" s="1"/>
  <c r="I288" i="2"/>
  <c r="J288" i="2" s="1"/>
  <c r="I1013" i="2"/>
  <c r="J1013" i="2" s="1"/>
  <c r="I1096" i="2"/>
  <c r="J1096" i="2" s="1"/>
  <c r="I911" i="2"/>
  <c r="J911" i="2" s="1"/>
  <c r="I954" i="2"/>
  <c r="J954" i="2" s="1"/>
  <c r="I794" i="2"/>
  <c r="J794" i="2" s="1"/>
  <c r="I779" i="2"/>
  <c r="J779" i="2" s="1"/>
  <c r="I1006" i="2"/>
  <c r="J1006" i="2" s="1"/>
  <c r="I588" i="2"/>
  <c r="J588" i="2" s="1"/>
  <c r="I539" i="2"/>
  <c r="J539" i="2" s="1"/>
  <c r="I901" i="2"/>
  <c r="J901" i="2" s="1"/>
  <c r="I167" i="2"/>
  <c r="J167" i="2" s="1"/>
  <c r="I466" i="2"/>
  <c r="J466" i="2" s="1"/>
  <c r="I1016" i="2"/>
  <c r="J1016" i="2" s="1"/>
  <c r="I823" i="2"/>
  <c r="J823" i="2" s="1"/>
  <c r="I824" i="2"/>
  <c r="J824" i="2" s="1"/>
  <c r="I201" i="2"/>
  <c r="J201" i="2" s="1"/>
  <c r="I422" i="2"/>
  <c r="J422" i="2" s="1"/>
  <c r="I937" i="2"/>
  <c r="J937" i="2" s="1"/>
  <c r="I906" i="2"/>
  <c r="J906" i="2" s="1"/>
  <c r="I554" i="2"/>
  <c r="J554" i="2" s="1"/>
  <c r="I918" i="2"/>
  <c r="J918" i="2" s="1"/>
  <c r="I456" i="2"/>
  <c r="J456" i="2" s="1"/>
  <c r="I663" i="2"/>
  <c r="J663" i="2" s="1"/>
  <c r="I655" i="2"/>
  <c r="J655" i="2" s="1"/>
  <c r="I1023" i="2"/>
  <c r="J1023" i="2" s="1"/>
  <c r="I732" i="2"/>
  <c r="J732" i="2" s="1"/>
  <c r="P860" i="2" l="1"/>
  <c r="T860" i="2" s="1"/>
  <c r="P978" i="2"/>
  <c r="T978" i="2" s="1"/>
  <c r="P508" i="2"/>
  <c r="T508" i="2" s="1"/>
  <c r="P203" i="2"/>
  <c r="T203" i="2" s="1"/>
  <c r="P1046" i="2"/>
  <c r="T1046" i="2" s="1"/>
  <c r="P356" i="2"/>
  <c r="T356" i="2" s="1"/>
  <c r="P916" i="2"/>
  <c r="T916" i="2" s="1"/>
  <c r="P739" i="2"/>
  <c r="T739" i="2" s="1"/>
  <c r="P1062" i="2"/>
  <c r="T1062" i="2" s="1"/>
  <c r="P1008" i="2"/>
  <c r="T1008" i="2" s="1"/>
  <c r="P1102" i="2"/>
  <c r="T1102" i="2" s="1"/>
  <c r="P943" i="2"/>
  <c r="T943" i="2" s="1"/>
  <c r="AH943" i="2" s="1"/>
  <c r="E777" i="3" s="1"/>
  <c r="P908" i="2"/>
  <c r="T908" i="2" s="1"/>
  <c r="P336" i="2"/>
  <c r="T336" i="2" s="1"/>
  <c r="P1010" i="2"/>
  <c r="T1010" i="2" s="1"/>
  <c r="P667" i="2"/>
  <c r="T667" i="2" s="1"/>
  <c r="P725" i="2"/>
  <c r="T725" i="2" s="1"/>
  <c r="P492" i="2"/>
  <c r="T492" i="2" s="1"/>
  <c r="P1121" i="2"/>
  <c r="T1121" i="2" s="1"/>
  <c r="P166" i="2"/>
  <c r="T166" i="2" s="1"/>
  <c r="P85" i="2"/>
  <c r="T85" i="2" s="1"/>
  <c r="P719" i="2"/>
  <c r="T719" i="2" s="1"/>
  <c r="P89" i="2"/>
  <c r="T89" i="2" s="1"/>
  <c r="P318" i="2"/>
  <c r="T318" i="2" s="1"/>
  <c r="P934" i="2"/>
  <c r="T934" i="2" s="1"/>
  <c r="P481" i="2"/>
  <c r="T481" i="2" s="1"/>
  <c r="P1023" i="2"/>
  <c r="T1023" i="2" s="1"/>
  <c r="P473" i="2"/>
  <c r="T473" i="2" s="1"/>
  <c r="P422" i="2"/>
  <c r="T422" i="2" s="1"/>
  <c r="P466" i="2"/>
  <c r="T466" i="2" s="1"/>
  <c r="P207" i="2"/>
  <c r="T207" i="2" s="1"/>
  <c r="P477" i="2"/>
  <c r="T477" i="2" s="1"/>
  <c r="P619" i="2"/>
  <c r="T619" i="2" s="1"/>
  <c r="P497" i="2"/>
  <c r="T497" i="2" s="1"/>
  <c r="P108" i="2"/>
  <c r="T108" i="2" s="1"/>
  <c r="P548" i="2"/>
  <c r="T548" i="2" s="1"/>
  <c r="P275" i="2"/>
  <c r="T275" i="2" s="1"/>
  <c r="P72" i="2"/>
  <c r="T72" i="2" s="1"/>
  <c r="P218" i="2"/>
  <c r="T218" i="2" s="1"/>
  <c r="P225" i="2"/>
  <c r="T225" i="2" s="1"/>
  <c r="P780" i="2"/>
  <c r="T780" i="2" s="1"/>
  <c r="P264" i="2"/>
  <c r="T264" i="2" s="1"/>
  <c r="P119" i="2"/>
  <c r="T119" i="2" s="1"/>
  <c r="P195" i="2"/>
  <c r="T195" i="2" s="1"/>
  <c r="P42" i="2"/>
  <c r="T42" i="2" s="1"/>
  <c r="P1090" i="2"/>
  <c r="T1090" i="2" s="1"/>
  <c r="P418" i="2"/>
  <c r="T418" i="2" s="1"/>
  <c r="P454" i="2"/>
  <c r="T454" i="2" s="1"/>
  <c r="P299" i="2"/>
  <c r="T299" i="2" s="1"/>
  <c r="P475" i="2"/>
  <c r="T475" i="2" s="1"/>
  <c r="P343" i="2"/>
  <c r="T343" i="2" s="1"/>
  <c r="P314" i="2"/>
  <c r="T314" i="2" s="1"/>
  <c r="P362" i="2"/>
  <c r="T362" i="2" s="1"/>
  <c r="P428" i="2"/>
  <c r="T428" i="2" s="1"/>
  <c r="P720" i="2"/>
  <c r="T720" i="2" s="1"/>
  <c r="P74" i="2"/>
  <c r="T74" i="2" s="1"/>
  <c r="P240" i="2"/>
  <c r="T240" i="2" s="1"/>
  <c r="P568" i="2"/>
  <c r="T568" i="2" s="1"/>
  <c r="P309" i="2"/>
  <c r="T309" i="2" s="1"/>
  <c r="P533" i="2"/>
  <c r="T533" i="2" s="1"/>
  <c r="P662" i="2"/>
  <c r="T662" i="2" s="1"/>
  <c r="P208" i="2"/>
  <c r="T208" i="2" s="1"/>
  <c r="P1111" i="2"/>
  <c r="T1111" i="2" s="1"/>
  <c r="P368" i="2"/>
  <c r="T368" i="2" s="1"/>
  <c r="P226" i="2"/>
  <c r="T226" i="2" s="1"/>
  <c r="P296" i="2"/>
  <c r="T296" i="2" s="1"/>
  <c r="P931" i="2"/>
  <c r="T931" i="2" s="1"/>
  <c r="P933" i="2"/>
  <c r="T933" i="2" s="1"/>
  <c r="P485" i="2"/>
  <c r="T485" i="2" s="1"/>
  <c r="P518" i="2"/>
  <c r="T518" i="2" s="1"/>
  <c r="P961" i="2"/>
  <c r="T961" i="2" s="1"/>
  <c r="P227" i="2"/>
  <c r="T227" i="2" s="1"/>
  <c r="P243" i="2"/>
  <c r="T243" i="2" s="1"/>
  <c r="P677" i="2"/>
  <c r="T677" i="2" s="1"/>
  <c r="P755" i="2"/>
  <c r="T755" i="2" s="1"/>
  <c r="P38" i="2"/>
  <c r="T38" i="2" s="1"/>
  <c r="P332" i="2"/>
  <c r="T332" i="2" s="1"/>
  <c r="P560" i="2"/>
  <c r="T560" i="2" s="1"/>
  <c r="P979" i="2"/>
  <c r="T979" i="2" s="1"/>
  <c r="P696" i="2"/>
  <c r="T696" i="2" s="1"/>
  <c r="P959" i="2"/>
  <c r="T959" i="2" s="1"/>
  <c r="P130" i="2"/>
  <c r="T130" i="2" s="1"/>
  <c r="P994" i="2"/>
  <c r="T994" i="2" s="1"/>
  <c r="P996" i="2"/>
  <c r="T996" i="2" s="1"/>
  <c r="P628" i="2"/>
  <c r="T628" i="2" s="1"/>
  <c r="P500" i="2"/>
  <c r="T500" i="2" s="1"/>
  <c r="P469" i="2"/>
  <c r="T469" i="2" s="1"/>
  <c r="P1114" i="2"/>
  <c r="T1114" i="2" s="1"/>
  <c r="P357" i="2"/>
  <c r="T357" i="2" s="1"/>
  <c r="P990" i="2"/>
  <c r="T990" i="2" s="1"/>
  <c r="P176" i="2"/>
  <c r="T176" i="2" s="1"/>
  <c r="P400" i="2"/>
  <c r="T400" i="2" s="1"/>
  <c r="P956" i="2"/>
  <c r="T956" i="2" s="1"/>
  <c r="P312" i="2"/>
  <c r="T312" i="2" s="1"/>
  <c r="P320" i="2"/>
  <c r="T320" i="2" s="1"/>
  <c r="P655" i="2"/>
  <c r="T655" i="2" s="1"/>
  <c r="P167" i="2"/>
  <c r="T167" i="2" s="1"/>
  <c r="P1006" i="2"/>
  <c r="T1006" i="2" s="1"/>
  <c r="P911" i="2"/>
  <c r="T911" i="2" s="1"/>
  <c r="P1054" i="2"/>
  <c r="T1054" i="2" s="1"/>
  <c r="P487" i="2"/>
  <c r="T487" i="2" s="1"/>
  <c r="P749" i="2"/>
  <c r="T749" i="2" s="1"/>
  <c r="P704" i="2"/>
  <c r="T704" i="2" s="1"/>
  <c r="P935" i="2"/>
  <c r="T935" i="2" s="1"/>
  <c r="AH935" i="2" s="1"/>
  <c r="E1048" i="3" s="1"/>
  <c r="P1036" i="2"/>
  <c r="T1036" i="2" s="1"/>
  <c r="P450" i="2"/>
  <c r="T450" i="2" s="1"/>
  <c r="P812" i="2"/>
  <c r="T812" i="2" s="1"/>
  <c r="P875" i="2"/>
  <c r="T875" i="2" s="1"/>
  <c r="P106" i="2"/>
  <c r="T106" i="2" s="1"/>
  <c r="P960" i="2"/>
  <c r="T960" i="2" s="1"/>
  <c r="P652" i="2"/>
  <c r="T652" i="2" s="1"/>
  <c r="P592" i="2"/>
  <c r="T592" i="2" s="1"/>
  <c r="P364" i="2"/>
  <c r="T364" i="2" s="1"/>
  <c r="P179" i="2"/>
  <c r="T179" i="2" s="1"/>
  <c r="P298" i="2"/>
  <c r="T298" i="2" s="1"/>
  <c r="P1038" i="2"/>
  <c r="T1038" i="2" s="1"/>
  <c r="P995" i="2"/>
  <c r="T995" i="2" s="1"/>
  <c r="P113" i="2"/>
  <c r="T113" i="2" s="1"/>
  <c r="P60" i="2"/>
  <c r="T60" i="2" s="1"/>
  <c r="P290" i="2"/>
  <c r="T290" i="2" s="1"/>
  <c r="P342" i="2"/>
  <c r="T342" i="2" s="1"/>
  <c r="P92" i="2"/>
  <c r="T92" i="2" s="1"/>
  <c r="P970" i="2"/>
  <c r="T970" i="2" s="1"/>
  <c r="P939" i="2"/>
  <c r="T939" i="2" s="1"/>
  <c r="P993" i="2"/>
  <c r="T993" i="2" s="1"/>
  <c r="P63" i="2"/>
  <c r="T63" i="2" s="1"/>
  <c r="P184" i="2"/>
  <c r="T184" i="2" s="1"/>
  <c r="P981" i="2"/>
  <c r="T981" i="2" s="1"/>
  <c r="P607" i="2"/>
  <c r="T607" i="2" s="1"/>
  <c r="P322" i="2"/>
  <c r="T322" i="2" s="1"/>
  <c r="P378" i="2"/>
  <c r="T378" i="2" s="1"/>
  <c r="P472" i="2"/>
  <c r="T472" i="2" s="1"/>
  <c r="P915" i="2"/>
  <c r="T915" i="2" s="1"/>
  <c r="P783" i="2"/>
  <c r="T783" i="2" s="1"/>
  <c r="P733" i="2"/>
  <c r="T733" i="2" s="1"/>
  <c r="P594" i="2"/>
  <c r="T594" i="2" s="1"/>
  <c r="P884" i="2"/>
  <c r="T884" i="2" s="1"/>
  <c r="P219" i="2"/>
  <c r="T219" i="2" s="1"/>
  <c r="P552" i="2"/>
  <c r="T552" i="2" s="1"/>
  <c r="P46" i="2"/>
  <c r="T46" i="2" s="1"/>
  <c r="AH46" i="2" s="1"/>
  <c r="E256" i="3" s="1"/>
  <c r="P151" i="2"/>
  <c r="T151" i="2" s="1"/>
  <c r="P140" i="2"/>
  <c r="T140" i="2" s="1"/>
  <c r="P1032" i="2"/>
  <c r="T1032" i="2" s="1"/>
  <c r="P964" i="2"/>
  <c r="T964" i="2" s="1"/>
  <c r="P341" i="2"/>
  <c r="T341" i="2" s="1"/>
  <c r="P95" i="2"/>
  <c r="T95" i="2" s="1"/>
  <c r="P252" i="2"/>
  <c r="T252" i="2" s="1"/>
  <c r="P120" i="2"/>
  <c r="T120" i="2" s="1"/>
  <c r="P878" i="2"/>
  <c r="T878" i="2" s="1"/>
  <c r="P383" i="2"/>
  <c r="T383" i="2" s="1"/>
  <c r="P1097" i="2"/>
  <c r="T1097" i="2" s="1"/>
  <c r="P526" i="2"/>
  <c r="T526" i="2" s="1"/>
  <c r="P941" i="2"/>
  <c r="T941" i="2" s="1"/>
  <c r="P516" i="2"/>
  <c r="T516" i="2" s="1"/>
  <c r="P889" i="2"/>
  <c r="T889" i="2" s="1"/>
  <c r="P57" i="2"/>
  <c r="T57" i="2" s="1"/>
  <c r="P414" i="2"/>
  <c r="T414" i="2" s="1"/>
  <c r="P36" i="2"/>
  <c r="T36" i="2" s="1"/>
  <c r="P256" i="2"/>
  <c r="T256" i="2" s="1"/>
  <c r="P62" i="2"/>
  <c r="T62" i="2" s="1"/>
  <c r="P505" i="2"/>
  <c r="T505" i="2" s="1"/>
  <c r="P21" i="2"/>
  <c r="T21" i="2" s="1"/>
  <c r="P664" i="2"/>
  <c r="T664" i="2" s="1"/>
  <c r="P773" i="2"/>
  <c r="T773" i="2" s="1"/>
  <c r="P354" i="2"/>
  <c r="T354" i="2" s="1"/>
  <c r="P134" i="2"/>
  <c r="T134" i="2" s="1"/>
  <c r="P413" i="2"/>
  <c r="T413" i="2" s="1"/>
  <c r="P363" i="2"/>
  <c r="T363" i="2" s="1"/>
  <c r="P55" i="2"/>
  <c r="T55" i="2" s="1"/>
  <c r="P950" i="2"/>
  <c r="T950" i="2" s="1"/>
  <c r="P411" i="2"/>
  <c r="T411" i="2" s="1"/>
  <c r="P681" i="2"/>
  <c r="T681" i="2" s="1"/>
  <c r="P837" i="2"/>
  <c r="T837" i="2" s="1"/>
  <c r="P645" i="2"/>
  <c r="T645" i="2" s="1"/>
  <c r="P333" i="2"/>
  <c r="T333" i="2" s="1"/>
  <c r="P168" i="2"/>
  <c r="T168" i="2" s="1"/>
  <c r="P1101" i="2"/>
  <c r="T1101" i="2" s="1"/>
  <c r="P56" i="2"/>
  <c r="T56" i="2" s="1"/>
  <c r="P68" i="2"/>
  <c r="T68" i="2" s="1"/>
  <c r="P97" i="2"/>
  <c r="T97" i="2" s="1"/>
  <c r="P597" i="2"/>
  <c r="T597" i="2" s="1"/>
  <c r="P39" i="2"/>
  <c r="T39" i="2" s="1"/>
  <c r="P307" i="2"/>
  <c r="T307" i="2" s="1"/>
  <c r="P503" i="2"/>
  <c r="T503" i="2" s="1"/>
  <c r="P977" i="2"/>
  <c r="T977" i="2" s="1"/>
  <c r="P284" i="2"/>
  <c r="T284" i="2" s="1"/>
  <c r="P457" i="2"/>
  <c r="T457" i="2" s="1"/>
  <c r="P478" i="2"/>
  <c r="T478" i="2" s="1"/>
  <c r="P109" i="2"/>
  <c r="T109" i="2" s="1"/>
  <c r="P49" i="2"/>
  <c r="T49" i="2" s="1"/>
  <c r="P895" i="2"/>
  <c r="T895" i="2" s="1"/>
  <c r="P541" i="2"/>
  <c r="T541" i="2" s="1"/>
  <c r="P1113" i="2"/>
  <c r="T1113" i="2" s="1"/>
  <c r="P1058" i="2"/>
  <c r="T1058" i="2" s="1"/>
  <c r="P907" i="2"/>
  <c r="T907" i="2" s="1"/>
  <c r="P234" i="2"/>
  <c r="T234" i="2" s="1"/>
  <c r="AH234" i="2" s="1"/>
  <c r="E291" i="3" s="1"/>
  <c r="P212" i="2"/>
  <c r="T212" i="2" s="1"/>
  <c r="P1040" i="2"/>
  <c r="T1040" i="2" s="1"/>
  <c r="P759" i="2"/>
  <c r="T759" i="2" s="1"/>
  <c r="P304" i="2"/>
  <c r="T304" i="2" s="1"/>
  <c r="P366" i="2"/>
  <c r="T366" i="2" s="1"/>
  <c r="P1071" i="2"/>
  <c r="T1071" i="2" s="1"/>
  <c r="P338" i="2"/>
  <c r="T338" i="2" s="1"/>
  <c r="P750" i="2"/>
  <c r="T750" i="2" s="1"/>
  <c r="P1004" i="2"/>
  <c r="T1004" i="2" s="1"/>
  <c r="P649" i="2"/>
  <c r="T649" i="2" s="1"/>
  <c r="P626" i="2"/>
  <c r="T626" i="2" s="1"/>
  <c r="P1083" i="2"/>
  <c r="T1083" i="2" s="1"/>
  <c r="P690" i="2"/>
  <c r="T690" i="2" s="1"/>
  <c r="P224" i="2"/>
  <c r="T224" i="2" s="1"/>
  <c r="P489" i="2"/>
  <c r="T489" i="2" s="1"/>
  <c r="P211" i="2"/>
  <c r="T211" i="2" s="1"/>
  <c r="P817" i="2"/>
  <c r="T817" i="2" s="1"/>
  <c r="P442" i="2"/>
  <c r="T442" i="2" s="1"/>
  <c r="P629" i="2"/>
  <c r="T629" i="2" s="1"/>
  <c r="P75" i="2"/>
  <c r="T75" i="2" s="1"/>
  <c r="P88" i="2"/>
  <c r="T88" i="2" s="1"/>
  <c r="P123" i="2"/>
  <c r="T123" i="2" s="1"/>
  <c r="P1047" i="2"/>
  <c r="T1047" i="2" s="1"/>
  <c r="P891" i="2"/>
  <c r="T891" i="2" s="1"/>
  <c r="P498" i="2"/>
  <c r="T498" i="2" s="1"/>
  <c r="P885" i="2"/>
  <c r="T885" i="2" s="1"/>
  <c r="P54" i="2"/>
  <c r="T54" i="2" s="1"/>
  <c r="P758" i="2"/>
  <c r="T758" i="2" s="1"/>
  <c r="P1120" i="2"/>
  <c r="T1120" i="2" s="1"/>
  <c r="P1081" i="2"/>
  <c r="T1081" i="2" s="1"/>
  <c r="P962" i="2"/>
  <c r="T962" i="2" s="1"/>
  <c r="P230" i="2"/>
  <c r="T230" i="2" s="1"/>
  <c r="P375" i="2"/>
  <c r="T375" i="2" s="1"/>
  <c r="P672" i="2"/>
  <c r="T672" i="2" s="1"/>
  <c r="P633" i="2"/>
  <c r="T633" i="2" s="1"/>
  <c r="P617" i="2"/>
  <c r="T617" i="2" s="1"/>
  <c r="P844" i="2"/>
  <c r="T844" i="2" s="1"/>
  <c r="P429" i="2"/>
  <c r="T429" i="2" s="1"/>
  <c r="P269" i="2"/>
  <c r="T269" i="2" s="1"/>
  <c r="P382" i="2"/>
  <c r="T382" i="2" s="1"/>
  <c r="AH382" i="2" s="1"/>
  <c r="E177" i="3" s="1"/>
  <c r="P521" i="2"/>
  <c r="T521" i="2" s="1"/>
  <c r="P751" i="2"/>
  <c r="T751" i="2" s="1"/>
  <c r="P661" i="2"/>
  <c r="T661" i="2" s="1"/>
  <c r="P865" i="2"/>
  <c r="T865" i="2" s="1"/>
  <c r="P613" i="2"/>
  <c r="T613" i="2" s="1"/>
  <c r="P574" i="2"/>
  <c r="T574" i="2" s="1"/>
  <c r="P647" i="2"/>
  <c r="T647" i="2" s="1"/>
  <c r="P86" i="2"/>
  <c r="T86" i="2" s="1"/>
  <c r="P930" i="2"/>
  <c r="T930" i="2" s="1"/>
  <c r="P714" i="2"/>
  <c r="T714" i="2" s="1"/>
  <c r="P693" i="2"/>
  <c r="T693" i="2" s="1"/>
  <c r="P636" i="2"/>
  <c r="T636" i="2" s="1"/>
  <c r="AH636" i="2" s="1"/>
  <c r="E119" i="3" s="1"/>
  <c r="P967" i="2"/>
  <c r="T967" i="2" s="1"/>
  <c r="P465" i="2"/>
  <c r="T465" i="2" s="1"/>
  <c r="P816" i="2"/>
  <c r="T816" i="2" s="1"/>
  <c r="P143" i="2"/>
  <c r="T143" i="2" s="1"/>
  <c r="P449" i="2"/>
  <c r="T449" i="2" s="1"/>
  <c r="P1022" i="2"/>
  <c r="T1022" i="2" s="1"/>
  <c r="P644" i="2"/>
  <c r="T644" i="2" s="1"/>
  <c r="P69" i="2"/>
  <c r="T69" i="2" s="1"/>
  <c r="P293" i="2"/>
  <c r="T293" i="2" s="1"/>
  <c r="P202" i="2"/>
  <c r="T202" i="2" s="1"/>
  <c r="P900" i="2"/>
  <c r="T900" i="2" s="1"/>
  <c r="P969" i="2"/>
  <c r="T969" i="2" s="1"/>
  <c r="P104" i="2"/>
  <c r="T104" i="2" s="1"/>
  <c r="P437" i="2"/>
  <c r="T437" i="2" s="1"/>
  <c r="P125" i="2"/>
  <c r="T125" i="2" s="1"/>
  <c r="P144" i="2"/>
  <c r="T144" i="2" s="1"/>
  <c r="P563" i="2"/>
  <c r="T563" i="2" s="1"/>
  <c r="P579" i="2"/>
  <c r="T579" i="2" s="1"/>
  <c r="P760" i="2"/>
  <c r="T760" i="2" s="1"/>
  <c r="P999" i="2"/>
  <c r="T999" i="2" s="1"/>
  <c r="P653" i="2"/>
  <c r="T653" i="2" s="1"/>
  <c r="P769" i="2"/>
  <c r="T769" i="2" s="1"/>
  <c r="P1069" i="2"/>
  <c r="T1069" i="2" s="1"/>
  <c r="P1117" i="2"/>
  <c r="T1117" i="2" s="1"/>
  <c r="P1093" i="2"/>
  <c r="T1093" i="2" s="1"/>
  <c r="P94" i="2"/>
  <c r="T94" i="2" s="1"/>
  <c r="P1105" i="2"/>
  <c r="T1105" i="2" s="1"/>
  <c r="P162" i="2"/>
  <c r="T162" i="2" s="1"/>
  <c r="AH162" i="2" s="1"/>
  <c r="E913" i="3" s="1"/>
  <c r="P944" i="2"/>
  <c r="T944" i="2" s="1"/>
  <c r="P726" i="2"/>
  <c r="T726" i="2" s="1"/>
  <c r="P1065" i="2"/>
  <c r="T1065" i="2" s="1"/>
  <c r="P638" i="2"/>
  <c r="T638" i="2" s="1"/>
  <c r="AH638" i="2" s="1"/>
  <c r="E447" i="3" s="1"/>
  <c r="P1089" i="2"/>
  <c r="T1089" i="2" s="1"/>
  <c r="P1124" i="2"/>
  <c r="T1124" i="2" s="1"/>
  <c r="P762" i="2"/>
  <c r="T762" i="2" s="1"/>
  <c r="P1003" i="2"/>
  <c r="T1003" i="2" s="1"/>
  <c r="P549" i="2"/>
  <c r="T549" i="2" s="1"/>
  <c r="P433" i="2"/>
  <c r="T433" i="2" s="1"/>
  <c r="P1110" i="2"/>
  <c r="T1110" i="2" s="1"/>
  <c r="P656" i="2"/>
  <c r="T656" i="2" s="1"/>
  <c r="P659" i="2"/>
  <c r="T659" i="2" s="1"/>
  <c r="P302" i="2"/>
  <c r="T302" i="2" s="1"/>
  <c r="P1037" i="2"/>
  <c r="T1037" i="2" s="1"/>
  <c r="P945" i="2"/>
  <c r="T945" i="2" s="1"/>
  <c r="AH945" i="2" s="1"/>
  <c r="E1078" i="3" s="1"/>
  <c r="P372" i="2"/>
  <c r="T372" i="2" s="1"/>
  <c r="P206" i="2"/>
  <c r="T206" i="2" s="1"/>
  <c r="P146" i="2"/>
  <c r="T146" i="2" s="1"/>
  <c r="P828" i="2"/>
  <c r="T828" i="2" s="1"/>
  <c r="AH828" i="2" s="1"/>
  <c r="E207" i="3" s="1"/>
  <c r="P821" i="2"/>
  <c r="T821" i="2" s="1"/>
  <c r="P117" i="2"/>
  <c r="T117" i="2" s="1"/>
  <c r="P161" i="2"/>
  <c r="T161" i="2" s="1"/>
  <c r="P52" i="2"/>
  <c r="T52" i="2" s="1"/>
  <c r="P984" i="2"/>
  <c r="T984" i="2" s="1"/>
  <c r="P643" i="2"/>
  <c r="T643" i="2" s="1"/>
  <c r="P1074" i="2"/>
  <c r="T1074" i="2" s="1"/>
  <c r="P554" i="2"/>
  <c r="T554" i="2" s="1"/>
  <c r="P201" i="2"/>
  <c r="T201" i="2" s="1"/>
  <c r="P820" i="2"/>
  <c r="T820" i="2" s="1"/>
  <c r="P746" i="2"/>
  <c r="T746" i="2" s="1"/>
  <c r="P70" i="2"/>
  <c r="T70" i="2" s="1"/>
  <c r="P78" i="2"/>
  <c r="T78" i="2" s="1"/>
  <c r="P559" i="2"/>
  <c r="T559" i="2" s="1"/>
  <c r="P258" i="2"/>
  <c r="T258" i="2" s="1"/>
  <c r="P580" i="2"/>
  <c r="T580" i="2" s="1"/>
  <c r="P377" i="2"/>
  <c r="T377" i="2" s="1"/>
  <c r="P310" i="2"/>
  <c r="T310" i="2" s="1"/>
  <c r="P595" i="2"/>
  <c r="T595" i="2" s="1"/>
  <c r="P73" i="2"/>
  <c r="T73" i="2" s="1"/>
  <c r="P1000" i="2"/>
  <c r="T1000" i="2" s="1"/>
  <c r="P913" i="2"/>
  <c r="T913" i="2" s="1"/>
  <c r="P1080" i="2"/>
  <c r="T1080" i="2" s="1"/>
  <c r="P431" i="2"/>
  <c r="T431" i="2" s="1"/>
  <c r="P527" i="2"/>
  <c r="T527" i="2" s="1"/>
  <c r="P514" i="2"/>
  <c r="T514" i="2" s="1"/>
  <c r="P796" i="2"/>
  <c r="T796" i="2" s="1"/>
  <c r="P406" i="2"/>
  <c r="T406" i="2" s="1"/>
  <c r="P509" i="2"/>
  <c r="T509" i="2" s="1"/>
  <c r="P441" i="2"/>
  <c r="T441" i="2" s="1"/>
  <c r="P277" i="2"/>
  <c r="T277" i="2" s="1"/>
  <c r="P271" i="2"/>
  <c r="T271" i="2" s="1"/>
  <c r="P242" i="2"/>
  <c r="T242" i="2" s="1"/>
  <c r="P434" i="2"/>
  <c r="T434" i="2" s="1"/>
  <c r="P849" i="2"/>
  <c r="T849" i="2" s="1"/>
  <c r="P93" i="2"/>
  <c r="T93" i="2" s="1"/>
  <c r="P50" i="2"/>
  <c r="T50" i="2" s="1"/>
  <c r="P241" i="2"/>
  <c r="T241" i="2" s="1"/>
  <c r="P528" i="2"/>
  <c r="T528" i="2" s="1"/>
  <c r="P748" i="2"/>
  <c r="T748" i="2" s="1"/>
  <c r="P1085" i="2"/>
  <c r="T1085" i="2" s="1"/>
  <c r="P611" i="2"/>
  <c r="T611" i="2" s="1"/>
  <c r="P874" i="2"/>
  <c r="T874" i="2" s="1"/>
  <c r="P988" i="2"/>
  <c r="T988" i="2" s="1"/>
  <c r="P136" i="2"/>
  <c r="T136" i="2" s="1"/>
  <c r="P276" i="2"/>
  <c r="T276" i="2" s="1"/>
  <c r="P447" i="2"/>
  <c r="T447" i="2" s="1"/>
  <c r="P668" i="2"/>
  <c r="T668" i="2" s="1"/>
  <c r="P1033" i="2"/>
  <c r="T1033" i="2" s="1"/>
  <c r="P717" i="2"/>
  <c r="T717" i="2" s="1"/>
  <c r="P1068" i="2"/>
  <c r="T1068" i="2" s="1"/>
  <c r="P852" i="2"/>
  <c r="T852" i="2" s="1"/>
  <c r="P957" i="2"/>
  <c r="T957" i="2" s="1"/>
  <c r="P529" i="2"/>
  <c r="T529" i="2" s="1"/>
  <c r="P139" i="2"/>
  <c r="T139" i="2" s="1"/>
  <c r="P188" i="2"/>
  <c r="T188" i="2" s="1"/>
  <c r="P673" i="2"/>
  <c r="T673" i="2" s="1"/>
  <c r="P114" i="2"/>
  <c r="T114" i="2" s="1"/>
  <c r="P698" i="2"/>
  <c r="T698" i="2" s="1"/>
  <c r="P971" i="2"/>
  <c r="T971" i="2" s="1"/>
  <c r="P543" i="2"/>
  <c r="T543" i="2" s="1"/>
  <c r="P189" i="2"/>
  <c r="T189" i="2" s="1"/>
  <c r="P1015" i="2"/>
  <c r="T1015" i="2" s="1"/>
  <c r="P767" i="2"/>
  <c r="T767" i="2" s="1"/>
  <c r="P404" i="2"/>
  <c r="T404" i="2" s="1"/>
  <c r="P1019" i="2"/>
  <c r="T1019" i="2" s="1"/>
  <c r="P596" i="2"/>
  <c r="T596" i="2" s="1"/>
  <c r="P1076" i="2"/>
  <c r="T1076" i="2" s="1"/>
  <c r="P1115" i="2"/>
  <c r="T1115" i="2" s="1"/>
  <c r="P1060" i="2"/>
  <c r="T1060" i="2" s="1"/>
  <c r="P1061" i="2"/>
  <c r="T1061" i="2" s="1"/>
  <c r="P467" i="2"/>
  <c r="T467" i="2" s="1"/>
  <c r="P1028" i="2"/>
  <c r="T1028" i="2" s="1"/>
  <c r="P323" i="2"/>
  <c r="T323" i="2" s="1"/>
  <c r="P918" i="2"/>
  <c r="T918" i="2" s="1"/>
  <c r="P901" i="2"/>
  <c r="T901" i="2" s="1"/>
  <c r="P779" i="2"/>
  <c r="T779" i="2" s="1"/>
  <c r="P1013" i="2"/>
  <c r="T1013" i="2" s="1"/>
  <c r="AH1013" i="2" s="1"/>
  <c r="E188" i="3" s="1"/>
  <c r="P787" i="2"/>
  <c r="T787" i="2" s="1"/>
  <c r="P403" i="2"/>
  <c r="T403" i="2" s="1"/>
  <c r="P471" i="2"/>
  <c r="T471" i="2" s="1"/>
  <c r="P842" i="2"/>
  <c r="T842" i="2" s="1"/>
  <c r="P973" i="2"/>
  <c r="T973" i="2" s="1"/>
  <c r="P815" i="2"/>
  <c r="T815" i="2" s="1"/>
  <c r="P757" i="2"/>
  <c r="T757" i="2" s="1"/>
  <c r="P1055" i="2"/>
  <c r="T1055" i="2" s="1"/>
  <c r="P421" i="2"/>
  <c r="T421" i="2" s="1"/>
  <c r="P792" i="2"/>
  <c r="T792" i="2" s="1"/>
  <c r="P1059" i="2"/>
  <c r="T1059" i="2" s="1"/>
  <c r="P279" i="2"/>
  <c r="T279" i="2" s="1"/>
  <c r="P562" i="2"/>
  <c r="T562" i="2" s="1"/>
  <c r="P826" i="2"/>
  <c r="T826" i="2" s="1"/>
  <c r="P330" i="2"/>
  <c r="T330" i="2" s="1"/>
  <c r="P155" i="2"/>
  <c r="T155" i="2" s="1"/>
  <c r="P953" i="2"/>
  <c r="T953" i="2" s="1"/>
  <c r="P1096" i="2"/>
  <c r="T1096" i="2" s="1"/>
  <c r="P126" i="2"/>
  <c r="T126" i="2" s="1"/>
  <c r="P147" i="2"/>
  <c r="T147" i="2" s="1"/>
  <c r="P599" i="2"/>
  <c r="T599" i="2" s="1"/>
  <c r="P712" i="2"/>
  <c r="T712" i="2" s="1"/>
  <c r="P587" i="2"/>
  <c r="T587" i="2" s="1"/>
  <c r="P458" i="2"/>
  <c r="T458" i="2" s="1"/>
  <c r="P982" i="2"/>
  <c r="T982" i="2" s="1"/>
  <c r="P532" i="2"/>
  <c r="T532" i="2" s="1"/>
  <c r="P756" i="2"/>
  <c r="T756" i="2" s="1"/>
  <c r="P326" i="2"/>
  <c r="T326" i="2" s="1"/>
  <c r="P220" i="2"/>
  <c r="T220" i="2" s="1"/>
  <c r="P180" i="2"/>
  <c r="T180" i="2" s="1"/>
  <c r="P912" i="2"/>
  <c r="T912" i="2" s="1"/>
  <c r="P703" i="2"/>
  <c r="T703" i="2" s="1"/>
  <c r="P920" i="2"/>
  <c r="T920" i="2" s="1"/>
  <c r="P793" i="2"/>
  <c r="T793" i="2" s="1"/>
  <c r="P735" i="2"/>
  <c r="T735" i="2" s="1"/>
  <c r="P522" i="2"/>
  <c r="T522" i="2" s="1"/>
  <c r="P239" i="2"/>
  <c r="T239" i="2" s="1"/>
  <c r="P260" i="2"/>
  <c r="T260" i="2" s="1"/>
  <c r="P24" i="2"/>
  <c r="T24" i="2" s="1"/>
  <c r="P105" i="2"/>
  <c r="T105" i="2" s="1"/>
  <c r="P1035" i="2"/>
  <c r="T1035" i="2" s="1"/>
  <c r="P871" i="2"/>
  <c r="T871" i="2" s="1"/>
  <c r="AH871" i="2" s="1"/>
  <c r="E317" i="3" s="1"/>
  <c r="P367" i="2"/>
  <c r="T367" i="2" s="1"/>
  <c r="P910" i="2"/>
  <c r="T910" i="2" s="1"/>
  <c r="AH910" i="2" s="1"/>
  <c r="E431" i="3" s="1"/>
  <c r="P867" i="2"/>
  <c r="T867" i="2" s="1"/>
  <c r="P520" i="2"/>
  <c r="T520" i="2" s="1"/>
  <c r="AH520" i="2" s="1"/>
  <c r="E159" i="3" s="1"/>
  <c r="P832" i="2"/>
  <c r="T832" i="2" s="1"/>
  <c r="P405" i="2"/>
  <c r="T405" i="2" s="1"/>
  <c r="P76" i="2"/>
  <c r="T76" i="2" s="1"/>
  <c r="P361" i="2"/>
  <c r="T361" i="2" s="1"/>
  <c r="P229" i="2"/>
  <c r="T229" i="2" s="1"/>
  <c r="P334" i="2"/>
  <c r="T334" i="2" s="1"/>
  <c r="P922" i="2"/>
  <c r="T922" i="2" s="1"/>
  <c r="P861" i="2"/>
  <c r="T861" i="2" s="1"/>
  <c r="P761" i="2"/>
  <c r="T761" i="2" s="1"/>
  <c r="P507" i="2"/>
  <c r="T507" i="2" s="1"/>
  <c r="P335" i="2"/>
  <c r="T335" i="2" s="1"/>
  <c r="P544" i="2"/>
  <c r="T544" i="2" s="1"/>
  <c r="AH544" i="2" s="1"/>
  <c r="E14" i="3" s="1"/>
  <c r="P163" i="2"/>
  <c r="T163" i="2" s="1"/>
  <c r="P1018" i="2"/>
  <c r="T1018" i="2" s="1"/>
  <c r="P1026" i="2"/>
  <c r="T1026" i="2" s="1"/>
  <c r="P34" i="2"/>
  <c r="T34" i="2" s="1"/>
  <c r="P278" i="2"/>
  <c r="T278" i="2" s="1"/>
  <c r="P797" i="2"/>
  <c r="T797" i="2" s="1"/>
  <c r="P813" i="2"/>
  <c r="T813" i="2" s="1"/>
  <c r="P41" i="2"/>
  <c r="T41" i="2" s="1"/>
  <c r="P474" i="2"/>
  <c r="T474" i="2" s="1"/>
  <c r="P491" i="2"/>
  <c r="T491" i="2" s="1"/>
  <c r="P35" i="2"/>
  <c r="T35" i="2" s="1"/>
  <c r="P657" i="2"/>
  <c r="T657" i="2" s="1"/>
  <c r="P876" i="2"/>
  <c r="T876" i="2" s="1"/>
  <c r="P66" i="2"/>
  <c r="T66" i="2" s="1"/>
  <c r="P734" i="2"/>
  <c r="T734" i="2" s="1"/>
  <c r="P135" i="2"/>
  <c r="T135" i="2" s="1"/>
  <c r="P1053" i="2"/>
  <c r="T1053" i="2" s="1"/>
  <c r="P985" i="2"/>
  <c r="T985" i="2" s="1"/>
  <c r="P1025" i="2"/>
  <c r="T1025" i="2" s="1"/>
  <c r="P921" i="2"/>
  <c r="T921" i="2" s="1"/>
  <c r="P946" i="2"/>
  <c r="T946" i="2" s="1"/>
  <c r="P1103" i="2"/>
  <c r="T1103" i="2" s="1"/>
  <c r="P20" i="2"/>
  <c r="T20" i="2" s="1"/>
  <c r="P30" i="2"/>
  <c r="T30" i="2" s="1"/>
  <c r="P542" i="2"/>
  <c r="T542" i="2" s="1"/>
  <c r="P216" i="2"/>
  <c r="T216" i="2" s="1"/>
  <c r="P966" i="2"/>
  <c r="T966" i="2" s="1"/>
  <c r="P482" i="2"/>
  <c r="T482" i="2" s="1"/>
  <c r="P772" i="2"/>
  <c r="T772" i="2" s="1"/>
  <c r="P352" i="2"/>
  <c r="T352" i="2" s="1"/>
  <c r="P742" i="2"/>
  <c r="T742" i="2" s="1"/>
  <c r="P294" i="2"/>
  <c r="T294" i="2" s="1"/>
  <c r="P578" i="2"/>
  <c r="T578" i="2" s="1"/>
  <c r="P635" i="2"/>
  <c r="T635" i="2" s="1"/>
  <c r="P153" i="2"/>
  <c r="T153" i="2" s="1"/>
  <c r="P853" i="2"/>
  <c r="T853" i="2" s="1"/>
  <c r="P840" i="2"/>
  <c r="T840" i="2" s="1"/>
  <c r="P402" i="2"/>
  <c r="T402" i="2" s="1"/>
  <c r="P79" i="2"/>
  <c r="T79" i="2" s="1"/>
  <c r="P997" i="2"/>
  <c r="T997" i="2" s="1"/>
  <c r="P938" i="2"/>
  <c r="T938" i="2" s="1"/>
  <c r="P231" i="2"/>
  <c r="T231" i="2" s="1"/>
  <c r="P133" i="2"/>
  <c r="T133" i="2" s="1"/>
  <c r="P830" i="2"/>
  <c r="T830" i="2" s="1"/>
  <c r="P423" i="2"/>
  <c r="T423" i="2" s="1"/>
  <c r="P121" i="2"/>
  <c r="T121" i="2" s="1"/>
  <c r="P709" i="2"/>
  <c r="T709" i="2" s="1"/>
  <c r="P396" i="2"/>
  <c r="T396" i="2" s="1"/>
  <c r="P752" i="2"/>
  <c r="T752" i="2" s="1"/>
  <c r="P573" i="2"/>
  <c r="T573" i="2" s="1"/>
  <c r="P102" i="2"/>
  <c r="T102" i="2" s="1"/>
  <c r="P1012" i="2"/>
  <c r="T1012" i="2" s="1"/>
  <c r="P340" i="2"/>
  <c r="T340" i="2" s="1"/>
  <c r="P496" i="2"/>
  <c r="T496" i="2" s="1"/>
  <c r="P711" i="2"/>
  <c r="T711" i="2" s="1"/>
  <c r="P29" i="2"/>
  <c r="T29" i="2" s="1"/>
  <c r="AH29" i="2" s="1"/>
  <c r="E513" i="3" s="1"/>
  <c r="P1073" i="2"/>
  <c r="T1073" i="2" s="1"/>
  <c r="P292" i="2"/>
  <c r="T292" i="2" s="1"/>
  <c r="P142" i="2"/>
  <c r="T142" i="2" s="1"/>
  <c r="P627" i="2"/>
  <c r="T627" i="2" s="1"/>
  <c r="AH627" i="2" s="1"/>
  <c r="E630" i="3" s="1"/>
  <c r="P251" i="2"/>
  <c r="T251" i="2" s="1"/>
  <c r="P460" i="2"/>
  <c r="T460" i="2" s="1"/>
  <c r="P253" i="2"/>
  <c r="T253" i="2" s="1"/>
  <c r="P187" i="2"/>
  <c r="T187" i="2" s="1"/>
  <c r="AH187" i="2" s="1"/>
  <c r="E490" i="3" s="1"/>
  <c r="P47" i="2"/>
  <c r="T47" i="2" s="1"/>
  <c r="P48" i="2"/>
  <c r="T48" i="2" s="1"/>
  <c r="P152" i="2"/>
  <c r="T152" i="2" s="1"/>
  <c r="P893" i="2"/>
  <c r="T893" i="2" s="1"/>
  <c r="P896" i="2"/>
  <c r="T896" i="2" s="1"/>
  <c r="P175" i="2"/>
  <c r="T175" i="2" s="1"/>
  <c r="P691" i="2"/>
  <c r="T691" i="2" s="1"/>
  <c r="P390" i="2"/>
  <c r="T390" i="2" s="1"/>
  <c r="P419" i="2"/>
  <c r="T419" i="2" s="1"/>
  <c r="P408" i="2"/>
  <c r="T408" i="2" s="1"/>
  <c r="P325" i="2"/>
  <c r="T325" i="2" s="1"/>
  <c r="P379" i="2"/>
  <c r="T379" i="2" s="1"/>
  <c r="P171" i="2"/>
  <c r="T171" i="2" s="1"/>
  <c r="P192" i="2"/>
  <c r="T192" i="2" s="1"/>
  <c r="P107" i="2"/>
  <c r="T107" i="2" s="1"/>
  <c r="P438" i="2"/>
  <c r="T438" i="2" s="1"/>
  <c r="P355" i="2"/>
  <c r="T355" i="2" s="1"/>
  <c r="P1005" i="2"/>
  <c r="T1005" i="2" s="1"/>
  <c r="P145" i="2"/>
  <c r="T145" i="2" s="1"/>
  <c r="P968" i="2"/>
  <c r="T968" i="2" s="1"/>
  <c r="AH968" i="2" s="1"/>
  <c r="E939" i="3" s="1"/>
  <c r="P936" i="2"/>
  <c r="T936" i="2" s="1"/>
  <c r="P81" i="2"/>
  <c r="T81" i="2" s="1"/>
  <c r="P263" i="2"/>
  <c r="T263" i="2" s="1"/>
  <c r="P1092" i="2"/>
  <c r="T1092" i="2" s="1"/>
  <c r="P621" i="2"/>
  <c r="T621" i="2" s="1"/>
  <c r="P388" i="2"/>
  <c r="T388" i="2" s="1"/>
  <c r="P764" i="2"/>
  <c r="T764" i="2" s="1"/>
  <c r="P317" i="2"/>
  <c r="T317" i="2" s="1"/>
  <c r="P788" i="2"/>
  <c r="T788" i="2" s="1"/>
  <c r="P809" i="2"/>
  <c r="T809" i="2" s="1"/>
  <c r="P274" i="2"/>
  <c r="T274" i="2" s="1"/>
  <c r="P199" i="2"/>
  <c r="T199" i="2" s="1"/>
  <c r="P1024" i="2"/>
  <c r="T1024" i="2" s="1"/>
  <c r="P701" i="2"/>
  <c r="T701" i="2" s="1"/>
  <c r="P685" i="2"/>
  <c r="T685" i="2" s="1"/>
  <c r="P98" i="2"/>
  <c r="T98" i="2" s="1"/>
  <c r="P880" i="2"/>
  <c r="T880" i="2" s="1"/>
  <c r="P417" i="2"/>
  <c r="T417" i="2" s="1"/>
  <c r="P308" i="2"/>
  <c r="T308" i="2" s="1"/>
  <c r="P1107" i="2"/>
  <c r="T1107" i="2" s="1"/>
  <c r="P550" i="2"/>
  <c r="T550" i="2" s="1"/>
  <c r="P280" i="2"/>
  <c r="T280" i="2" s="1"/>
  <c r="P731" i="2"/>
  <c r="T731" i="2" s="1"/>
  <c r="P593" i="2"/>
  <c r="T593" i="2" s="1"/>
  <c r="AH593" i="2" s="1"/>
  <c r="E1017" i="3" s="1"/>
  <c r="P745" i="2"/>
  <c r="T745" i="2" s="1"/>
  <c r="AH745" i="2" s="1"/>
  <c r="E704" i="3" s="1"/>
  <c r="P480" i="2"/>
  <c r="T480" i="2" s="1"/>
  <c r="P983" i="2"/>
  <c r="T983" i="2" s="1"/>
  <c r="P903" i="2"/>
  <c r="T903" i="2" s="1"/>
  <c r="P682" i="2"/>
  <c r="T682" i="2" s="1"/>
  <c r="P1088" i="2"/>
  <c r="T1088" i="2" s="1"/>
  <c r="AH1088" i="2" s="1"/>
  <c r="E792" i="3" s="1"/>
  <c r="P947" i="2"/>
  <c r="T947" i="2" s="1"/>
  <c r="P881" i="2"/>
  <c r="T881" i="2" s="1"/>
  <c r="P729" i="2"/>
  <c r="T729" i="2" s="1"/>
  <c r="P873" i="2"/>
  <c r="T873" i="2" s="1"/>
  <c r="P899" i="2"/>
  <c r="T899" i="2" s="1"/>
  <c r="P540" i="2"/>
  <c r="T540" i="2" s="1"/>
  <c r="P974" i="2"/>
  <c r="T974" i="2" s="1"/>
  <c r="P84" i="2"/>
  <c r="T84" i="2" s="1"/>
  <c r="P1027" i="2"/>
  <c r="T1027" i="2" s="1"/>
  <c r="P1082" i="2"/>
  <c r="T1082" i="2" s="1"/>
  <c r="AH1082" i="2" s="1"/>
  <c r="E1041" i="3" s="1"/>
  <c r="P598" i="2"/>
  <c r="T598" i="2" s="1"/>
  <c r="P609" i="2"/>
  <c r="T609" i="2" s="1"/>
  <c r="P848" i="2"/>
  <c r="T848" i="2" s="1"/>
  <c r="P646" i="2"/>
  <c r="T646" i="2" s="1"/>
  <c r="P776" i="2"/>
  <c r="T776" i="2" s="1"/>
  <c r="P321" i="2"/>
  <c r="T321" i="2" s="1"/>
  <c r="P555" i="2"/>
  <c r="T555" i="2" s="1"/>
  <c r="P854" i="2"/>
  <c r="T854" i="2" s="1"/>
  <c r="P882" i="2"/>
  <c r="T882" i="2" s="1"/>
  <c r="P222" i="2"/>
  <c r="T222" i="2" s="1"/>
  <c r="P282" i="2"/>
  <c r="T282" i="2" s="1"/>
  <c r="P272" i="2"/>
  <c r="T272" i="2" s="1"/>
  <c r="P424" i="2"/>
  <c r="T424" i="2" s="1"/>
  <c r="P658" i="2"/>
  <c r="T658" i="2" s="1"/>
  <c r="P602" i="2"/>
  <c r="T602" i="2" s="1"/>
  <c r="P721" i="2"/>
  <c r="T721" i="2" s="1"/>
  <c r="P157" i="2"/>
  <c r="T157" i="2" s="1"/>
  <c r="P82" i="2"/>
  <c r="T82" i="2" s="1"/>
  <c r="AH82" i="2" s="1"/>
  <c r="E730" i="3" s="1"/>
  <c r="P753" i="2"/>
  <c r="T753" i="2" s="1"/>
  <c r="P200" i="2"/>
  <c r="T200" i="2" s="1"/>
  <c r="AH200" i="2" s="1"/>
  <c r="E96" i="3" s="1"/>
  <c r="P850" i="2"/>
  <c r="T850" i="2" s="1"/>
  <c r="P663" i="2"/>
  <c r="T663" i="2" s="1"/>
  <c r="P906" i="2"/>
  <c r="T906" i="2" s="1"/>
  <c r="P824" i="2"/>
  <c r="T824" i="2" s="1"/>
  <c r="AH824" i="2" s="1"/>
  <c r="E750" i="3" s="1"/>
  <c r="P128" i="2"/>
  <c r="T128" i="2" s="1"/>
  <c r="P504" i="2"/>
  <c r="T504" i="2" s="1"/>
  <c r="P300" i="2"/>
  <c r="T300" i="2" s="1"/>
  <c r="P827" i="2"/>
  <c r="T827" i="2" s="1"/>
  <c r="P407" i="2"/>
  <c r="T407" i="2" s="1"/>
  <c r="P353" i="2"/>
  <c r="T353" i="2" s="1"/>
  <c r="P158" i="2"/>
  <c r="T158" i="2" s="1"/>
  <c r="P365" i="2"/>
  <c r="T365" i="2" s="1"/>
  <c r="P494" i="2"/>
  <c r="T494" i="2" s="1"/>
  <c r="P800" i="2"/>
  <c r="T800" i="2" s="1"/>
  <c r="P77" i="2"/>
  <c r="T77" i="2" s="1"/>
  <c r="P358" i="2"/>
  <c r="T358" i="2" s="1"/>
  <c r="P710" i="2"/>
  <c r="T710" i="2" s="1"/>
  <c r="P1108" i="2"/>
  <c r="T1108" i="2" s="1"/>
  <c r="P1044" i="2"/>
  <c r="T1044" i="2" s="1"/>
  <c r="P1098" i="2"/>
  <c r="T1098" i="2" s="1"/>
  <c r="P940" i="2"/>
  <c r="T940" i="2" s="1"/>
  <c r="P586" i="2"/>
  <c r="T586" i="2" s="1"/>
  <c r="P233" i="2"/>
  <c r="T233" i="2" s="1"/>
  <c r="P740" i="2"/>
  <c r="T740" i="2" s="1"/>
  <c r="P479" i="2"/>
  <c r="T479" i="2" s="1"/>
  <c r="P648" i="2"/>
  <c r="T648" i="2" s="1"/>
  <c r="P669" i="2"/>
  <c r="T669" i="2" s="1"/>
  <c r="P331" i="2"/>
  <c r="T331" i="2" s="1"/>
  <c r="P612" i="2"/>
  <c r="T612" i="2" s="1"/>
  <c r="P33" i="2"/>
  <c r="T33" i="2" s="1"/>
  <c r="P399" i="2"/>
  <c r="T399" i="2" s="1"/>
  <c r="P575" i="2"/>
  <c r="T575" i="2" s="1"/>
  <c r="P40" i="2"/>
  <c r="T40" i="2" s="1"/>
  <c r="P392" i="2"/>
  <c r="T392" i="2" s="1"/>
  <c r="P665" i="2"/>
  <c r="T665" i="2" s="1"/>
  <c r="P987" i="2"/>
  <c r="T987" i="2" s="1"/>
  <c r="P127" i="2"/>
  <c r="T127" i="2" s="1"/>
  <c r="P1042" i="2"/>
  <c r="T1042" i="2" s="1"/>
  <c r="P170" i="2"/>
  <c r="T170" i="2" s="1"/>
  <c r="P295" i="2"/>
  <c r="T295" i="2" s="1"/>
  <c r="P371" i="2"/>
  <c r="T371" i="2" s="1"/>
  <c r="P814" i="2"/>
  <c r="T814" i="2" s="1"/>
  <c r="P267" i="2"/>
  <c r="T267" i="2" s="1"/>
  <c r="P802" i="2"/>
  <c r="T802" i="2" s="1"/>
  <c r="P976" i="2"/>
  <c r="T976" i="2" s="1"/>
  <c r="P67" i="2"/>
  <c r="T67" i="2" s="1"/>
  <c r="P453" i="2"/>
  <c r="T453" i="2" s="1"/>
  <c r="P452" i="2"/>
  <c r="T452" i="2" s="1"/>
  <c r="P1077" i="2"/>
  <c r="T1077" i="2" s="1"/>
  <c r="P803" i="2"/>
  <c r="T803" i="2" s="1"/>
  <c r="P455" i="2"/>
  <c r="T455" i="2" s="1"/>
  <c r="P1048" i="2"/>
  <c r="T1048" i="2" s="1"/>
  <c r="P857" i="2"/>
  <c r="T857" i="2" s="1"/>
  <c r="P443" i="2"/>
  <c r="T443" i="2" s="1"/>
  <c r="P564" i="2"/>
  <c r="T564" i="2" s="1"/>
  <c r="P71" i="2"/>
  <c r="T71" i="2" s="1"/>
  <c r="P502" i="2"/>
  <c r="T502" i="2" s="1"/>
  <c r="P637" i="2"/>
  <c r="T637" i="2" s="1"/>
  <c r="P835" i="2"/>
  <c r="T835" i="2" s="1"/>
  <c r="P949" i="2"/>
  <c r="T949" i="2" s="1"/>
  <c r="P430" i="2"/>
  <c r="T430" i="2" s="1"/>
  <c r="P917" i="2"/>
  <c r="T917" i="2" s="1"/>
  <c r="P806" i="2"/>
  <c r="T806" i="2" s="1"/>
  <c r="P566" i="2"/>
  <c r="T566" i="2" s="1"/>
  <c r="P360" i="2"/>
  <c r="T360" i="2" s="1"/>
  <c r="P1075" i="2"/>
  <c r="T1075" i="2" s="1"/>
  <c r="P389" i="2"/>
  <c r="T389" i="2" s="1"/>
  <c r="P546" i="2"/>
  <c r="T546" i="2" s="1"/>
  <c r="P1063" i="2"/>
  <c r="T1063" i="2" s="1"/>
  <c r="P937" i="2"/>
  <c r="T937" i="2" s="1"/>
  <c r="P539" i="2"/>
  <c r="T539" i="2" s="1"/>
  <c r="P794" i="2"/>
  <c r="T794" i="2" s="1"/>
  <c r="AH794" i="2" s="1"/>
  <c r="E202" i="3" s="1"/>
  <c r="P288" i="2"/>
  <c r="T288" i="2" s="1"/>
  <c r="P1041" i="2"/>
  <c r="T1041" i="2" s="1"/>
  <c r="P818" i="2"/>
  <c r="T818" i="2" s="1"/>
  <c r="P1099" i="2"/>
  <c r="T1099" i="2" s="1"/>
  <c r="P768" i="2"/>
  <c r="T768" i="2" s="1"/>
  <c r="P890" i="2"/>
  <c r="T890" i="2" s="1"/>
  <c r="P499" i="2"/>
  <c r="T499" i="2" s="1"/>
  <c r="P513" i="2"/>
  <c r="T513" i="2" s="1"/>
  <c r="P1084" i="2"/>
  <c r="T1084" i="2" s="1"/>
  <c r="P870" i="2"/>
  <c r="T870" i="2" s="1"/>
  <c r="P519" i="2"/>
  <c r="T519" i="2" s="1"/>
  <c r="P1021" i="2"/>
  <c r="T1021" i="2" s="1"/>
  <c r="P1087" i="2"/>
  <c r="T1087" i="2" s="1"/>
  <c r="P694" i="2"/>
  <c r="T694" i="2" s="1"/>
  <c r="P799" i="2"/>
  <c r="T799" i="2" s="1"/>
  <c r="P345" i="2"/>
  <c r="T345" i="2" s="1"/>
  <c r="P618" i="2"/>
  <c r="T618" i="2" s="1"/>
  <c r="P807" i="2"/>
  <c r="T807" i="2" s="1"/>
  <c r="P530" i="2"/>
  <c r="T530" i="2" s="1"/>
  <c r="P249" i="2"/>
  <c r="T249" i="2" s="1"/>
  <c r="AH249" i="2" s="1"/>
  <c r="E534" i="3" s="1"/>
  <c r="P111" i="2"/>
  <c r="T111" i="2" s="1"/>
  <c r="P886" i="2"/>
  <c r="T886" i="2" s="1"/>
  <c r="P923" i="2"/>
  <c r="T923" i="2" s="1"/>
  <c r="P80" i="2"/>
  <c r="T80" i="2" s="1"/>
  <c r="P805" i="2"/>
  <c r="T805" i="2" s="1"/>
  <c r="P1020" i="2"/>
  <c r="T1020" i="2" s="1"/>
  <c r="P989" i="2"/>
  <c r="T989" i="2" s="1"/>
  <c r="P425" i="2"/>
  <c r="T425" i="2" s="1"/>
  <c r="AH425" i="2" s="1"/>
  <c r="E326" i="3" s="1"/>
  <c r="P44" i="2"/>
  <c r="T44" i="2" s="1"/>
  <c r="P774" i="2"/>
  <c r="T774" i="2" s="1"/>
  <c r="P169" i="2"/>
  <c r="T169" i="2" s="1"/>
  <c r="P185" i="2"/>
  <c r="T185" i="2" s="1"/>
  <c r="P577" i="2"/>
  <c r="T577" i="2" s="1"/>
  <c r="P688" i="2"/>
  <c r="T688" i="2" s="1"/>
  <c r="P785" i="2"/>
  <c r="T785" i="2" s="1"/>
  <c r="P501" i="2"/>
  <c r="T501" i="2" s="1"/>
  <c r="AH501" i="2" s="1"/>
  <c r="E689" i="3" s="1"/>
  <c r="P1030" i="2"/>
  <c r="T1030" i="2" s="1"/>
  <c r="P344" i="2"/>
  <c r="T344" i="2" s="1"/>
  <c r="P892" i="2"/>
  <c r="T892" i="2" s="1"/>
  <c r="P172" i="2"/>
  <c r="T172" i="2" s="1"/>
  <c r="AH172" i="2" s="1"/>
  <c r="E355" i="3" s="1"/>
  <c r="P156" i="2"/>
  <c r="T156" i="2" s="1"/>
  <c r="P257" i="2"/>
  <c r="T257" i="2" s="1"/>
  <c r="P255" i="2"/>
  <c r="T255" i="2" s="1"/>
  <c r="P484" i="2"/>
  <c r="T484" i="2" s="1"/>
  <c r="P687" i="2"/>
  <c r="T687" i="2" s="1"/>
  <c r="P904" i="2"/>
  <c r="T904" i="2" s="1"/>
  <c r="P975" i="2"/>
  <c r="T975" i="2" s="1"/>
  <c r="P420" i="2"/>
  <c r="T420" i="2" s="1"/>
  <c r="P313" i="2"/>
  <c r="T313" i="2" s="1"/>
  <c r="P926" i="2"/>
  <c r="T926" i="2" s="1"/>
  <c r="P131" i="2"/>
  <c r="T131" i="2" s="1"/>
  <c r="P610" i="2"/>
  <c r="T610" i="2" s="1"/>
  <c r="AH610" i="2" s="1"/>
  <c r="E327" i="3" s="1"/>
  <c r="P285" i="2"/>
  <c r="T285" i="2" s="1"/>
  <c r="P570" i="2"/>
  <c r="T570" i="2" s="1"/>
  <c r="P1079" i="2"/>
  <c r="T1079" i="2" s="1"/>
  <c r="P165" i="2"/>
  <c r="T165" i="2" s="1"/>
  <c r="AH165" i="2" s="1"/>
  <c r="E568" i="3" s="1"/>
  <c r="P235" i="2"/>
  <c r="T235" i="2" s="1"/>
  <c r="P286" i="2"/>
  <c r="T286" i="2" s="1"/>
  <c r="P702" i="2"/>
  <c r="T702" i="2" s="1"/>
  <c r="P53" i="2"/>
  <c r="T53" i="2" s="1"/>
  <c r="P31" i="2"/>
  <c r="T31" i="2" s="1"/>
  <c r="P385" i="2"/>
  <c r="T385" i="2" s="1"/>
  <c r="P623" i="2"/>
  <c r="T623" i="2" s="1"/>
  <c r="P137" i="2"/>
  <c r="T137" i="2" s="1"/>
  <c r="P1094" i="2"/>
  <c r="T1094" i="2" s="1"/>
  <c r="P624" i="2"/>
  <c r="T624" i="2" s="1"/>
  <c r="P523" i="2"/>
  <c r="T523" i="2" s="1"/>
  <c r="P65" i="2"/>
  <c r="T65" i="2" s="1"/>
  <c r="P43" i="2"/>
  <c r="T43" i="2" s="1"/>
  <c r="P124" i="2"/>
  <c r="T124" i="2" s="1"/>
  <c r="P254" i="2"/>
  <c r="T254" i="2" s="1"/>
  <c r="P879" i="2"/>
  <c r="T879" i="2" s="1"/>
  <c r="P191" i="2"/>
  <c r="T191" i="2" s="1"/>
  <c r="P631" i="2"/>
  <c r="T631" i="2" s="1"/>
  <c r="P181" i="2"/>
  <c r="T181" i="2" s="1"/>
  <c r="P877" i="2"/>
  <c r="T877" i="2" s="1"/>
  <c r="P567" i="2"/>
  <c r="T567" i="2" s="1"/>
  <c r="P811" i="2"/>
  <c r="T811" i="2" s="1"/>
  <c r="P589" i="2"/>
  <c r="T589" i="2" s="1"/>
  <c r="P722" i="2"/>
  <c r="T722" i="2" s="1"/>
  <c r="P173" i="2"/>
  <c r="T173" i="2" s="1"/>
  <c r="P22" i="2"/>
  <c r="T22" i="2" s="1"/>
  <c r="P1050" i="2"/>
  <c r="T1050" i="2" s="1"/>
  <c r="P32" i="2"/>
  <c r="T32" i="2" s="1"/>
  <c r="AH32" i="2" s="1"/>
  <c r="E129" i="3" s="1"/>
  <c r="P1056" i="2"/>
  <c r="T1056" i="2" s="1"/>
  <c r="P909" i="2"/>
  <c r="T909" i="2" s="1"/>
  <c r="P778" i="2"/>
  <c r="T778" i="2" s="1"/>
  <c r="P674" i="2"/>
  <c r="T674" i="2" s="1"/>
  <c r="AH674" i="2" s="1"/>
  <c r="E740" i="3" s="1"/>
  <c r="P186" i="2"/>
  <c r="T186" i="2" s="1"/>
  <c r="P897" i="2"/>
  <c r="T897" i="2" s="1"/>
  <c r="P416" i="2"/>
  <c r="T416" i="2" s="1"/>
  <c r="P713" i="2"/>
  <c r="T713" i="2" s="1"/>
  <c r="P620" i="2"/>
  <c r="T620" i="2" s="1"/>
  <c r="P634" i="2"/>
  <c r="T634" i="2" s="1"/>
  <c r="AH634" i="2" s="1"/>
  <c r="E390" i="3" s="1"/>
  <c r="P924" i="2"/>
  <c r="T924" i="2" s="1"/>
  <c r="P1106" i="2"/>
  <c r="T1106" i="2" s="1"/>
  <c r="P463" i="2"/>
  <c r="T463" i="2" s="1"/>
  <c r="P846" i="2"/>
  <c r="T846" i="2" s="1"/>
  <c r="P535" i="2"/>
  <c r="T535" i="2" s="1"/>
  <c r="P1043" i="2"/>
  <c r="T1043" i="2" s="1"/>
  <c r="P614" i="2"/>
  <c r="T614" i="2" s="1"/>
  <c r="P266" i="2"/>
  <c r="T266" i="2" s="1"/>
  <c r="P771" i="2"/>
  <c r="T771" i="2" s="1"/>
  <c r="P197" i="2"/>
  <c r="T197" i="2" s="1"/>
  <c r="P556" i="2"/>
  <c r="T556" i="2" s="1"/>
  <c r="P141" i="2"/>
  <c r="T141" i="2" s="1"/>
  <c r="P905" i="2"/>
  <c r="T905" i="2" s="1"/>
  <c r="P182" i="2"/>
  <c r="T182" i="2" s="1"/>
  <c r="P439" i="2"/>
  <c r="T439" i="2" s="1"/>
  <c r="P1095" i="2"/>
  <c r="T1095" i="2" s="1"/>
  <c r="P228" i="2"/>
  <c r="T228" i="2" s="1"/>
  <c r="P676" i="2"/>
  <c r="T676" i="2" s="1"/>
  <c r="P590" i="2"/>
  <c r="T590" i="2" s="1"/>
  <c r="P59" i="2"/>
  <c r="T59" i="2" s="1"/>
  <c r="P110" i="2"/>
  <c r="T110" i="2" s="1"/>
  <c r="P386" i="2"/>
  <c r="T386" i="2" s="1"/>
  <c r="P670" i="2"/>
  <c r="T670" i="2" s="1"/>
  <c r="P616" i="2"/>
  <c r="T616" i="2" s="1"/>
  <c r="P115" i="2"/>
  <c r="T115" i="2" s="1"/>
  <c r="P178" i="2"/>
  <c r="T178" i="2" s="1"/>
  <c r="P217" i="2"/>
  <c r="T217" i="2" s="1"/>
  <c r="P462" i="2"/>
  <c r="T462" i="2" s="1"/>
  <c r="P831" i="2"/>
  <c r="T831" i="2" s="1"/>
  <c r="P963" i="2"/>
  <c r="T963" i="2" s="1"/>
  <c r="P736" i="2"/>
  <c r="T736" i="2" s="1"/>
  <c r="P965" i="2"/>
  <c r="T965" i="2" s="1"/>
  <c r="P448" i="2"/>
  <c r="T448" i="2" s="1"/>
  <c r="P718" i="2"/>
  <c r="T718" i="2" s="1"/>
  <c r="P1039" i="2"/>
  <c r="T1039" i="2" s="1"/>
  <c r="P483" i="2"/>
  <c r="T483" i="2" s="1"/>
  <c r="P351" i="2"/>
  <c r="T351" i="2" s="1"/>
  <c r="P238" i="2"/>
  <c r="T238" i="2" s="1"/>
  <c r="P833" i="2"/>
  <c r="T833" i="2" s="1"/>
  <c r="P401" i="2"/>
  <c r="T401" i="2" s="1"/>
  <c r="P311" i="2"/>
  <c r="T311" i="2" s="1"/>
  <c r="P781" i="2"/>
  <c r="T781" i="2" s="1"/>
  <c r="P394" i="2"/>
  <c r="T394" i="2" s="1"/>
  <c r="P1031" i="2"/>
  <c r="T1031" i="2" s="1"/>
  <c r="P440" i="2"/>
  <c r="T440" i="2" s="1"/>
  <c r="P96" i="2"/>
  <c r="T96" i="2" s="1"/>
  <c r="P601" i="2"/>
  <c r="T601" i="2" s="1"/>
  <c r="P28" i="2"/>
  <c r="T28" i="2" s="1"/>
  <c r="P754" i="2"/>
  <c r="T754" i="2" s="1"/>
  <c r="P834" i="2"/>
  <c r="T834" i="2" s="1"/>
  <c r="P660" i="2"/>
  <c r="T660" i="2" s="1"/>
  <c r="P129" i="2"/>
  <c r="T129" i="2" s="1"/>
  <c r="P929" i="2"/>
  <c r="T929" i="2" s="1"/>
  <c r="P223" i="2"/>
  <c r="T223" i="2" s="1"/>
  <c r="P829" i="2"/>
  <c r="T829" i="2" s="1"/>
  <c r="P678" i="2"/>
  <c r="T678" i="2" s="1"/>
  <c r="P221" i="2"/>
  <c r="T221" i="2" s="1"/>
  <c r="P327" i="2"/>
  <c r="T327" i="2" s="1"/>
  <c r="P866" i="2"/>
  <c r="T866" i="2" s="1"/>
  <c r="P951" i="2"/>
  <c r="T951" i="2" s="1"/>
  <c r="P825" i="2"/>
  <c r="T825" i="2" s="1"/>
  <c r="P777" i="2"/>
  <c r="T777" i="2" s="1"/>
  <c r="AH777" i="2" s="1"/>
  <c r="E947" i="3" s="1"/>
  <c r="P232" i="2"/>
  <c r="T232" i="2" s="1"/>
  <c r="P159" i="2"/>
  <c r="T159" i="2" s="1"/>
  <c r="P237" i="2"/>
  <c r="T237" i="2" s="1"/>
  <c r="P642" i="2"/>
  <c r="T642" i="2" s="1"/>
  <c r="AH642" i="2" s="1"/>
  <c r="E138" i="3" s="1"/>
  <c r="P359" i="2"/>
  <c r="T359" i="2" s="1"/>
  <c r="P259" i="2"/>
  <c r="T259" i="2" s="1"/>
  <c r="AH259" i="2" s="1"/>
  <c r="E196" i="3" s="1"/>
  <c r="P888" i="2"/>
  <c r="T888" i="2" s="1"/>
  <c r="P150" i="2"/>
  <c r="T150" i="2" s="1"/>
  <c r="P798" i="2"/>
  <c r="T798" i="2" s="1"/>
  <c r="AH798" i="2" s="1"/>
  <c r="E780" i="3" s="1"/>
  <c r="P557" i="2"/>
  <c r="T557" i="2" s="1"/>
  <c r="P337" i="2"/>
  <c r="T337" i="2" s="1"/>
  <c r="P671" i="2"/>
  <c r="T671" i="2" s="1"/>
  <c r="P444" i="2"/>
  <c r="T444" i="2" s="1"/>
  <c r="P265" i="2"/>
  <c r="T265" i="2" s="1"/>
  <c r="P565" i="2"/>
  <c r="T565" i="2" s="1"/>
  <c r="P348" i="2"/>
  <c r="T348" i="2" s="1"/>
  <c r="AH348" i="2" s="1"/>
  <c r="E345" i="3" s="1"/>
  <c r="P1070" i="2"/>
  <c r="T1070" i="2" s="1"/>
  <c r="P727" i="2"/>
  <c r="T727" i="2" s="1"/>
  <c r="P58" i="2"/>
  <c r="T58" i="2" s="1"/>
  <c r="P122" i="2"/>
  <c r="T122" i="2" s="1"/>
  <c r="P986" i="2"/>
  <c r="T986" i="2" s="1"/>
  <c r="AH986" i="2" s="1"/>
  <c r="E889" i="3" s="1"/>
  <c r="P537" i="2"/>
  <c r="T537" i="2" s="1"/>
  <c r="P801" i="2"/>
  <c r="T801" i="2" s="1"/>
  <c r="P1051" i="2"/>
  <c r="T1051" i="2" s="1"/>
  <c r="P991" i="2"/>
  <c r="T991" i="2" s="1"/>
  <c r="P862" i="2"/>
  <c r="T862" i="2" s="1"/>
  <c r="P1049" i="2"/>
  <c r="T1049" i="2" s="1"/>
  <c r="P1104" i="2"/>
  <c r="T1104" i="2" s="1"/>
  <c r="P1086" i="2"/>
  <c r="T1086" i="2" s="1"/>
  <c r="P160" i="2"/>
  <c r="T160" i="2" s="1"/>
  <c r="P894" i="2"/>
  <c r="T894" i="2" s="1"/>
  <c r="P791" i="2"/>
  <c r="T791" i="2" s="1"/>
  <c r="P737" i="2"/>
  <c r="T737" i="2" s="1"/>
  <c r="P695" i="2"/>
  <c r="T695" i="2" s="1"/>
  <c r="P459" i="2"/>
  <c r="T459" i="2" s="1"/>
  <c r="P486" i="2"/>
  <c r="T486" i="2" s="1"/>
  <c r="P464" i="2"/>
  <c r="T464" i="2" s="1"/>
  <c r="P350" i="2"/>
  <c r="T350" i="2" s="1"/>
  <c r="P1109" i="2"/>
  <c r="T1109" i="2" s="1"/>
  <c r="P869" i="2"/>
  <c r="T869" i="2" s="1"/>
  <c r="P784" i="2"/>
  <c r="T784" i="2" s="1"/>
  <c r="P547" i="2"/>
  <c r="T547" i="2" s="1"/>
  <c r="P810" i="2"/>
  <c r="T810" i="2" s="1"/>
  <c r="P262" i="2"/>
  <c r="T262" i="2" s="1"/>
  <c r="P248" i="2"/>
  <c r="T248" i="2" s="1"/>
  <c r="P583" i="2"/>
  <c r="T583" i="2" s="1"/>
  <c r="P553" i="2"/>
  <c r="T553" i="2" s="1"/>
  <c r="P732" i="2"/>
  <c r="T732" i="2" s="1"/>
  <c r="P456" i="2"/>
  <c r="T456" i="2" s="1"/>
  <c r="P972" i="2"/>
  <c r="T972" i="2" s="1"/>
  <c r="P1016" i="2"/>
  <c r="T1016" i="2" s="1"/>
  <c r="P679" i="2"/>
  <c r="T679" i="2" s="1"/>
  <c r="P608" i="2"/>
  <c r="T608" i="2" s="1"/>
  <c r="P287" i="2"/>
  <c r="T287" i="2" s="1"/>
  <c r="P898" i="2"/>
  <c r="T898" i="2" s="1"/>
  <c r="P511" i="2"/>
  <c r="T511" i="2" s="1"/>
  <c r="P604" i="2"/>
  <c r="T604" i="2" s="1"/>
  <c r="P683" i="2"/>
  <c r="T683" i="2" s="1"/>
  <c r="P1011" i="2"/>
  <c r="T1011" i="2" s="1"/>
  <c r="P319" i="2"/>
  <c r="T319" i="2" s="1"/>
  <c r="P572" i="2"/>
  <c r="T572" i="2" s="1"/>
  <c r="P436" i="2"/>
  <c r="T436" i="2" s="1"/>
  <c r="P790" i="2"/>
  <c r="T790" i="2" s="1"/>
  <c r="P132" i="2"/>
  <c r="T132" i="2" s="1"/>
  <c r="P902" i="2"/>
  <c r="T902" i="2" s="1"/>
  <c r="P615" i="2"/>
  <c r="T615" i="2" s="1"/>
  <c r="P524" i="2"/>
  <c r="T524" i="2" s="1"/>
  <c r="P992" i="2"/>
  <c r="T992" i="2" s="1"/>
  <c r="P324" i="2"/>
  <c r="T324" i="2" s="1"/>
  <c r="P305" i="2"/>
  <c r="T305" i="2" s="1"/>
  <c r="P765" i="2"/>
  <c r="T765" i="2" s="1"/>
  <c r="P630" i="2"/>
  <c r="T630" i="2" s="1"/>
  <c r="P697" i="2"/>
  <c r="T697" i="2" s="1"/>
  <c r="P270" i="2"/>
  <c r="T270" i="2" s="1"/>
  <c r="P700" i="2"/>
  <c r="T700" i="2" s="1"/>
  <c r="P1002" i="2"/>
  <c r="T1002" i="2" s="1"/>
  <c r="P194" i="2"/>
  <c r="T194" i="2" s="1"/>
  <c r="P27" i="2"/>
  <c r="T27" i="2" s="1"/>
  <c r="P1009" i="2"/>
  <c r="T1009" i="2" s="1"/>
  <c r="P273" i="2"/>
  <c r="T273" i="2" s="1"/>
  <c r="P1067" i="2"/>
  <c r="T1067" i="2" s="1"/>
  <c r="P851" i="2"/>
  <c r="T851" i="2" s="1"/>
  <c r="P836" i="2"/>
  <c r="T836" i="2" s="1"/>
  <c r="P622" i="2"/>
  <c r="T622" i="2" s="1"/>
  <c r="P1119" i="2"/>
  <c r="T1119" i="2" s="1"/>
  <c r="P395" i="2"/>
  <c r="T395" i="2" s="1"/>
  <c r="P883" i="2"/>
  <c r="T883" i="2" s="1"/>
  <c r="P174" i="2"/>
  <c r="T174" i="2" s="1"/>
  <c r="P398" i="2"/>
  <c r="T398" i="2" s="1"/>
  <c r="P116" i="2"/>
  <c r="T116" i="2" s="1"/>
  <c r="P495" i="2"/>
  <c r="T495" i="2" s="1"/>
  <c r="P451" i="2"/>
  <c r="T451" i="2" s="1"/>
  <c r="P763" i="2"/>
  <c r="T763" i="2" s="1"/>
  <c r="P381" i="2"/>
  <c r="T381" i="2" s="1"/>
  <c r="P680" i="2"/>
  <c r="T680" i="2" s="1"/>
  <c r="P87" i="2"/>
  <c r="T87" i="2" s="1"/>
  <c r="P744" i="2"/>
  <c r="T744" i="2" s="1"/>
  <c r="P61" i="2"/>
  <c r="T61" i="2" s="1"/>
  <c r="P887" i="2"/>
  <c r="T887" i="2" s="1"/>
  <c r="P384" i="2"/>
  <c r="T384" i="2" s="1"/>
  <c r="P858" i="2"/>
  <c r="T858" i="2" s="1"/>
  <c r="P1001" i="2"/>
  <c r="T1001" i="2" s="1"/>
  <c r="P209" i="2"/>
  <c r="T209" i="2" s="1"/>
  <c r="P213" i="2"/>
  <c r="T213" i="2" s="1"/>
  <c r="P942" i="2"/>
  <c r="T942" i="2" s="1"/>
  <c r="P468" i="2"/>
  <c r="T468" i="2" s="1"/>
  <c r="P261" i="2"/>
  <c r="T261" i="2" s="1"/>
  <c r="P603" i="2"/>
  <c r="T603" i="2" s="1"/>
  <c r="P517" i="2"/>
  <c r="T517" i="2" s="1"/>
  <c r="P728" i="2"/>
  <c r="T728" i="2" s="1"/>
  <c r="P1123" i="2"/>
  <c r="T1123" i="2" s="1"/>
  <c r="P387" i="2"/>
  <c r="T387" i="2" s="1"/>
  <c r="P699" i="2"/>
  <c r="T699" i="2" s="1"/>
  <c r="P118" i="2"/>
  <c r="T118" i="2" s="1"/>
  <c r="P346" i="2"/>
  <c r="T346" i="2" s="1"/>
  <c r="P584" i="2"/>
  <c r="T584" i="2" s="1"/>
  <c r="P823" i="2"/>
  <c r="T823" i="2" s="1"/>
  <c r="P588" i="2"/>
  <c r="T588" i="2" s="1"/>
  <c r="P954" i="2"/>
  <c r="T954" i="2" s="1"/>
  <c r="P804" i="2"/>
  <c r="T804" i="2" s="1"/>
  <c r="P928" i="2"/>
  <c r="T928" i="2" s="1"/>
  <c r="P374" i="2"/>
  <c r="T374" i="2" s="1"/>
  <c r="P154" i="2"/>
  <c r="T154" i="2" s="1"/>
  <c r="P90" i="2"/>
  <c r="T90" i="2" s="1"/>
  <c r="P707" i="2"/>
  <c r="T707" i="2" s="1"/>
  <c r="P843" i="2"/>
  <c r="T843" i="2" s="1"/>
  <c r="P859" i="2"/>
  <c r="T859" i="2" s="1"/>
  <c r="P247" i="2"/>
  <c r="T247" i="2" s="1"/>
  <c r="P730" i="2"/>
  <c r="T730" i="2" s="1"/>
  <c r="P470" i="2"/>
  <c r="T470" i="2" s="1"/>
  <c r="P724" i="2"/>
  <c r="T724" i="2" s="1"/>
  <c r="P291" i="2"/>
  <c r="T291" i="2" s="1"/>
  <c r="P571" i="2"/>
  <c r="T571" i="2" s="1"/>
  <c r="P446" i="2"/>
  <c r="T446" i="2" s="1"/>
  <c r="P215" i="2"/>
  <c r="T215" i="2" s="1"/>
  <c r="P301" i="2"/>
  <c r="T301" i="2" s="1"/>
  <c r="P819" i="2"/>
  <c r="T819" i="2" s="1"/>
  <c r="P412" i="2"/>
  <c r="T412" i="2" s="1"/>
  <c r="P708" i="2"/>
  <c r="T708" i="2" s="1"/>
  <c r="P1034" i="2"/>
  <c r="T1034" i="2" s="1"/>
  <c r="P376" i="2"/>
  <c r="T376" i="2" s="1"/>
  <c r="P872" i="2"/>
  <c r="T872" i="2" s="1"/>
  <c r="P281" i="2"/>
  <c r="T281" i="2" s="1"/>
  <c r="P980" i="2"/>
  <c r="T980" i="2" s="1"/>
  <c r="P1045" i="2"/>
  <c r="T1045" i="2" s="1"/>
  <c r="P1029" i="2"/>
  <c r="T1029" i="2" s="1"/>
  <c r="P545" i="2"/>
  <c r="T545" i="2" s="1"/>
  <c r="P1017" i="2"/>
  <c r="T1017" i="2" s="1"/>
  <c r="P525" i="2"/>
  <c r="T525" i="2" s="1"/>
  <c r="P488" i="2"/>
  <c r="T488" i="2" s="1"/>
  <c r="P112" i="2"/>
  <c r="T112" i="2" s="1"/>
  <c r="P306" i="2"/>
  <c r="T306" i="2" s="1"/>
  <c r="P958" i="2"/>
  <c r="T958" i="2" s="1"/>
  <c r="P839" i="2"/>
  <c r="T839" i="2" s="1"/>
  <c r="P461" i="2"/>
  <c r="T461" i="2" s="1"/>
  <c r="P600" i="2"/>
  <c r="T600" i="2" s="1"/>
  <c r="P164" i="2"/>
  <c r="T164" i="2" s="1"/>
  <c r="P303" i="2"/>
  <c r="T303" i="2" s="1"/>
  <c r="P177" i="2"/>
  <c r="T177" i="2" s="1"/>
  <c r="P639" i="2"/>
  <c r="T639" i="2" s="1"/>
  <c r="P149" i="2"/>
  <c r="T149" i="2" s="1"/>
  <c r="P855" i="2"/>
  <c r="T855" i="2" s="1"/>
  <c r="P927" i="2"/>
  <c r="T927" i="2" s="1"/>
  <c r="P1118" i="2"/>
  <c r="T1118" i="2" s="1"/>
  <c r="P795" i="2"/>
  <c r="T795" i="2" s="1"/>
  <c r="P689" i="2"/>
  <c r="T689" i="2" s="1"/>
  <c r="P706" i="2"/>
  <c r="T706" i="2" s="1"/>
  <c r="P244" i="2"/>
  <c r="T244" i="2" s="1"/>
  <c r="P606" i="2"/>
  <c r="T606" i="2" s="1"/>
  <c r="P493" i="2"/>
  <c r="T493" i="2" s="1"/>
  <c r="P651" i="2"/>
  <c r="T651" i="2" s="1"/>
  <c r="P1064" i="2"/>
  <c r="T1064" i="2" s="1"/>
  <c r="P747" i="2"/>
  <c r="T747" i="2" s="1"/>
  <c r="P445" i="2"/>
  <c r="T445" i="2" s="1"/>
  <c r="P551" i="2"/>
  <c r="T551" i="2" s="1"/>
  <c r="P347" i="2"/>
  <c r="T347" i="2" s="1"/>
  <c r="P26" i="2"/>
  <c r="T26" i="2" s="1"/>
  <c r="P23" i="2"/>
  <c r="T23" i="2" s="1"/>
  <c r="P919" i="2"/>
  <c r="T919" i="2" s="1"/>
  <c r="P45" i="2"/>
  <c r="T45" i="2" s="1"/>
  <c r="P515" i="2"/>
  <c r="T515" i="2" s="1"/>
  <c r="P25" i="2"/>
  <c r="T25" i="2" s="1"/>
  <c r="P268" i="2"/>
  <c r="T268" i="2" s="1"/>
  <c r="P83" i="2"/>
  <c r="T83" i="2" s="1"/>
  <c r="P1100" i="2"/>
  <c r="T1100" i="2" s="1"/>
  <c r="P204" i="2"/>
  <c r="T204" i="2" s="1"/>
  <c r="P51" i="2"/>
  <c r="T51" i="2" s="1"/>
  <c r="P952" i="2"/>
  <c r="T952" i="2" s="1"/>
  <c r="P183" i="2"/>
  <c r="T183" i="2" s="1"/>
  <c r="P393" i="2"/>
  <c r="T393" i="2" s="1"/>
  <c r="P914" i="2"/>
  <c r="T914" i="2" s="1"/>
  <c r="P1014" i="2"/>
  <c r="T1014" i="2" s="1"/>
  <c r="P426" i="2"/>
  <c r="T426" i="2" s="1"/>
  <c r="P490" i="2"/>
  <c r="T490" i="2" s="1"/>
  <c r="P625" i="2"/>
  <c r="T625" i="2" s="1"/>
  <c r="P868" i="2"/>
  <c r="T868" i="2" s="1"/>
  <c r="P841" i="2"/>
  <c r="T841" i="2" s="1"/>
  <c r="P148" i="2"/>
  <c r="T148" i="2" s="1"/>
  <c r="P198" i="2"/>
  <c r="T198" i="2" s="1"/>
  <c r="P397" i="2"/>
  <c r="T397" i="2" s="1"/>
  <c r="P315" i="2"/>
  <c r="T315" i="2" s="1"/>
  <c r="P632" i="2"/>
  <c r="T632" i="2" s="1"/>
  <c r="P103" i="2"/>
  <c r="T103" i="2" s="1"/>
  <c r="P591" i="2"/>
  <c r="T591" i="2" s="1"/>
  <c r="AH591" i="2" s="1"/>
  <c r="E727" i="3" s="1"/>
  <c r="P715" i="2"/>
  <c r="T715" i="2" s="1"/>
  <c r="P692" i="2"/>
  <c r="T692" i="2" s="1"/>
  <c r="P1007" i="2"/>
  <c r="T1007" i="2" s="1"/>
  <c r="P738" i="2"/>
  <c r="T738" i="2" s="1"/>
  <c r="P214" i="2"/>
  <c r="T214" i="2" s="1"/>
  <c r="P37" i="2"/>
  <c r="T37" i="2" s="1"/>
  <c r="P1091" i="2"/>
  <c r="T1091" i="2" s="1"/>
  <c r="P1052" i="2"/>
  <c r="T1052" i="2" s="1"/>
  <c r="AH1052" i="2" s="1"/>
  <c r="E1093" i="3" s="1"/>
  <c r="P723" i="2"/>
  <c r="T723" i="2" s="1"/>
  <c r="P329" i="2"/>
  <c r="T329" i="2" s="1"/>
  <c r="P955" i="2"/>
  <c r="T955" i="2" s="1"/>
  <c r="P531" i="2"/>
  <c r="T531" i="2" s="1"/>
  <c r="P64" i="2"/>
  <c r="T64" i="2" s="1"/>
  <c r="P925" i="2"/>
  <c r="T925" i="2" s="1"/>
  <c r="P786" i="2"/>
  <c r="T786" i="2" s="1"/>
  <c r="P789" i="2"/>
  <c r="T789" i="2" s="1"/>
  <c r="P506" i="2"/>
  <c r="T506" i="2" s="1"/>
  <c r="AH506" i="2" s="1"/>
  <c r="E648" i="3" s="1"/>
  <c r="P476" i="2"/>
  <c r="T476" i="2" s="1"/>
  <c r="P666" i="2"/>
  <c r="T666" i="2" s="1"/>
  <c r="P409" i="2"/>
  <c r="T409" i="2" s="1"/>
  <c r="P196" i="2"/>
  <c r="T196" i="2" s="1"/>
  <c r="P415" i="2"/>
  <c r="T415" i="2" s="1"/>
  <c r="P536" i="2"/>
  <c r="T536" i="2" s="1"/>
  <c r="P380" i="2"/>
  <c r="T380" i="2" s="1"/>
  <c r="P856" i="2"/>
  <c r="T856" i="2" s="1"/>
  <c r="P349" i="2"/>
  <c r="T349" i="2" s="1"/>
  <c r="P289" i="2"/>
  <c r="T289" i="2" s="1"/>
  <c r="P91" i="2"/>
  <c r="T91" i="2" s="1"/>
  <c r="P582" i="2"/>
  <c r="T582" i="2" s="1"/>
  <c r="P316" i="2"/>
  <c r="T316" i="2" s="1"/>
  <c r="P605" i="2"/>
  <c r="T605" i="2" s="1"/>
  <c r="AH605" i="2" s="1"/>
  <c r="E289" i="3" s="1"/>
  <c r="P741" i="2"/>
  <c r="T741" i="2" s="1"/>
  <c r="P581" i="2"/>
  <c r="T581" i="2" s="1"/>
  <c r="P822" i="2"/>
  <c r="T822" i="2" s="1"/>
  <c r="P1057" i="2"/>
  <c r="T1057" i="2" s="1"/>
  <c r="AH1057" i="2" s="1"/>
  <c r="E1076" i="3" s="1"/>
  <c r="P427" i="2"/>
  <c r="T427" i="2" s="1"/>
  <c r="P808" i="2"/>
  <c r="T808" i="2" s="1"/>
  <c r="P686" i="2"/>
  <c r="T686" i="2" s="1"/>
  <c r="P210" i="2"/>
  <c r="T210" i="2" s="1"/>
  <c r="AH210" i="2" s="1"/>
  <c r="E754" i="3" s="1"/>
  <c r="P782" i="2"/>
  <c r="T782" i="2" s="1"/>
  <c r="P1116" i="2"/>
  <c r="T1116" i="2" s="1"/>
  <c r="P558" i="2"/>
  <c r="T558" i="2" s="1"/>
  <c r="P138" i="2"/>
  <c r="T138" i="2" s="1"/>
  <c r="AH138" i="2" s="1"/>
  <c r="E666" i="3" s="1"/>
  <c r="P328" i="2"/>
  <c r="T328" i="2" s="1"/>
  <c r="P435" i="2"/>
  <c r="T435" i="2" s="1"/>
  <c r="P283" i="2"/>
  <c r="T283" i="2" s="1"/>
  <c r="AH283" i="2" s="1"/>
  <c r="E637" i="3" s="1"/>
  <c r="P373" i="2"/>
  <c r="T373" i="2" s="1"/>
  <c r="P391" i="2"/>
  <c r="T391" i="2" s="1"/>
  <c r="P339" i="2"/>
  <c r="T339" i="2" s="1"/>
  <c r="P297" i="2"/>
  <c r="T297" i="2" s="1"/>
  <c r="AH297" i="2" s="1"/>
  <c r="E492" i="3" s="1"/>
  <c r="P236" i="2"/>
  <c r="T236" i="2" s="1"/>
  <c r="P576" i="2"/>
  <c r="T576" i="2" s="1"/>
  <c r="P370" i="2"/>
  <c r="T370" i="2" s="1"/>
  <c r="P585" i="2"/>
  <c r="T585" i="2" s="1"/>
  <c r="P845" i="2"/>
  <c r="T845" i="2" s="1"/>
  <c r="P193" i="2"/>
  <c r="T193" i="2" s="1"/>
  <c r="AH193" i="2" s="1"/>
  <c r="E149" i="3" s="1"/>
  <c r="P205" i="2"/>
  <c r="T205" i="2" s="1"/>
  <c r="P640" i="2"/>
  <c r="T640" i="2" s="1"/>
  <c r="P864" i="2"/>
  <c r="T864" i="2" s="1"/>
  <c r="P932" i="2"/>
  <c r="T932" i="2" s="1"/>
  <c r="P998" i="2"/>
  <c r="T998" i="2" s="1"/>
  <c r="P561" i="2"/>
  <c r="T561" i="2" s="1"/>
  <c r="P863" i="2"/>
  <c r="T863" i="2" s="1"/>
  <c r="AH863" i="2" s="1"/>
  <c r="E954" i="3" s="1"/>
  <c r="P410" i="2"/>
  <c r="T410" i="2" s="1"/>
  <c r="P1066" i="2"/>
  <c r="T1066" i="2" s="1"/>
  <c r="P432" i="2"/>
  <c r="T432" i="2" s="1"/>
  <c r="P654" i="2"/>
  <c r="T654" i="2" s="1"/>
  <c r="P948" i="2"/>
  <c r="T948" i="2" s="1"/>
  <c r="AH948" i="2" s="1"/>
  <c r="E647" i="3" s="1"/>
  <c r="P770" i="2"/>
  <c r="T770" i="2" s="1"/>
  <c r="P512" i="2"/>
  <c r="T512" i="2" s="1"/>
  <c r="P245" i="2"/>
  <c r="T245" i="2" s="1"/>
  <c r="P684" i="2"/>
  <c r="T684" i="2" s="1"/>
  <c r="P569" i="2"/>
  <c r="T569" i="2" s="1"/>
  <c r="AH569" i="2" s="1"/>
  <c r="E1035" i="3" s="1"/>
  <c r="P190" i="2"/>
  <c r="T190" i="2" s="1"/>
  <c r="P838" i="2"/>
  <c r="T838" i="2" s="1"/>
  <c r="P716" i="2"/>
  <c r="T716" i="2" s="1"/>
  <c r="AH716" i="2" s="1"/>
  <c r="E85" i="3" s="1"/>
  <c r="P538" i="2"/>
  <c r="T538" i="2" s="1"/>
  <c r="P250" i="2"/>
  <c r="T250" i="2" s="1"/>
  <c r="P650" i="2"/>
  <c r="T650" i="2" s="1"/>
  <c r="P675" i="2"/>
  <c r="T675" i="2" s="1"/>
  <c r="P246" i="2"/>
  <c r="T246" i="2" s="1"/>
  <c r="P1072" i="2"/>
  <c r="T1072" i="2" s="1"/>
  <c r="AH1072" i="2" s="1"/>
  <c r="E1051" i="3" s="1"/>
  <c r="P510" i="2"/>
  <c r="T510" i="2" s="1"/>
  <c r="P705" i="2"/>
  <c r="T705" i="2" s="1"/>
  <c r="P369" i="2"/>
  <c r="T369" i="2" s="1"/>
  <c r="P766" i="2"/>
  <c r="T766" i="2" s="1"/>
  <c r="P743" i="2"/>
  <c r="T743" i="2" s="1"/>
  <c r="P1122" i="2"/>
  <c r="T1122" i="2" s="1"/>
  <c r="AH1122" i="2" s="1"/>
  <c r="E1121" i="3" s="1"/>
  <c r="P1078" i="2"/>
  <c r="T1078" i="2" s="1"/>
  <c r="P641" i="2"/>
  <c r="T641" i="2" s="1"/>
  <c r="P534" i="2"/>
  <c r="T534" i="2" s="1"/>
  <c r="P775" i="2"/>
  <c r="T775" i="2" s="1"/>
  <c r="AH775" i="2" s="1"/>
  <c r="E979" i="3" s="1"/>
  <c r="P847" i="2"/>
  <c r="T847" i="2" s="1"/>
  <c r="AH312" i="2"/>
  <c r="E936" i="3" s="1"/>
  <c r="J972" i="2"/>
  <c r="J820" i="2"/>
  <c r="AH820" i="2" s="1"/>
  <c r="E352" i="3" s="1"/>
  <c r="J746" i="2"/>
  <c r="AH746" i="2" s="1"/>
  <c r="E68" i="3" s="1"/>
  <c r="J70" i="2"/>
  <c r="J78" i="2"/>
  <c r="J559" i="2"/>
  <c r="AH559" i="2" s="1"/>
  <c r="E546" i="3" s="1"/>
  <c r="J258" i="2"/>
  <c r="AH258" i="2" s="1"/>
  <c r="E100" i="3" s="1"/>
  <c r="J580" i="2"/>
  <c r="J275" i="2"/>
  <c r="J72" i="2"/>
  <c r="AH72" i="2" s="1"/>
  <c r="E310" i="3" s="1"/>
  <c r="J218" i="2"/>
  <c r="AH218" i="2" s="1"/>
  <c r="E927" i="3" s="1"/>
  <c r="J225" i="2"/>
  <c r="J780" i="2"/>
  <c r="J264" i="2"/>
  <c r="AH264" i="2" s="1"/>
  <c r="E39" i="3" s="1"/>
  <c r="J119" i="2"/>
  <c r="AH119" i="2" s="1"/>
  <c r="E659" i="3" s="1"/>
  <c r="J195" i="2"/>
  <c r="J42" i="2"/>
  <c r="J1090" i="2"/>
  <c r="AH1090" i="2" s="1"/>
  <c r="E1088" i="3" s="1"/>
  <c r="J418" i="2"/>
  <c r="AH418" i="2" s="1"/>
  <c r="E446" i="3" s="1"/>
  <c r="J454" i="2"/>
  <c r="J299" i="2"/>
  <c r="J475" i="2"/>
  <c r="AH475" i="2" s="1"/>
  <c r="E375" i="3" s="1"/>
  <c r="J343" i="2"/>
  <c r="AH343" i="2" s="1"/>
  <c r="E272" i="3" s="1"/>
  <c r="J314" i="2"/>
  <c r="J362" i="2"/>
  <c r="J700" i="2"/>
  <c r="AH700" i="2" s="1"/>
  <c r="E505" i="3" s="1"/>
  <c r="J1002" i="2"/>
  <c r="J194" i="2"/>
  <c r="AH194" i="2" s="1"/>
  <c r="E91" i="3" s="1"/>
  <c r="J27" i="2"/>
  <c r="J1009" i="2"/>
  <c r="AH1009" i="2" s="1"/>
  <c r="E661" i="3" s="1"/>
  <c r="J273" i="2"/>
  <c r="J1067" i="2"/>
  <c r="AH1067" i="2" s="1"/>
  <c r="E1096" i="3" s="1"/>
  <c r="J851" i="2"/>
  <c r="J836" i="2"/>
  <c r="AH836" i="2" s="1"/>
  <c r="E942" i="3" s="1"/>
  <c r="J622" i="2"/>
  <c r="J1119" i="2"/>
  <c r="AH1119" i="2" s="1"/>
  <c r="E1110" i="3" s="1"/>
  <c r="J395" i="2"/>
  <c r="J883" i="2"/>
  <c r="AH883" i="2" s="1"/>
  <c r="E556" i="3" s="1"/>
  <c r="J174" i="2"/>
  <c r="J398" i="2"/>
  <c r="AH398" i="2" s="1"/>
  <c r="E849" i="3" s="1"/>
  <c r="J116" i="2"/>
  <c r="J495" i="2"/>
  <c r="AH495" i="2" s="1"/>
  <c r="E667" i="3" s="1"/>
  <c r="J451" i="2"/>
  <c r="J763" i="2"/>
  <c r="AH763" i="2" s="1"/>
  <c r="E263" i="3" s="1"/>
  <c r="J381" i="2"/>
  <c r="J680" i="2"/>
  <c r="AH680" i="2" s="1"/>
  <c r="E514" i="3" s="1"/>
  <c r="J87" i="2"/>
  <c r="J744" i="2"/>
  <c r="AH744" i="2" s="1"/>
  <c r="E1036" i="3" s="1"/>
  <c r="J737" i="2"/>
  <c r="J1114" i="2"/>
  <c r="J990" i="2"/>
  <c r="AH990" i="2" s="1"/>
  <c r="E672" i="3" s="1"/>
  <c r="J176" i="2"/>
  <c r="J1028" i="2"/>
  <c r="J188" i="2"/>
  <c r="J673" i="2"/>
  <c r="AH673" i="2" s="1"/>
  <c r="E281" i="3" s="1"/>
  <c r="J114" i="2"/>
  <c r="AH114" i="2" s="1"/>
  <c r="E162" i="3" s="1"/>
  <c r="J698" i="2"/>
  <c r="J971" i="2"/>
  <c r="J543" i="2"/>
  <c r="AH543" i="2" s="1"/>
  <c r="E347" i="3" s="1"/>
  <c r="J189" i="2"/>
  <c r="J1015" i="2"/>
  <c r="J767" i="2"/>
  <c r="J404" i="2"/>
  <c r="AH404" i="2" s="1"/>
  <c r="E681" i="3" s="1"/>
  <c r="J1019" i="2"/>
  <c r="J596" i="2"/>
  <c r="J1115" i="2"/>
  <c r="AH1115" i="2" s="1"/>
  <c r="E1092" i="3" s="1"/>
  <c r="J467" i="2"/>
  <c r="J1035" i="2"/>
  <c r="AH1035" i="2" s="1"/>
  <c r="E1015" i="3" s="1"/>
  <c r="J346" i="2"/>
  <c r="J1086" i="2"/>
  <c r="J160" i="2"/>
  <c r="AH160" i="2" s="1"/>
  <c r="E419" i="3" s="1"/>
  <c r="J894" i="2"/>
  <c r="AH894" i="2" s="1"/>
  <c r="E318" i="3" s="1"/>
  <c r="J791" i="2"/>
  <c r="J1112" i="2"/>
  <c r="AH1112" i="2" s="1"/>
  <c r="E1100" i="3" s="1"/>
  <c r="J128" i="2"/>
  <c r="AH128" i="2" s="1"/>
  <c r="E63" i="3" s="1"/>
  <c r="J504" i="2"/>
  <c r="J300" i="2"/>
  <c r="J827" i="2"/>
  <c r="J407" i="2"/>
  <c r="AH407" i="2" s="1"/>
  <c r="E658" i="3" s="1"/>
  <c r="J353" i="2"/>
  <c r="J377" i="2"/>
  <c r="J310" i="2"/>
  <c r="AH310" i="2" s="1"/>
  <c r="E218" i="3" s="1"/>
  <c r="J595" i="2"/>
  <c r="AH595" i="2" s="1"/>
  <c r="E403" i="3" s="1"/>
  <c r="J73" i="2"/>
  <c r="J1000" i="2"/>
  <c r="J913" i="2"/>
  <c r="J1080" i="2"/>
  <c r="AH1080" i="2" s="1"/>
  <c r="E1066" i="3" s="1"/>
  <c r="J431" i="2"/>
  <c r="J527" i="2"/>
  <c r="J514" i="2"/>
  <c r="AH514" i="2" s="1"/>
  <c r="E915" i="3" s="1"/>
  <c r="J796" i="2"/>
  <c r="AH796" i="2" s="1"/>
  <c r="E537" i="3" s="1"/>
  <c r="J406" i="2"/>
  <c r="J509" i="2"/>
  <c r="J441" i="2"/>
  <c r="J277" i="2"/>
  <c r="AH277" i="2" s="1"/>
  <c r="E797" i="3" s="1"/>
  <c r="J271" i="2"/>
  <c r="J428" i="2"/>
  <c r="J720" i="2"/>
  <c r="AH720" i="2" s="1"/>
  <c r="E40" i="3" s="1"/>
  <c r="J74" i="2"/>
  <c r="J240" i="2"/>
  <c r="AH240" i="2" s="1"/>
  <c r="E320" i="3" s="1"/>
  <c r="J568" i="2"/>
  <c r="J309" i="2"/>
  <c r="AH309" i="2" s="1"/>
  <c r="E194" i="3" s="1"/>
  <c r="J533" i="2"/>
  <c r="J662" i="2"/>
  <c r="AH662" i="2" s="1"/>
  <c r="E946" i="3" s="1"/>
  <c r="J208" i="2"/>
  <c r="J1111" i="2"/>
  <c r="AH1111" i="2" s="1"/>
  <c r="E1101" i="3" s="1"/>
  <c r="J368" i="2"/>
  <c r="J226" i="2"/>
  <c r="AH226" i="2" s="1"/>
  <c r="E427" i="3" s="1"/>
  <c r="J296" i="2"/>
  <c r="J931" i="2"/>
  <c r="AH931" i="2" s="1"/>
  <c r="E911" i="3" s="1"/>
  <c r="J933" i="2"/>
  <c r="J485" i="2"/>
  <c r="AH485" i="2" s="1"/>
  <c r="E586" i="3" s="1"/>
  <c r="J518" i="2"/>
  <c r="J961" i="2"/>
  <c r="AH961" i="2" s="1"/>
  <c r="E418" i="3" s="1"/>
  <c r="J227" i="2"/>
  <c r="J243" i="2"/>
  <c r="AH243" i="2" s="1"/>
  <c r="E199" i="3" s="1"/>
  <c r="J677" i="2"/>
  <c r="J755" i="2"/>
  <c r="AH755" i="2" s="1"/>
  <c r="E348" i="3" s="1"/>
  <c r="J38" i="2"/>
  <c r="J882" i="2"/>
  <c r="AH882" i="2" s="1"/>
  <c r="E422" i="3" s="1"/>
  <c r="J806" i="2"/>
  <c r="J1060" i="2"/>
  <c r="J1075" i="2"/>
  <c r="AH1075" i="2" s="1"/>
  <c r="E924" i="3" s="1"/>
  <c r="J546" i="2"/>
  <c r="J455" i="2"/>
  <c r="J1048" i="2"/>
  <c r="J857" i="2"/>
  <c r="AH857" i="2" s="1"/>
  <c r="E835" i="3" s="1"/>
  <c r="J443" i="2"/>
  <c r="J564" i="2"/>
  <c r="J71" i="2"/>
  <c r="J502" i="2"/>
  <c r="AH502" i="2" s="1"/>
  <c r="E526" i="3" s="1"/>
  <c r="J637" i="2"/>
  <c r="J835" i="2"/>
  <c r="J949" i="2"/>
  <c r="J430" i="2"/>
  <c r="AH430" i="2" s="1"/>
  <c r="E966" i="3" s="1"/>
  <c r="J517" i="2"/>
  <c r="AH517" i="2" s="1"/>
  <c r="E885" i="3" s="1"/>
  <c r="J1123" i="2"/>
  <c r="J118" i="2"/>
  <c r="J278" i="2"/>
  <c r="AH278" i="2" s="1"/>
  <c r="E103" i="3" s="1"/>
  <c r="J584" i="2"/>
  <c r="J1049" i="2"/>
  <c r="J1104" i="2"/>
  <c r="J262" i="2"/>
  <c r="J248" i="2"/>
  <c r="AH248" i="2" s="1"/>
  <c r="E732" i="3" s="1"/>
  <c r="J583" i="2"/>
  <c r="J553" i="2"/>
  <c r="AH553" i="2" s="1"/>
  <c r="E170" i="3" s="1"/>
  <c r="J1074" i="2"/>
  <c r="AH1074" i="2" s="1"/>
  <c r="E701" i="3" s="1"/>
  <c r="J679" i="2"/>
  <c r="J608" i="2"/>
  <c r="J287" i="2"/>
  <c r="J898" i="2"/>
  <c r="J511" i="2"/>
  <c r="J604" i="2"/>
  <c r="J158" i="2"/>
  <c r="AH158" i="2" s="1"/>
  <c r="E580" i="3" s="1"/>
  <c r="J365" i="2"/>
  <c r="J494" i="2"/>
  <c r="AH494" i="2" s="1"/>
  <c r="E426" i="3" s="1"/>
  <c r="J800" i="2"/>
  <c r="J77" i="2"/>
  <c r="AH77" i="2" s="1"/>
  <c r="E508" i="3" s="1"/>
  <c r="J358" i="2"/>
  <c r="J710" i="2"/>
  <c r="AH710" i="2" s="1"/>
  <c r="E483" i="3" s="1"/>
  <c r="J1108" i="2"/>
  <c r="J1044" i="2"/>
  <c r="AH1044" i="2" s="1"/>
  <c r="E1095" i="3" s="1"/>
  <c r="J1098" i="2"/>
  <c r="J940" i="2"/>
  <c r="AH940" i="2" s="1"/>
  <c r="E1071" i="3" s="1"/>
  <c r="J586" i="2"/>
  <c r="J233" i="2"/>
  <c r="AH233" i="2" s="1"/>
  <c r="E235" i="3" s="1"/>
  <c r="J740" i="2"/>
  <c r="J479" i="2"/>
  <c r="AH479" i="2" s="1"/>
  <c r="E779" i="3" s="1"/>
  <c r="J648" i="2"/>
  <c r="J669" i="2"/>
  <c r="AH669" i="2" s="1"/>
  <c r="E588" i="3" s="1"/>
  <c r="J242" i="2"/>
  <c r="AH242" i="2" s="1"/>
  <c r="E71" i="3" s="1"/>
  <c r="J434" i="2"/>
  <c r="AH434" i="2" s="1"/>
  <c r="E425" i="3" s="1"/>
  <c r="J849" i="2"/>
  <c r="J93" i="2"/>
  <c r="J50" i="2"/>
  <c r="AH50" i="2" s="1"/>
  <c r="E122" i="3" s="1"/>
  <c r="J241" i="2"/>
  <c r="J528" i="2"/>
  <c r="J748" i="2"/>
  <c r="J1085" i="2"/>
  <c r="AH1085" i="2" s="1"/>
  <c r="E1087" i="3" s="1"/>
  <c r="J611" i="2"/>
  <c r="J874" i="2"/>
  <c r="J988" i="2"/>
  <c r="J136" i="2"/>
  <c r="AH136" i="2" s="1"/>
  <c r="E512" i="3" s="1"/>
  <c r="J276" i="2"/>
  <c r="J447" i="2"/>
  <c r="J668" i="2"/>
  <c r="J1033" i="2"/>
  <c r="AH1033" i="2" s="1"/>
  <c r="E346" i="3" s="1"/>
  <c r="J717" i="2"/>
  <c r="AH717" i="2" s="1"/>
  <c r="E773" i="3" s="1"/>
  <c r="J1068" i="2"/>
  <c r="J852" i="2"/>
  <c r="J957" i="2"/>
  <c r="AH957" i="2" s="1"/>
  <c r="E583" i="3" s="1"/>
  <c r="J529" i="2"/>
  <c r="J139" i="2"/>
  <c r="J862" i="2"/>
  <c r="J357" i="2"/>
  <c r="AH357" i="2" s="1"/>
  <c r="E385" i="3" s="1"/>
  <c r="J360" i="2"/>
  <c r="AH360" i="2" s="1"/>
  <c r="E341" i="3" s="1"/>
  <c r="J400" i="2"/>
  <c r="J61" i="2"/>
  <c r="J887" i="2"/>
  <c r="AH887" i="2" s="1"/>
  <c r="E996" i="3" s="1"/>
  <c r="J384" i="2"/>
  <c r="AH384" i="2" s="1"/>
  <c r="E244" i="3" s="1"/>
  <c r="J858" i="2"/>
  <c r="J1001" i="2"/>
  <c r="J209" i="2"/>
  <c r="AH209" i="2" s="1"/>
  <c r="E451" i="3" s="1"/>
  <c r="J213" i="2"/>
  <c r="J942" i="2"/>
  <c r="J468" i="2"/>
  <c r="J261" i="2"/>
  <c r="AH261" i="2" s="1"/>
  <c r="E957" i="3" s="1"/>
  <c r="J603" i="2"/>
  <c r="J1076" i="2"/>
  <c r="J1061" i="2"/>
  <c r="AH1061" i="2" s="1"/>
  <c r="E638" i="3" s="1"/>
  <c r="J956" i="2"/>
  <c r="AH956" i="2" s="1"/>
  <c r="E625" i="3" s="1"/>
  <c r="J758" i="2"/>
  <c r="J1063" i="2"/>
  <c r="J873" i="2"/>
  <c r="J537" i="2"/>
  <c r="AH537" i="2" s="1"/>
  <c r="E294" i="3" s="1"/>
  <c r="J801" i="2"/>
  <c r="AH801" i="2" s="1"/>
  <c r="E197" i="3" s="1"/>
  <c r="J1051" i="2"/>
  <c r="J991" i="2"/>
  <c r="J486" i="2"/>
  <c r="J464" i="2"/>
  <c r="AH464" i="2" s="1"/>
  <c r="E818" i="3" s="1"/>
  <c r="J350" i="2"/>
  <c r="J1109" i="2"/>
  <c r="AH1109" i="2" s="1"/>
  <c r="E1120" i="3" s="1"/>
  <c r="J869" i="2"/>
  <c r="J784" i="2"/>
  <c r="AH784" i="2" s="1"/>
  <c r="E691" i="3" s="1"/>
  <c r="J547" i="2"/>
  <c r="J473" i="2"/>
  <c r="J207" i="2"/>
  <c r="AH207" i="2" s="1"/>
  <c r="E548" i="3" s="1"/>
  <c r="J477" i="2"/>
  <c r="J619" i="2"/>
  <c r="J497" i="2"/>
  <c r="AH497" i="2" s="1"/>
  <c r="E767" i="3" s="1"/>
  <c r="J108" i="2"/>
  <c r="AH108" i="2" s="1"/>
  <c r="E495" i="3" s="1"/>
  <c r="J548" i="2"/>
  <c r="J683" i="2"/>
  <c r="J1011" i="2"/>
  <c r="AH1011" i="2" s="1"/>
  <c r="E265" i="3" s="1"/>
  <c r="J319" i="2"/>
  <c r="J572" i="2"/>
  <c r="J436" i="2"/>
  <c r="J790" i="2"/>
  <c r="AH790" i="2" s="1"/>
  <c r="E29" i="3" s="1"/>
  <c r="J132" i="2"/>
  <c r="J902" i="2"/>
  <c r="AH902" i="2" s="1"/>
  <c r="E783" i="3" s="1"/>
  <c r="J615" i="2"/>
  <c r="J524" i="2"/>
  <c r="AH524" i="2" s="1"/>
  <c r="E935" i="3" s="1"/>
  <c r="J992" i="2"/>
  <c r="J324" i="2"/>
  <c r="J305" i="2"/>
  <c r="J765" i="2"/>
  <c r="AH765" i="2" s="1"/>
  <c r="E475" i="3" s="1"/>
  <c r="J630" i="2"/>
  <c r="J697" i="2"/>
  <c r="AH697" i="2" s="1"/>
  <c r="E760" i="3" s="1"/>
  <c r="J270" i="2"/>
  <c r="J331" i="2"/>
  <c r="J612" i="2"/>
  <c r="AH612" i="2" s="1"/>
  <c r="E463" i="3" s="1"/>
  <c r="J33" i="2"/>
  <c r="J399" i="2"/>
  <c r="J575" i="2"/>
  <c r="J40" i="2"/>
  <c r="AH40" i="2" s="1"/>
  <c r="E11" i="3" s="1"/>
  <c r="J392" i="2"/>
  <c r="AH392" i="2" s="1"/>
  <c r="E25" i="3" s="1"/>
  <c r="J665" i="2"/>
  <c r="J987" i="2"/>
  <c r="J127" i="2"/>
  <c r="AH127" i="2" s="1"/>
  <c r="E36" i="3" s="1"/>
  <c r="J1042" i="2"/>
  <c r="J170" i="2"/>
  <c r="J295" i="2"/>
  <c r="AH295" i="2" s="1"/>
  <c r="E393" i="3" s="1"/>
  <c r="J371" i="2"/>
  <c r="AH371" i="2" s="1"/>
  <c r="E579" i="3" s="1"/>
  <c r="J814" i="2"/>
  <c r="AH814" i="2" s="1"/>
  <c r="E474" i="3" s="1"/>
  <c r="J267" i="2"/>
  <c r="AH267" i="2" s="1"/>
  <c r="E359" i="3" s="1"/>
  <c r="J802" i="2"/>
  <c r="J976" i="2"/>
  <c r="AH976" i="2" s="1"/>
  <c r="E852" i="3" s="1"/>
  <c r="J67" i="2"/>
  <c r="AH67" i="2" s="1"/>
  <c r="E459" i="3" s="1"/>
  <c r="J453" i="2"/>
  <c r="J452" i="2"/>
  <c r="J1077" i="2"/>
  <c r="AH1077" i="2" s="1"/>
  <c r="E1099" i="3" s="1"/>
  <c r="J803" i="2"/>
  <c r="AH803" i="2" s="1"/>
  <c r="E824" i="3" s="1"/>
  <c r="J609" i="2"/>
  <c r="J917" i="2"/>
  <c r="J566" i="2"/>
  <c r="J387" i="2"/>
  <c r="J389" i="2"/>
  <c r="AH389" i="2" s="1"/>
  <c r="E831" i="3" s="1"/>
  <c r="J332" i="2"/>
  <c r="AH332" i="2" s="1"/>
  <c r="E940" i="3" s="1"/>
  <c r="J560" i="2"/>
  <c r="AH560" i="2" s="1"/>
  <c r="E22" i="3" s="1"/>
  <c r="J979" i="2"/>
  <c r="AH979" i="2" s="1"/>
  <c r="E943" i="3" s="1"/>
  <c r="J696" i="2"/>
  <c r="J959" i="2"/>
  <c r="AH959" i="2" s="1"/>
  <c r="E1064" i="3" s="1"/>
  <c r="J130" i="2"/>
  <c r="AH130" i="2" s="1"/>
  <c r="E484" i="3" s="1"/>
  <c r="J994" i="2"/>
  <c r="AH994" i="2" s="1"/>
  <c r="E1020" i="3" s="1"/>
  <c r="J996" i="2"/>
  <c r="J628" i="2"/>
  <c r="AH628" i="2" s="1"/>
  <c r="E784" i="3" s="1"/>
  <c r="J500" i="2"/>
  <c r="AH500" i="2" s="1"/>
  <c r="E528" i="3" s="1"/>
  <c r="J469" i="2"/>
  <c r="AH469" i="2" s="1"/>
  <c r="E611" i="3" s="1"/>
  <c r="J728" i="2"/>
  <c r="J699" i="2"/>
  <c r="J617" i="2"/>
  <c r="J810" i="2"/>
  <c r="AH810" i="2" s="1"/>
  <c r="E192" i="3" s="1"/>
  <c r="J323" i="2"/>
  <c r="J847" i="2"/>
  <c r="AH1006" i="2"/>
  <c r="E1058" i="3" s="1"/>
  <c r="AH471" i="2"/>
  <c r="E748" i="3" s="1"/>
  <c r="AH1023" i="2"/>
  <c r="E941" i="3" s="1"/>
  <c r="AH918" i="2"/>
  <c r="E417" i="3" s="1"/>
  <c r="AH422" i="2"/>
  <c r="E72" i="3" s="1"/>
  <c r="AH1016" i="2"/>
  <c r="E1073" i="3" s="1"/>
  <c r="AH539" i="2"/>
  <c r="E133" i="3" s="1"/>
  <c r="AH787" i="2"/>
  <c r="E757" i="3" s="1"/>
  <c r="AH818" i="2"/>
  <c r="E621" i="3" s="1"/>
  <c r="AH704" i="2"/>
  <c r="E21" i="3" s="1"/>
  <c r="AH944" i="2"/>
  <c r="E301" i="3" s="1"/>
  <c r="AH726" i="2"/>
  <c r="E384" i="3" s="1"/>
  <c r="AH1065" i="2"/>
  <c r="E134" i="3" s="1"/>
  <c r="AH598" i="2"/>
  <c r="E433" i="3" s="1"/>
  <c r="AH908" i="2"/>
  <c r="E445" i="3" s="1"/>
  <c r="AH336" i="2"/>
  <c r="E264" i="3" s="1"/>
  <c r="AH1037" i="2"/>
  <c r="E761" i="3" s="1"/>
  <c r="AH372" i="2"/>
  <c r="E1018" i="3" s="1"/>
  <c r="AH206" i="2"/>
  <c r="E1003" i="3" s="1"/>
  <c r="AH146" i="2"/>
  <c r="E328" i="3" s="1"/>
  <c r="AH821" i="2"/>
  <c r="E959" i="3" s="1"/>
  <c r="AH157" i="2"/>
  <c r="E600" i="3" s="1"/>
  <c r="AH753" i="2"/>
  <c r="E448" i="3" s="1"/>
  <c r="AH850" i="2"/>
  <c r="E158" i="3" s="1"/>
  <c r="AH552" i="2"/>
  <c r="E592" i="3" s="1"/>
  <c r="AH367" i="2"/>
  <c r="E283" i="3" s="1"/>
  <c r="AH867" i="2"/>
  <c r="E308" i="3" s="1"/>
  <c r="AH832" i="2"/>
  <c r="E343" i="3" s="1"/>
  <c r="AH313" i="2"/>
  <c r="E696" i="3" s="1"/>
  <c r="AH926" i="2"/>
  <c r="E860" i="3" s="1"/>
  <c r="AH131" i="2"/>
  <c r="E629" i="3" s="1"/>
  <c r="AH285" i="2"/>
  <c r="E752" i="3" s="1"/>
  <c r="AH747" i="2"/>
  <c r="E304" i="3" s="1"/>
  <c r="AH633" i="2"/>
  <c r="E351" i="3" s="1"/>
  <c r="AH660" i="2"/>
  <c r="E711" i="3" s="1"/>
  <c r="AH816" i="2"/>
  <c r="E287" i="3" s="1"/>
  <c r="AH644" i="2"/>
  <c r="E652" i="3" s="1"/>
  <c r="AH1069" i="2"/>
  <c r="E793" i="3" s="1"/>
  <c r="AH1081" i="2"/>
  <c r="E1082" i="3" s="1"/>
  <c r="AH440" i="2"/>
  <c r="E55" i="3" s="1"/>
  <c r="AH930" i="2"/>
  <c r="E912" i="3" s="1"/>
  <c r="AH817" i="2"/>
  <c r="E669" i="3" s="1"/>
  <c r="AH123" i="2"/>
  <c r="E562" i="3" s="1"/>
  <c r="AH885" i="2"/>
  <c r="E452" i="3" s="1"/>
  <c r="AH17" i="2"/>
  <c r="E788" i="3" s="1"/>
  <c r="AH18" i="2"/>
  <c r="E933" i="3" s="1"/>
  <c r="AH3" i="2"/>
  <c r="E705" i="3" s="1"/>
  <c r="AH11" i="2"/>
  <c r="E829" i="3" s="1"/>
  <c r="AH8" i="2"/>
  <c r="E738" i="3" s="1"/>
  <c r="AH9" i="2"/>
  <c r="E916" i="3" s="1"/>
  <c r="AH15" i="2"/>
  <c r="E932" i="3" s="1"/>
  <c r="AH4" i="2"/>
  <c r="E925" i="3" s="1"/>
  <c r="AH5" i="2"/>
  <c r="E898" i="3" s="1"/>
  <c r="AH16" i="2"/>
  <c r="E871" i="3" s="1"/>
  <c r="AH764" i="2"/>
  <c r="E330" i="3" s="1"/>
  <c r="AH167" i="2"/>
  <c r="E220" i="3" s="1"/>
  <c r="AH1110" i="2"/>
  <c r="E1108" i="3" s="1"/>
  <c r="AH706" i="2"/>
  <c r="E695" i="3" s="1"/>
  <c r="AH1105" i="2"/>
  <c r="E1116" i="3" s="1"/>
  <c r="AH429" i="2"/>
  <c r="E436" i="3" s="1"/>
  <c r="AH601" i="2"/>
  <c r="E409" i="3" s="1"/>
  <c r="AH94" i="2"/>
  <c r="E908" i="3" s="1"/>
  <c r="AH107" i="2"/>
  <c r="E242" i="3" s="1"/>
  <c r="AH983" i="2"/>
  <c r="E884" i="3" s="1"/>
  <c r="AH960" i="2"/>
  <c r="E1081" i="3" s="1"/>
  <c r="AH664" i="2"/>
  <c r="E415" i="3" s="1"/>
  <c r="AH411" i="2"/>
  <c r="E458" i="3" s="1"/>
  <c r="AH68" i="2"/>
  <c r="E298" i="3" s="1"/>
  <c r="AH228" i="2"/>
  <c r="E373" i="3" s="1"/>
  <c r="AH14" i="2"/>
  <c r="E901" i="3" s="1"/>
  <c r="AH99" i="2"/>
  <c r="E838" i="3" s="1"/>
  <c r="AH7" i="2"/>
  <c r="E847" i="3" s="1"/>
  <c r="AH100" i="2"/>
  <c r="E895" i="3" s="1"/>
  <c r="AH101" i="2"/>
  <c r="E977" i="3" s="1"/>
  <c r="AH10" i="2"/>
  <c r="E888" i="3" s="1"/>
  <c r="AH19" i="2"/>
  <c r="E688" i="3" s="1"/>
  <c r="AH12" i="2"/>
  <c r="E778" i="3" s="1"/>
  <c r="AH6" i="2"/>
  <c r="E684" i="3" s="1"/>
  <c r="AH13" i="2"/>
  <c r="E741" i="3" s="1"/>
  <c r="AH78" i="2"/>
  <c r="E593" i="3" s="1"/>
  <c r="AH275" i="2"/>
  <c r="E306" i="3" s="1"/>
  <c r="AH780" i="2"/>
  <c r="E332" i="3" s="1"/>
  <c r="AH42" i="2"/>
  <c r="E921" i="3" s="1"/>
  <c r="AH299" i="2"/>
  <c r="E248" i="3" s="1"/>
  <c r="AH362" i="2"/>
  <c r="E395" i="3" s="1"/>
  <c r="AH381" i="2"/>
  <c r="E477" i="3" s="1"/>
  <c r="AH176" i="2"/>
  <c r="E120" i="3" s="1"/>
  <c r="AH1028" i="2"/>
  <c r="E1089" i="3" s="1"/>
  <c r="AH698" i="2"/>
  <c r="E978" i="3" s="1"/>
  <c r="AH1015" i="2"/>
  <c r="E980" i="3" s="1"/>
  <c r="AH596" i="2"/>
  <c r="E413" i="3" s="1"/>
  <c r="AH346" i="2"/>
  <c r="E953" i="3" s="1"/>
  <c r="AH300" i="2"/>
  <c r="E6" i="3" s="1"/>
  <c r="AH377" i="2"/>
  <c r="E789" i="3" s="1"/>
  <c r="AH1000" i="2"/>
  <c r="E1033" i="3" s="1"/>
  <c r="AH527" i="2"/>
  <c r="E340" i="3" s="1"/>
  <c r="AH509" i="2"/>
  <c r="E725" i="3" s="1"/>
  <c r="AH428" i="2"/>
  <c r="E679" i="3" s="1"/>
  <c r="AH568" i="2"/>
  <c r="E84" i="3" s="1"/>
  <c r="AH208" i="2"/>
  <c r="E140" i="3" s="1"/>
  <c r="AH296" i="2"/>
  <c r="E697" i="3" s="1"/>
  <c r="AH518" i="2"/>
  <c r="E125" i="3" s="1"/>
  <c r="AH677" i="2"/>
  <c r="E1043" i="3" s="1"/>
  <c r="AH806" i="2"/>
  <c r="E354" i="3" s="1"/>
  <c r="AH455" i="2"/>
  <c r="E1025" i="3" s="1"/>
  <c r="AH564" i="2"/>
  <c r="E292" i="3" s="1"/>
  <c r="AH835" i="2"/>
  <c r="AH1123" i="2"/>
  <c r="E1094" i="3" s="1"/>
  <c r="AH320" i="2"/>
  <c r="E635" i="3" s="1"/>
  <c r="AH1049" i="2"/>
  <c r="E1007" i="3" s="1"/>
  <c r="AH583" i="2"/>
  <c r="E675" i="3" s="1"/>
  <c r="AH608" i="2"/>
  <c r="E756" i="3" s="1"/>
  <c r="AH898" i="2"/>
  <c r="E826" i="3" s="1"/>
  <c r="AH1108" i="2"/>
  <c r="E1111" i="3" s="1"/>
  <c r="AH849" i="2"/>
  <c r="E88" i="3" s="1"/>
  <c r="AH528" i="2"/>
  <c r="E827" i="3" s="1"/>
  <c r="AH874" i="2"/>
  <c r="E410" i="3" s="1"/>
  <c r="AH447" i="2"/>
  <c r="E130" i="3" s="1"/>
  <c r="AH1068" i="2"/>
  <c r="E1059" i="3" s="1"/>
  <c r="AH139" i="2"/>
  <c r="E995" i="3" s="1"/>
  <c r="AH942" i="2"/>
  <c r="E686" i="3" s="1"/>
  <c r="AH1063" i="2"/>
  <c r="E1091" i="3" s="1"/>
  <c r="AH619" i="2"/>
  <c r="E759" i="3" s="1"/>
  <c r="AH572" i="2"/>
  <c r="E934" i="3" s="1"/>
  <c r="AH324" i="2"/>
  <c r="E180" i="3" s="1"/>
  <c r="AH399" i="2"/>
  <c r="E523" i="3" s="1"/>
  <c r="AH665" i="2"/>
  <c r="E182" i="3" s="1"/>
  <c r="AH170" i="2"/>
  <c r="E232" i="3" s="1"/>
  <c r="AH453" i="2"/>
  <c r="E733" i="3" s="1"/>
  <c r="AH1042" i="2" l="1"/>
  <c r="E1061" i="3" s="1"/>
  <c r="AH33" i="2"/>
  <c r="E183" i="3" s="1"/>
  <c r="AI835" i="2"/>
  <c r="E863" i="3"/>
  <c r="AH27" i="2"/>
  <c r="E98" i="3" s="1"/>
  <c r="AH858" i="2"/>
  <c r="E985" i="3" s="1"/>
  <c r="AH604" i="2"/>
  <c r="E755" i="3" s="1"/>
  <c r="AH737" i="2"/>
  <c r="E386" i="3" s="1"/>
  <c r="AH699" i="2"/>
  <c r="E591" i="3" s="1"/>
  <c r="AH991" i="2"/>
  <c r="E928" i="3" s="1"/>
  <c r="AH1086" i="2"/>
  <c r="E1075" i="3" s="1"/>
  <c r="AH387" i="2"/>
  <c r="E213" i="3" s="1"/>
  <c r="AH603" i="2"/>
  <c r="E841" i="3" s="1"/>
  <c r="AH791" i="2"/>
  <c r="E854" i="3" s="1"/>
  <c r="AH740" i="2"/>
  <c r="E737" i="3" s="1"/>
  <c r="AH467" i="2"/>
  <c r="E882" i="3" s="1"/>
  <c r="AH406" i="2"/>
  <c r="E30" i="3" s="1"/>
  <c r="AH580" i="2"/>
  <c r="E859" i="3" s="1"/>
  <c r="AH696" i="2"/>
  <c r="E734" i="3" s="1"/>
  <c r="AH195" i="2"/>
  <c r="E174" i="3" s="1"/>
  <c r="AH584" i="2"/>
  <c r="E708" i="3" s="1"/>
  <c r="AH213" i="2"/>
  <c r="E69" i="3" s="1"/>
  <c r="AH622" i="2"/>
  <c r="E674" i="3" s="1"/>
  <c r="AH511" i="2"/>
  <c r="E853" i="3" s="1"/>
  <c r="AH679" i="2"/>
  <c r="E680" i="3" s="1"/>
  <c r="AH1051" i="2"/>
  <c r="E1072" i="3" s="1"/>
  <c r="AH546" i="2"/>
  <c r="E559" i="3" s="1"/>
  <c r="AH949" i="2"/>
  <c r="E1054" i="3" s="1"/>
  <c r="AH71" i="2"/>
  <c r="E367" i="3" s="1"/>
  <c r="AH1048" i="2"/>
  <c r="E1083" i="3" s="1"/>
  <c r="AH452" i="2"/>
  <c r="E821" i="3" s="1"/>
  <c r="AH802" i="2"/>
  <c r="E634" i="3" s="1"/>
  <c r="AH987" i="2"/>
  <c r="E692" i="3" s="1"/>
  <c r="AH575" i="2"/>
  <c r="E9" i="3" s="1"/>
  <c r="AH331" i="2"/>
  <c r="E57" i="3" s="1"/>
  <c r="AH827" i="2"/>
  <c r="E501" i="3" s="1"/>
  <c r="AH1076" i="2"/>
  <c r="E200" i="3" s="1"/>
  <c r="AH70" i="2"/>
  <c r="E549" i="3" s="1"/>
  <c r="AH758" i="2"/>
  <c r="E93" i="3" s="1"/>
  <c r="AH400" i="2"/>
  <c r="E984" i="3" s="1"/>
  <c r="AH996" i="2"/>
  <c r="E962" i="3" s="1"/>
  <c r="AH314" i="2"/>
  <c r="E769" i="3" s="1"/>
  <c r="AH454" i="2"/>
  <c r="E582" i="3" s="1"/>
  <c r="AH225" i="2"/>
  <c r="E873" i="3" s="1"/>
  <c r="AH548" i="2"/>
  <c r="E339" i="3" s="1"/>
  <c r="AH477" i="2"/>
  <c r="E95" i="3" s="1"/>
  <c r="AH473" i="2"/>
  <c r="E976" i="3" s="1"/>
  <c r="AH441" i="2"/>
  <c r="E335" i="3" s="1"/>
  <c r="AH847" i="2"/>
  <c r="E710" i="3" s="1"/>
  <c r="AH617" i="2"/>
  <c r="E482" i="3" s="1"/>
  <c r="AH566" i="2"/>
  <c r="E143" i="3" s="1"/>
  <c r="AH630" i="2"/>
  <c r="E772" i="3" s="1"/>
  <c r="AH992" i="2"/>
  <c r="E877" i="3" s="1"/>
  <c r="AH132" i="2"/>
  <c r="E770" i="3" s="1"/>
  <c r="AH319" i="2"/>
  <c r="E624" i="3" s="1"/>
  <c r="AH869" i="2"/>
  <c r="E1068" i="3" s="1"/>
  <c r="AH486" i="2"/>
  <c r="E187" i="3" s="1"/>
  <c r="AH1098" i="2"/>
  <c r="E1103" i="3" s="1"/>
  <c r="AH358" i="2"/>
  <c r="E707" i="3" s="1"/>
  <c r="AH365" i="2"/>
  <c r="E856" i="3" s="1"/>
  <c r="AH262" i="2"/>
  <c r="E32" i="3" s="1"/>
  <c r="AH38" i="2"/>
  <c r="E219" i="3" s="1"/>
  <c r="AH227" i="2"/>
  <c r="E61" i="3" s="1"/>
  <c r="AH933" i="2"/>
  <c r="E576" i="3" s="1"/>
  <c r="AH368" i="2"/>
  <c r="E554" i="3" s="1"/>
  <c r="AH533" i="2"/>
  <c r="E766" i="3" s="1"/>
  <c r="AH74" i="2"/>
  <c r="E23" i="3" s="1"/>
  <c r="AH87" i="2"/>
  <c r="E990" i="3" s="1"/>
  <c r="AH451" i="2"/>
  <c r="E575" i="3" s="1"/>
  <c r="AH174" i="2"/>
  <c r="E131" i="3" s="1"/>
  <c r="AH273" i="2"/>
  <c r="E16" i="3" s="1"/>
  <c r="AH1002" i="2"/>
  <c r="E809" i="3" s="1"/>
  <c r="AH852" i="2"/>
  <c r="E399" i="3" s="1"/>
  <c r="AH668" i="2"/>
  <c r="E601" i="3" s="1"/>
  <c r="AH988" i="2"/>
  <c r="E729" i="3" s="1"/>
  <c r="AH1104" i="2"/>
  <c r="E1106" i="3" s="1"/>
  <c r="AH767" i="2"/>
  <c r="E878" i="3" s="1"/>
  <c r="AH971" i="2"/>
  <c r="E828" i="3" s="1"/>
  <c r="AH188" i="2"/>
  <c r="E329" i="3" s="1"/>
  <c r="AH1114" i="2"/>
  <c r="E1107" i="3" s="1"/>
  <c r="AH118" i="2"/>
  <c r="E720" i="3" s="1"/>
  <c r="AH728" i="2"/>
  <c r="E224" i="3" s="1"/>
  <c r="AH972" i="2"/>
  <c r="E81" i="3" s="1"/>
  <c r="AH917" i="2"/>
  <c r="E997" i="3" s="1"/>
  <c r="AH609" i="2"/>
  <c r="E293" i="3" s="1"/>
  <c r="AH323" i="2"/>
  <c r="E945" i="3" s="1"/>
  <c r="AH1060" i="2"/>
  <c r="E270" i="3" s="1"/>
  <c r="AH1019" i="2"/>
  <c r="E1008" i="3" s="1"/>
  <c r="AH431" i="2"/>
  <c r="E795" i="3" s="1"/>
  <c r="AH73" i="2"/>
  <c r="E650" i="3" s="1"/>
  <c r="AH748" i="2"/>
  <c r="E605" i="3" s="1"/>
  <c r="AH241" i="2"/>
  <c r="E117" i="3" s="1"/>
  <c r="AH913" i="2"/>
  <c r="E723" i="3" s="1"/>
  <c r="AH116" i="2"/>
  <c r="E358" i="3" s="1"/>
  <c r="AH395" i="2"/>
  <c r="E566" i="3" s="1"/>
  <c r="AH851" i="2"/>
  <c r="E1034" i="3" s="1"/>
  <c r="AH270" i="2"/>
  <c r="E714" i="3" s="1"/>
  <c r="AH305" i="2"/>
  <c r="E416" i="3" s="1"/>
  <c r="AH615" i="2"/>
  <c r="E929" i="3" s="1"/>
  <c r="AH436" i="2"/>
  <c r="E280" i="3" s="1"/>
  <c r="AH683" i="2"/>
  <c r="E565" i="3" s="1"/>
  <c r="AH547" i="2"/>
  <c r="E804" i="3" s="1"/>
  <c r="AH350" i="2"/>
  <c r="E1014" i="3" s="1"/>
  <c r="AH637" i="2"/>
  <c r="E33" i="3" s="1"/>
  <c r="AH443" i="2"/>
  <c r="E906" i="3" s="1"/>
  <c r="AH648" i="2"/>
  <c r="E225" i="3" s="1"/>
  <c r="AH586" i="2"/>
  <c r="E861" i="3" s="1"/>
  <c r="AH800" i="2"/>
  <c r="E1032" i="3" s="1"/>
  <c r="AH353" i="2"/>
  <c r="E456" i="3" s="1"/>
  <c r="AH504" i="2"/>
  <c r="E176" i="3" s="1"/>
  <c r="AH189" i="2"/>
  <c r="E305" i="3" s="1"/>
  <c r="AH529" i="2"/>
  <c r="E961" i="3" s="1"/>
  <c r="AH276" i="2"/>
  <c r="E201" i="3" s="1"/>
  <c r="AH611" i="2"/>
  <c r="E747" i="3" s="1"/>
  <c r="AH271" i="2"/>
  <c r="E603" i="3" s="1"/>
  <c r="AH873" i="2"/>
  <c r="E1021" i="3" s="1"/>
  <c r="AH468" i="2"/>
  <c r="E86" i="3" s="1"/>
  <c r="AH1001" i="2"/>
  <c r="E897" i="3" s="1"/>
  <c r="AH61" i="2"/>
  <c r="E58" i="3" s="1"/>
  <c r="AH862" i="2"/>
  <c r="E787" i="3" s="1"/>
  <c r="AH93" i="2"/>
  <c r="E268" i="3" s="1"/>
  <c r="AH287" i="2"/>
  <c r="E437" i="3" s="1"/>
  <c r="AH439" i="2"/>
  <c r="E504" i="3" s="1"/>
  <c r="AH37" i="2"/>
  <c r="E801" i="3" s="1"/>
  <c r="AH752" i="2"/>
  <c r="E135" i="3" s="1"/>
  <c r="AH55" i="2"/>
  <c r="E657" i="3" s="1"/>
  <c r="AH688" i="2"/>
  <c r="E223" i="3" s="1"/>
  <c r="AH301" i="2"/>
  <c r="E1004" i="3" s="1"/>
  <c r="AH880" i="2"/>
  <c r="E538" i="3" s="1"/>
  <c r="AH370" i="2"/>
  <c r="E4" i="3" s="1"/>
  <c r="AH391" i="2"/>
  <c r="E387" i="3" s="1"/>
  <c r="AH1116" i="2"/>
  <c r="E1117" i="3" s="1"/>
  <c r="AH795" i="2"/>
  <c r="E102" i="3" s="1"/>
  <c r="AH549" i="2"/>
  <c r="E2" i="3" s="1"/>
  <c r="AH786" i="2"/>
  <c r="E127" i="3" s="1"/>
  <c r="AH713" i="2"/>
  <c r="E1016" i="3" s="1"/>
  <c r="AH22" i="2"/>
  <c r="E46" i="3" s="1"/>
  <c r="AH649" i="2"/>
  <c r="E922" i="3" s="1"/>
  <c r="AH1071" i="2"/>
  <c r="E1085" i="3" s="1"/>
  <c r="AH841" i="2"/>
  <c r="E464" i="3" s="1"/>
  <c r="AH426" i="2"/>
  <c r="E38" i="3" s="1"/>
  <c r="AH183" i="2"/>
  <c r="E999" i="3" s="1"/>
  <c r="AH1100" i="2"/>
  <c r="E1062" i="3" s="1"/>
  <c r="AH385" i="2"/>
  <c r="E1012" i="3" s="1"/>
  <c r="AH239" i="2"/>
  <c r="E525" i="3" s="1"/>
  <c r="AH920" i="2"/>
  <c r="E502" i="3" s="1"/>
  <c r="AH220" i="2"/>
  <c r="E203" i="3" s="1"/>
  <c r="AH982" i="2"/>
  <c r="E837" i="3" s="1"/>
  <c r="AH599" i="2"/>
  <c r="E424" i="3" s="1"/>
  <c r="AH618" i="2"/>
  <c r="E1013" i="3" s="1"/>
  <c r="AH291" i="2"/>
  <c r="E406" i="3" s="1"/>
  <c r="AH247" i="2"/>
  <c r="E1006" i="3" s="1"/>
  <c r="AH374" i="2"/>
  <c r="E48" i="3" s="1"/>
  <c r="AH98" i="2"/>
  <c r="E555" i="3" s="1"/>
  <c r="AH507" i="2"/>
  <c r="E1024" i="3" s="1"/>
  <c r="AH1004" i="2"/>
  <c r="E465" i="3" s="1"/>
  <c r="AH397" i="2"/>
  <c r="E440" i="3" s="1"/>
  <c r="AH868" i="2"/>
  <c r="E839" i="3" s="1"/>
  <c r="AH1014" i="2"/>
  <c r="E1057" i="3" s="1"/>
  <c r="AH952" i="2"/>
  <c r="E790" i="3" s="1"/>
  <c r="AH83" i="2"/>
  <c r="E543" i="3" s="1"/>
  <c r="AH31" i="2"/>
  <c r="E179" i="3" s="1"/>
  <c r="AH522" i="2"/>
  <c r="E365" i="3" s="1"/>
  <c r="AH703" i="2"/>
  <c r="E428" i="3" s="1"/>
  <c r="AH326" i="2"/>
  <c r="E146" i="3" s="1"/>
  <c r="AH458" i="2"/>
  <c r="E19" i="3" s="1"/>
  <c r="AH147" i="2"/>
  <c r="E900" i="3" s="1"/>
  <c r="AH412" i="2"/>
  <c r="E449" i="3" s="1"/>
  <c r="AH724" i="2"/>
  <c r="E128" i="3" s="1"/>
  <c r="AH530" i="2"/>
  <c r="E50" i="3" s="1"/>
  <c r="AH1093" i="2"/>
  <c r="E973" i="3" s="1"/>
  <c r="AH444" i="2"/>
  <c r="E726" i="3" s="1"/>
  <c r="AH632" i="2"/>
  <c r="E1042" i="3" s="1"/>
  <c r="AH1101" i="2"/>
  <c r="E1070" i="3" s="1"/>
  <c r="AH515" i="2"/>
  <c r="E612" i="3" s="1"/>
  <c r="AH1020" i="2"/>
  <c r="E167" i="3" s="1"/>
  <c r="AH875" i="2"/>
  <c r="E1067" i="3" s="1"/>
  <c r="AH483" i="2"/>
  <c r="E620" i="3" s="1"/>
  <c r="AH144" i="2"/>
  <c r="E781" i="3" s="1"/>
  <c r="AH293" i="2"/>
  <c r="E993" i="3" s="1"/>
  <c r="AH861" i="2"/>
  <c r="E148" i="3" s="1"/>
  <c r="AH934" i="2"/>
  <c r="E432" i="3" s="1"/>
  <c r="AH711" i="2"/>
  <c r="E972" i="3" s="1"/>
  <c r="AH1106" i="2"/>
  <c r="E1112" i="3" s="1"/>
  <c r="AH897" i="2"/>
  <c r="E1069" i="3" s="1"/>
  <c r="AH761" i="2"/>
  <c r="E277" i="3" s="1"/>
  <c r="AH750" i="2"/>
  <c r="E558" i="3" s="1"/>
  <c r="AH198" i="2"/>
  <c r="E284" i="3" s="1"/>
  <c r="AH625" i="2"/>
  <c r="E743" i="3" s="1"/>
  <c r="AH914" i="2"/>
  <c r="E636" i="3" s="1"/>
  <c r="AH51" i="2"/>
  <c r="E239" i="3" s="1"/>
  <c r="AH268" i="2"/>
  <c r="E77" i="3" s="1"/>
  <c r="AH24" i="2"/>
  <c r="E65" i="3" s="1"/>
  <c r="AH735" i="2"/>
  <c r="E233" i="3" s="1"/>
  <c r="AH912" i="2"/>
  <c r="E964" i="3" s="1"/>
  <c r="AH756" i="2"/>
  <c r="E414" i="3" s="1"/>
  <c r="AH587" i="2"/>
  <c r="E678" i="3" s="1"/>
  <c r="AH126" i="2"/>
  <c r="E312" i="3" s="1"/>
  <c r="AH446" i="2"/>
  <c r="E313" i="3" s="1"/>
  <c r="AH470" i="2"/>
  <c r="E1026" i="3" s="1"/>
  <c r="AH450" i="2"/>
  <c r="E259" i="3" s="1"/>
  <c r="AH671" i="2"/>
  <c r="E808" i="3" s="1"/>
  <c r="AH909" i="2"/>
  <c r="E402" i="3" s="1"/>
  <c r="AH405" i="2"/>
  <c r="E673" i="3" s="1"/>
  <c r="AH338" i="2"/>
  <c r="E561" i="3" s="1"/>
  <c r="AH148" i="2"/>
  <c r="E123" i="3" s="1"/>
  <c r="AH490" i="2"/>
  <c r="E461" i="3" s="1"/>
  <c r="AH393" i="2"/>
  <c r="E563" i="3" s="1"/>
  <c r="AH204" i="2"/>
  <c r="E717" i="3" s="1"/>
  <c r="AH623" i="2"/>
  <c r="E342" i="3" s="1"/>
  <c r="AH260" i="2"/>
  <c r="E823" i="3" s="1"/>
  <c r="AH793" i="2"/>
  <c r="E229" i="3" s="1"/>
  <c r="AH180" i="2"/>
  <c r="E472" i="3" s="1"/>
  <c r="AH532" i="2"/>
  <c r="E35" i="3" s="1"/>
  <c r="AH712" i="2"/>
  <c r="E172" i="3" s="1"/>
  <c r="AH807" i="2"/>
  <c r="E602" i="3" s="1"/>
  <c r="AH571" i="2"/>
  <c r="E31" i="3" s="1"/>
  <c r="AH730" i="2"/>
  <c r="E1045" i="3" s="1"/>
  <c r="AH1036" i="2"/>
  <c r="E1077" i="3" s="1"/>
  <c r="AH125" i="2"/>
  <c r="E435" i="3" s="1"/>
  <c r="AH199" i="2"/>
  <c r="E251" i="3" s="1"/>
  <c r="AH693" i="2"/>
  <c r="E507" i="3" s="1"/>
  <c r="AH1005" i="2"/>
  <c r="E104" i="3" s="1"/>
  <c r="AH408" i="2"/>
  <c r="E377" i="3" s="1"/>
  <c r="AH736" i="2"/>
  <c r="E798" i="3" s="1"/>
  <c r="AH670" i="2"/>
  <c r="E685" i="3" s="1"/>
  <c r="AH838" i="2"/>
  <c r="E1027" i="3" s="1"/>
  <c r="AH754" i="2"/>
  <c r="E969" i="3" s="1"/>
  <c r="AH833" i="2"/>
  <c r="E677" i="3" s="1"/>
  <c r="AH48" i="2"/>
  <c r="E776" i="3" s="1"/>
  <c r="AH442" i="2"/>
  <c r="E47" i="3" s="1"/>
  <c r="AH705" i="2"/>
  <c r="E641" i="3" s="1"/>
  <c r="AH202" i="2"/>
  <c r="E1002" i="3" s="1"/>
  <c r="AH1066" i="2"/>
  <c r="E1010" i="3" s="1"/>
  <c r="AH936" i="2"/>
  <c r="E645" i="3" s="1"/>
  <c r="AH236" i="2"/>
  <c r="E584" i="3" s="1"/>
  <c r="AH962" i="2"/>
  <c r="E1052" i="3" s="1"/>
  <c r="AH251" i="2"/>
  <c r="E408" i="3" s="1"/>
  <c r="AH1070" i="2"/>
  <c r="E1044" i="3" s="1"/>
  <c r="AH538" i="2"/>
  <c r="E185" i="3" s="1"/>
  <c r="AH143" i="2"/>
  <c r="E552" i="3" s="1"/>
  <c r="AH129" i="2"/>
  <c r="E189" i="3" s="1"/>
  <c r="AH521" i="2"/>
  <c r="E105" i="3" s="1"/>
  <c r="AH328" i="2"/>
  <c r="E34" i="3" s="1"/>
  <c r="AH427" i="2"/>
  <c r="E206" i="3" s="1"/>
  <c r="AH947" i="2"/>
  <c r="E918" i="3" s="1"/>
  <c r="AH104" i="2"/>
  <c r="E391" i="3" s="1"/>
  <c r="AH999" i="2"/>
  <c r="E742" i="3" s="1"/>
  <c r="AH1064" i="2"/>
  <c r="E857" i="3" s="1"/>
  <c r="AH493" i="2"/>
  <c r="E279" i="3" s="1"/>
  <c r="AH244" i="2"/>
  <c r="E299" i="3" s="1"/>
  <c r="AH975" i="2"/>
  <c r="E879" i="3" s="1"/>
  <c r="AH687" i="2"/>
  <c r="E430" i="3" s="1"/>
  <c r="AH255" i="2"/>
  <c r="E397" i="3" s="1"/>
  <c r="AH105" i="2"/>
  <c r="E15" i="3" s="1"/>
  <c r="AH721" i="2"/>
  <c r="E739" i="3" s="1"/>
  <c r="AH658" i="2"/>
  <c r="E398" i="3" s="1"/>
  <c r="AH272" i="2"/>
  <c r="E1009" i="3" s="1"/>
  <c r="AH222" i="2"/>
  <c r="E775" i="3" s="1"/>
  <c r="AH659" i="2"/>
  <c r="E703" i="3" s="1"/>
  <c r="AH1102" i="2"/>
  <c r="E1109" i="3" s="1"/>
  <c r="AH1062" i="2"/>
  <c r="E1084" i="3" s="1"/>
  <c r="AH1027" i="2"/>
  <c r="E876" i="3" s="1"/>
  <c r="AH974" i="2"/>
  <c r="E872" i="3" s="1"/>
  <c r="AH973" i="2"/>
  <c r="E836" i="3" s="1"/>
  <c r="AH749" i="2"/>
  <c r="E577" i="3" s="1"/>
  <c r="AH288" i="2"/>
  <c r="E216" i="3" s="1"/>
  <c r="AH588" i="2"/>
  <c r="E369" i="3" s="1"/>
  <c r="AH201" i="2"/>
  <c r="E43" i="3" s="1"/>
  <c r="AH221" i="2"/>
  <c r="E357" i="3" s="1"/>
  <c r="AH647" i="2"/>
  <c r="E623" i="3" s="1"/>
  <c r="AH192" i="2"/>
  <c r="E370" i="3" s="1"/>
  <c r="AH1039" i="2"/>
  <c r="E1090" i="3" s="1"/>
  <c r="AH217" i="2"/>
  <c r="E37" i="3" s="1"/>
  <c r="AH563" i="2"/>
  <c r="E858" i="3" s="1"/>
  <c r="AH951" i="2"/>
  <c r="E833" i="3" s="1"/>
  <c r="AH394" i="2"/>
  <c r="E632" i="3" s="1"/>
  <c r="AH175" i="2"/>
  <c r="E802" i="3" s="1"/>
  <c r="AH1047" i="2"/>
  <c r="E1065" i="3" s="1"/>
  <c r="AH1078" i="2"/>
  <c r="E594" i="3" s="1"/>
  <c r="AH888" i="2"/>
  <c r="E581" i="3" s="1"/>
  <c r="AH512" i="2"/>
  <c r="E112" i="3" s="1"/>
  <c r="AH561" i="2"/>
  <c r="E400" i="3" s="1"/>
  <c r="AH96" i="2"/>
  <c r="E745" i="3" s="1"/>
  <c r="AH373" i="2"/>
  <c r="E544" i="3" s="1"/>
  <c r="AH47" i="2"/>
  <c r="E569" i="3" s="1"/>
  <c r="AH1073" i="2"/>
  <c r="E862" i="3" s="1"/>
  <c r="AH579" i="2"/>
  <c r="E496" i="3" s="1"/>
  <c r="AH69" i="2"/>
  <c r="E288" i="3" s="1"/>
  <c r="AH829" i="2"/>
  <c r="E615" i="3" s="1"/>
  <c r="AH205" i="2"/>
  <c r="E116" i="3" s="1"/>
  <c r="AH844" i="2"/>
  <c r="E698" i="3" s="1"/>
  <c r="AH782" i="2"/>
  <c r="E771" i="3" s="1"/>
  <c r="AH741" i="2"/>
  <c r="E850" i="3" s="1"/>
  <c r="AH760" i="2"/>
  <c r="E82" i="3" s="1"/>
  <c r="AH641" i="2"/>
  <c r="E1028" i="3" s="1"/>
  <c r="AH941" i="2"/>
  <c r="E848" i="3" s="1"/>
  <c r="AH651" i="2"/>
  <c r="E240" i="3" s="1"/>
  <c r="AH606" i="2"/>
  <c r="E439" i="3" s="1"/>
  <c r="AH420" i="2"/>
  <c r="E261" i="3" s="1"/>
  <c r="AH904" i="2"/>
  <c r="E807" i="3" s="1"/>
  <c r="AH484" i="2"/>
  <c r="E164" i="3" s="1"/>
  <c r="AH257" i="2"/>
  <c r="E364" i="3" s="1"/>
  <c r="AH899" i="2"/>
  <c r="E469" i="3" s="1"/>
  <c r="AH602" i="2"/>
  <c r="E1019" i="3" s="1"/>
  <c r="AH424" i="2"/>
  <c r="E1023" i="3" s="1"/>
  <c r="AH282" i="2"/>
  <c r="E1011" i="3" s="1"/>
  <c r="AH302" i="2"/>
  <c r="E296" i="3" s="1"/>
  <c r="AH656" i="2"/>
  <c r="E617" i="3" s="1"/>
  <c r="AH1008" i="2"/>
  <c r="E1074" i="3" s="1"/>
  <c r="AH739" i="2"/>
  <c r="E614" i="3" s="1"/>
  <c r="AH84" i="2"/>
  <c r="E616" i="3" s="1"/>
  <c r="AH540" i="2"/>
  <c r="E806" i="3" s="1"/>
  <c r="AH842" i="2"/>
  <c r="E832" i="3" s="1"/>
  <c r="AH1041" i="2"/>
  <c r="E894" i="3" s="1"/>
  <c r="AH954" i="2"/>
  <c r="E753" i="3" s="1"/>
  <c r="AH466" i="2"/>
  <c r="E455" i="3" s="1"/>
  <c r="AH554" i="2"/>
  <c r="E338" i="3" s="1"/>
  <c r="AH590" i="2"/>
  <c r="E816" i="3" s="1"/>
  <c r="AH1040" i="2"/>
  <c r="E1039" i="3" s="1"/>
  <c r="AH329" i="2"/>
  <c r="E656" i="3" s="1"/>
  <c r="AH692" i="2"/>
  <c r="E676" i="3" s="1"/>
  <c r="AH286" i="2"/>
  <c r="E533" i="3" s="1"/>
  <c r="AH423" i="2"/>
  <c r="E545" i="3" s="1"/>
  <c r="AH837" i="2"/>
  <c r="E855" i="3" s="1"/>
  <c r="AH354" i="2"/>
  <c r="E211" i="3" s="1"/>
  <c r="AH344" i="2"/>
  <c r="E722" i="3" s="1"/>
  <c r="AH774" i="2"/>
  <c r="E258" i="3" s="1"/>
  <c r="AH886" i="2"/>
  <c r="E372" i="3" s="1"/>
  <c r="AH592" i="2"/>
  <c r="E974" i="3" s="1"/>
  <c r="AH154" i="2"/>
  <c r="E49" i="3" s="1"/>
  <c r="AH86" i="2"/>
  <c r="E683" i="3" s="1"/>
  <c r="AH337" i="2"/>
  <c r="E608" i="3" s="1"/>
  <c r="AH891" i="2"/>
  <c r="E846" i="3" s="1"/>
  <c r="AH223" i="2"/>
  <c r="E204" i="3" s="1"/>
  <c r="AH292" i="2"/>
  <c r="E78" i="3" s="1"/>
  <c r="AH640" i="2"/>
  <c r="E890" i="3" s="1"/>
  <c r="AH480" i="2"/>
  <c r="E700" i="3" s="1"/>
  <c r="AH878" i="2"/>
  <c r="E1056" i="3" s="1"/>
  <c r="AH149" i="2"/>
  <c r="E169" i="3" s="1"/>
  <c r="AH854" i="2"/>
  <c r="E786" i="3" s="1"/>
  <c r="AH1046" i="2"/>
  <c r="E811" i="3" s="1"/>
  <c r="AH102" i="2"/>
  <c r="E423" i="3" s="1"/>
  <c r="AH955" i="2"/>
  <c r="E245" i="3" s="1"/>
  <c r="AH182" i="2"/>
  <c r="E376" i="3" s="1"/>
  <c r="AH196" i="2"/>
  <c r="E111" i="3" s="1"/>
  <c r="AH666" i="2"/>
  <c r="E810" i="3" s="1"/>
  <c r="AH173" i="2"/>
  <c r="E237" i="3" s="1"/>
  <c r="AH589" i="2"/>
  <c r="E221" i="3" s="1"/>
  <c r="AH567" i="2"/>
  <c r="E160" i="3" s="1"/>
  <c r="AH181" i="2"/>
  <c r="E644" i="3" s="1"/>
  <c r="AH191" i="2"/>
  <c r="E396" i="3" s="1"/>
  <c r="AH254" i="2"/>
  <c r="E315" i="3" s="1"/>
  <c r="AH43" i="2"/>
  <c r="E952" i="3" s="1"/>
  <c r="AH523" i="2"/>
  <c r="E255" i="3" s="1"/>
  <c r="AH1094" i="2"/>
  <c r="E1037" i="3" s="1"/>
  <c r="AH34" i="2"/>
  <c r="E205" i="3" s="1"/>
  <c r="AH1018" i="2"/>
  <c r="E1079" i="3" s="1"/>
  <c r="AH884" i="2"/>
  <c r="E655" i="3" s="1"/>
  <c r="AH733" i="2"/>
  <c r="E825" i="3" s="1"/>
  <c r="AH915" i="2"/>
  <c r="E989" i="3" s="1"/>
  <c r="AH378" i="2"/>
  <c r="E453" i="3" s="1"/>
  <c r="AH607" i="2"/>
  <c r="E198" i="3" s="1"/>
  <c r="AH184" i="2"/>
  <c r="E550" i="3" s="1"/>
  <c r="AH993" i="2"/>
  <c r="E511" i="3" s="1"/>
  <c r="AH970" i="2"/>
  <c r="E887" i="3" s="1"/>
  <c r="AH342" i="2"/>
  <c r="E640" i="3" s="1"/>
  <c r="AH60" i="2"/>
  <c r="E151" i="3" s="1"/>
  <c r="AH953" i="2"/>
  <c r="E542" i="3" s="1"/>
  <c r="AH345" i="2"/>
  <c r="E907" i="3" s="1"/>
  <c r="AH694" i="2"/>
  <c r="E356" i="3" s="1"/>
  <c r="AH1021" i="2"/>
  <c r="E834" i="3" s="1"/>
  <c r="AH870" i="2"/>
  <c r="E870" i="3" s="1"/>
  <c r="AH859" i="2"/>
  <c r="E1022" i="3" s="1"/>
  <c r="AH707" i="2"/>
  <c r="E751" i="3" s="1"/>
  <c r="AH1117" i="2"/>
  <c r="E609" i="3" s="1"/>
  <c r="AH250" i="2"/>
  <c r="E247" i="3" s="1"/>
  <c r="AH274" i="2"/>
  <c r="E56" i="3" s="1"/>
  <c r="AH929" i="2"/>
  <c r="E865" i="3" s="1"/>
  <c r="AH355" i="2"/>
  <c r="E67" i="3" s="1"/>
  <c r="AH238" i="2"/>
  <c r="E257" i="3" s="1"/>
  <c r="AH963" i="2"/>
  <c r="E893" i="3" s="1"/>
  <c r="AH386" i="2"/>
  <c r="E309" i="3" s="1"/>
  <c r="AH159" i="2"/>
  <c r="E955" i="3" s="1"/>
  <c r="AH845" i="2"/>
  <c r="E642" i="3" s="1"/>
  <c r="AH419" i="2"/>
  <c r="E473" i="3" s="1"/>
  <c r="AH304" i="2"/>
  <c r="E491" i="3" s="1"/>
  <c r="AH866" i="2"/>
  <c r="E774" i="3" s="1"/>
  <c r="AH738" i="2"/>
  <c r="E643" i="3" s="1"/>
  <c r="AH53" i="2"/>
  <c r="E106" i="3" s="1"/>
  <c r="AH709" i="2"/>
  <c r="E668" i="3" s="1"/>
  <c r="AH333" i="2"/>
  <c r="E541" i="3" s="1"/>
  <c r="AH413" i="2"/>
  <c r="E694" i="3" s="1"/>
  <c r="AH919" i="2"/>
  <c r="E909" i="3" s="1"/>
  <c r="AH185" i="2"/>
  <c r="E173" i="3" s="1"/>
  <c r="AH80" i="2"/>
  <c r="E147" i="3" s="1"/>
  <c r="AH179" i="2"/>
  <c r="E736" i="3" s="1"/>
  <c r="AH757" i="2"/>
  <c r="E124" i="3" s="1"/>
  <c r="AH788" i="2"/>
  <c r="E539" i="3" s="1"/>
  <c r="AH462" i="2"/>
  <c r="E101" i="3" s="1"/>
  <c r="AH691" i="2"/>
  <c r="E487" i="3" s="1"/>
  <c r="AH245" i="2"/>
  <c r="E405" i="3" s="1"/>
  <c r="AH54" i="2"/>
  <c r="E820" i="3" s="1"/>
  <c r="AH967" i="2"/>
  <c r="E649" i="3" s="1"/>
  <c r="AH581" i="2"/>
  <c r="E388" i="3" s="1"/>
  <c r="AH1097" i="2"/>
  <c r="E1086" i="3" s="1"/>
  <c r="AH927" i="2"/>
  <c r="E509" i="3" s="1"/>
  <c r="AH89" i="2"/>
  <c r="E214" i="3" s="1"/>
  <c r="AH916" i="2"/>
  <c r="E800" i="3" s="1"/>
  <c r="AH340" i="2"/>
  <c r="E763" i="3" s="1"/>
  <c r="AH64" i="2"/>
  <c r="E18" i="3" s="1"/>
  <c r="AH246" i="2"/>
  <c r="E136" i="3" s="1"/>
  <c r="AH924" i="2"/>
  <c r="E926" i="3" s="1"/>
  <c r="AH620" i="2"/>
  <c r="E536" i="3" s="1"/>
  <c r="AH416" i="2"/>
  <c r="E994" i="3" s="1"/>
  <c r="AH186" i="2"/>
  <c r="E1000" i="3" s="1"/>
  <c r="AH778" i="2"/>
  <c r="E208" i="3" s="1"/>
  <c r="AH1056" i="2"/>
  <c r="E1080" i="3" s="1"/>
  <c r="AH1050" i="2"/>
  <c r="E982" i="3" s="1"/>
  <c r="AH163" i="2"/>
  <c r="E471" i="3" s="1"/>
  <c r="AH335" i="2"/>
  <c r="E866" i="3" s="1"/>
  <c r="AH415" i="2"/>
  <c r="E70" i="3" s="1"/>
  <c r="AH409" i="2"/>
  <c r="E51" i="3" s="1"/>
  <c r="AH476" i="2"/>
  <c r="E712" i="3" s="1"/>
  <c r="AH722" i="2"/>
  <c r="E699" i="3" s="1"/>
  <c r="AH811" i="2"/>
  <c r="E366" i="3" s="1"/>
  <c r="AH877" i="2"/>
  <c r="E718" i="3" s="1"/>
  <c r="AH631" i="2"/>
  <c r="E500" i="3" s="1"/>
  <c r="AH879" i="2"/>
  <c r="E716" i="3" s="1"/>
  <c r="AH124" i="2"/>
  <c r="E702" i="3" s="1"/>
  <c r="AH65" i="2"/>
  <c r="E902" i="3" s="1"/>
  <c r="AH624" i="2"/>
  <c r="E654" i="3" s="1"/>
  <c r="AH137" i="2"/>
  <c r="E814" i="3" s="1"/>
  <c r="AH1026" i="2"/>
  <c r="E844" i="3" s="1"/>
  <c r="AH219" i="2"/>
  <c r="E163" i="3" s="1"/>
  <c r="AH594" i="2"/>
  <c r="E891" i="3" s="1"/>
  <c r="AH783" i="2"/>
  <c r="E443" i="3" s="1"/>
  <c r="AH472" i="2"/>
  <c r="E271" i="3" s="1"/>
  <c r="AH322" i="2"/>
  <c r="E324" i="3" s="1"/>
  <c r="AH981" i="2"/>
  <c r="E843" i="3" s="1"/>
  <c r="AH63" i="2"/>
  <c r="E5" i="3" s="1"/>
  <c r="AH939" i="2"/>
  <c r="E28" i="3" s="1"/>
  <c r="AH92" i="2"/>
  <c r="E157" i="3" s="1"/>
  <c r="AH290" i="2"/>
  <c r="E517" i="3" s="1"/>
  <c r="AH113" i="2"/>
  <c r="E20" i="3" s="1"/>
  <c r="AH155" i="2"/>
  <c r="E108" i="3" s="1"/>
  <c r="AH799" i="2"/>
  <c r="E76" i="3" s="1"/>
  <c r="AH1087" i="2"/>
  <c r="E868" i="3" s="1"/>
  <c r="AH519" i="2"/>
  <c r="E998" i="3" s="1"/>
  <c r="AH1084" i="2"/>
  <c r="E1104" i="3" s="1"/>
  <c r="AH843" i="2"/>
  <c r="E596" i="3" s="1"/>
  <c r="AH928" i="2"/>
  <c r="E331" i="3" s="1"/>
  <c r="AH510" i="2"/>
  <c r="E42" i="3" s="1"/>
  <c r="AH685" i="2"/>
  <c r="E349" i="3" s="1"/>
  <c r="AH432" i="2"/>
  <c r="E191" i="3" s="1"/>
  <c r="AH574" i="2"/>
  <c r="E988" i="3" s="1"/>
  <c r="AH171" i="2"/>
  <c r="E785" i="3" s="1"/>
  <c r="AH718" i="2"/>
  <c r="E228" i="3" s="1"/>
  <c r="AH178" i="2"/>
  <c r="E815" i="3" s="1"/>
  <c r="AH675" i="2"/>
  <c r="E931" i="3" s="1"/>
  <c r="AH327" i="2"/>
  <c r="E118" i="3" s="1"/>
  <c r="AH781" i="2"/>
  <c r="E573" i="3" s="1"/>
  <c r="AH896" i="2"/>
  <c r="E840" i="3" s="1"/>
  <c r="AH366" i="2"/>
  <c r="E275" i="3" s="1"/>
  <c r="AH770" i="2"/>
  <c r="E803" i="3" s="1"/>
  <c r="AH1095" i="2"/>
  <c r="E1105" i="3" s="1"/>
  <c r="AH907" i="2"/>
  <c r="E724" i="3" s="1"/>
  <c r="AH676" i="2"/>
  <c r="E353" i="3" s="1"/>
  <c r="AH212" i="2"/>
  <c r="E295" i="3" s="1"/>
  <c r="AH59" i="2"/>
  <c r="E590" i="3" s="1"/>
  <c r="AH759" i="2"/>
  <c r="E498" i="3" s="1"/>
  <c r="AH369" i="2"/>
  <c r="E791" i="3" s="1"/>
  <c r="AH489" i="2"/>
  <c r="E411" i="3" s="1"/>
  <c r="AH690" i="2"/>
  <c r="E706" i="3" s="1"/>
  <c r="AH626" i="2"/>
  <c r="E687" i="3" s="1"/>
  <c r="AH614" i="2"/>
  <c r="E210" i="3" s="1"/>
  <c r="AH535" i="2"/>
  <c r="E467" i="3" s="1"/>
  <c r="AH463" i="2"/>
  <c r="E285" i="3" s="1"/>
  <c r="AH865" i="2"/>
  <c r="E155" i="3" s="1"/>
  <c r="AH840" i="2"/>
  <c r="E693" i="3" s="1"/>
  <c r="AH153" i="2"/>
  <c r="E597" i="3" s="1"/>
  <c r="AH578" i="2"/>
  <c r="E1040" i="3" s="1"/>
  <c r="AH742" i="2"/>
  <c r="E930" i="3" s="1"/>
  <c r="AH772" i="2"/>
  <c r="E983" i="3" s="1"/>
  <c r="AH966" i="2"/>
  <c r="E572" i="3" s="1"/>
  <c r="AH542" i="2"/>
  <c r="E744" i="3" s="1"/>
  <c r="AH20" i="2"/>
  <c r="E26" i="3" s="1"/>
  <c r="AH414" i="2"/>
  <c r="E951" i="3" s="1"/>
  <c r="AH889" i="2"/>
  <c r="E830" i="3" s="1"/>
  <c r="AH629" i="2"/>
  <c r="E336" i="3" s="1"/>
  <c r="AH289" i="2"/>
  <c r="E17" i="3" s="1"/>
  <c r="AH856" i="2"/>
  <c r="E152" i="3" s="1"/>
  <c r="AH536" i="2"/>
  <c r="E522" i="3" s="1"/>
  <c r="AH231" i="2"/>
  <c r="E165" i="3" s="1"/>
  <c r="AH997" i="2"/>
  <c r="E1049" i="3" s="1"/>
  <c r="AH402" i="2"/>
  <c r="E628" i="3" s="1"/>
  <c r="AH237" i="2"/>
  <c r="E1005" i="3" s="1"/>
  <c r="AH1058" i="2"/>
  <c r="E1060" i="3" s="1"/>
  <c r="AH541" i="2"/>
  <c r="E404" i="3" s="1"/>
  <c r="AH49" i="2"/>
  <c r="E664" i="3" s="1"/>
  <c r="AH478" i="2"/>
  <c r="E547" i="3" s="1"/>
  <c r="AH284" i="2"/>
  <c r="E633" i="3" s="1"/>
  <c r="AH503" i="2"/>
  <c r="E899" i="3" s="1"/>
  <c r="AH39" i="2"/>
  <c r="E254" i="3" s="1"/>
  <c r="AH97" i="2"/>
  <c r="E799" i="3" s="1"/>
  <c r="AH26" i="2"/>
  <c r="E886" i="3" s="1"/>
  <c r="AH551" i="2"/>
  <c r="E557" i="3" s="1"/>
  <c r="AH905" i="2"/>
  <c r="E842" i="3" s="1"/>
  <c r="AH556" i="2"/>
  <c r="E598" i="3" s="1"/>
  <c r="AH771" i="2"/>
  <c r="E567" i="3" s="1"/>
  <c r="AH946" i="2"/>
  <c r="E923" i="3" s="1"/>
  <c r="AH1025" i="2"/>
  <c r="E653" i="3" s="1"/>
  <c r="AH1053" i="2"/>
  <c r="E948" i="3" s="1"/>
  <c r="AH734" i="2"/>
  <c r="E765" i="3" s="1"/>
  <c r="AH876" i="2"/>
  <c r="E589" i="3" s="1"/>
  <c r="AH35" i="2"/>
  <c r="E968" i="3" s="1"/>
  <c r="AH474" i="2"/>
  <c r="E267" i="3" s="1"/>
  <c r="AH813" i="2"/>
  <c r="E137" i="3" s="1"/>
  <c r="AH21" i="2"/>
  <c r="E236" i="3" s="1"/>
  <c r="AH62" i="2"/>
  <c r="E193" i="3" s="1"/>
  <c r="AH303" i="2"/>
  <c r="E60" i="3" s="1"/>
  <c r="AH600" i="2"/>
  <c r="E454" i="3" s="1"/>
  <c r="AH839" i="2"/>
  <c r="E488" i="3" s="1"/>
  <c r="AH306" i="2"/>
  <c r="E457" i="3" s="1"/>
  <c r="AH488" i="2"/>
  <c r="E181" i="3" s="1"/>
  <c r="AH1017" i="2"/>
  <c r="E444" i="3" s="1"/>
  <c r="AH1029" i="2"/>
  <c r="E230" i="3" s="1"/>
  <c r="AH980" i="2"/>
  <c r="E470" i="3" s="1"/>
  <c r="AH872" i="2"/>
  <c r="E462" i="3" s="1"/>
  <c r="AH1034" i="2"/>
  <c r="E360" i="3" s="1"/>
  <c r="AH995" i="2"/>
  <c r="E1031" i="3" s="1"/>
  <c r="AH298" i="2"/>
  <c r="E87" i="3" s="1"/>
  <c r="AH826" i="2"/>
  <c r="E307" i="3" s="1"/>
  <c r="AH279" i="2"/>
  <c r="E156" i="3" s="1"/>
  <c r="AH792" i="2"/>
  <c r="E1038" i="3" s="1"/>
  <c r="AH1055" i="2"/>
  <c r="E967" i="3" s="1"/>
  <c r="AH499" i="2"/>
  <c r="E570" i="3" s="1"/>
  <c r="AH743" i="2"/>
  <c r="E813" i="3" s="1"/>
  <c r="AH359" i="2"/>
  <c r="E571" i="3" s="1"/>
  <c r="AH809" i="2"/>
  <c r="E880" i="3" s="1"/>
  <c r="AH998" i="2"/>
  <c r="E489" i="3" s="1"/>
  <c r="AH438" i="2"/>
  <c r="E564" i="3" s="1"/>
  <c r="AH351" i="2"/>
  <c r="E442" i="3" s="1"/>
  <c r="AH831" i="2"/>
  <c r="E75" i="3" s="1"/>
  <c r="AH110" i="2"/>
  <c r="E54" i="3" s="1"/>
  <c r="AH232" i="2"/>
  <c r="E896" i="3" s="1"/>
  <c r="AH585" i="2"/>
  <c r="E3" i="3" s="1"/>
  <c r="AH390" i="2"/>
  <c r="E518" i="3" s="1"/>
  <c r="AH498" i="2"/>
  <c r="E186" i="3" s="1"/>
  <c r="AH729" i="2"/>
  <c r="E1030" i="3" s="1"/>
  <c r="AH731" i="2"/>
  <c r="E222" i="3" s="1"/>
  <c r="AH684" i="2"/>
  <c r="E1047" i="3" s="1"/>
  <c r="AH388" i="2"/>
  <c r="E252" i="3" s="1"/>
  <c r="AH28" i="2"/>
  <c r="E144" i="3" s="1"/>
  <c r="AH339" i="2"/>
  <c r="E646" i="3" s="1"/>
  <c r="AH1120" i="2"/>
  <c r="E1122" i="3" s="1"/>
  <c r="AH142" i="2"/>
  <c r="E485" i="3" s="1"/>
  <c r="AH265" i="2"/>
  <c r="E316" i="3" s="1"/>
  <c r="AH190" i="2"/>
  <c r="E1001" i="3" s="1"/>
  <c r="AH317" i="2"/>
  <c r="E241" i="3" s="1"/>
  <c r="AH834" i="2"/>
  <c r="E665" i="3" s="1"/>
  <c r="AH269" i="2"/>
  <c r="E622" i="3" s="1"/>
  <c r="AH558" i="2"/>
  <c r="E986" i="3" s="1"/>
  <c r="AH822" i="2"/>
  <c r="E574" i="3" s="1"/>
  <c r="AH766" i="2"/>
  <c r="E817" i="3" s="1"/>
  <c r="AH122" i="2"/>
  <c r="E626" i="3" s="1"/>
  <c r="AH1079" i="2"/>
  <c r="E604" i="3" s="1"/>
  <c r="AH334" i="2"/>
  <c r="E166" i="3" s="1"/>
  <c r="AH361" i="2"/>
  <c r="E520" i="3" s="1"/>
  <c r="AH252" i="2"/>
  <c r="E421" i="3" s="1"/>
  <c r="AH341" i="2"/>
  <c r="E27" i="3" s="1"/>
  <c r="AH1032" i="2"/>
  <c r="E715" i="3" s="1"/>
  <c r="AH151" i="2"/>
  <c r="E303" i="3" s="1"/>
  <c r="AH177" i="2"/>
  <c r="E132" i="3" s="1"/>
  <c r="AH984" i="2"/>
  <c r="E381" i="3" s="1"/>
  <c r="AH161" i="2"/>
  <c r="E392" i="3" s="1"/>
  <c r="AH85" i="2"/>
  <c r="E8" i="3" s="1"/>
  <c r="AH1121" i="2"/>
  <c r="E1119" i="3" s="1"/>
  <c r="AH725" i="2"/>
  <c r="E1053" i="3" s="1"/>
  <c r="AH1010" i="2"/>
  <c r="E867" i="3" s="1"/>
  <c r="AH695" i="2"/>
  <c r="E719" i="3" s="1"/>
  <c r="AH776" i="2"/>
  <c r="E524" i="3" s="1"/>
  <c r="AH848" i="2"/>
  <c r="E540" i="3" s="1"/>
  <c r="AH1124" i="2"/>
  <c r="E1123" i="3" s="1"/>
  <c r="AH203" i="2"/>
  <c r="E246" i="3" s="1"/>
  <c r="AH978" i="2"/>
  <c r="E527" i="3" s="1"/>
  <c r="AH90" i="2"/>
  <c r="E971" i="3" s="1"/>
  <c r="AH403" i="2"/>
  <c r="E910" i="3" s="1"/>
  <c r="AH1096" i="2"/>
  <c r="E1113" i="3" s="1"/>
  <c r="AH901" i="2"/>
  <c r="E382" i="3" s="1"/>
  <c r="AH937" i="2"/>
  <c r="E560" i="3" s="1"/>
  <c r="AH732" i="2"/>
  <c r="E314" i="3" s="1"/>
  <c r="AH487" i="2"/>
  <c r="E175" i="3" s="1"/>
  <c r="AH906" i="2"/>
  <c r="E89" i="3" s="1"/>
  <c r="AH723" i="2"/>
  <c r="E450" i="3" s="1"/>
  <c r="AH1091" i="2"/>
  <c r="E758" i="3" s="1"/>
  <c r="AH214" i="2"/>
  <c r="E746" i="3" s="1"/>
  <c r="AH1007" i="2"/>
  <c r="E869" i="3" s="1"/>
  <c r="AH715" i="2"/>
  <c r="E323" i="3" s="1"/>
  <c r="AH103" i="2"/>
  <c r="E90" i="3" s="1"/>
  <c r="AH315" i="2"/>
  <c r="E497" i="3" s="1"/>
  <c r="AH702" i="2"/>
  <c r="E394" i="3" s="1"/>
  <c r="AH235" i="2"/>
  <c r="E937" i="3" s="1"/>
  <c r="AH526" i="2"/>
  <c r="E796" i="3" s="1"/>
  <c r="AH396" i="2"/>
  <c r="E45" i="3" s="1"/>
  <c r="AH121" i="2"/>
  <c r="E333" i="3" s="1"/>
  <c r="AH830" i="2"/>
  <c r="E530" i="3" s="1"/>
  <c r="AH56" i="2"/>
  <c r="E10" i="3" s="1"/>
  <c r="AH168" i="2"/>
  <c r="E12" i="3" s="1"/>
  <c r="AH645" i="2"/>
  <c r="E260" i="3" s="1"/>
  <c r="AH681" i="2"/>
  <c r="E619" i="3" s="1"/>
  <c r="AH950" i="2"/>
  <c r="E606" i="3" s="1"/>
  <c r="AH363" i="2"/>
  <c r="E914" i="3" s="1"/>
  <c r="AH134" i="2"/>
  <c r="E334" i="3" s="1"/>
  <c r="AH773" i="2"/>
  <c r="E476" i="3" s="1"/>
  <c r="AH25" i="2"/>
  <c r="E361" i="3" s="1"/>
  <c r="AH45" i="2"/>
  <c r="E226" i="3" s="1"/>
  <c r="AH892" i="2"/>
  <c r="E380" i="3" s="1"/>
  <c r="AH1030" i="2"/>
  <c r="E480" i="3" s="1"/>
  <c r="AH785" i="2"/>
  <c r="E113" i="3" s="1"/>
  <c r="AH577" i="2"/>
  <c r="E728" i="3" s="1"/>
  <c r="AH169" i="2"/>
  <c r="E407" i="3" s="1"/>
  <c r="AH44" i="2"/>
  <c r="E41" i="3" s="1"/>
  <c r="AH989" i="2"/>
  <c r="E532" i="3" s="1"/>
  <c r="AH805" i="2"/>
  <c r="E269" i="3" s="1"/>
  <c r="AH923" i="2"/>
  <c r="E551" i="3" s="1"/>
  <c r="AH111" i="2"/>
  <c r="E553" i="3" s="1"/>
  <c r="AH819" i="2"/>
  <c r="E59" i="3" s="1"/>
  <c r="AH215" i="2"/>
  <c r="E851" i="3" s="1"/>
  <c r="AH364" i="2"/>
  <c r="E627" i="3" s="1"/>
  <c r="AH652" i="2"/>
  <c r="E610" i="3" s="1"/>
  <c r="AH106" i="2"/>
  <c r="E992" i="3" s="1"/>
  <c r="AH812" i="2"/>
  <c r="E243" i="3" s="1"/>
  <c r="AH815" i="2"/>
  <c r="E383" i="3" s="1"/>
  <c r="AH881" i="2"/>
  <c r="E904" i="3" s="1"/>
  <c r="AH280" i="2"/>
  <c r="E919" i="3" s="1"/>
  <c r="AH1024" i="2"/>
  <c r="E607" i="3" s="1"/>
  <c r="AH410" i="2"/>
  <c r="E97" i="3" s="1"/>
  <c r="AH145" i="2"/>
  <c r="E107" i="3" s="1"/>
  <c r="AH325" i="2"/>
  <c r="E153" i="3" s="1"/>
  <c r="AH965" i="2"/>
  <c r="E987" i="3" s="1"/>
  <c r="AH616" i="2"/>
  <c r="E515" i="3" s="1"/>
  <c r="AH969" i="2"/>
  <c r="E690" i="3" s="1"/>
  <c r="AH864" i="2"/>
  <c r="E819" i="3" s="1"/>
  <c r="AH401" i="2"/>
  <c r="E618" i="3" s="1"/>
  <c r="AH152" i="2"/>
  <c r="E663" i="3" s="1"/>
  <c r="AH75" i="2"/>
  <c r="E325" i="3" s="1"/>
  <c r="AH653" i="2"/>
  <c r="E479" i="3" s="1"/>
  <c r="AH900" i="2"/>
  <c r="E478" i="3" s="1"/>
  <c r="AH465" i="2"/>
  <c r="E282" i="3" s="1"/>
  <c r="AH81" i="2"/>
  <c r="E812" i="3" s="1"/>
  <c r="AH576" i="2"/>
  <c r="E822" i="3" s="1"/>
  <c r="AH230" i="2"/>
  <c r="E905" i="3" s="1"/>
  <c r="AH460" i="2"/>
  <c r="E53" i="3" s="1"/>
  <c r="AH727" i="2"/>
  <c r="E944" i="3" s="1"/>
  <c r="AH437" i="2"/>
  <c r="E52" i="3" s="1"/>
  <c r="AH449" i="2"/>
  <c r="E631" i="3" s="1"/>
  <c r="AH1092" i="2"/>
  <c r="E938" i="3" s="1"/>
  <c r="AH751" i="2"/>
  <c r="E24" i="3" s="1"/>
  <c r="AH435" i="2"/>
  <c r="E184" i="3" s="1"/>
  <c r="AH808" i="2"/>
  <c r="E145" i="3" s="1"/>
  <c r="AH582" i="2"/>
  <c r="E250" i="3" s="1"/>
  <c r="AH1107" i="2"/>
  <c r="E794" i="3" s="1"/>
  <c r="AH769" i="2"/>
  <c r="E864" i="3" s="1"/>
  <c r="AH922" i="2"/>
  <c r="E721" i="3" s="1"/>
  <c r="AH383" i="2"/>
  <c r="E731" i="3" s="1"/>
  <c r="AH120" i="2"/>
  <c r="E585" i="3" s="1"/>
  <c r="AH689" i="2"/>
  <c r="E494" i="3" s="1"/>
  <c r="AH1118" i="2"/>
  <c r="E1115" i="3" s="1"/>
  <c r="AH855" i="2"/>
  <c r="E516" i="3" s="1"/>
  <c r="AH156" i="2"/>
  <c r="E142" i="3" s="1"/>
  <c r="AH481" i="2"/>
  <c r="E141" i="3" s="1"/>
  <c r="AH318" i="2"/>
  <c r="E531" i="3" s="1"/>
  <c r="AH719" i="2"/>
  <c r="E949" i="3" s="1"/>
  <c r="AH555" i="2"/>
  <c r="E965" i="3" s="1"/>
  <c r="AH433" i="2"/>
  <c r="E234" i="3" s="1"/>
  <c r="AH1003" i="2"/>
  <c r="E975" i="3" s="1"/>
  <c r="AH356" i="2"/>
  <c r="E595" i="3" s="1"/>
  <c r="AH804" i="2"/>
  <c r="E875" i="3" s="1"/>
  <c r="AH663" i="2"/>
  <c r="E274" i="3" s="1"/>
  <c r="AH496" i="2"/>
  <c r="E92" i="3" s="1"/>
  <c r="AH1012" i="2"/>
  <c r="E99" i="3" s="1"/>
  <c r="AH573" i="2"/>
  <c r="E168" i="3" s="1"/>
  <c r="AH789" i="2"/>
  <c r="E154" i="3" s="1"/>
  <c r="AH925" i="2"/>
  <c r="E434" i="3" s="1"/>
  <c r="AH531" i="2"/>
  <c r="E578" i="3" s="1"/>
  <c r="AH650" i="2"/>
  <c r="E510" i="3" s="1"/>
  <c r="AH211" i="2"/>
  <c r="E150" i="3" s="1"/>
  <c r="AH224" i="2"/>
  <c r="E209" i="3" s="1"/>
  <c r="AH1083" i="2"/>
  <c r="E1098" i="3" s="1"/>
  <c r="AH266" i="2"/>
  <c r="E401" i="3" s="1"/>
  <c r="AH1043" i="2"/>
  <c r="E371" i="3" s="1"/>
  <c r="AH846" i="2"/>
  <c r="E499" i="3" s="1"/>
  <c r="AH58" i="2"/>
  <c r="E920" i="3" s="1"/>
  <c r="AH621" i="2"/>
  <c r="E529" i="3" s="1"/>
  <c r="AH853" i="2"/>
  <c r="E599" i="3" s="1"/>
  <c r="AH635" i="2"/>
  <c r="E278" i="3" s="1"/>
  <c r="AH294" i="2"/>
  <c r="E991" i="3" s="1"/>
  <c r="AH352" i="2"/>
  <c r="E805" i="3" s="1"/>
  <c r="AH482" i="2"/>
  <c r="E651" i="3" s="1"/>
  <c r="AH216" i="2"/>
  <c r="E44" i="3" s="1"/>
  <c r="AH30" i="2"/>
  <c r="E178" i="3" s="1"/>
  <c r="AH36" i="2"/>
  <c r="E13" i="3" s="1"/>
  <c r="AH57" i="2"/>
  <c r="E713" i="3" s="1"/>
  <c r="AH516" i="2"/>
  <c r="E881" i="3" s="1"/>
  <c r="AH91" i="2"/>
  <c r="E963" i="3" s="1"/>
  <c r="AH349" i="2"/>
  <c r="E322" i="3" s="1"/>
  <c r="AH380" i="2"/>
  <c r="E273" i="3" s="1"/>
  <c r="AH133" i="2"/>
  <c r="E110" i="3" s="1"/>
  <c r="AH938" i="2"/>
  <c r="E420" i="3" s="1"/>
  <c r="AH79" i="2"/>
  <c r="E249" i="3" s="1"/>
  <c r="AH565" i="2"/>
  <c r="E378" i="3" s="1"/>
  <c r="AH825" i="2"/>
  <c r="E764" i="3" s="1"/>
  <c r="AH1113" i="2"/>
  <c r="E1118" i="3" s="1"/>
  <c r="AH895" i="2"/>
  <c r="E735" i="3" s="1"/>
  <c r="AH109" i="2"/>
  <c r="E238" i="3" s="1"/>
  <c r="AH457" i="2"/>
  <c r="E845" i="3" s="1"/>
  <c r="AH977" i="2"/>
  <c r="E874" i="3" s="1"/>
  <c r="AH307" i="2"/>
  <c r="E321" i="3" s="1"/>
  <c r="AH597" i="2"/>
  <c r="E121" i="3" s="1"/>
  <c r="AH23" i="2"/>
  <c r="E466" i="3" s="1"/>
  <c r="AH347" i="2"/>
  <c r="E363" i="3" s="1"/>
  <c r="AH445" i="2"/>
  <c r="E709" i="3" s="1"/>
  <c r="AH141" i="2"/>
  <c r="E126" i="3" s="1"/>
  <c r="AH197" i="2"/>
  <c r="E503" i="3" s="1"/>
  <c r="AH1103" i="2"/>
  <c r="E1114" i="3" s="1"/>
  <c r="AH921" i="2"/>
  <c r="E956" i="3" s="1"/>
  <c r="AH985" i="2"/>
  <c r="E379" i="3" s="1"/>
  <c r="AH135" i="2"/>
  <c r="E115" i="3" s="1"/>
  <c r="AH66" i="2"/>
  <c r="E74" i="3" s="1"/>
  <c r="AH657" i="2"/>
  <c r="E535" i="3" s="1"/>
  <c r="AH491" i="2"/>
  <c r="E749" i="3" s="1"/>
  <c r="AH41" i="2"/>
  <c r="E190" i="3" s="1"/>
  <c r="AH797" i="2"/>
  <c r="E350" i="3" s="1"/>
  <c r="AH505" i="2"/>
  <c r="E217" i="3" s="1"/>
  <c r="AH256" i="2"/>
  <c r="E302" i="3" s="1"/>
  <c r="AH164" i="2"/>
  <c r="E362" i="3" s="1"/>
  <c r="AH461" i="2"/>
  <c r="E297" i="3" s="1"/>
  <c r="AH958" i="2"/>
  <c r="E883" i="3" s="1"/>
  <c r="AH112" i="2"/>
  <c r="E266" i="3" s="1"/>
  <c r="AH525" i="2"/>
  <c r="E460" i="3" s="1"/>
  <c r="AH545" i="2"/>
  <c r="E671" i="3" s="1"/>
  <c r="AH1045" i="2"/>
  <c r="E506" i="3" s="1"/>
  <c r="AH281" i="2"/>
  <c r="AH376" i="2"/>
  <c r="E468" i="3" s="1"/>
  <c r="AH708" i="2"/>
  <c r="E682" i="3" s="1"/>
  <c r="AH1038" i="2"/>
  <c r="E1046" i="3" s="1"/>
  <c r="AH330" i="2"/>
  <c r="E917" i="3" s="1"/>
  <c r="AH562" i="2"/>
  <c r="E7" i="3" s="1"/>
  <c r="AH1059" i="2"/>
  <c r="E1097" i="3" s="1"/>
  <c r="AH421" i="2"/>
  <c r="E950" i="3" s="1"/>
  <c r="AH513" i="2"/>
  <c r="E66" i="3" s="1"/>
  <c r="AH890" i="2"/>
  <c r="E981" i="3" s="1"/>
  <c r="AH557" i="2"/>
  <c r="E161" i="3" s="1"/>
  <c r="AH701" i="2"/>
  <c r="E1050" i="3" s="1"/>
  <c r="AH678" i="2"/>
  <c r="E290" i="3" s="1"/>
  <c r="AH613" i="2"/>
  <c r="E337" i="3" s="1"/>
  <c r="AH379" i="2"/>
  <c r="E519" i="3" s="1"/>
  <c r="AH448" i="2"/>
  <c r="E481" i="3" s="1"/>
  <c r="AH115" i="2"/>
  <c r="E262" i="3" s="1"/>
  <c r="AH308" i="2"/>
  <c r="E374" i="3" s="1"/>
  <c r="AH932" i="2"/>
  <c r="E139" i="3" s="1"/>
  <c r="AH311" i="2"/>
  <c r="E83" i="3" s="1"/>
  <c r="AH893" i="2"/>
  <c r="E1063" i="3" s="1"/>
  <c r="AH88" i="2"/>
  <c r="E670" i="3" s="1"/>
  <c r="AH903" i="2"/>
  <c r="E195" i="3" s="1"/>
  <c r="AH417" i="2"/>
  <c r="E253" i="3" s="1"/>
  <c r="AH654" i="2"/>
  <c r="E762" i="3" s="1"/>
  <c r="AH263" i="2"/>
  <c r="E300" i="3" s="1"/>
  <c r="AH1031" i="2"/>
  <c r="E438" i="3" s="1"/>
  <c r="AH375" i="2"/>
  <c r="E227" i="3" s="1"/>
  <c r="AH253" i="2"/>
  <c r="E286" i="3" s="1"/>
  <c r="AH534" i="2"/>
  <c r="E892" i="3" s="1"/>
  <c r="AH550" i="2"/>
  <c r="E662" i="3" s="1"/>
  <c r="AH1022" i="2"/>
  <c r="E970" i="3" s="1"/>
  <c r="AH714" i="2"/>
  <c r="E782" i="3" s="1"/>
  <c r="AH661" i="2"/>
  <c r="E429" i="3" s="1"/>
  <c r="AH672" i="2"/>
  <c r="E344" i="3" s="1"/>
  <c r="AH686" i="2"/>
  <c r="E368" i="3" s="1"/>
  <c r="AH316" i="2"/>
  <c r="E231" i="3" s="1"/>
  <c r="AH150" i="2"/>
  <c r="E389" i="3" s="1"/>
  <c r="AH682" i="2"/>
  <c r="E212" i="3" s="1"/>
  <c r="AH570" i="2"/>
  <c r="E412" i="3" s="1"/>
  <c r="AH229" i="2"/>
  <c r="E639" i="3" s="1"/>
  <c r="AH76" i="2"/>
  <c r="E94" i="3" s="1"/>
  <c r="AH95" i="2"/>
  <c r="E64" i="3" s="1"/>
  <c r="AH964" i="2"/>
  <c r="E1055" i="3" s="1"/>
  <c r="AH140" i="2"/>
  <c r="E114" i="3" s="1"/>
  <c r="AH639" i="2"/>
  <c r="E768" i="3" s="1"/>
  <c r="AH643" i="2"/>
  <c r="E171" i="3" s="1"/>
  <c r="AH52" i="2"/>
  <c r="E613" i="3" s="1"/>
  <c r="AH117" i="2"/>
  <c r="E79" i="3" s="1"/>
  <c r="AH166" i="2"/>
  <c r="E493" i="3" s="1"/>
  <c r="AH492" i="2"/>
  <c r="E1029" i="3" s="1"/>
  <c r="AH667" i="2"/>
  <c r="E587" i="3" s="1"/>
  <c r="AH459" i="2"/>
  <c r="E276" i="3" s="1"/>
  <c r="AH321" i="2"/>
  <c r="E109" i="3" s="1"/>
  <c r="AH646" i="2"/>
  <c r="E62" i="3" s="1"/>
  <c r="AH762" i="2"/>
  <c r="E960" i="3" s="1"/>
  <c r="AH1089" i="2"/>
  <c r="E903" i="3" s="1"/>
  <c r="AH508" i="2"/>
  <c r="E80" i="3" s="1"/>
  <c r="AH860" i="2"/>
  <c r="E521" i="3" s="1"/>
  <c r="AH1099" i="2"/>
  <c r="E1102" i="3" s="1"/>
  <c r="AH1054" i="2"/>
  <c r="E958" i="3" s="1"/>
  <c r="AH779" i="2"/>
  <c r="E660" i="3" s="1"/>
  <c r="AH823" i="2"/>
  <c r="E486" i="3" s="1"/>
  <c r="AH456" i="2"/>
  <c r="E311" i="3" s="1"/>
  <c r="AH768" i="2"/>
  <c r="E319" i="3" s="1"/>
  <c r="AH911" i="2"/>
  <c r="E215" i="3" s="1"/>
  <c r="AH655" i="2"/>
  <c r="E441" i="3" s="1"/>
  <c r="L1120" i="1"/>
  <c r="L1121" i="1"/>
  <c r="L1122" i="1"/>
  <c r="L112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2" i="1"/>
  <c r="AI281" i="2" l="1"/>
  <c r="E73" i="3"/>
  <c r="AI182" i="2"/>
  <c r="Q833" i="1"/>
  <c r="S833" i="1" s="1"/>
  <c r="F688" i="3" s="1"/>
  <c r="G688" i="3" s="1"/>
  <c r="H688" i="3" s="1"/>
  <c r="Q875" i="1"/>
  <c r="S875" i="1" s="1"/>
  <c r="F741" i="3" s="1"/>
  <c r="G741" i="3" s="1"/>
  <c r="H741" i="3" s="1"/>
  <c r="Q905" i="1"/>
  <c r="S905" i="1" s="1"/>
  <c r="F778" i="3" s="1"/>
  <c r="G778" i="3" s="1"/>
  <c r="H778" i="3" s="1"/>
  <c r="Q912" i="1"/>
  <c r="S912" i="1" s="1"/>
  <c r="F788" i="3" s="1"/>
  <c r="G788" i="3" s="1"/>
  <c r="H788" i="3" s="1"/>
  <c r="Q982" i="1"/>
  <c r="S982" i="1" s="1"/>
  <c r="F871" i="3" s="1"/>
  <c r="G871" i="3" s="1"/>
  <c r="H871" i="3" s="1"/>
  <c r="Q1023" i="1"/>
  <c r="S1023" i="1" s="1"/>
  <c r="F901" i="3" s="1"/>
  <c r="G901" i="3" s="1"/>
  <c r="H901" i="3" s="1"/>
  <c r="Q1048" i="1"/>
  <c r="S1048" i="1" s="1"/>
  <c r="F932" i="3" s="1"/>
  <c r="G932" i="3" s="1"/>
  <c r="H932" i="3" s="1"/>
  <c r="Q1055" i="1"/>
  <c r="S1055" i="1" s="1"/>
  <c r="F933" i="3" s="1"/>
  <c r="G933" i="3" s="1"/>
  <c r="H933" i="3" s="1"/>
  <c r="Q1120" i="1"/>
  <c r="S1120" i="1" s="1"/>
  <c r="F1116" i="3" s="1"/>
  <c r="G1116" i="3" s="1"/>
  <c r="H1116" i="3" s="1"/>
  <c r="Q1121" i="1"/>
  <c r="S1121" i="1" s="1"/>
  <c r="F1089" i="3" s="1"/>
  <c r="G1089" i="3" s="1"/>
  <c r="H1089" i="3" s="1"/>
  <c r="Q1122" i="1"/>
  <c r="S1122" i="1" s="1"/>
  <c r="F990" i="3" s="1"/>
  <c r="G990" i="3" s="1"/>
  <c r="H990" i="3" s="1"/>
  <c r="Q1123" i="1"/>
  <c r="S1123" i="1" s="1"/>
  <c r="F1005" i="3" s="1"/>
  <c r="G1005" i="3" s="1"/>
  <c r="H1005" i="3" s="1"/>
  <c r="Q587" i="1"/>
  <c r="S587" i="1" s="1"/>
  <c r="F559" i="3" s="1"/>
  <c r="G559" i="3" s="1"/>
  <c r="H559" i="3" s="1"/>
  <c r="Q244" i="1"/>
  <c r="S244" i="1" s="1"/>
  <c r="F218" i="3" s="1"/>
  <c r="G218" i="3" s="1"/>
  <c r="H218" i="3" s="1"/>
  <c r="Q63" i="1"/>
  <c r="S63" i="1" s="1"/>
  <c r="F53" i="3" s="1"/>
  <c r="G53" i="3" s="1"/>
  <c r="H53" i="3" s="1"/>
  <c r="Q107" i="1"/>
  <c r="S107" i="1" s="1"/>
  <c r="F101" i="3" s="1"/>
  <c r="G101" i="3" s="1"/>
  <c r="H101" i="3" s="1"/>
  <c r="Q129" i="1"/>
  <c r="S129" i="1" s="1"/>
  <c r="F265" i="3" s="1"/>
  <c r="G265" i="3" s="1"/>
  <c r="H265" i="3" s="1"/>
  <c r="Q411" i="1"/>
  <c r="S411" i="1" s="1"/>
  <c r="F403" i="3" s="1"/>
  <c r="G403" i="3" s="1"/>
  <c r="H403" i="3" s="1"/>
  <c r="Q388" i="1"/>
  <c r="S388" i="1" s="1"/>
  <c r="F310" i="3" s="1"/>
  <c r="G310" i="3" s="1"/>
  <c r="H310" i="3" s="1"/>
  <c r="Q339" i="1"/>
  <c r="S339" i="1" s="1"/>
  <c r="F286" i="3" s="1"/>
  <c r="G286" i="3" s="1"/>
  <c r="H286" i="3" s="1"/>
  <c r="Q216" i="1"/>
  <c r="S216" i="1" s="1"/>
  <c r="F206" i="3" s="1"/>
  <c r="G206" i="3" s="1"/>
  <c r="H206" i="3" s="1"/>
  <c r="Q462" i="1"/>
  <c r="S462" i="1" s="1"/>
  <c r="F426" i="3" s="1"/>
  <c r="G426" i="3" s="1"/>
  <c r="H426" i="3" s="1"/>
  <c r="Q686" i="1"/>
  <c r="S686" i="1" s="1"/>
  <c r="F624" i="3" s="1"/>
  <c r="G624" i="3" s="1"/>
  <c r="H624" i="3" s="1"/>
  <c r="Q810" i="1"/>
  <c r="S810" i="1" s="1"/>
  <c r="F846" i="3" s="1"/>
  <c r="G846" i="3" s="1"/>
  <c r="H846" i="3" s="1"/>
  <c r="Q935" i="1"/>
  <c r="S935" i="1" s="1"/>
  <c r="F856" i="3" s="1"/>
  <c r="G856" i="3" s="1"/>
  <c r="H856" i="3" s="1"/>
  <c r="Q944" i="1"/>
  <c r="S944" i="1" s="1"/>
  <c r="F1065" i="3" s="1"/>
  <c r="G1065" i="3" s="1"/>
  <c r="H1065" i="3" s="1"/>
  <c r="Q1024" i="1"/>
  <c r="S1024" i="1" s="1"/>
  <c r="F927" i="3" s="1"/>
  <c r="G927" i="3" s="1"/>
  <c r="H927" i="3" s="1"/>
  <c r="Q47" i="1"/>
  <c r="S47" i="1" s="1"/>
  <c r="F37" i="3" s="1"/>
  <c r="G37" i="3" s="1"/>
  <c r="H37" i="3" s="1"/>
  <c r="Q1018" i="1"/>
  <c r="S1018" i="1" s="1"/>
  <c r="F913" i="3" s="1"/>
  <c r="G913" i="3" s="1"/>
  <c r="H913" i="3" s="1"/>
  <c r="Q1028" i="1"/>
  <c r="S1028" i="1" s="1"/>
  <c r="F936" i="3" s="1"/>
  <c r="G936" i="3" s="1"/>
  <c r="H936" i="3" s="1"/>
  <c r="Q1043" i="1"/>
  <c r="S1043" i="1" s="1"/>
  <c r="F953" i="3" s="1"/>
  <c r="G953" i="3" s="1"/>
  <c r="H953" i="3" s="1"/>
  <c r="Q994" i="1"/>
  <c r="S994" i="1" s="1"/>
  <c r="F979" i="3" s="1"/>
  <c r="G979" i="3" s="1"/>
  <c r="H979" i="3" s="1"/>
  <c r="Q328" i="1"/>
  <c r="S328" i="1" s="1"/>
  <c r="F297" i="3" s="1"/>
  <c r="G297" i="3" s="1"/>
  <c r="H297" i="3" s="1"/>
  <c r="Q86" i="1"/>
  <c r="S86" i="1" s="1"/>
  <c r="F113" i="3" s="1"/>
  <c r="G113" i="3" s="1"/>
  <c r="H113" i="3" s="1"/>
  <c r="Q272" i="1"/>
  <c r="S272" i="1" s="1"/>
  <c r="F604" i="3" s="1"/>
  <c r="G604" i="3" s="1"/>
  <c r="H604" i="3" s="1"/>
  <c r="Q651" i="1"/>
  <c r="S651" i="1" s="1"/>
  <c r="F721" i="3" s="1"/>
  <c r="G721" i="3" s="1"/>
  <c r="H721" i="3" s="1"/>
  <c r="Q201" i="1"/>
  <c r="S201" i="1" s="1"/>
  <c r="F233" i="3" s="1"/>
  <c r="G233" i="3" s="1"/>
  <c r="H233" i="3" s="1"/>
  <c r="Q639" i="1"/>
  <c r="S639" i="1" s="1"/>
  <c r="F568" i="3" s="1"/>
  <c r="G568" i="3" s="1"/>
  <c r="H568" i="3" s="1"/>
  <c r="Q108" i="1"/>
  <c r="S108" i="1" s="1"/>
  <c r="F148" i="3" s="1"/>
  <c r="G148" i="3" s="1"/>
  <c r="H148" i="3" s="1"/>
  <c r="Q196" i="1"/>
  <c r="S196" i="1" s="1"/>
  <c r="F223" i="3" s="1"/>
  <c r="G223" i="3" s="1"/>
  <c r="H223" i="3" s="1"/>
  <c r="Q431" i="1"/>
  <c r="S431" i="1" s="1"/>
  <c r="F412" i="3" s="1"/>
  <c r="G412" i="3" s="1"/>
  <c r="H412" i="3" s="1"/>
  <c r="Q746" i="1"/>
  <c r="S746" i="1" s="1"/>
  <c r="F689" i="3" s="1"/>
  <c r="G689" i="3" s="1"/>
  <c r="H689" i="3" s="1"/>
  <c r="Q858" i="1"/>
  <c r="S858" i="1" s="1"/>
  <c r="F796" i="3" s="1"/>
  <c r="G796" i="3" s="1"/>
  <c r="H796" i="3" s="1"/>
  <c r="Q267" i="1"/>
  <c r="S267" i="1" s="1"/>
  <c r="F304" i="3" s="1"/>
  <c r="G304" i="3" s="1"/>
  <c r="H304" i="3" s="1"/>
  <c r="Q247" i="1"/>
  <c r="S247" i="1" s="1"/>
  <c r="F277" i="3" s="1"/>
  <c r="G277" i="3" s="1"/>
  <c r="H277" i="3" s="1"/>
  <c r="Q412" i="1"/>
  <c r="S412" i="1" s="1"/>
  <c r="F443" i="3" s="1"/>
  <c r="G443" i="3" s="1"/>
  <c r="H443" i="3" s="1"/>
  <c r="Q410" i="1"/>
  <c r="S410" i="1" s="1"/>
  <c r="F502" i="3" s="1"/>
  <c r="G502" i="3" s="1"/>
  <c r="H502" i="3" s="1"/>
  <c r="Q390" i="1"/>
  <c r="S390" i="1" s="1"/>
  <c r="F365" i="3" s="1"/>
  <c r="G365" i="3" s="1"/>
  <c r="H365" i="3" s="1"/>
  <c r="Q447" i="1"/>
  <c r="S447" i="1" s="1"/>
  <c r="F488" i="3" s="1"/>
  <c r="G488" i="3" s="1"/>
  <c r="H488" i="3" s="1"/>
  <c r="Q597" i="1"/>
  <c r="S597" i="1" s="1"/>
  <c r="F857" i="3" s="1"/>
  <c r="G857" i="3" s="1"/>
  <c r="H857" i="3" s="1"/>
  <c r="Q782" i="1"/>
  <c r="S782" i="1" s="1"/>
  <c r="F830" i="3" s="1"/>
  <c r="G830" i="3" s="1"/>
  <c r="H830" i="3" s="1"/>
  <c r="Q778" i="1"/>
  <c r="S778" i="1" s="1"/>
  <c r="F709" i="3" s="1"/>
  <c r="G709" i="3" s="1"/>
  <c r="H709" i="3" s="1"/>
  <c r="Q583" i="1"/>
  <c r="S583" i="1" s="1"/>
  <c r="F557" i="3" s="1"/>
  <c r="G557" i="3" s="1"/>
  <c r="H557" i="3" s="1"/>
  <c r="Q829" i="1"/>
  <c r="S829" i="1" s="1"/>
  <c r="F883" i="3" s="1"/>
  <c r="G883" i="3" s="1"/>
  <c r="H883" i="3" s="1"/>
  <c r="Q760" i="1"/>
  <c r="S760" i="1" s="1"/>
  <c r="F848" i="3" s="1"/>
  <c r="G848" i="3" s="1"/>
  <c r="H848" i="3" s="1"/>
  <c r="Q849" i="1"/>
  <c r="S849" i="1" s="1"/>
  <c r="F825" i="3" s="1"/>
  <c r="G825" i="3" s="1"/>
  <c r="H825" i="3" s="1"/>
  <c r="Q943" i="1"/>
  <c r="S943" i="1" s="1"/>
  <c r="F881" i="3" s="1"/>
  <c r="G881" i="3" s="1"/>
  <c r="H881" i="3" s="1"/>
  <c r="Q960" i="1"/>
  <c r="S960" i="1" s="1"/>
  <c r="F989" i="3" s="1"/>
  <c r="G989" i="3" s="1"/>
  <c r="H989" i="3" s="1"/>
  <c r="Q178" i="1"/>
  <c r="S178" i="1" s="1"/>
  <c r="F229" i="3" s="1"/>
  <c r="G229" i="3" s="1"/>
  <c r="H229" i="3" s="1"/>
  <c r="N821" i="1"/>
  <c r="N840" i="1"/>
  <c r="N872" i="1"/>
  <c r="N940" i="1"/>
  <c r="N955" i="1"/>
  <c r="N1006" i="1"/>
  <c r="N1021" i="1"/>
  <c r="N1039" i="1"/>
  <c r="N1047" i="1"/>
  <c r="N1064" i="1"/>
  <c r="N3" i="1"/>
  <c r="N642" i="1"/>
  <c r="N426" i="1"/>
  <c r="N72" i="1"/>
  <c r="N55" i="1"/>
  <c r="N58" i="1"/>
  <c r="N743" i="1"/>
  <c r="N1014" i="1"/>
  <c r="N17" i="1"/>
  <c r="N877" i="1"/>
  <c r="N14" i="1"/>
  <c r="N260" i="1"/>
  <c r="N869" i="1"/>
  <c r="N56" i="1"/>
  <c r="N48" i="1"/>
  <c r="N30" i="1"/>
  <c r="N309" i="1"/>
  <c r="N134" i="1"/>
  <c r="N141" i="1"/>
  <c r="N239" i="1"/>
  <c r="N365" i="1"/>
  <c r="N293" i="1"/>
  <c r="N85" i="1"/>
  <c r="N197" i="1"/>
  <c r="N190" i="1"/>
  <c r="N130" i="1"/>
  <c r="N70" i="1"/>
  <c r="N588" i="1"/>
  <c r="N103" i="1"/>
  <c r="N890" i="1"/>
  <c r="N590" i="1"/>
  <c r="N256" i="1"/>
  <c r="N453" i="1"/>
  <c r="N630" i="1"/>
  <c r="N371" i="1"/>
  <c r="N557" i="1"/>
  <c r="N185" i="1"/>
  <c r="N151" i="1"/>
  <c r="N192" i="1"/>
  <c r="N732" i="1"/>
  <c r="N710" i="1"/>
  <c r="N508" i="1"/>
  <c r="N867" i="1"/>
  <c r="N727" i="1"/>
  <c r="N78" i="1"/>
  <c r="N88" i="1"/>
  <c r="N332" i="1"/>
  <c r="N52" i="1"/>
  <c r="N722" i="1"/>
  <c r="N758" i="1"/>
  <c r="N364" i="1"/>
  <c r="N834" i="1"/>
  <c r="N344" i="1"/>
  <c r="N682" i="1"/>
  <c r="N251" i="1"/>
  <c r="N241" i="1"/>
  <c r="N222" i="1"/>
  <c r="N724" i="1"/>
  <c r="N655" i="1"/>
  <c r="N286" i="1"/>
  <c r="N281" i="1"/>
  <c r="N823" i="1"/>
  <c r="N717" i="1"/>
  <c r="N156" i="1"/>
  <c r="N275" i="1"/>
  <c r="N287" i="1"/>
  <c r="N303" i="1"/>
  <c r="N695" i="1"/>
  <c r="N313" i="1"/>
  <c r="N294" i="1"/>
  <c r="N896" i="1"/>
  <c r="N326" i="1"/>
  <c r="N386" i="1"/>
  <c r="N855" i="1"/>
  <c r="N350" i="1"/>
  <c r="N356" i="1"/>
  <c r="N504" i="1"/>
  <c r="N475" i="1"/>
  <c r="N1001" i="1"/>
  <c r="N964" i="1"/>
  <c r="N399" i="1"/>
  <c r="N773" i="1"/>
  <c r="N564" i="1"/>
  <c r="N741" i="1"/>
  <c r="N368" i="1"/>
  <c r="N893" i="1"/>
  <c r="N610" i="1"/>
  <c r="N488" i="1"/>
  <c r="N449" i="1"/>
  <c r="N452" i="1"/>
  <c r="N473" i="1"/>
  <c r="N461" i="1"/>
  <c r="N978" i="1"/>
  <c r="N986" i="1"/>
  <c r="N1017" i="1"/>
  <c r="N714" i="1"/>
  <c r="N593" i="1"/>
  <c r="N498" i="1"/>
  <c r="N1013" i="1"/>
  <c r="N981" i="1"/>
  <c r="N551" i="1"/>
  <c r="N946" i="1"/>
  <c r="N740" i="1"/>
  <c r="N779" i="1"/>
  <c r="N608" i="1"/>
  <c r="N563" i="1"/>
  <c r="N845" i="1"/>
  <c r="N768" i="1"/>
  <c r="N749" i="1"/>
  <c r="N659" i="1"/>
  <c r="N848" i="1"/>
  <c r="N827" i="1"/>
  <c r="N959" i="1"/>
  <c r="N728" i="1"/>
  <c r="N1026" i="1"/>
  <c r="N933" i="1"/>
  <c r="N765" i="1"/>
  <c r="N1016" i="1"/>
  <c r="N917" i="1"/>
  <c r="N957" i="1"/>
  <c r="N1091" i="1"/>
  <c r="N990" i="1"/>
  <c r="N1029" i="1"/>
  <c r="N1052" i="1"/>
  <c r="N1074" i="1"/>
  <c r="N24" i="1"/>
  <c r="N126" i="1"/>
  <c r="N189" i="1"/>
  <c r="N310" i="1"/>
  <c r="N395" i="1"/>
  <c r="N432" i="1"/>
  <c r="N828" i="1"/>
  <c r="N859" i="1"/>
  <c r="N1033" i="1"/>
  <c r="N1056" i="1"/>
  <c r="N1059" i="1"/>
  <c r="N1076" i="1"/>
  <c r="N1083" i="1"/>
  <c r="N1090" i="1"/>
  <c r="N1095" i="1"/>
  <c r="N1099" i="1"/>
  <c r="N1100" i="1"/>
  <c r="N1105" i="1"/>
  <c r="N1106" i="1"/>
  <c r="N1109" i="1"/>
  <c r="N1110" i="1"/>
  <c r="N1111" i="1"/>
  <c r="N1112" i="1"/>
  <c r="N1113" i="1"/>
  <c r="N1114" i="1"/>
  <c r="N1115" i="1"/>
  <c r="N1116" i="1"/>
  <c r="N1117" i="1"/>
  <c r="N1118" i="1"/>
  <c r="N1119" i="1"/>
  <c r="N931" i="1"/>
  <c r="N4" i="1"/>
  <c r="N684" i="1"/>
  <c r="N837" i="1"/>
  <c r="N10" i="1"/>
  <c r="N463" i="1"/>
  <c r="N114" i="1"/>
  <c r="N397" i="1"/>
  <c r="N696" i="1"/>
  <c r="N497" i="1"/>
  <c r="N351" i="1"/>
  <c r="N31" i="1"/>
  <c r="N184" i="1"/>
  <c r="N253" i="1"/>
  <c r="N111" i="1"/>
  <c r="N44" i="1"/>
  <c r="N984" i="1"/>
  <c r="N54" i="1"/>
  <c r="N518" i="1"/>
  <c r="N105" i="1"/>
  <c r="N257" i="1"/>
  <c r="N138" i="1"/>
  <c r="N148" i="1"/>
  <c r="N152" i="1"/>
  <c r="N398" i="1"/>
  <c r="N349" i="1"/>
  <c r="N435" i="1"/>
  <c r="N466" i="1"/>
  <c r="N562" i="1"/>
  <c r="N592" i="1"/>
  <c r="N626" i="1"/>
  <c r="N664" i="1"/>
  <c r="N669" i="1"/>
  <c r="N683" i="1"/>
  <c r="N711" i="1"/>
  <c r="N744" i="1"/>
  <c r="N852" i="1"/>
  <c r="N847" i="1"/>
  <c r="N861" i="1"/>
  <c r="N937" i="1"/>
  <c r="N965" i="1"/>
  <c r="N993" i="1"/>
  <c r="N998" i="1"/>
  <c r="N1031" i="1"/>
  <c r="N1060" i="1"/>
  <c r="N1069" i="1"/>
  <c r="N1088" i="1"/>
  <c r="N7" i="1"/>
  <c r="N9" i="1"/>
  <c r="N35" i="1"/>
  <c r="N19" i="1"/>
  <c r="N23" i="1"/>
  <c r="N36" i="1"/>
  <c r="N39" i="1"/>
  <c r="N38" i="1"/>
  <c r="N155" i="1"/>
  <c r="N66" i="1"/>
  <c r="N77" i="1"/>
  <c r="N153" i="1"/>
  <c r="N61" i="1"/>
  <c r="N623" i="1"/>
  <c r="N166" i="1"/>
  <c r="N121" i="1"/>
  <c r="N91" i="1"/>
  <c r="N89" i="1"/>
  <c r="N336" i="1"/>
  <c r="N93" i="1"/>
  <c r="N195" i="1"/>
  <c r="N145" i="1"/>
  <c r="N199" i="1"/>
  <c r="N167" i="1"/>
  <c r="N120" i="1"/>
  <c r="N179" i="1"/>
  <c r="N175" i="1"/>
  <c r="N127" i="1"/>
  <c r="N174" i="1"/>
  <c r="N186" i="1"/>
  <c r="N223" i="1"/>
  <c r="N159" i="1"/>
  <c r="N334" i="1"/>
  <c r="N164" i="1"/>
  <c r="N176" i="1"/>
  <c r="N742" i="1"/>
  <c r="N205" i="1"/>
  <c r="N215" i="1"/>
  <c r="N285" i="1"/>
  <c r="N191" i="1"/>
  <c r="N230" i="1"/>
  <c r="N264" i="1"/>
  <c r="N308" i="1"/>
  <c r="N209" i="1"/>
  <c r="N218" i="1"/>
  <c r="N221" i="1"/>
  <c r="N213" i="1"/>
  <c r="N249" i="1"/>
  <c r="N295" i="1"/>
  <c r="N236" i="1"/>
  <c r="N289" i="1"/>
  <c r="N240" i="1"/>
  <c r="N259" i="1"/>
  <c r="N327" i="1"/>
  <c r="N456" i="1"/>
  <c r="N330" i="1"/>
  <c r="N292" i="1"/>
  <c r="N379" i="1"/>
  <c r="N324" i="1"/>
  <c r="N403" i="1"/>
  <c r="N618" i="1"/>
  <c r="N331" i="1"/>
  <c r="N367" i="1"/>
  <c r="N347" i="1"/>
  <c r="N392" i="1"/>
  <c r="N359" i="1"/>
  <c r="N363" i="1"/>
  <c r="N496" i="1"/>
  <c r="N377" i="1"/>
  <c r="N402" i="1"/>
  <c r="N422" i="1"/>
  <c r="N387" i="1"/>
  <c r="N418" i="1"/>
  <c r="N406" i="1"/>
  <c r="N421" i="1"/>
  <c r="N424" i="1"/>
  <c r="N442" i="1"/>
  <c r="N428" i="1"/>
  <c r="N476" i="1"/>
  <c r="N446" i="1"/>
  <c r="N509" i="1"/>
  <c r="N472" i="1"/>
  <c r="N455" i="1"/>
  <c r="N535" i="1"/>
  <c r="N478" i="1"/>
  <c r="N720" i="1"/>
  <c r="N495" i="1"/>
  <c r="N523" i="1"/>
  <c r="N484" i="1"/>
  <c r="N573" i="1"/>
  <c r="N527" i="1"/>
  <c r="N577" i="1"/>
  <c r="N537" i="1"/>
  <c r="N569" i="1"/>
  <c r="N718" i="1"/>
  <c r="N603" i="1"/>
  <c r="N706" i="1"/>
  <c r="N633" i="1"/>
  <c r="N708" i="1"/>
  <c r="N660" i="1"/>
  <c r="N693" i="1"/>
  <c r="N698" i="1"/>
  <c r="N719" i="1"/>
  <c r="N816" i="1"/>
  <c r="N820" i="1"/>
  <c r="N712" i="1"/>
  <c r="N737" i="1"/>
  <c r="N716" i="1"/>
  <c r="N806" i="1"/>
  <c r="N850" i="1"/>
  <c r="N790" i="1"/>
  <c r="N767" i="1"/>
  <c r="N786" i="1"/>
  <c r="N804" i="1"/>
  <c r="N952" i="1"/>
  <c r="N822" i="1"/>
  <c r="N866" i="1"/>
  <c r="N888" i="1"/>
  <c r="N927" i="1"/>
  <c r="N939" i="1"/>
  <c r="N1005" i="1"/>
  <c r="N1008" i="1"/>
  <c r="N1058" i="1"/>
  <c r="N178" i="1"/>
  <c r="N328" i="1"/>
  <c r="N86" i="1"/>
  <c r="N272" i="1"/>
  <c r="N651" i="1"/>
  <c r="N201" i="1"/>
  <c r="N639" i="1"/>
  <c r="N108" i="1"/>
  <c r="N196" i="1"/>
  <c r="N431" i="1"/>
  <c r="N746" i="1"/>
  <c r="N858" i="1"/>
  <c r="N267" i="1"/>
  <c r="N247" i="1"/>
  <c r="N412" i="1"/>
  <c r="N410" i="1"/>
  <c r="N390" i="1"/>
  <c r="N447" i="1"/>
  <c r="N597" i="1"/>
  <c r="N782" i="1"/>
  <c r="N778" i="1"/>
  <c r="N583" i="1"/>
  <c r="N829" i="1"/>
  <c r="N760" i="1"/>
  <c r="N849" i="1"/>
  <c r="N943" i="1"/>
  <c r="N960" i="1"/>
  <c r="N599" i="1"/>
  <c r="N477" i="1"/>
  <c r="N278" i="1"/>
  <c r="N408" i="1"/>
  <c r="N434" i="1"/>
  <c r="N615" i="1"/>
  <c r="N589" i="1"/>
  <c r="N814" i="1"/>
  <c r="N844" i="1"/>
  <c r="N913" i="1"/>
  <c r="N945" i="1"/>
  <c r="N951" i="1"/>
  <c r="N997" i="1"/>
  <c r="N1034" i="1"/>
  <c r="N1040" i="1"/>
  <c r="N1085" i="1"/>
  <c r="N29" i="1"/>
  <c r="N73" i="1"/>
  <c r="N150" i="1"/>
  <c r="N225" i="1"/>
  <c r="N149" i="1"/>
  <c r="N181" i="1"/>
  <c r="N261" i="1"/>
  <c r="N277" i="1"/>
  <c r="N394" i="1"/>
  <c r="N396" i="1"/>
  <c r="N383" i="1"/>
  <c r="N420" i="1"/>
  <c r="N515" i="1"/>
  <c r="N553" i="1"/>
  <c r="N576" i="1"/>
  <c r="N609" i="1"/>
  <c r="N836" i="1"/>
  <c r="N882" i="1"/>
  <c r="N878" i="1"/>
  <c r="N11" i="1"/>
  <c r="N21" i="1"/>
  <c r="N45" i="1"/>
  <c r="N75" i="1"/>
  <c r="N57" i="1"/>
  <c r="N69" i="1"/>
  <c r="N99" i="1"/>
  <c r="N123" i="1"/>
  <c r="N125" i="1"/>
  <c r="N96" i="1"/>
  <c r="N143" i="1"/>
  <c r="N124" i="1"/>
  <c r="N217" i="1"/>
  <c r="N172" i="1"/>
  <c r="N204" i="1"/>
  <c r="N279" i="1"/>
  <c r="N323" i="1"/>
  <c r="N255" i="1"/>
  <c r="N306" i="1"/>
  <c r="N245" i="1"/>
  <c r="N378" i="1"/>
  <c r="N299" i="1"/>
  <c r="N385" i="1"/>
  <c r="N360" i="1"/>
  <c r="N354" i="1"/>
  <c r="N237" i="1"/>
  <c r="N544" i="1"/>
  <c r="N539" i="1"/>
  <c r="N234" i="1"/>
  <c r="N450" i="1"/>
  <c r="N552" i="1"/>
  <c r="N667" i="1"/>
  <c r="N647" i="1"/>
  <c r="N801" i="1"/>
  <c r="N826" i="1"/>
  <c r="N900" i="1"/>
  <c r="N908" i="1"/>
  <c r="N975" i="1"/>
  <c r="N918" i="1"/>
  <c r="N1086" i="1"/>
  <c r="N1042" i="1"/>
  <c r="N1087" i="1"/>
  <c r="N694" i="1"/>
  <c r="N227" i="1"/>
  <c r="N161" i="1"/>
  <c r="N467" i="1"/>
  <c r="N690" i="1"/>
  <c r="N688" i="1"/>
  <c r="N761" i="1"/>
  <c r="N458" i="1"/>
  <c r="N413" i="1"/>
  <c r="N104" i="1"/>
  <c r="N305" i="1"/>
  <c r="N254" i="1"/>
  <c r="N316" i="1"/>
  <c r="N637" i="1"/>
  <c r="N701" i="1"/>
  <c r="N246" i="1"/>
  <c r="N311" i="1"/>
  <c r="N405" i="1"/>
  <c r="N643" i="1"/>
  <c r="N755" i="1"/>
  <c r="N627" i="1"/>
  <c r="N772" i="1"/>
  <c r="N831" i="1"/>
  <c r="N1000" i="1"/>
  <c r="N970" i="1"/>
  <c r="N183" i="1"/>
  <c r="N598" i="1"/>
  <c r="N98" i="1"/>
  <c r="N258" i="1"/>
  <c r="N53" i="1"/>
  <c r="N25" i="1"/>
  <c r="N697" i="1"/>
  <c r="N650" i="1"/>
  <c r="N248" i="1"/>
  <c r="N444" i="1"/>
  <c r="N87" i="1"/>
  <c r="N79" i="1"/>
  <c r="N60" i="1"/>
  <c r="N90" i="1"/>
  <c r="N101" i="1"/>
  <c r="N117" i="1"/>
  <c r="N348" i="1"/>
  <c r="N671" i="1"/>
  <c r="N180" i="1"/>
  <c r="N301" i="1"/>
  <c r="N8" i="1"/>
  <c r="N865" i="1"/>
  <c r="N1002" i="1"/>
  <c r="N619" i="1"/>
  <c r="N634" i="1"/>
  <c r="N493" i="1"/>
  <c r="N799" i="1"/>
  <c r="N798" i="1"/>
  <c r="N969" i="1"/>
  <c r="N1068" i="1"/>
  <c r="N543" i="1"/>
  <c r="N290" i="1"/>
  <c r="N291" i="1"/>
  <c r="N302" i="1"/>
  <c r="N381" i="1"/>
  <c r="N586" i="1"/>
  <c r="N616" i="1"/>
  <c r="N640" i="1"/>
  <c r="N687" i="1"/>
  <c r="N731" i="1"/>
  <c r="N763" i="1"/>
  <c r="N771" i="1"/>
  <c r="N784" i="1"/>
  <c r="N824" i="1"/>
  <c r="N825" i="1"/>
  <c r="N853" i="1"/>
  <c r="N892" i="1"/>
  <c r="N921" i="1"/>
  <c r="N922" i="1"/>
  <c r="N956" i="1"/>
  <c r="N996" i="1"/>
  <c r="N1019" i="1"/>
  <c r="N1063" i="1"/>
  <c r="N1066" i="1"/>
  <c r="N1077" i="1"/>
  <c r="N1078" i="1"/>
  <c r="N1084" i="1"/>
  <c r="N1096" i="1"/>
  <c r="N1101" i="1"/>
  <c r="N1103" i="1"/>
  <c r="N12" i="1"/>
  <c r="N15" i="1"/>
  <c r="N49" i="1"/>
  <c r="N33" i="1"/>
  <c r="N41" i="1"/>
  <c r="N26" i="1"/>
  <c r="N59" i="1"/>
  <c r="N106" i="1"/>
  <c r="N115" i="1"/>
  <c r="N100" i="1"/>
  <c r="N146" i="1"/>
  <c r="N140" i="1"/>
  <c r="N128" i="1"/>
  <c r="N137" i="1"/>
  <c r="N144" i="1"/>
  <c r="N162" i="1"/>
  <c r="N157" i="1"/>
  <c r="N160" i="1"/>
  <c r="N158" i="1"/>
  <c r="N194" i="1"/>
  <c r="N171" i="1"/>
  <c r="N206" i="1"/>
  <c r="N212" i="1"/>
  <c r="N252" i="1"/>
  <c r="N242" i="1"/>
  <c r="N226" i="1"/>
  <c r="N312" i="1"/>
  <c r="N437" i="1"/>
  <c r="N322" i="1"/>
  <c r="N280" i="1"/>
  <c r="N273" i="1"/>
  <c r="N307" i="1"/>
  <c r="N321" i="1"/>
  <c r="N319" i="1"/>
  <c r="N680" i="1"/>
  <c r="N337" i="1"/>
  <c r="N317" i="1"/>
  <c r="N352" i="1"/>
  <c r="N357" i="1"/>
  <c r="N361" i="1"/>
  <c r="N314" i="1"/>
  <c r="N346" i="1"/>
  <c r="N372" i="1"/>
  <c r="N425" i="1"/>
  <c r="N382" i="1"/>
  <c r="N499" i="1"/>
  <c r="N423" i="1"/>
  <c r="N404" i="1"/>
  <c r="N481" i="1"/>
  <c r="N391" i="1"/>
  <c r="N445" i="1"/>
  <c r="N460" i="1"/>
  <c r="N454" i="1"/>
  <c r="N459" i="1"/>
  <c r="N486" i="1"/>
  <c r="N511" i="1"/>
  <c r="N540" i="1"/>
  <c r="N506" i="1"/>
  <c r="N507" i="1"/>
  <c r="N503" i="1"/>
  <c r="N513" i="1"/>
  <c r="N512" i="1"/>
  <c r="N505" i="1"/>
  <c r="N532" i="1"/>
  <c r="N555" i="1"/>
  <c r="N547" i="1"/>
  <c r="N536" i="1"/>
  <c r="N541" i="1"/>
  <c r="N549" i="1"/>
  <c r="N703" i="1"/>
  <c r="N668" i="1"/>
  <c r="N672" i="1"/>
  <c r="N545" i="1"/>
  <c r="N570" i="1"/>
  <c r="N567" i="1"/>
  <c r="N595" i="1"/>
  <c r="N600" i="1"/>
  <c r="N607" i="1"/>
  <c r="N631" i="1"/>
  <c r="N621" i="1"/>
  <c r="N622" i="1"/>
  <c r="N681" i="1"/>
  <c r="N645" i="1"/>
  <c r="N661" i="1"/>
  <c r="N735" i="1"/>
  <c r="N674" i="1"/>
  <c r="N676" i="1"/>
  <c r="N691" i="1"/>
  <c r="N730" i="1"/>
  <c r="N666" i="1"/>
  <c r="N721" i="1"/>
  <c r="N723" i="1"/>
  <c r="N777" i="1"/>
  <c r="N756" i="1"/>
  <c r="N770" i="1"/>
  <c r="N787" i="1"/>
  <c r="N776" i="1"/>
  <c r="N817" i="1"/>
  <c r="N843" i="1"/>
  <c r="N857" i="1"/>
  <c r="N885" i="1"/>
  <c r="N854" i="1"/>
  <c r="N915" i="1"/>
  <c r="N904" i="1"/>
  <c r="N910" i="1"/>
  <c r="N932" i="1"/>
  <c r="N968" i="1"/>
  <c r="N971" i="1"/>
  <c r="N973" i="1"/>
  <c r="N1004" i="1"/>
  <c r="N1012" i="1"/>
  <c r="N1011" i="1"/>
  <c r="N1044" i="1"/>
  <c r="N1051" i="1"/>
  <c r="N1061" i="1"/>
  <c r="N1082" i="1"/>
  <c r="N587" i="1"/>
  <c r="N833" i="1"/>
  <c r="N875" i="1"/>
  <c r="N905" i="1"/>
  <c r="N912" i="1"/>
  <c r="N982" i="1"/>
  <c r="N1023" i="1"/>
  <c r="N1048" i="1"/>
  <c r="N1055" i="1"/>
  <c r="N994" i="1"/>
  <c r="N1018" i="1"/>
  <c r="N1028" i="1"/>
  <c r="N1043" i="1"/>
  <c r="N534" i="1"/>
  <c r="N401" i="1"/>
  <c r="N288" i="1"/>
  <c r="N122" i="1"/>
  <c r="N529" i="1"/>
  <c r="N95" i="1"/>
  <c r="N362" i="1"/>
  <c r="N675" i="1"/>
  <c r="N329" i="1"/>
  <c r="N575" i="1"/>
  <c r="N335" i="1"/>
  <c r="N925" i="1"/>
  <c r="N516" i="1"/>
  <c r="N572" i="1"/>
  <c r="N470" i="1"/>
  <c r="N652" i="1"/>
  <c r="N443" i="1"/>
  <c r="N780" i="1"/>
  <c r="N369" i="1"/>
  <c r="N579" i="1"/>
  <c r="N766" i="1"/>
  <c r="N648" i="1"/>
  <c r="N558" i="1"/>
  <c r="N873" i="1"/>
  <c r="N464" i="1"/>
  <c r="N800" i="1"/>
  <c r="N838" i="1"/>
  <c r="N353" i="1"/>
  <c r="N704" i="1"/>
  <c r="N400" i="1"/>
  <c r="N966" i="1"/>
  <c r="N578" i="1"/>
  <c r="N638" i="1"/>
  <c r="N920" i="1"/>
  <c r="N729" i="1"/>
  <c r="N914" i="1"/>
  <c r="N874" i="1"/>
  <c r="N47" i="1"/>
  <c r="N244" i="1"/>
  <c r="N63" i="1"/>
  <c r="N107" i="1"/>
  <c r="N129" i="1"/>
  <c r="N411" i="1"/>
  <c r="N388" i="1"/>
  <c r="N339" i="1"/>
  <c r="N216" i="1"/>
  <c r="N462" i="1"/>
  <c r="N686" i="1"/>
  <c r="N810" i="1"/>
  <c r="N935" i="1"/>
  <c r="N944" i="1"/>
  <c r="N1024" i="1"/>
  <c r="N116" i="1"/>
  <c r="N16" i="1"/>
  <c r="N51" i="1"/>
  <c r="N46" i="1"/>
  <c r="N76" i="1"/>
  <c r="N193" i="1"/>
  <c r="N284" i="1"/>
  <c r="N320" i="1"/>
  <c r="N366" i="1"/>
  <c r="N389" i="1"/>
  <c r="N482" i="1"/>
  <c r="N554" i="1"/>
  <c r="N585" i="1"/>
  <c r="N654" i="1"/>
  <c r="N657" i="1"/>
  <c r="N762" i="1"/>
  <c r="N751" i="1"/>
  <c r="N752" i="1"/>
  <c r="N764" i="1"/>
  <c r="N789" i="1"/>
  <c r="N808" i="1"/>
  <c r="N839" i="1"/>
  <c r="N860" i="1"/>
  <c r="N881" i="1"/>
  <c r="N902" i="1"/>
  <c r="N930" i="1"/>
  <c r="N949" i="1"/>
  <c r="N963" i="1"/>
  <c r="N1050" i="1"/>
  <c r="N987" i="1"/>
  <c r="N43" i="1"/>
  <c r="N214" i="1"/>
  <c r="N198" i="1"/>
  <c r="N373" i="1"/>
  <c r="N793" i="1"/>
  <c r="N528" i="1"/>
  <c r="N999" i="1"/>
  <c r="N715" i="1"/>
  <c r="N769" i="1"/>
  <c r="N983" i="1"/>
  <c r="N870" i="1"/>
  <c r="N871" i="1"/>
  <c r="N906" i="1"/>
  <c r="N926" i="1"/>
  <c r="N928" i="1"/>
  <c r="N934" i="1"/>
  <c r="N1038" i="1"/>
  <c r="N962" i="1"/>
  <c r="N974" i="1"/>
  <c r="N979" i="1"/>
  <c r="N991" i="1"/>
  <c r="N995" i="1"/>
  <c r="N1007" i="1"/>
  <c r="N1049" i="1"/>
  <c r="N1070" i="1"/>
  <c r="N1071" i="1"/>
  <c r="N1075" i="1"/>
  <c r="N1089" i="1"/>
  <c r="N1102" i="1"/>
  <c r="N203" i="1"/>
  <c r="N177" i="1"/>
  <c r="N818" i="1"/>
  <c r="N68" i="1"/>
  <c r="N210" i="1"/>
  <c r="N37" i="1"/>
  <c r="N97" i="1"/>
  <c r="N102" i="1"/>
  <c r="N646" i="1"/>
  <c r="N520" i="1"/>
  <c r="N269" i="1"/>
  <c r="N689" i="1"/>
  <c r="N685" i="1"/>
  <c r="N487" i="1"/>
  <c r="N340" i="1"/>
  <c r="N202" i="1"/>
  <c r="N250" i="1"/>
  <c r="N276" i="1"/>
  <c r="N813" i="1"/>
  <c r="N438" i="1"/>
  <c r="N207" i="1"/>
  <c r="N440" i="1"/>
  <c r="N298" i="1"/>
  <c r="N474" i="1"/>
  <c r="N670" i="1"/>
  <c r="N358" i="1"/>
  <c r="N318" i="1"/>
  <c r="N494" i="1"/>
  <c r="N407" i="1"/>
  <c r="N525" i="1"/>
  <c r="N374" i="1"/>
  <c r="N429" i="1"/>
  <c r="N502" i="1"/>
  <c r="N887" i="1"/>
  <c r="N417" i="1"/>
  <c r="N656" i="1"/>
  <c r="N548" i="1"/>
  <c r="N781" i="1"/>
  <c r="N471" i="1"/>
  <c r="N591" i="1"/>
  <c r="N465" i="1"/>
  <c r="N483" i="1"/>
  <c r="N479" i="1"/>
  <c r="N601" i="1"/>
  <c r="N566" i="1"/>
  <c r="N492" i="1"/>
  <c r="N500" i="1"/>
  <c r="N542" i="1"/>
  <c r="N568" i="1"/>
  <c r="N919" i="1"/>
  <c r="N665" i="1"/>
  <c r="N713" i="1"/>
  <c r="N673" i="1"/>
  <c r="N625" i="1"/>
  <c r="N662" i="1"/>
  <c r="N846" i="1"/>
  <c r="N700" i="1"/>
  <c r="N851" i="1"/>
  <c r="N738" i="1"/>
  <c r="N745" i="1"/>
  <c r="N759" i="1"/>
  <c r="N775" i="1"/>
  <c r="N863" i="1"/>
  <c r="N894" i="1"/>
  <c r="N2" i="1"/>
  <c r="N200" i="1"/>
  <c r="N18" i="1"/>
  <c r="N342" i="1"/>
  <c r="N131" i="1"/>
  <c r="N5" i="1"/>
  <c r="N6" i="1"/>
  <c r="N243" i="1"/>
  <c r="N27" i="1"/>
  <c r="N62" i="1"/>
  <c r="N34" i="1"/>
  <c r="N13" i="1"/>
  <c r="N40" i="1"/>
  <c r="N22" i="1"/>
  <c r="N32" i="1"/>
  <c r="N612" i="1"/>
  <c r="N300" i="1"/>
  <c r="N188" i="1"/>
  <c r="N65" i="1"/>
  <c r="N82" i="1"/>
  <c r="N84" i="1"/>
  <c r="N136" i="1"/>
  <c r="N142" i="1"/>
  <c r="N110" i="1"/>
  <c r="N119" i="1"/>
  <c r="N113" i="1"/>
  <c r="N163" i="1"/>
  <c r="N533" i="1"/>
  <c r="N139" i="1"/>
  <c r="N219" i="1"/>
  <c r="N231" i="1"/>
  <c r="N868" i="1"/>
  <c r="N345" i="1"/>
  <c r="N384" i="1"/>
  <c r="N419" i="1"/>
  <c r="N433" i="1"/>
  <c r="N574" i="1"/>
  <c r="N613" i="1"/>
  <c r="N658" i="1"/>
  <c r="N898" i="1"/>
  <c r="N644" i="1"/>
  <c r="N531" i="1"/>
  <c r="N584" i="1"/>
  <c r="N916" i="1"/>
  <c r="N842" i="1"/>
  <c r="N907" i="1"/>
  <c r="N977" i="1"/>
  <c r="N953" i="1"/>
  <c r="N958" i="1"/>
  <c r="N1022" i="1"/>
  <c r="N1036" i="1"/>
  <c r="N1062" i="1"/>
  <c r="N1073" i="1"/>
  <c r="N170" i="1"/>
  <c r="N891" i="1"/>
  <c r="N571" i="1"/>
  <c r="N596" i="1"/>
  <c r="N835" i="1"/>
  <c r="N641" i="1"/>
  <c r="N1041" i="1"/>
  <c r="N988" i="1"/>
  <c r="N942" i="1"/>
  <c r="N989" i="1"/>
  <c r="N1072" i="1"/>
  <c r="N1054" i="1"/>
  <c r="N50" i="1"/>
  <c r="N81" i="1"/>
  <c r="N173" i="1"/>
  <c r="N636" i="1"/>
  <c r="N805" i="1"/>
  <c r="N355" i="1"/>
  <c r="N785" i="1"/>
  <c r="N580" i="1"/>
  <c r="N734" i="1"/>
  <c r="N950" i="1"/>
  <c r="N702" i="1"/>
  <c r="N936" i="1"/>
  <c r="N774" i="1"/>
  <c r="N924" i="1"/>
  <c r="N71" i="1"/>
  <c r="N118" i="1"/>
  <c r="N135" i="1"/>
  <c r="N265" i="1"/>
  <c r="N133" i="1"/>
  <c r="N80" i="1"/>
  <c r="N232" i="1"/>
  <c r="N235" i="1"/>
  <c r="N229" i="1"/>
  <c r="N333" i="1"/>
  <c r="N415" i="1"/>
  <c r="N274" i="1"/>
  <c r="N154" i="1"/>
  <c r="N168" i="1"/>
  <c r="N524" i="1"/>
  <c r="N491" i="1"/>
  <c r="N271" i="1"/>
  <c r="N338" i="1"/>
  <c r="N270" i="1"/>
  <c r="N112" i="1"/>
  <c r="N624" i="1"/>
  <c r="N315" i="1"/>
  <c r="N517" i="1"/>
  <c r="N448" i="1"/>
  <c r="N441" i="1"/>
  <c r="N238" i="1"/>
  <c r="N629" i="1"/>
  <c r="N611" i="1"/>
  <c r="N556" i="1"/>
  <c r="N416" i="1"/>
  <c r="N620" i="1"/>
  <c r="N604" i="1"/>
  <c r="N803" i="1"/>
  <c r="N228" i="1"/>
  <c r="N632" i="1"/>
  <c r="N414" i="1"/>
  <c r="N679" i="1"/>
  <c r="N297" i="1"/>
  <c r="N736" i="1"/>
  <c r="N797" i="1"/>
  <c r="N469" i="1"/>
  <c r="N582" i="1"/>
  <c r="N811" i="1"/>
  <c r="N109" i="1"/>
  <c r="N794" i="1"/>
  <c r="N208" i="1"/>
  <c r="N883" i="1"/>
  <c r="N581" i="1"/>
  <c r="N147" i="1"/>
  <c r="N602" i="1"/>
  <c r="N296" i="1"/>
  <c r="N678" i="1"/>
  <c r="N341" i="1"/>
  <c r="N501" i="1"/>
  <c r="N233" i="1"/>
  <c r="N439" i="1"/>
  <c r="N864" i="1"/>
  <c r="N884" i="1"/>
  <c r="N739" i="1"/>
  <c r="N606" i="1"/>
  <c r="N792" i="1"/>
  <c r="N726" i="1"/>
  <c r="N788" i="1"/>
  <c r="N897" i="1"/>
  <c r="N809" i="1"/>
  <c r="N538" i="1"/>
  <c r="N733" i="1"/>
  <c r="N480" i="1"/>
  <c r="N436" i="1"/>
  <c r="N948" i="1"/>
  <c r="N530" i="1"/>
  <c r="N967" i="1"/>
  <c r="N546" i="1"/>
  <c r="N725" i="1"/>
  <c r="N550" i="1"/>
  <c r="N561" i="1"/>
  <c r="N903" i="1"/>
  <c r="N617" i="1"/>
  <c r="N490" i="1"/>
  <c r="N783" i="1"/>
  <c r="N510" i="1"/>
  <c r="N947" i="1"/>
  <c r="N899" i="1"/>
  <c r="N929" i="1"/>
  <c r="N807" i="1"/>
  <c r="N283" i="1"/>
  <c r="N757" i="1"/>
  <c r="N83" i="1"/>
  <c r="N268" i="1"/>
  <c r="N325" i="1"/>
  <c r="N343" i="1"/>
  <c r="N370" i="1"/>
  <c r="N393" i="1"/>
  <c r="N635" i="1"/>
  <c r="N819" i="1"/>
  <c r="N992" i="1"/>
  <c r="N1035" i="1"/>
  <c r="N1032" i="1"/>
  <c r="N1027" i="1"/>
  <c r="N1065" i="1"/>
  <c r="N1057" i="1"/>
  <c r="N1079" i="1"/>
  <c r="N1080" i="1"/>
  <c r="N1092" i="1"/>
  <c r="N1093" i="1"/>
  <c r="N1094" i="1"/>
  <c r="N1097" i="1"/>
  <c r="N1098" i="1"/>
  <c r="N1104" i="1"/>
  <c r="N1107" i="1"/>
  <c r="N1108" i="1"/>
  <c r="N1122" i="1"/>
  <c r="N1123" i="1"/>
  <c r="N74" i="1"/>
  <c r="N526" i="1"/>
  <c r="N20" i="1"/>
  <c r="N64" i="1"/>
  <c r="N559" i="1"/>
  <c r="N132" i="1"/>
  <c r="N263" i="1"/>
  <c r="N92" i="1"/>
  <c r="N514" i="1"/>
  <c r="N224" i="1"/>
  <c r="N521" i="1"/>
  <c r="N451" i="1"/>
  <c r="N211" i="1"/>
  <c r="N187" i="1"/>
  <c r="N169" i="1"/>
  <c r="N409" i="1"/>
  <c r="N457" i="1"/>
  <c r="N220" i="1"/>
  <c r="N895" i="1"/>
  <c r="N304" i="1"/>
  <c r="N266" i="1"/>
  <c r="N427" i="1"/>
  <c r="N485" i="1"/>
  <c r="N262" i="1"/>
  <c r="N282" i="1"/>
  <c r="N375" i="1"/>
  <c r="N468" i="1"/>
  <c r="N376" i="1"/>
  <c r="N747" i="1"/>
  <c r="N795" i="1"/>
  <c r="N560" i="1"/>
  <c r="N985" i="1"/>
  <c r="N815" i="1"/>
  <c r="N709" i="1"/>
  <c r="N522" i="1"/>
  <c r="N594" i="1"/>
  <c r="N754" i="1"/>
  <c r="N628" i="1"/>
  <c r="N705" i="1"/>
  <c r="N972" i="1"/>
  <c r="N1010" i="1"/>
  <c r="N1025" i="1"/>
  <c r="N1045" i="1"/>
  <c r="N976" i="1"/>
  <c r="N879" i="1"/>
  <c r="N980" i="1"/>
  <c r="N1015" i="1"/>
  <c r="N42" i="1"/>
  <c r="N28" i="1"/>
  <c r="N519" i="1"/>
  <c r="N67" i="1"/>
  <c r="N165" i="1"/>
  <c r="N94" i="1"/>
  <c r="N182" i="1"/>
  <c r="N430" i="1"/>
  <c r="N380" i="1"/>
  <c r="N565" i="1"/>
  <c r="N841" i="1"/>
  <c r="N653" i="1"/>
  <c r="N489" i="1"/>
  <c r="N605" i="1"/>
  <c r="N923" i="1"/>
  <c r="N699" i="1"/>
  <c r="N862" i="1"/>
  <c r="N614" i="1"/>
  <c r="N649" i="1"/>
  <c r="N796" i="1"/>
  <c r="N961" i="1"/>
  <c r="N663" i="1"/>
  <c r="N753" i="1"/>
  <c r="N750" i="1"/>
  <c r="N832" i="1"/>
  <c r="N812" i="1"/>
  <c r="N876" i="1"/>
  <c r="N938" i="1"/>
  <c r="N791" i="1"/>
  <c r="N901" i="1"/>
  <c r="N830" i="1"/>
  <c r="N911" i="1"/>
  <c r="N856" i="1"/>
  <c r="N954" i="1"/>
  <c r="N1020" i="1"/>
  <c r="N909" i="1"/>
  <c r="N880" i="1"/>
  <c r="N886" i="1"/>
  <c r="N1046" i="1"/>
  <c r="N889" i="1"/>
  <c r="N1053" i="1"/>
  <c r="N1067" i="1"/>
  <c r="N941" i="1"/>
  <c r="N1003" i="1"/>
  <c r="N1009" i="1"/>
  <c r="N1030" i="1"/>
  <c r="N1037" i="1"/>
  <c r="N1081" i="1"/>
  <c r="N677" i="1"/>
  <c r="N692" i="1"/>
  <c r="N748" i="1"/>
  <c r="N802" i="1"/>
  <c r="N707" i="1"/>
  <c r="AI879" i="2" l="1"/>
  <c r="AI510" i="2"/>
  <c r="AI59" i="2"/>
  <c r="AI75" i="2"/>
  <c r="AI130" i="2"/>
  <c r="AI407" i="2"/>
  <c r="AI353" i="2"/>
  <c r="AI626" i="2"/>
  <c r="AI271" i="2"/>
  <c r="AI207" i="2"/>
  <c r="AI413" i="2"/>
  <c r="AI209" i="2"/>
  <c r="AI49" i="2"/>
  <c r="AI367" i="2"/>
  <c r="AI228" i="2"/>
  <c r="AI96" i="2"/>
  <c r="AI46" i="2"/>
  <c r="AI484" i="2"/>
  <c r="AI919" i="2"/>
  <c r="AI19" i="2"/>
  <c r="AI30" i="2"/>
  <c r="AI137" i="2"/>
  <c r="AI125" i="2"/>
  <c r="AI371" i="2"/>
  <c r="AI233" i="2"/>
  <c r="AI434" i="2"/>
  <c r="AI771" i="2"/>
  <c r="AI495" i="2"/>
  <c r="AI293" i="2"/>
  <c r="AI123" i="2"/>
  <c r="AI53" i="2"/>
  <c r="AI581" i="2"/>
  <c r="AI325" i="2"/>
  <c r="AI547" i="2"/>
  <c r="AI975" i="2"/>
  <c r="AI680" i="2"/>
  <c r="AI67" i="2"/>
  <c r="AI469" i="2"/>
  <c r="AI246" i="2"/>
  <c r="AI188" i="2"/>
  <c r="AI634" i="2"/>
  <c r="AI567" i="2"/>
  <c r="AI275" i="2"/>
  <c r="AI64" i="2"/>
  <c r="AI21" i="2"/>
  <c r="AI104" i="2"/>
  <c r="AI625" i="2"/>
  <c r="AI230" i="2"/>
  <c r="AI478" i="2"/>
  <c r="AI475" i="2"/>
  <c r="AI97" i="2"/>
  <c r="AI74" i="2"/>
  <c r="AI1116" i="2"/>
  <c r="AI1051" i="2"/>
  <c r="AI955" i="2"/>
  <c r="AI505" i="2"/>
  <c r="AI916" i="2"/>
  <c r="AI929" i="2"/>
  <c r="AI1075" i="2"/>
  <c r="AI954" i="2"/>
  <c r="AI810" i="2"/>
  <c r="AI720" i="2"/>
  <c r="AI618" i="2"/>
  <c r="AI43" i="2"/>
  <c r="AI121" i="2"/>
  <c r="AI161" i="2"/>
  <c r="AI707" i="2"/>
  <c r="AI523" i="2"/>
  <c r="AI172" i="2"/>
  <c r="AI183" i="2"/>
  <c r="AI651" i="2"/>
  <c r="AI288" i="2"/>
  <c r="AI433" i="2"/>
  <c r="AI157" i="2"/>
  <c r="AI124" i="2"/>
  <c r="AI236" i="2"/>
  <c r="AI357" i="2"/>
  <c r="AI287" i="2"/>
  <c r="AI227" i="2"/>
  <c r="AI543" i="2"/>
  <c r="AI494" i="2"/>
  <c r="AI889" i="2"/>
  <c r="AI33" i="2"/>
  <c r="AI270" i="2"/>
  <c r="AI902" i="2"/>
  <c r="AI141" i="2"/>
  <c r="AI541" i="2"/>
  <c r="AI320" i="2"/>
  <c r="AI609" i="2"/>
  <c r="AI977" i="2"/>
  <c r="AI411" i="2"/>
  <c r="AI452" i="2"/>
  <c r="AI332" i="2"/>
  <c r="AI422" i="2"/>
  <c r="AI309" i="2"/>
  <c r="AI1055" i="2"/>
  <c r="AI448" i="2"/>
  <c r="AI624" i="2"/>
  <c r="AI657" i="2"/>
  <c r="AI36" i="2"/>
  <c r="AI179" i="2"/>
  <c r="AI1098" i="2"/>
  <c r="AI225" i="2"/>
  <c r="AI211" i="2"/>
  <c r="AI697" i="2"/>
  <c r="AI27" i="2"/>
  <c r="AI414" i="2"/>
  <c r="AI944" i="2"/>
  <c r="AI166" i="2"/>
  <c r="AI144" i="2"/>
  <c r="AI381" i="2"/>
  <c r="AI41" i="2"/>
  <c r="AI698" i="2"/>
  <c r="AI241" i="2"/>
  <c r="AI132" i="2"/>
  <c r="AI213" i="2"/>
  <c r="AI197" i="2"/>
  <c r="AI151" i="2"/>
  <c r="AI165" i="2"/>
  <c r="AI489" i="2"/>
  <c r="AI607" i="2"/>
  <c r="AI164" i="2"/>
  <c r="AI472" i="2"/>
  <c r="AI66" i="2"/>
  <c r="AI117" i="2"/>
  <c r="AI315" i="2"/>
  <c r="AI394" i="2"/>
  <c r="AI28" i="2"/>
  <c r="AI496" i="2"/>
  <c r="AI350" i="2"/>
  <c r="AI620" i="2"/>
  <c r="AI713" i="2"/>
  <c r="AI499" i="2"/>
  <c r="AI279" i="2"/>
  <c r="AI223" i="2"/>
  <c r="AI403" i="2"/>
  <c r="AI339" i="2"/>
  <c r="AI492" i="2"/>
  <c r="AI62" i="2"/>
  <c r="AI628" i="2"/>
  <c r="AI967" i="2"/>
  <c r="AI528" i="2"/>
  <c r="AI71" i="2"/>
  <c r="AI551" i="2"/>
  <c r="AI269" i="2"/>
  <c r="AI790" i="2"/>
  <c r="AI232" i="2"/>
  <c r="AI426" i="2"/>
  <c r="AI354" i="2"/>
  <c r="AI116" i="2"/>
  <c r="AI198" i="2"/>
  <c r="AI384" i="2"/>
  <c r="AI1067" i="2"/>
  <c r="AI120" i="2"/>
  <c r="AI243" i="2"/>
  <c r="AI26" i="2"/>
  <c r="AI649" i="2"/>
  <c r="AI370" i="2"/>
  <c r="AI22" i="2"/>
  <c r="AI286" i="2"/>
  <c r="AI674" i="2"/>
  <c r="AI540" i="2"/>
  <c r="AI860" i="2"/>
  <c r="AI770" i="2"/>
  <c r="AI511" i="2"/>
  <c r="AI222" i="2"/>
  <c r="AI95" i="2"/>
  <c r="AI77" i="2"/>
  <c r="AI755" i="2"/>
  <c r="AI34" i="2"/>
  <c r="AI1057" i="2"/>
  <c r="AI127" i="2"/>
  <c r="AI119" i="2"/>
  <c r="AI706" i="2"/>
  <c r="AI466" i="2"/>
  <c r="AI65" i="2"/>
  <c r="AI307" i="2"/>
  <c r="AI176" i="2"/>
  <c r="AI105" i="2"/>
  <c r="AI436" i="2"/>
  <c r="AI909" i="2"/>
  <c r="AI387" i="2"/>
  <c r="AI4" i="2"/>
  <c r="AI35" i="2"/>
  <c r="AI344" i="2"/>
  <c r="AI722" i="2"/>
  <c r="AI482" i="2"/>
  <c r="AI807" i="2"/>
  <c r="AI825" i="2"/>
  <c r="AI921" i="2"/>
  <c r="AI135" i="2"/>
  <c r="AI313" i="2"/>
  <c r="AI985" i="2"/>
  <c r="AI321" i="2"/>
  <c r="AI1039" i="2"/>
  <c r="AI289" i="2"/>
  <c r="AI846" i="2"/>
  <c r="AI997" i="2"/>
  <c r="AI385" i="2"/>
  <c r="AI114" i="2"/>
  <c r="AI72" i="2"/>
  <c r="AI202" i="2"/>
  <c r="AI668" i="2"/>
  <c r="AI195" i="2"/>
  <c r="AI168" i="2"/>
  <c r="AI240" i="2"/>
  <c r="AI368" i="2"/>
  <c r="AI296" i="2"/>
  <c r="AI605" i="2"/>
  <c r="AI437" i="2"/>
  <c r="AI258" i="2"/>
  <c r="AI167" i="2"/>
  <c r="AI212" i="2"/>
  <c r="AI548" i="2"/>
  <c r="AI604" i="2"/>
  <c r="AI820" i="2"/>
  <c r="AI86" i="2"/>
  <c r="AI267" i="2"/>
  <c r="AI455" i="2"/>
  <c r="AI302" i="2"/>
  <c r="AI255" i="2"/>
  <c r="AI440" i="2"/>
  <c r="AI808" i="2"/>
  <c r="AI299" i="2"/>
  <c r="AI343" i="2"/>
  <c r="AI1058" i="2"/>
  <c r="AI154" i="2"/>
  <c r="AI277" i="2"/>
  <c r="AI717" i="2"/>
  <c r="AI56" i="2"/>
  <c r="AI882" i="2"/>
  <c r="AI890" i="2"/>
  <c r="AI194" i="2"/>
  <c r="AI759" i="2"/>
  <c r="AI372" i="2"/>
  <c r="AI598" i="2"/>
  <c r="AI242" i="2"/>
  <c r="AI580" i="2"/>
  <c r="AI262" i="2"/>
  <c r="AI257" i="2"/>
  <c r="AI506" i="2"/>
  <c r="AI108" i="2"/>
  <c r="AI68" i="2"/>
  <c r="AI1053" i="2"/>
  <c r="AI152" i="2"/>
  <c r="AI522" i="2"/>
  <c r="AI391" i="2"/>
  <c r="AI799" i="2"/>
  <c r="AI602" i="2"/>
  <c r="AI794" i="2"/>
  <c r="AI1095" i="2"/>
  <c r="AI656" i="2"/>
  <c r="AI1037" i="2"/>
  <c r="AI546" i="2"/>
  <c r="AI950" i="2"/>
  <c r="AI665" i="2"/>
  <c r="AI661" i="2"/>
  <c r="AI858" i="2"/>
  <c r="AI749" i="2"/>
  <c r="AI1066" i="2"/>
  <c r="AI623" i="2"/>
  <c r="AI663" i="2"/>
  <c r="AI569" i="2"/>
  <c r="AI1038" i="2"/>
  <c r="AI1061" i="2"/>
  <c r="AI700" i="2"/>
  <c r="AI767" i="2"/>
  <c r="AI887" i="2"/>
  <c r="AI1123" i="2"/>
  <c r="AI978" i="2"/>
  <c r="AI976" i="2"/>
  <c r="AI963" i="2"/>
  <c r="AI1079" i="2"/>
  <c r="AI1100" i="2"/>
  <c r="AI827" i="2"/>
  <c r="AI1093" i="2"/>
  <c r="AI913" i="2"/>
  <c r="AI969" i="2"/>
  <c r="AI901" i="2"/>
  <c r="AI589" i="2"/>
  <c r="AI579" i="2"/>
  <c r="AI971" i="2"/>
  <c r="AI568" i="2"/>
  <c r="AI1001" i="2"/>
  <c r="AI454" i="2"/>
  <c r="AI673" i="2"/>
  <c r="AI670" i="2"/>
  <c r="AI1041" i="2"/>
  <c r="AI483" i="2"/>
  <c r="AI1013" i="2"/>
  <c r="AI828" i="2"/>
  <c r="AI861" i="2"/>
  <c r="AI816" i="2"/>
  <c r="AI765" i="2"/>
  <c r="AI1071" i="2"/>
  <c r="AI806" i="2"/>
  <c r="AI1008" i="2"/>
  <c r="AI773" i="2"/>
  <c r="AI612" i="2"/>
  <c r="AI905" i="2"/>
  <c r="AI821" i="2"/>
  <c r="AI702" i="2"/>
  <c r="AI1040" i="2"/>
  <c r="AI652" i="2"/>
  <c r="AI795" i="2"/>
  <c r="AI791" i="2"/>
  <c r="AI1004" i="2"/>
  <c r="AI780" i="2"/>
  <c r="AI503" i="2"/>
  <c r="AI662" i="2"/>
  <c r="AI797" i="2"/>
  <c r="AI945" i="2"/>
  <c r="AI498" i="2"/>
  <c r="AI988" i="2"/>
  <c r="AI760" i="2"/>
  <c r="AI962" i="2"/>
  <c r="AI854" i="2"/>
  <c r="AI552" i="2"/>
  <c r="AI400" i="2"/>
  <c r="AI1065" i="2"/>
  <c r="AI847" i="2"/>
  <c r="AI1068" i="2"/>
  <c r="AI311" i="2"/>
  <c r="AI736" i="2"/>
  <c r="AI831" i="2"/>
  <c r="AI373" i="2"/>
  <c r="AI924" i="2"/>
  <c r="AI1018" i="2"/>
  <c r="AI878" i="2"/>
  <c r="AI1006" i="2"/>
  <c r="AI724" i="2"/>
  <c r="AI848" i="2"/>
  <c r="AI964" i="2"/>
  <c r="AI941" i="2"/>
  <c r="AI617" i="2"/>
  <c r="AI1000" i="2"/>
  <c r="AI908" i="2"/>
  <c r="AI1080" i="2"/>
  <c r="AI635" i="2"/>
  <c r="AI1110" i="2"/>
  <c r="AI1106" i="2"/>
  <c r="AI974" i="2"/>
  <c r="AI719" i="2"/>
  <c r="AI502" i="2"/>
  <c r="AI575" i="2"/>
  <c r="AI732" i="2"/>
  <c r="AI392" i="2"/>
  <c r="AI798" i="2"/>
  <c r="AI826" i="2"/>
  <c r="AI718" i="2"/>
  <c r="AI555" i="2"/>
  <c r="AI647" i="2"/>
  <c r="AI1032" i="2"/>
  <c r="AI979" i="2"/>
  <c r="AI959" i="2"/>
  <c r="AI539" i="2"/>
  <c r="AI1060" i="2"/>
  <c r="AI931" i="2"/>
  <c r="AI1091" i="2"/>
  <c r="AI487" i="2"/>
  <c r="AI590" i="2"/>
  <c r="AI399" i="2"/>
  <c r="AI1011" i="2"/>
  <c r="AI957" i="2"/>
  <c r="AI688" i="2"/>
  <c r="AI744" i="2"/>
  <c r="AI453" i="2"/>
  <c r="AI1090" i="2"/>
  <c r="AI500" i="2"/>
  <c r="AI278" i="2"/>
  <c r="AI769" i="2"/>
  <c r="AI1074" i="2"/>
  <c r="AI537" i="2"/>
  <c r="AI678" i="2"/>
  <c r="AI571" i="2"/>
  <c r="AI753" i="2"/>
  <c r="AI715" i="2"/>
  <c r="AI933" i="2"/>
  <c r="AI597" i="2"/>
  <c r="AI360" i="2"/>
  <c r="AI1036" i="2"/>
  <c r="AI362" i="2"/>
  <c r="AI424" i="2"/>
  <c r="AI814" i="2"/>
  <c r="AI1019" i="2"/>
  <c r="AI527" i="2"/>
  <c r="AI836" i="2"/>
  <c r="AI78" i="2"/>
  <c r="AI1108" i="2"/>
  <c r="AI746" i="2"/>
  <c r="AI614" i="2"/>
  <c r="AI666" i="2"/>
  <c r="AI32" i="2"/>
  <c r="AI888" i="2"/>
  <c r="AI134" i="2"/>
  <c r="AI364" i="2"/>
  <c r="AI508" i="2"/>
  <c r="AI776" i="2"/>
  <c r="AI272" i="2"/>
  <c r="AI88" i="2"/>
  <c r="AI333" i="2"/>
  <c r="AI917" i="2"/>
  <c r="AI58" i="2"/>
  <c r="AI110" i="2"/>
  <c r="AI149" i="2"/>
  <c r="AI84" i="2"/>
  <c r="AI324" i="2"/>
  <c r="AI61" i="2"/>
  <c r="AI82" i="2"/>
  <c r="AI305" i="2"/>
  <c r="AI366" i="2"/>
  <c r="AI1033" i="2"/>
  <c r="AI106" i="2"/>
  <c r="AI1035" i="2"/>
  <c r="AI556" i="2"/>
  <c r="AI146" i="2"/>
  <c r="AI549" i="2"/>
  <c r="AI238" i="2"/>
  <c r="AI356" i="2"/>
  <c r="AI864" i="2"/>
  <c r="AI473" i="2"/>
  <c r="AI158" i="2"/>
  <c r="AI38" i="2"/>
  <c r="AI252" i="2"/>
  <c r="AI895" i="2"/>
  <c r="AI1113" i="2"/>
  <c r="AI31" i="2"/>
  <c r="AI491" i="2"/>
  <c r="AI815" i="2"/>
  <c r="AI811" i="2"/>
  <c r="AI143" i="2"/>
  <c r="AI1077" i="2"/>
  <c r="AI214" i="2"/>
  <c r="AI39" i="2"/>
  <c r="AI427" i="2"/>
  <c r="AI292" i="2"/>
  <c r="AI654" i="2"/>
  <c r="AI306" i="2"/>
  <c r="AI346" i="2"/>
  <c r="AI190" i="2"/>
  <c r="AI99" i="2"/>
  <c r="AI148" i="2"/>
  <c r="AI113" i="2"/>
  <c r="AI80" i="2"/>
  <c r="AI60" i="2"/>
  <c r="AI636" i="2"/>
  <c r="AI409" i="2"/>
  <c r="AI10" i="2"/>
  <c r="AI254" i="2"/>
  <c r="AI352" i="2"/>
  <c r="AI304" i="2"/>
  <c r="AI93" i="2"/>
  <c r="AI284" i="2"/>
  <c r="AI960" i="2"/>
  <c r="AI728" i="2"/>
  <c r="AI530" i="2"/>
  <c r="AI520" i="2"/>
  <c r="AI359" i="2"/>
  <c r="AI210" i="2"/>
  <c r="AI690" i="2"/>
  <c r="AI310" i="2"/>
  <c r="AI276" i="2"/>
  <c r="AI443" i="2"/>
  <c r="AI431" i="2"/>
  <c r="AI273" i="2"/>
  <c r="AI1119" i="2"/>
  <c r="AI883" i="2"/>
  <c r="AI402" i="2"/>
  <c r="AI206" i="2"/>
  <c r="AI203" i="2"/>
  <c r="AI428" i="2"/>
  <c r="AI336" i="2"/>
  <c r="AI318" i="2"/>
  <c r="AI898" i="2"/>
  <c r="AI377" i="2"/>
  <c r="AI109" i="2"/>
  <c r="AI89" i="2"/>
  <c r="AI256" i="2"/>
  <c r="AI396" i="2"/>
  <c r="AI1003" i="2"/>
  <c r="AI420" i="2"/>
  <c r="AI138" i="2"/>
  <c r="AI215" i="2"/>
  <c r="AI298" i="2"/>
  <c r="AI224" i="2"/>
  <c r="AI465" i="2"/>
  <c r="AI218" i="2"/>
  <c r="AI170" i="2"/>
  <c r="AI514" i="2"/>
  <c r="AI128" i="2"/>
  <c r="AI300" i="2"/>
  <c r="AI643" i="2"/>
  <c r="AI178" i="2"/>
  <c r="AI237" i="2"/>
  <c r="AI856" i="2"/>
  <c r="AI363" i="2"/>
  <c r="AI226" i="2"/>
  <c r="AI282" i="2"/>
  <c r="AI1010" i="2"/>
  <c r="AI63" i="2"/>
  <c r="AI326" i="2"/>
  <c r="AI239" i="2"/>
  <c r="AI591" i="2"/>
  <c r="AI229" i="2"/>
  <c r="AI397" i="2"/>
  <c r="AI101" i="2"/>
  <c r="AI312" i="2"/>
  <c r="AI558" i="2"/>
  <c r="AI470" i="2"/>
  <c r="AI112" i="2"/>
  <c r="AI14" i="2"/>
  <c r="AI388" i="2"/>
  <c r="AI417" i="2"/>
  <c r="AI386" i="2"/>
  <c r="AI375" i="2"/>
  <c r="AI648" i="2"/>
  <c r="AI449" i="2"/>
  <c r="AI637" i="2"/>
  <c r="AI70" i="2"/>
  <c r="AI395" i="2"/>
  <c r="AI559" i="2"/>
  <c r="AI803" i="2"/>
  <c r="AI544" i="2"/>
  <c r="AI337" i="2"/>
  <c r="AI1043" i="2"/>
  <c r="AI859" i="2"/>
  <c r="AI786" i="2"/>
  <c r="AI1097" i="2"/>
  <c r="AI174" i="2"/>
  <c r="AI526" i="2"/>
  <c r="AI479" i="2"/>
  <c r="AI629" i="2"/>
  <c r="AI485" i="2"/>
  <c r="AI457" i="2"/>
  <c r="AI447" i="2"/>
  <c r="AI837" i="2"/>
  <c r="AI365" i="2"/>
  <c r="AI710" i="2"/>
  <c r="AI1044" i="2"/>
  <c r="AI538" i="2"/>
  <c r="AI904" i="2"/>
  <c r="AI781" i="2"/>
  <c r="AI155" i="2"/>
  <c r="AI1078" i="2"/>
  <c r="AI524" i="2"/>
  <c r="AI140" i="2"/>
  <c r="AI1069" i="2"/>
  <c r="AI341" i="2"/>
  <c r="AI54" i="2"/>
  <c r="AI118" i="2"/>
  <c r="AI42" i="2"/>
  <c r="AI762" i="2"/>
  <c r="AI177" i="2"/>
  <c r="AI606" i="2"/>
  <c r="AI85" i="2"/>
  <c r="AI504" i="2"/>
  <c r="AI189" i="2"/>
  <c r="AI1062" i="2"/>
  <c r="AI533" i="2"/>
  <c r="AI295" i="2"/>
  <c r="AI87" i="2"/>
  <c r="AI914" i="2"/>
  <c r="AI50" i="2"/>
  <c r="AI115" i="2"/>
  <c r="AI181" i="2"/>
  <c r="AI235" i="2"/>
  <c r="AI450" i="2"/>
  <c r="AI664" i="2"/>
  <c r="AI40" i="2"/>
  <c r="AI73" i="2"/>
  <c r="AI264" i="2"/>
  <c r="AI817" i="2"/>
  <c r="AI331" i="2"/>
  <c r="AI404" i="2"/>
  <c r="AI57" i="2"/>
  <c r="AI139" i="2"/>
  <c r="AI156" i="2"/>
  <c r="AI268" i="2"/>
  <c r="AI481" i="2"/>
  <c r="AI398" i="2"/>
  <c r="AI160" i="2"/>
  <c r="AI196" i="2"/>
  <c r="AI234" i="2"/>
  <c r="AI471" i="2"/>
  <c r="AI90" i="2"/>
  <c r="AI91" i="2"/>
  <c r="AI355" i="2"/>
  <c r="AI171" i="2"/>
  <c r="AI92" i="2"/>
  <c r="AI76" i="2"/>
  <c r="AI44" i="2"/>
  <c r="AI291" i="2"/>
  <c r="AI550" i="2"/>
  <c r="AI764" i="2"/>
  <c r="AI251" i="2"/>
  <c r="AI374" i="2"/>
  <c r="AI98" i="2"/>
  <c r="AI221" i="2"/>
  <c r="AI351" i="2"/>
  <c r="AI972" i="2"/>
  <c r="AI1047" i="2"/>
  <c r="AI926" i="2"/>
  <c r="AI792" i="2"/>
  <c r="AI999" i="2"/>
  <c r="AI857" i="2"/>
  <c r="AI1027" i="2"/>
  <c r="AI477" i="2"/>
  <c r="AI1105" i="2"/>
  <c r="AI696" i="2"/>
  <c r="AI956" i="2"/>
  <c r="AI1114" i="2"/>
  <c r="AI667" i="2"/>
  <c r="AI748" i="2"/>
  <c r="AI730" i="2"/>
  <c r="AI1096" i="2"/>
  <c r="AI873" i="2"/>
  <c r="AI679" i="2"/>
  <c r="AI907" i="2"/>
  <c r="AI509" i="2"/>
  <c r="AI996" i="2"/>
  <c r="AI1115" i="2"/>
  <c r="AI987" i="2"/>
  <c r="AI529" i="2"/>
  <c r="AI1022" i="2"/>
  <c r="AI862" i="2"/>
  <c r="AI1089" i="2"/>
  <c r="AI513" i="2"/>
  <c r="AI462" i="2"/>
  <c r="AI314" i="2"/>
  <c r="AI796" i="2"/>
  <c r="AI1046" i="2"/>
  <c r="AI740" i="2"/>
  <c r="AI695" i="2"/>
  <c r="AI658" i="2"/>
  <c r="AI942" i="2"/>
  <c r="AI582" i="2"/>
  <c r="AI429" i="2"/>
  <c r="AI615" i="2"/>
  <c r="AI389" i="2"/>
  <c r="AI596" i="2"/>
  <c r="AI534" i="2"/>
  <c r="AI892" i="2"/>
  <c r="AI521" i="2"/>
  <c r="AI949" i="2"/>
  <c r="AI653" i="2"/>
  <c r="AI517" i="2"/>
  <c r="AI1070" i="2"/>
  <c r="AI519" i="2"/>
  <c r="AI1050" i="2"/>
  <c r="AI608" i="2"/>
  <c r="AI442" i="2"/>
  <c r="AI677" i="2"/>
  <c r="AI619" i="2"/>
  <c r="AI672" i="2"/>
  <c r="AI852" i="2"/>
  <c r="AI844" i="2"/>
  <c r="AI934" i="2"/>
  <c r="AI418" i="2"/>
  <c r="AI824" i="2"/>
  <c r="AI687" i="2"/>
  <c r="AI723" i="2"/>
  <c r="AI560" i="2"/>
  <c r="AI874" i="2"/>
  <c r="AI94" i="2"/>
  <c r="AI574" i="2"/>
  <c r="AI851" i="2"/>
  <c r="AI622" i="2"/>
  <c r="AI610" i="2"/>
  <c r="AI927" i="2"/>
  <c r="AI486" i="2"/>
  <c r="AI751" i="2"/>
  <c r="AI940" i="2"/>
  <c r="AI1042" i="2"/>
  <c r="AI1048" i="2"/>
  <c r="AI515" i="2"/>
  <c r="AI714" i="2"/>
  <c r="AI468" i="2"/>
  <c r="AI603" i="2"/>
  <c r="AI819" i="2"/>
  <c r="AI592" i="2"/>
  <c r="AI611" i="2"/>
  <c r="AI995" i="2"/>
  <c r="AI891" i="2"/>
  <c r="AI1120" i="2"/>
  <c r="AI951" i="2"/>
  <c r="AI896" i="2"/>
  <c r="AI535" i="2"/>
  <c r="AI1012" i="2"/>
  <c r="AI853" i="2"/>
  <c r="AI570" i="2"/>
  <c r="AI943" i="2"/>
  <c r="AI758" i="2"/>
  <c r="AI838" i="2"/>
  <c r="AI763" i="2"/>
  <c r="AI681" i="2"/>
  <c r="AI566" i="2"/>
  <c r="AI1015" i="2"/>
  <c r="AI800" i="2"/>
  <c r="AI1101" i="2"/>
  <c r="AI358" i="2"/>
  <c r="AI834" i="2"/>
  <c r="AI693" i="2"/>
  <c r="AI1083" i="2"/>
  <c r="AI841" i="2"/>
  <c r="AI699" i="2"/>
  <c r="AI911" i="2"/>
  <c r="AI613" i="2"/>
  <c r="AI849" i="2"/>
  <c r="AI906" i="2"/>
  <c r="AI818" i="2"/>
  <c r="AI435" i="2"/>
  <c r="AI518" i="2"/>
  <c r="AI747" i="2"/>
  <c r="AI1104" i="2"/>
  <c r="AI645" i="2"/>
  <c r="AI739" i="2"/>
  <c r="AI812" i="2"/>
  <c r="AI737" i="2"/>
  <c r="AI725" i="2"/>
  <c r="AI990" i="2"/>
  <c r="AI1087" i="2"/>
  <c r="AI563" i="2"/>
  <c r="AI564" i="2"/>
  <c r="AI669" i="2"/>
  <c r="AI630" i="2"/>
  <c r="AI467" i="2"/>
  <c r="AI757" i="2"/>
  <c r="AI408" i="2"/>
  <c r="AI621" i="2"/>
  <c r="AI823" i="2"/>
  <c r="AI830" i="2"/>
  <c r="AI694" i="2"/>
  <c r="AI55" i="2"/>
  <c r="AI136" i="2"/>
  <c r="AI200" i="2"/>
  <c r="AI802" i="2"/>
  <c r="AI583" i="2"/>
  <c r="AI572" i="2"/>
  <c r="AI406" i="2"/>
  <c r="AI103" i="2"/>
  <c r="AI441" i="2"/>
  <c r="AI497" i="2"/>
  <c r="AI616" i="2"/>
  <c r="AI587" i="2"/>
  <c r="AI578" i="2"/>
  <c r="AI297" i="2"/>
  <c r="AI809" i="2"/>
  <c r="AI785" i="2"/>
  <c r="AI761" i="2"/>
  <c r="AI782" i="2"/>
  <c r="AI930" i="2"/>
  <c r="AI1045" i="2"/>
  <c r="AI444" i="2"/>
  <c r="AI922" i="2"/>
  <c r="AI1005" i="2"/>
  <c r="AI1026" i="2"/>
  <c r="AI11" i="2"/>
  <c r="AI265" i="2"/>
  <c r="AI880" i="2"/>
  <c r="AI204" i="2"/>
  <c r="AI3" i="2"/>
  <c r="AI832" i="2"/>
  <c r="AI701" i="2"/>
  <c r="AI774" i="2"/>
  <c r="AI12" i="2"/>
  <c r="AI6" i="2"/>
  <c r="AI13" i="2"/>
  <c r="AI169" i="2"/>
  <c r="AI458" i="2"/>
  <c r="AI867" i="2"/>
  <c r="AI379" i="2"/>
  <c r="AI280" i="2"/>
  <c r="AI48" i="2"/>
  <c r="AI419" i="2"/>
  <c r="AI317" i="2"/>
  <c r="AI480" i="2"/>
  <c r="AI712" i="2"/>
  <c r="AI327" i="2"/>
  <c r="AI461" i="2"/>
  <c r="AI9" i="2"/>
  <c r="AI162" i="2"/>
  <c r="AI382" i="2"/>
  <c r="AI25" i="2"/>
  <c r="AI561" i="2"/>
  <c r="AI958" i="2"/>
  <c r="AI7" i="2"/>
  <c r="AI460" i="2"/>
  <c r="AI865" i="2"/>
  <c r="AI980" i="2"/>
  <c r="AI412" i="2"/>
  <c r="AI193" i="2"/>
  <c r="AI779" i="2"/>
  <c r="AI756" i="2"/>
  <c r="AI415" i="2"/>
  <c r="AI872" i="2"/>
  <c r="AI1073" i="2"/>
  <c r="AI525" i="2"/>
  <c r="AI501" i="2"/>
  <c r="AI531" i="2"/>
  <c r="AI588" i="2"/>
  <c r="AI968" i="2"/>
  <c r="AI1030" i="2"/>
  <c r="AI393" i="2"/>
  <c r="AI378" i="2"/>
  <c r="AI545" i="2"/>
  <c r="AI456" i="2"/>
  <c r="AI201" i="2"/>
  <c r="AI910" i="2"/>
  <c r="AI463" i="2"/>
  <c r="AI294" i="2"/>
  <c r="AI383" i="2"/>
  <c r="AI131" i="2"/>
  <c r="AI52" i="2"/>
  <c r="AI937" i="2"/>
  <c r="AI439" i="2"/>
  <c r="AI217" i="2"/>
  <c r="AI361" i="2"/>
  <c r="AI586" i="2"/>
  <c r="AI1009" i="2"/>
  <c r="AI1028" i="2"/>
  <c r="AI430" i="2"/>
  <c r="AI369" i="2"/>
  <c r="AI208" i="2"/>
  <c r="AI516" i="2"/>
  <c r="AI683" i="2"/>
  <c r="AI69" i="2"/>
  <c r="AI319" i="2"/>
  <c r="AI986" i="2"/>
  <c r="AI1107" i="2"/>
  <c r="AI199" i="2"/>
  <c r="AI476" i="2"/>
  <c r="AI935" i="2"/>
  <c r="AI142" i="2"/>
  <c r="AI983" i="2"/>
  <c r="AI952" i="2"/>
  <c r="AI100" i="2"/>
  <c r="AI1088" i="2"/>
  <c r="AI557" i="2"/>
  <c r="AI185" i="2"/>
  <c r="AI804" i="2"/>
  <c r="AI947" i="2"/>
  <c r="AI939" i="2"/>
  <c r="AI734" i="2"/>
  <c r="AI704" i="2"/>
  <c r="AI745" i="2"/>
  <c r="AI532" i="2"/>
  <c r="AI184" i="2"/>
  <c r="AI349" i="2"/>
  <c r="AI263" i="2"/>
  <c r="AI881" i="2"/>
  <c r="AI126" i="2"/>
  <c r="AI219" i="2"/>
  <c r="AI488" i="2"/>
  <c r="AI788" i="2"/>
  <c r="AI175" i="2"/>
  <c r="AI380" i="2"/>
  <c r="AI253" i="2"/>
  <c r="AI81" i="2"/>
  <c r="AI244" i="2"/>
  <c r="AI15" i="2"/>
  <c r="AI5" i="2"/>
  <c r="AI340" i="2"/>
  <c r="AI512" i="2"/>
  <c r="AI29" i="2"/>
  <c r="AI308" i="2"/>
  <c r="AI912" i="2"/>
  <c r="AI542" i="2"/>
  <c r="AI1029" i="2"/>
  <c r="AI102" i="2"/>
  <c r="AI342" i="2"/>
  <c r="AI330" i="2"/>
  <c r="AI423" i="2"/>
  <c r="AI220" i="2"/>
  <c r="AI20" i="2"/>
  <c r="AI45" i="2"/>
  <c r="AI47" i="2"/>
  <c r="AI79" i="2"/>
  <c r="AI18" i="2"/>
  <c r="AI247" i="2"/>
  <c r="AI322" i="2"/>
  <c r="AI37" i="2"/>
  <c r="AI259" i="2"/>
  <c r="AI316" i="2"/>
  <c r="AI249" i="2"/>
  <c r="AI982" i="2"/>
  <c r="AI153" i="2"/>
  <c r="AI1034" i="2"/>
  <c r="AI111" i="2"/>
  <c r="AI180" i="2"/>
  <c r="AI948" i="2"/>
  <c r="AI421" i="2"/>
  <c r="AI191" i="2"/>
  <c r="AI334" i="2"/>
  <c r="AI416" i="2"/>
  <c r="AI266" i="2"/>
  <c r="AI345" i="2"/>
  <c r="AI245" i="2"/>
  <c r="AI51" i="2"/>
  <c r="AI405" i="2"/>
  <c r="AI554" i="2"/>
  <c r="AI1103" i="2"/>
  <c r="AI205" i="2"/>
  <c r="AI338" i="2"/>
  <c r="AI451" i="2"/>
  <c r="AI1102" i="2"/>
  <c r="AI961" i="2"/>
  <c r="AI1023" i="2"/>
  <c r="AI595" i="2"/>
  <c r="AI721" i="2"/>
  <c r="AI261" i="2"/>
  <c r="AI1082" i="2"/>
  <c r="AI1076" i="2"/>
  <c r="AI301" i="2"/>
  <c r="AI24" i="2"/>
  <c r="AI726" i="2"/>
  <c r="AI274" i="2"/>
  <c r="AI839" i="2"/>
  <c r="AI692" i="2"/>
  <c r="AI8" i="2"/>
  <c r="AI192" i="2"/>
  <c r="AI432" i="2"/>
  <c r="AI445" i="2"/>
  <c r="AI682" i="2"/>
  <c r="AI401" i="2"/>
  <c r="AI599" i="2"/>
  <c r="AI742" i="2"/>
  <c r="AI1081" i="2"/>
  <c r="AI438" i="2"/>
  <c r="AI577" i="2"/>
  <c r="AI323" i="2"/>
  <c r="AI741" i="2"/>
  <c r="AI283" i="2"/>
  <c r="AI866" i="2"/>
  <c r="AI689" i="2"/>
  <c r="AI493" i="2"/>
  <c r="AI159" i="2"/>
  <c r="AI16" i="2"/>
  <c r="AI83" i="2"/>
  <c r="AI187" i="2"/>
  <c r="AI376" i="2"/>
  <c r="AI425" i="2"/>
  <c r="AI446" i="2"/>
  <c r="AI290" i="2"/>
  <c r="AI390" i="2"/>
  <c r="AI107" i="2"/>
  <c r="AI260" i="2"/>
  <c r="AI970" i="2"/>
  <c r="AI133" i="2"/>
  <c r="AI1024" i="2"/>
  <c r="AI553" i="2"/>
  <c r="AI885" i="2"/>
  <c r="AI329" i="2"/>
  <c r="AI147" i="2"/>
  <c r="AI644" i="2"/>
  <c r="AI459" i="2"/>
  <c r="AI410" i="2"/>
  <c r="AI248" i="2"/>
  <c r="AI593" i="2"/>
  <c r="AI490" i="2"/>
  <c r="AI348" i="2"/>
  <c r="AI562" i="2"/>
  <c r="AI145" i="2"/>
  <c r="AI840" i="2"/>
  <c r="AI303" i="2"/>
  <c r="AI163" i="2"/>
  <c r="AI23" i="2"/>
  <c r="AI17" i="2"/>
  <c r="AI464" i="2"/>
  <c r="AI328" i="2"/>
  <c r="AI250" i="2"/>
  <c r="AI122" i="2"/>
  <c r="AI335" i="2"/>
  <c r="AI829" i="2"/>
  <c r="AI347" i="2"/>
  <c r="AI150" i="2"/>
  <c r="AI129" i="2"/>
  <c r="AI507" i="2"/>
  <c r="AI875" i="2"/>
  <c r="AI173" i="2"/>
  <c r="AI285" i="2"/>
  <c r="AI216" i="2"/>
  <c r="AI1094" i="2"/>
  <c r="AI186" i="2"/>
  <c r="AI565" i="2"/>
  <c r="AI536" i="2"/>
  <c r="AI231" i="2"/>
  <c r="AI876" i="2"/>
  <c r="AI640" i="2"/>
  <c r="AI993" i="2"/>
  <c r="AI920" i="2"/>
  <c r="AI1017" i="2"/>
  <c r="AI1063" i="2"/>
  <c r="AI639" i="2"/>
  <c r="AI576" i="2"/>
  <c r="AI729" i="2"/>
  <c r="AI989" i="2"/>
  <c r="AI868" i="2"/>
  <c r="AI1049" i="2"/>
  <c r="AI1122" i="2"/>
  <c r="AI731" i="2"/>
  <c r="AI805" i="2"/>
  <c r="AI842" i="2"/>
  <c r="AI727" i="2"/>
  <c r="AI642" i="2"/>
  <c r="AI684" i="2"/>
  <c r="AI923" i="2"/>
  <c r="AI1014" i="2"/>
  <c r="AI1086" i="2"/>
  <c r="AI633" i="2"/>
  <c r="AI1059" i="2"/>
  <c r="AI1092" i="2"/>
  <c r="AI638" i="2"/>
  <c r="AI1016" i="2"/>
  <c r="AI1072" i="2"/>
  <c r="AI1054" i="2"/>
  <c r="AI754" i="2"/>
  <c r="AI573" i="2"/>
  <c r="AI743" i="2"/>
  <c r="AI650" i="2"/>
  <c r="AI1099" i="2"/>
  <c r="AI897" i="2"/>
  <c r="AI1031" i="2"/>
  <c r="AI655" i="2"/>
  <c r="AI778" i="2"/>
  <c r="AI833" i="2"/>
  <c r="AI735" i="2"/>
  <c r="AI632" i="2"/>
  <c r="AI711" i="2"/>
  <c r="AI675" i="2"/>
  <c r="AI966" i="2"/>
  <c r="AI716" i="2"/>
  <c r="AI899" i="2"/>
  <c r="AI708" i="2"/>
  <c r="AI709" i="2"/>
  <c r="AI855" i="2"/>
  <c r="AI705" i="2"/>
  <c r="AI783" i="2"/>
  <c r="AI775" i="2"/>
  <c r="AI777" i="2"/>
  <c r="AI884" i="2"/>
  <c r="AI894" i="2"/>
  <c r="AI932" i="2"/>
  <c r="AI784" i="2"/>
  <c r="AI936" i="2"/>
  <c r="AI584" i="2"/>
  <c r="AI822" i="2"/>
  <c r="AI691" i="2"/>
  <c r="AI793" i="2"/>
  <c r="AI733" i="2"/>
  <c r="AI918" i="2"/>
  <c r="AI893" i="2"/>
  <c r="AI1109" i="2"/>
  <c r="AI946" i="2"/>
  <c r="AI766" i="2"/>
  <c r="AI601" i="2"/>
  <c r="AI703" i="2"/>
  <c r="AI915" i="2"/>
  <c r="AI903" i="2"/>
  <c r="AI981" i="2"/>
  <c r="AI1025" i="2"/>
  <c r="AI660" i="2"/>
  <c r="AI928" i="2"/>
  <c r="AI1056" i="2"/>
  <c r="AI1124" i="2"/>
  <c r="AI631" i="2"/>
  <c r="AI850" i="2"/>
  <c r="AI870" i="2"/>
  <c r="AI750" i="2"/>
  <c r="AI998" i="2"/>
  <c r="AI772" i="2"/>
  <c r="AI627" i="2"/>
  <c r="AI585" i="2"/>
  <c r="AI641" i="2"/>
  <c r="AI752" i="2"/>
  <c r="AI1118" i="2"/>
  <c r="AI594" i="2"/>
  <c r="AI1020" i="2"/>
  <c r="AI474" i="2"/>
  <c r="AI991" i="2"/>
  <c r="AI938" i="2"/>
  <c r="AI789" i="2"/>
  <c r="AI843" i="2"/>
  <c r="AI813" i="2"/>
  <c r="AI1052" i="2"/>
  <c r="AI801" i="2"/>
  <c r="AI686" i="2"/>
  <c r="AI886" i="2"/>
  <c r="AI925" i="2"/>
  <c r="AI973" i="2"/>
  <c r="AI1117" i="2"/>
  <c r="AI768" i="2"/>
  <c r="AI671" i="2"/>
  <c r="AI953" i="2"/>
  <c r="AI600" i="2"/>
  <c r="AI738" i="2"/>
  <c r="AI787" i="2"/>
  <c r="AI685" i="2"/>
  <c r="AI877" i="2"/>
  <c r="AI863" i="2"/>
  <c r="AI984" i="2"/>
  <c r="AI871" i="2"/>
  <c r="AI869" i="2"/>
  <c r="AI845" i="2"/>
  <c r="AI646" i="2"/>
  <c r="AI659" i="2"/>
  <c r="AI676" i="2"/>
  <c r="M1124" i="1"/>
  <c r="Q707" i="1"/>
  <c r="S707" i="1" s="1"/>
  <c r="F626" i="3" s="1"/>
  <c r="G626" i="3" s="1"/>
  <c r="H626" i="3" s="1"/>
  <c r="Q821" i="1"/>
  <c r="S821" i="1" s="1"/>
  <c r="F684" i="3" s="1"/>
  <c r="G684" i="3" s="1"/>
  <c r="H684" i="3" s="1"/>
  <c r="Q840" i="1"/>
  <c r="S840" i="1" s="1"/>
  <c r="F705" i="3" s="1"/>
  <c r="G705" i="3" s="1"/>
  <c r="H705" i="3" s="1"/>
  <c r="Q872" i="1"/>
  <c r="S872" i="1" s="1"/>
  <c r="F738" i="3" s="1"/>
  <c r="G738" i="3" s="1"/>
  <c r="H738" i="3" s="1"/>
  <c r="Q940" i="1"/>
  <c r="S940" i="1" s="1"/>
  <c r="F829" i="3" s="1"/>
  <c r="G829" i="3" s="1"/>
  <c r="H829" i="3" s="1"/>
  <c r="Q955" i="1"/>
  <c r="S955" i="1" s="1"/>
  <c r="F847" i="3" s="1"/>
  <c r="G847" i="3" s="1"/>
  <c r="H847" i="3" s="1"/>
  <c r="Q1006" i="1"/>
  <c r="S1006" i="1" s="1"/>
  <c r="F888" i="3" s="1"/>
  <c r="G888" i="3" s="1"/>
  <c r="H888" i="3" s="1"/>
  <c r="Q1021" i="1"/>
  <c r="S1021" i="1" s="1"/>
  <c r="F898" i="3" s="1"/>
  <c r="G898" i="3" s="1"/>
  <c r="H898" i="3" s="1"/>
  <c r="Q1039" i="1"/>
  <c r="S1039" i="1" s="1"/>
  <c r="F916" i="3" s="1"/>
  <c r="G916" i="3" s="1"/>
  <c r="H916" i="3" s="1"/>
  <c r="Q1047" i="1"/>
  <c r="S1047" i="1" s="1"/>
  <c r="F925" i="3" s="1"/>
  <c r="G925" i="3" s="1"/>
  <c r="H925" i="3" s="1"/>
  <c r="Q1064" i="1"/>
  <c r="S1064" i="1" s="1"/>
  <c r="F1030" i="3" s="1"/>
  <c r="G1030" i="3" s="1"/>
  <c r="H1030" i="3" s="1"/>
  <c r="Q941" i="1"/>
  <c r="S941" i="1" s="1"/>
  <c r="F838" i="3" s="1"/>
  <c r="G838" i="3" s="1"/>
  <c r="H838" i="3" s="1"/>
  <c r="Q1003" i="1"/>
  <c r="S1003" i="1" s="1"/>
  <c r="F895" i="3" s="1"/>
  <c r="G895" i="3" s="1"/>
  <c r="H895" i="3" s="1"/>
  <c r="Q1009" i="1"/>
  <c r="S1009" i="1" s="1"/>
  <c r="F1021" i="3" s="1"/>
  <c r="G1021" i="3" s="1"/>
  <c r="H1021" i="3" s="1"/>
  <c r="Q1030" i="1"/>
  <c r="S1030" i="1" s="1"/>
  <c r="F1091" i="3" s="1"/>
  <c r="G1091" i="3" s="1"/>
  <c r="H1091" i="3" s="1"/>
  <c r="Q1037" i="1"/>
  <c r="S1037" i="1" s="1"/>
  <c r="F945" i="3" s="1"/>
  <c r="G945" i="3" s="1"/>
  <c r="H945" i="3" s="1"/>
  <c r="Q1081" i="1"/>
  <c r="S1081" i="1" s="1"/>
  <c r="F977" i="3" s="1"/>
  <c r="G977" i="3" s="1"/>
  <c r="H977" i="3" s="1"/>
  <c r="Q677" i="1"/>
  <c r="S677" i="1" s="1"/>
  <c r="F710" i="3" s="1"/>
  <c r="G710" i="3" s="1"/>
  <c r="H710" i="3" s="1"/>
  <c r="Q692" i="1"/>
  <c r="S692" i="1" s="1"/>
  <c r="F635" i="3" s="1"/>
  <c r="G635" i="3" s="1"/>
  <c r="H635" i="3" s="1"/>
  <c r="Q748" i="1"/>
  <c r="S748" i="1" s="1"/>
  <c r="F708" i="3" s="1"/>
  <c r="G708" i="3" s="1"/>
  <c r="H708" i="3" s="1"/>
  <c r="Q802" i="1"/>
  <c r="S802" i="1" s="1"/>
  <c r="F889" i="3" s="1"/>
  <c r="G889" i="3" s="1"/>
  <c r="H889" i="3" s="1"/>
  <c r="Q50" i="1"/>
  <c r="S50" i="1" s="1"/>
  <c r="F36" i="3" s="1"/>
  <c r="G36" i="3" s="1"/>
  <c r="H36" i="3" s="1"/>
  <c r="Q81" i="1"/>
  <c r="S81" i="1" s="1"/>
  <c r="F139" i="3" s="1"/>
  <c r="G139" i="3" s="1"/>
  <c r="H139" i="3" s="1"/>
  <c r="Q173" i="1"/>
  <c r="S173" i="1" s="1"/>
  <c r="F140" i="3" s="1"/>
  <c r="G140" i="3" s="1"/>
  <c r="H140" i="3" s="1"/>
  <c r="Q636" i="1"/>
  <c r="S636" i="1" s="1"/>
  <c r="F623" i="3" s="1"/>
  <c r="G623" i="3" s="1"/>
  <c r="H623" i="3" s="1"/>
  <c r="Q805" i="1"/>
  <c r="S805" i="1" s="1"/>
  <c r="F683" i="3" s="1"/>
  <c r="G683" i="3" s="1"/>
  <c r="H683" i="3" s="1"/>
  <c r="Q355" i="1"/>
  <c r="S355" i="1" s="1"/>
  <c r="F300" i="3" s="1"/>
  <c r="G300" i="3" s="1"/>
  <c r="H300" i="3" s="1"/>
  <c r="Q785" i="1"/>
  <c r="S785" i="1" s="1"/>
  <c r="F747" i="3" s="1"/>
  <c r="G747" i="3" s="1"/>
  <c r="H747" i="3" s="1"/>
  <c r="Q580" i="1"/>
  <c r="S580" i="1" s="1"/>
  <c r="F692" i="3" s="1"/>
  <c r="G692" i="3" s="1"/>
  <c r="H692" i="3" s="1"/>
  <c r="Q734" i="1"/>
  <c r="S734" i="1" s="1"/>
  <c r="F711" i="3" s="1"/>
  <c r="G711" i="3" s="1"/>
  <c r="H711" i="3" s="1"/>
  <c r="Q950" i="1"/>
  <c r="S950" i="1" s="1"/>
  <c r="F942" i="3" s="1"/>
  <c r="G942" i="3" s="1"/>
  <c r="H942" i="3" s="1"/>
  <c r="Q702" i="1"/>
  <c r="S702" i="1" s="1"/>
  <c r="F674" i="3" s="1"/>
  <c r="G674" i="3" s="1"/>
  <c r="H674" i="3" s="1"/>
  <c r="Q936" i="1"/>
  <c r="S936" i="1" s="1"/>
  <c r="F1087" i="3" s="1"/>
  <c r="G1087" i="3" s="1"/>
  <c r="H1087" i="3" s="1"/>
  <c r="Q774" i="1"/>
  <c r="S774" i="1" s="1"/>
  <c r="F819" i="3" s="1"/>
  <c r="G819" i="3" s="1"/>
  <c r="H819" i="3" s="1"/>
  <c r="Q924" i="1"/>
  <c r="S924" i="1" s="1"/>
  <c r="F812" i="3" s="1"/>
  <c r="G812" i="3" s="1"/>
  <c r="H812" i="3" s="1"/>
  <c r="Q268" i="1"/>
  <c r="S268" i="1" s="1"/>
  <c r="F219" i="3" s="1"/>
  <c r="G219" i="3" s="1"/>
  <c r="H219" i="3" s="1"/>
  <c r="Q325" i="1"/>
  <c r="S325" i="1" s="1"/>
  <c r="F348" i="3" s="1"/>
  <c r="G348" i="3" s="1"/>
  <c r="H348" i="3" s="1"/>
  <c r="Q343" i="1"/>
  <c r="S343" i="1" s="1"/>
  <c r="F349" i="3" s="1"/>
  <c r="G349" i="3" s="1"/>
  <c r="H349" i="3" s="1"/>
  <c r="Q370" i="1"/>
  <c r="S370" i="1" s="1"/>
  <c r="F288" i="3" s="1"/>
  <c r="G288" i="3" s="1"/>
  <c r="H288" i="3" s="1"/>
  <c r="Q393" i="1"/>
  <c r="S393" i="1" s="1"/>
  <c r="F329" i="3" s="1"/>
  <c r="G329" i="3" s="1"/>
  <c r="H329" i="3" s="1"/>
  <c r="Q635" i="1"/>
  <c r="S635" i="1" s="1"/>
  <c r="F555" i="3" s="1"/>
  <c r="G555" i="3" s="1"/>
  <c r="H555" i="3" s="1"/>
  <c r="Q819" i="1"/>
  <c r="S819" i="1" s="1"/>
  <c r="F824" i="3" s="1"/>
  <c r="G824" i="3" s="1"/>
  <c r="H824" i="3" s="1"/>
  <c r="Q992" i="1"/>
  <c r="S992" i="1" s="1"/>
  <c r="F896" i="3" s="1"/>
  <c r="G896" i="3" s="1"/>
  <c r="H896" i="3" s="1"/>
  <c r="Q1035" i="1"/>
  <c r="S1035" i="1" s="1"/>
  <c r="F1027" i="3" s="1"/>
  <c r="G1027" i="3" s="1"/>
  <c r="H1027" i="3" s="1"/>
  <c r="Q1032" i="1"/>
  <c r="S1032" i="1" s="1"/>
  <c r="F940" i="3" s="1"/>
  <c r="G940" i="3" s="1"/>
  <c r="H940" i="3" s="1"/>
  <c r="Q1027" i="1"/>
  <c r="S1027" i="1" s="1"/>
  <c r="F961" i="3" s="1"/>
  <c r="G961" i="3" s="1"/>
  <c r="H961" i="3" s="1"/>
  <c r="Q1065" i="1"/>
  <c r="S1065" i="1" s="1"/>
  <c r="F1036" i="3" s="1"/>
  <c r="G1036" i="3" s="1"/>
  <c r="H1036" i="3" s="1"/>
  <c r="Q1057" i="1"/>
  <c r="S1057" i="1" s="1"/>
  <c r="F955" i="3" s="1"/>
  <c r="G955" i="3" s="1"/>
  <c r="H955" i="3" s="1"/>
  <c r="Q1079" i="1"/>
  <c r="S1079" i="1" s="1"/>
  <c r="F993" i="3" s="1"/>
  <c r="G993" i="3" s="1"/>
  <c r="H993" i="3" s="1"/>
  <c r="Q1080" i="1"/>
  <c r="S1080" i="1" s="1"/>
  <c r="F1043" i="3" s="1"/>
  <c r="G1043" i="3" s="1"/>
  <c r="H1043" i="3" s="1"/>
  <c r="Q1092" i="1"/>
  <c r="S1092" i="1" s="1"/>
  <c r="F1099" i="3" s="1"/>
  <c r="G1099" i="3" s="1"/>
  <c r="H1099" i="3" s="1"/>
  <c r="Q1093" i="1"/>
  <c r="S1093" i="1" s="1"/>
  <c r="F1047" i="3" s="1"/>
  <c r="G1047" i="3" s="1"/>
  <c r="H1047" i="3" s="1"/>
  <c r="Q1094" i="1"/>
  <c r="S1094" i="1" s="1"/>
  <c r="F1035" i="3" s="1"/>
  <c r="G1035" i="3" s="1"/>
  <c r="H1035" i="3" s="1"/>
  <c r="Q1097" i="1"/>
  <c r="S1097" i="1" s="1"/>
  <c r="F1050" i="3" s="1"/>
  <c r="G1050" i="3" s="1"/>
  <c r="H1050" i="3" s="1"/>
  <c r="Q1098" i="1"/>
  <c r="S1098" i="1" s="1"/>
  <c r="F995" i="3" s="1"/>
  <c r="G995" i="3" s="1"/>
  <c r="H995" i="3" s="1"/>
  <c r="Q1104" i="1"/>
  <c r="S1104" i="1" s="1"/>
  <c r="F1001" i="3" s="1"/>
  <c r="G1001" i="3" s="1"/>
  <c r="H1001" i="3" s="1"/>
  <c r="Q1107" i="1"/>
  <c r="S1107" i="1" s="1"/>
  <c r="F1002" i="3" s="1"/>
  <c r="G1002" i="3" s="1"/>
  <c r="H1002" i="3" s="1"/>
  <c r="Q1108" i="1"/>
  <c r="S1108" i="1" s="1"/>
  <c r="F1025" i="3" s="1"/>
  <c r="G1025" i="3" s="1"/>
  <c r="H1025" i="3" s="1"/>
  <c r="Q83" i="1"/>
  <c r="S83" i="1" s="1"/>
  <c r="F58" i="3" s="1"/>
  <c r="G58" i="3" s="1"/>
  <c r="H58" i="3" s="1"/>
  <c r="Q1033" i="1"/>
  <c r="S1033" i="1" s="1"/>
  <c r="F950" i="3" s="1"/>
  <c r="G950" i="3" s="1"/>
  <c r="H950" i="3" s="1"/>
  <c r="Q1056" i="1"/>
  <c r="S1056" i="1" s="1"/>
  <c r="F1038" i="3" s="1"/>
  <c r="G1038" i="3" s="1"/>
  <c r="H1038" i="3" s="1"/>
  <c r="Q1059" i="1"/>
  <c r="S1059" i="1" s="1"/>
  <c r="F998" i="3" s="1"/>
  <c r="G998" i="3" s="1"/>
  <c r="H998" i="3" s="1"/>
  <c r="Q1076" i="1"/>
  <c r="S1076" i="1" s="1"/>
  <c r="F1045" i="3" s="1"/>
  <c r="G1045" i="3" s="1"/>
  <c r="H1045" i="3" s="1"/>
  <c r="Q1083" i="1"/>
  <c r="S1083" i="1" s="1"/>
  <c r="F1104" i="3" s="1"/>
  <c r="G1104" i="3" s="1"/>
  <c r="H1104" i="3" s="1"/>
  <c r="Q1090" i="1"/>
  <c r="S1090" i="1" s="1"/>
  <c r="F1067" i="3" s="1"/>
  <c r="G1067" i="3" s="1"/>
  <c r="H1067" i="3" s="1"/>
  <c r="Q1095" i="1"/>
  <c r="S1095" i="1" s="1"/>
  <c r="F1014" i="3" s="1"/>
  <c r="G1014" i="3" s="1"/>
  <c r="H1014" i="3" s="1"/>
  <c r="Q1099" i="1"/>
  <c r="S1099" i="1" s="1"/>
  <c r="F1068" i="3" s="1"/>
  <c r="G1068" i="3" s="1"/>
  <c r="H1068" i="3" s="1"/>
  <c r="Q1100" i="1"/>
  <c r="S1100" i="1" s="1"/>
  <c r="F1097" i="3" s="1"/>
  <c r="G1097" i="3" s="1"/>
  <c r="H1097" i="3" s="1"/>
  <c r="Q1105" i="1"/>
  <c r="S1105" i="1" s="1"/>
  <c r="F1120" i="3" s="1"/>
  <c r="G1120" i="3" s="1"/>
  <c r="H1120" i="3" s="1"/>
  <c r="Q1106" i="1"/>
  <c r="S1106" i="1" s="1"/>
  <c r="F1011" i="3" s="1"/>
  <c r="G1011" i="3" s="1"/>
  <c r="H1011" i="3" s="1"/>
  <c r="Q1109" i="1"/>
  <c r="S1109" i="1" s="1"/>
  <c r="F992" i="3" s="1"/>
  <c r="G992" i="3" s="1"/>
  <c r="H992" i="3" s="1"/>
  <c r="Q1110" i="1"/>
  <c r="S1110" i="1" s="1"/>
  <c r="F1006" i="3" s="1"/>
  <c r="G1006" i="3" s="1"/>
  <c r="H1006" i="3" s="1"/>
  <c r="Q1111" i="1"/>
  <c r="S1111" i="1" s="1"/>
  <c r="F1023" i="3" s="1"/>
  <c r="G1023" i="3" s="1"/>
  <c r="H1023" i="3" s="1"/>
  <c r="Q1112" i="1"/>
  <c r="S1112" i="1" s="1"/>
  <c r="F1018" i="3" s="1"/>
  <c r="G1018" i="3" s="1"/>
  <c r="H1018" i="3" s="1"/>
  <c r="Q1113" i="1"/>
  <c r="S1113" i="1" s="1"/>
  <c r="F1053" i="3" s="1"/>
  <c r="G1053" i="3" s="1"/>
  <c r="H1053" i="3" s="1"/>
  <c r="Q1114" i="1"/>
  <c r="S1114" i="1" s="1"/>
  <c r="F1026" i="3" s="1"/>
  <c r="G1026" i="3" s="1"/>
  <c r="H1026" i="3" s="1"/>
  <c r="Q1115" i="1"/>
  <c r="S1115" i="1" s="1"/>
  <c r="F1029" i="3" s="1"/>
  <c r="G1029" i="3" s="1"/>
  <c r="H1029" i="3" s="1"/>
  <c r="Q1116" i="1"/>
  <c r="S1116" i="1" s="1"/>
  <c r="F1078" i="3" s="1"/>
  <c r="G1078" i="3" s="1"/>
  <c r="H1078" i="3" s="1"/>
  <c r="Q1117" i="1"/>
  <c r="S1117" i="1" s="1"/>
  <c r="F1003" i="3" s="1"/>
  <c r="G1003" i="3" s="1"/>
  <c r="H1003" i="3" s="1"/>
  <c r="Q1118" i="1"/>
  <c r="S1118" i="1" s="1"/>
  <c r="F1081" i="3" s="1"/>
  <c r="G1081" i="3" s="1"/>
  <c r="H1081" i="3" s="1"/>
  <c r="Q1119" i="1"/>
  <c r="S1119" i="1" s="1"/>
  <c r="F1009" i="3" s="1"/>
  <c r="G1009" i="3" s="1"/>
  <c r="H1009" i="3" s="1"/>
  <c r="Q859" i="1"/>
  <c r="S859" i="1" s="1"/>
  <c r="F870" i="3" s="1"/>
  <c r="G870" i="3" s="1"/>
  <c r="H870" i="3" s="1"/>
  <c r="Q684" i="1"/>
  <c r="S684" i="1" s="1"/>
  <c r="F627" i="3" s="1"/>
  <c r="G627" i="3" s="1"/>
  <c r="H627" i="3" s="1"/>
  <c r="Q837" i="1"/>
  <c r="S837" i="1" s="1"/>
  <c r="F732" i="3" s="1"/>
  <c r="G732" i="3" s="1"/>
  <c r="H732" i="3" s="1"/>
  <c r="Q10" i="1"/>
  <c r="S10" i="1" s="1"/>
  <c r="F8" i="3" s="1"/>
  <c r="G8" i="3" s="1"/>
  <c r="H8" i="3" s="1"/>
  <c r="Q463" i="1"/>
  <c r="S463" i="1" s="1"/>
  <c r="F392" i="3" s="1"/>
  <c r="G392" i="3" s="1"/>
  <c r="H392" i="3" s="1"/>
  <c r="Q114" i="1"/>
  <c r="S114" i="1" s="1"/>
  <c r="F128" i="3" s="1"/>
  <c r="G128" i="3" s="1"/>
  <c r="H128" i="3" s="1"/>
  <c r="Q397" i="1"/>
  <c r="S397" i="1" s="1"/>
  <c r="F398" i="3" s="1"/>
  <c r="G398" i="3" s="1"/>
  <c r="H398" i="3" s="1"/>
  <c r="Q696" i="1"/>
  <c r="S696" i="1" s="1"/>
  <c r="F613" i="3" s="1"/>
  <c r="G613" i="3" s="1"/>
  <c r="H613" i="3" s="1"/>
  <c r="Q497" i="1"/>
  <c r="S497" i="1" s="1"/>
  <c r="F449" i="3" s="1"/>
  <c r="G449" i="3" s="1"/>
  <c r="H449" i="3" s="1"/>
  <c r="Q351" i="1"/>
  <c r="S351" i="1" s="1"/>
  <c r="F313" i="3" s="1"/>
  <c r="G313" i="3" s="1"/>
  <c r="H313" i="3" s="1"/>
  <c r="Q31" i="1"/>
  <c r="S31" i="1" s="1"/>
  <c r="F31" i="3" s="1"/>
  <c r="G31" i="3" s="1"/>
  <c r="H31" i="3" s="1"/>
  <c r="Q184" i="1"/>
  <c r="S184" i="1" s="1"/>
  <c r="F156" i="3" s="1"/>
  <c r="G156" i="3" s="1"/>
  <c r="H156" i="3" s="1"/>
  <c r="Q253" i="1"/>
  <c r="S253" i="1" s="1"/>
  <c r="F307" i="3" s="1"/>
  <c r="G307" i="3" s="1"/>
  <c r="H307" i="3" s="1"/>
  <c r="Q111" i="1"/>
  <c r="S111" i="1" s="1"/>
  <c r="F87" i="3" s="1"/>
  <c r="G87" i="3" s="1"/>
  <c r="H87" i="3" s="1"/>
  <c r="Q44" i="1"/>
  <c r="S44" i="1" s="1"/>
  <c r="F32" i="3" s="1"/>
  <c r="G32" i="3" s="1"/>
  <c r="H32" i="3" s="1"/>
  <c r="Q984" i="1"/>
  <c r="S984" i="1" s="1"/>
  <c r="F949" i="3" s="1"/>
  <c r="G949" i="3" s="1"/>
  <c r="H949" i="3" s="1"/>
  <c r="Q54" i="1"/>
  <c r="S54" i="1" s="1"/>
  <c r="F76" i="3" s="1"/>
  <c r="G76" i="3" s="1"/>
  <c r="H76" i="3" s="1"/>
  <c r="Q518" i="1"/>
  <c r="S518" i="1" s="1"/>
  <c r="F868" i="3" s="1"/>
  <c r="G868" i="3" s="1"/>
  <c r="H868" i="3" s="1"/>
  <c r="Q105" i="1"/>
  <c r="S105" i="1" s="1"/>
  <c r="F79" i="3" s="1"/>
  <c r="G79" i="3" s="1"/>
  <c r="H79" i="3" s="1"/>
  <c r="Q257" i="1"/>
  <c r="S257" i="1" s="1"/>
  <c r="F214" i="3" s="1"/>
  <c r="G214" i="3" s="1"/>
  <c r="H214" i="3" s="1"/>
  <c r="Q138" i="1"/>
  <c r="S138" i="1" s="1"/>
  <c r="F108" i="3" s="1"/>
  <c r="G108" i="3" s="1"/>
  <c r="H108" i="3" s="1"/>
  <c r="Q148" i="1"/>
  <c r="S148" i="1" s="1"/>
  <c r="F192" i="3" s="1"/>
  <c r="G192" i="3" s="1"/>
  <c r="H192" i="3" s="1"/>
  <c r="Q152" i="1"/>
  <c r="S152" i="1" s="1"/>
  <c r="F207" i="3" s="1"/>
  <c r="G207" i="3" s="1"/>
  <c r="H207" i="3" s="1"/>
  <c r="Q398" i="1"/>
  <c r="S398" i="1" s="1"/>
  <c r="F328" i="3" s="1"/>
  <c r="G328" i="3" s="1"/>
  <c r="H328" i="3" s="1"/>
  <c r="Q349" i="1"/>
  <c r="S349" i="1" s="1"/>
  <c r="F356" i="3" s="1"/>
  <c r="G356" i="3" s="1"/>
  <c r="H356" i="3" s="1"/>
  <c r="Q435" i="1"/>
  <c r="S435" i="1" s="1"/>
  <c r="F448" i="3" s="1"/>
  <c r="G448" i="3" s="1"/>
  <c r="H448" i="3" s="1"/>
  <c r="Q466" i="1"/>
  <c r="S466" i="1" s="1"/>
  <c r="F406" i="3" s="1"/>
  <c r="G406" i="3" s="1"/>
  <c r="H406" i="3" s="1"/>
  <c r="Q562" i="1"/>
  <c r="S562" i="1" s="1"/>
  <c r="F493" i="3" s="1"/>
  <c r="G493" i="3" s="1"/>
  <c r="H493" i="3" s="1"/>
  <c r="Q592" i="1"/>
  <c r="S592" i="1" s="1"/>
  <c r="F531" i="3" s="1"/>
  <c r="G531" i="3" s="1"/>
  <c r="H531" i="3" s="1"/>
  <c r="Q626" i="1"/>
  <c r="S626" i="1" s="1"/>
  <c r="F610" i="3" s="1"/>
  <c r="G610" i="3" s="1"/>
  <c r="H610" i="3" s="1"/>
  <c r="Q664" i="1"/>
  <c r="S664" i="1" s="1"/>
  <c r="F834" i="3" s="1"/>
  <c r="G834" i="3" s="1"/>
  <c r="H834" i="3" s="1"/>
  <c r="Q669" i="1"/>
  <c r="S669" i="1" s="1"/>
  <c r="F600" i="3" s="1"/>
  <c r="G600" i="3" s="1"/>
  <c r="H600" i="3" s="1"/>
  <c r="Q683" i="1"/>
  <c r="S683" i="1" s="1"/>
  <c r="F691" i="3" s="1"/>
  <c r="G691" i="3" s="1"/>
  <c r="H691" i="3" s="1"/>
  <c r="Q711" i="1"/>
  <c r="S711" i="1" s="1"/>
  <c r="F675" i="3" s="1"/>
  <c r="G675" i="3" s="1"/>
  <c r="H675" i="3" s="1"/>
  <c r="Q744" i="1"/>
  <c r="S744" i="1" s="1"/>
  <c r="F739" i="3" s="1"/>
  <c r="G739" i="3" s="1"/>
  <c r="H739" i="3" s="1"/>
  <c r="Q852" i="1"/>
  <c r="S852" i="1" s="1"/>
  <c r="F730" i="3" s="1"/>
  <c r="G730" i="3" s="1"/>
  <c r="H730" i="3" s="1"/>
  <c r="Q847" i="1"/>
  <c r="S847" i="1" s="1"/>
  <c r="F736" i="3" s="1"/>
  <c r="G736" i="3" s="1"/>
  <c r="H736" i="3" s="1"/>
  <c r="Q861" i="1"/>
  <c r="S861" i="1" s="1"/>
  <c r="F804" i="3" s="1"/>
  <c r="G804" i="3" s="1"/>
  <c r="H804" i="3" s="1"/>
  <c r="Q937" i="1"/>
  <c r="S937" i="1" s="1"/>
  <c r="F851" i="3" s="1"/>
  <c r="G851" i="3" s="1"/>
  <c r="H851" i="3" s="1"/>
  <c r="Q965" i="1"/>
  <c r="S965" i="1" s="1"/>
  <c r="F959" i="3" s="1"/>
  <c r="G959" i="3" s="1"/>
  <c r="H959" i="3" s="1"/>
  <c r="Q993" i="1"/>
  <c r="S993" i="1" s="1"/>
  <c r="F907" i="3" s="1"/>
  <c r="G907" i="3" s="1"/>
  <c r="H907" i="3" s="1"/>
  <c r="Q998" i="1"/>
  <c r="S998" i="1" s="1"/>
  <c r="F917" i="3" s="1"/>
  <c r="G917" i="3" s="1"/>
  <c r="H917" i="3" s="1"/>
  <c r="Q1031" i="1"/>
  <c r="S1031" i="1" s="1"/>
  <c r="F974" i="3" s="1"/>
  <c r="G974" i="3" s="1"/>
  <c r="H974" i="3" s="1"/>
  <c r="Q1060" i="1"/>
  <c r="S1060" i="1" s="1"/>
  <c r="F1013" i="3" s="1"/>
  <c r="G1013" i="3" s="1"/>
  <c r="H1013" i="3" s="1"/>
  <c r="Q1069" i="1"/>
  <c r="S1069" i="1" s="1"/>
  <c r="F1019" i="3" s="1"/>
  <c r="G1019" i="3" s="1"/>
  <c r="H1019" i="3" s="1"/>
  <c r="Q1088" i="1"/>
  <c r="S1088" i="1" s="1"/>
  <c r="F1004" i="3" s="1"/>
  <c r="G1004" i="3" s="1"/>
  <c r="H1004" i="3" s="1"/>
  <c r="Q4" i="1"/>
  <c r="S4" i="1" s="1"/>
  <c r="F7" i="3" s="1"/>
  <c r="G7" i="3" s="1"/>
  <c r="H7" i="3" s="1"/>
  <c r="Q477" i="1"/>
  <c r="S477" i="1" s="1"/>
  <c r="F454" i="3" s="1"/>
  <c r="G454" i="3" s="1"/>
  <c r="H454" i="3" s="1"/>
  <c r="Q278" i="1"/>
  <c r="S278" i="1" s="1"/>
  <c r="F480" i="3" s="1"/>
  <c r="G480" i="3" s="1"/>
  <c r="H480" i="3" s="1"/>
  <c r="Q408" i="1"/>
  <c r="S408" i="1" s="1"/>
  <c r="F363" i="3" s="1"/>
  <c r="G363" i="3" s="1"/>
  <c r="H363" i="3" s="1"/>
  <c r="Q434" i="1"/>
  <c r="S434" i="1" s="1"/>
  <c r="F362" i="3" s="1"/>
  <c r="G362" i="3" s="1"/>
  <c r="H362" i="3" s="1"/>
  <c r="Q615" i="1"/>
  <c r="S615" i="1" s="1"/>
  <c r="F655" i="3" s="1"/>
  <c r="G655" i="3" s="1"/>
  <c r="H655" i="3" s="1"/>
  <c r="Q589" i="1"/>
  <c r="S589" i="1" s="1"/>
  <c r="F525" i="3" s="1"/>
  <c r="G525" i="3" s="1"/>
  <c r="H525" i="3" s="1"/>
  <c r="Q814" i="1"/>
  <c r="S814" i="1" s="1"/>
  <c r="F722" i="3" s="1"/>
  <c r="G722" i="3" s="1"/>
  <c r="H722" i="3" s="1"/>
  <c r="Q844" i="1"/>
  <c r="S844" i="1" s="1"/>
  <c r="F713" i="3" s="1"/>
  <c r="G713" i="3" s="1"/>
  <c r="H713" i="3" s="1"/>
  <c r="Q913" i="1"/>
  <c r="S913" i="1" s="1"/>
  <c r="F823" i="3" s="1"/>
  <c r="G823" i="3" s="1"/>
  <c r="H823" i="3" s="1"/>
  <c r="Q945" i="1"/>
  <c r="S945" i="1" s="1"/>
  <c r="F866" i="3" s="1"/>
  <c r="G866" i="3" s="1"/>
  <c r="H866" i="3" s="1"/>
  <c r="Q951" i="1"/>
  <c r="S951" i="1" s="1"/>
  <c r="F891" i="3" s="1"/>
  <c r="G891" i="3" s="1"/>
  <c r="H891" i="3" s="1"/>
  <c r="Q997" i="1"/>
  <c r="S997" i="1" s="1"/>
  <c r="F886" i="3" s="1"/>
  <c r="G886" i="3" s="1"/>
  <c r="H886" i="3" s="1"/>
  <c r="Q1034" i="1"/>
  <c r="S1034" i="1" s="1"/>
  <c r="F951" i="3" s="1"/>
  <c r="G951" i="3" s="1"/>
  <c r="H951" i="3" s="1"/>
  <c r="Q1040" i="1"/>
  <c r="S1040" i="1" s="1"/>
  <c r="F937" i="3" s="1"/>
  <c r="G937" i="3" s="1"/>
  <c r="H937" i="3" s="1"/>
  <c r="Q1085" i="1"/>
  <c r="S1085" i="1" s="1"/>
  <c r="F1024" i="3" s="1"/>
  <c r="G1024" i="3" s="1"/>
  <c r="H1024" i="3" s="1"/>
  <c r="Q599" i="1"/>
  <c r="S599" i="1" s="1"/>
  <c r="F533" i="3" s="1"/>
  <c r="G533" i="3" s="1"/>
  <c r="H533" i="3" s="1"/>
  <c r="Q73" i="1"/>
  <c r="S73" i="1" s="1"/>
  <c r="F270" i="3" s="1"/>
  <c r="G270" i="3" s="1"/>
  <c r="H270" i="3" s="1"/>
  <c r="Q150" i="1"/>
  <c r="S150" i="1" s="1"/>
  <c r="F120" i="3" s="1"/>
  <c r="G120" i="3" s="1"/>
  <c r="H120" i="3" s="1"/>
  <c r="Q225" i="1"/>
  <c r="S225" i="1" s="1"/>
  <c r="F213" i="3" s="1"/>
  <c r="G213" i="3" s="1"/>
  <c r="H213" i="3" s="1"/>
  <c r="Q149" i="1"/>
  <c r="S149" i="1" s="1"/>
  <c r="F143" i="3" s="1"/>
  <c r="G143" i="3" s="1"/>
  <c r="H143" i="3" s="1"/>
  <c r="Q181" i="1"/>
  <c r="S181" i="1" s="1"/>
  <c r="F212" i="3" s="1"/>
  <c r="G212" i="3" s="1"/>
  <c r="H212" i="3" s="1"/>
  <c r="Q261" i="1"/>
  <c r="S261" i="1" s="1"/>
  <c r="F594" i="3" s="1"/>
  <c r="G594" i="3" s="1"/>
  <c r="H594" i="3" s="1"/>
  <c r="Q277" i="1"/>
  <c r="S277" i="1" s="1"/>
  <c r="F1094" i="3" s="1"/>
  <c r="G1094" i="3" s="1"/>
  <c r="H1094" i="3" s="1"/>
  <c r="Q394" i="1"/>
  <c r="S394" i="1" s="1"/>
  <c r="F341" i="3" s="1"/>
  <c r="G341" i="3" s="1"/>
  <c r="H341" i="3" s="1"/>
  <c r="Q396" i="1"/>
  <c r="S396" i="1" s="1"/>
  <c r="F345" i="3" s="1"/>
  <c r="G345" i="3" s="1"/>
  <c r="H345" i="3" s="1"/>
  <c r="Q383" i="1"/>
  <c r="S383" i="1" s="1"/>
  <c r="F638" i="3" s="1"/>
  <c r="G638" i="3" s="1"/>
  <c r="H638" i="3" s="1"/>
  <c r="Q420" i="1"/>
  <c r="S420" i="1" s="1"/>
  <c r="F792" i="3" s="1"/>
  <c r="G792" i="3" s="1"/>
  <c r="H792" i="3" s="1"/>
  <c r="Q515" i="1"/>
  <c r="S515" i="1" s="1"/>
  <c r="F793" i="3" s="1"/>
  <c r="G793" i="3" s="1"/>
  <c r="H793" i="3" s="1"/>
  <c r="Q553" i="1"/>
  <c r="S553" i="1" s="1"/>
  <c r="F672" i="3" s="1"/>
  <c r="G672" i="3" s="1"/>
  <c r="H672" i="3" s="1"/>
  <c r="Q576" i="1"/>
  <c r="S576" i="1" s="1"/>
  <c r="F973" i="3" s="1"/>
  <c r="G973" i="3" s="1"/>
  <c r="H973" i="3" s="1"/>
  <c r="Q609" i="1"/>
  <c r="S609" i="1" s="1"/>
  <c r="F1092" i="3" s="1"/>
  <c r="G1092" i="3" s="1"/>
  <c r="H1092" i="3" s="1"/>
  <c r="Q836" i="1"/>
  <c r="S836" i="1" s="1"/>
  <c r="F1044" i="3" s="1"/>
  <c r="G1044" i="3" s="1"/>
  <c r="H1044" i="3" s="1"/>
  <c r="Q882" i="1"/>
  <c r="S882" i="1" s="1"/>
  <c r="F1121" i="3" s="1"/>
  <c r="G1121" i="3" s="1"/>
  <c r="H1121" i="3" s="1"/>
  <c r="Q878" i="1"/>
  <c r="S878" i="1" s="1"/>
  <c r="F918" i="3" s="1"/>
  <c r="G918" i="3" s="1"/>
  <c r="H918" i="3" s="1"/>
  <c r="Q29" i="1"/>
  <c r="S29" i="1" s="1"/>
  <c r="F609" i="3" s="1"/>
  <c r="G609" i="3" s="1"/>
  <c r="H609" i="3" s="1"/>
  <c r="Q227" i="1"/>
  <c r="S227" i="1" s="1"/>
  <c r="F211" i="3" s="1"/>
  <c r="G211" i="3" s="1"/>
  <c r="H211" i="3" s="1"/>
  <c r="Q161" i="1"/>
  <c r="S161" i="1" s="1"/>
  <c r="F208" i="3" s="1"/>
  <c r="G208" i="3" s="1"/>
  <c r="H208" i="3" s="1"/>
  <c r="Q467" i="1"/>
  <c r="S467" i="1" s="1"/>
  <c r="F572" i="3" s="1"/>
  <c r="G572" i="3" s="1"/>
  <c r="H572" i="3" s="1"/>
  <c r="Q690" i="1"/>
  <c r="S690" i="1" s="1"/>
  <c r="F676" i="3" s="1"/>
  <c r="G676" i="3" s="1"/>
  <c r="H676" i="3" s="1"/>
  <c r="Q688" i="1"/>
  <c r="S688" i="1" s="1"/>
  <c r="F654" i="3" s="1"/>
  <c r="G654" i="3" s="1"/>
  <c r="H654" i="3" s="1"/>
  <c r="Q761" i="1"/>
  <c r="S761" i="1" s="1"/>
  <c r="F727" i="3" s="1"/>
  <c r="G727" i="3" s="1"/>
  <c r="H727" i="3" s="1"/>
  <c r="Q458" i="1"/>
  <c r="S458" i="1" s="1"/>
  <c r="F476" i="3" s="1"/>
  <c r="G476" i="3" s="1"/>
  <c r="H476" i="3" s="1"/>
  <c r="Q413" i="1"/>
  <c r="S413" i="1" s="1"/>
  <c r="F415" i="3" s="1"/>
  <c r="G415" i="3" s="1"/>
  <c r="H415" i="3" s="1"/>
  <c r="Q104" i="1"/>
  <c r="S104" i="1" s="1"/>
  <c r="F137" i="3" s="1"/>
  <c r="G137" i="3" s="1"/>
  <c r="H137" i="3" s="1"/>
  <c r="Q305" i="1"/>
  <c r="S305" i="1" s="1"/>
  <c r="F323" i="3" s="1"/>
  <c r="G323" i="3" s="1"/>
  <c r="H323" i="3" s="1"/>
  <c r="Q254" i="1"/>
  <c r="S254" i="1" s="1"/>
  <c r="F255" i="3" s="1"/>
  <c r="G255" i="3" s="1"/>
  <c r="H255" i="3" s="1"/>
  <c r="Q316" i="1"/>
  <c r="S316" i="1" s="1"/>
  <c r="F402" i="3" s="1"/>
  <c r="G402" i="3" s="1"/>
  <c r="H402" i="3" s="1"/>
  <c r="Q637" i="1"/>
  <c r="S637" i="1" s="1"/>
  <c r="F1037" i="3" s="1"/>
  <c r="G1037" i="3" s="1"/>
  <c r="H1037" i="3" s="1"/>
  <c r="Q701" i="1"/>
  <c r="S701" i="1" s="1"/>
  <c r="F651" i="3" s="1"/>
  <c r="G651" i="3" s="1"/>
  <c r="H651" i="3" s="1"/>
  <c r="Q246" i="1"/>
  <c r="S246" i="1" s="1"/>
  <c r="F190" i="3" s="1"/>
  <c r="G190" i="3" s="1"/>
  <c r="H190" i="3" s="1"/>
  <c r="Q311" i="1"/>
  <c r="S311" i="1" s="1"/>
  <c r="F350" i="3" s="1"/>
  <c r="G350" i="3" s="1"/>
  <c r="H350" i="3" s="1"/>
  <c r="Q405" i="1"/>
  <c r="S405" i="1" s="1"/>
  <c r="F334" i="3" s="1"/>
  <c r="G334" i="3" s="1"/>
  <c r="H334" i="3" s="1"/>
  <c r="Q643" i="1"/>
  <c r="S643" i="1" s="1"/>
  <c r="F1062" i="3" s="1"/>
  <c r="G1062" i="3" s="1"/>
  <c r="H1062" i="3" s="1"/>
  <c r="Q755" i="1"/>
  <c r="S755" i="1" s="1"/>
  <c r="F740" i="3" s="1"/>
  <c r="G740" i="3" s="1"/>
  <c r="H740" i="3" s="1"/>
  <c r="Q627" i="1"/>
  <c r="S627" i="1" s="1"/>
  <c r="F543" i="3" s="1"/>
  <c r="G543" i="3" s="1"/>
  <c r="H543" i="3" s="1"/>
  <c r="Q772" i="1"/>
  <c r="S772" i="1" s="1"/>
  <c r="F874" i="3" s="1"/>
  <c r="G874" i="3" s="1"/>
  <c r="H874" i="3" s="1"/>
  <c r="Q831" i="1"/>
  <c r="S831" i="1" s="1"/>
  <c r="F717" i="3" s="1"/>
  <c r="G717" i="3" s="1"/>
  <c r="H717" i="3" s="1"/>
  <c r="Q1000" i="1"/>
  <c r="S1000" i="1" s="1"/>
  <c r="F983" i="3" s="1"/>
  <c r="G983" i="3" s="1"/>
  <c r="H983" i="3" s="1"/>
  <c r="Q970" i="1"/>
  <c r="S970" i="1" s="1"/>
  <c r="F899" i="3" s="1"/>
  <c r="G899" i="3" s="1"/>
  <c r="H899" i="3" s="1"/>
  <c r="Q694" i="1"/>
  <c r="S694" i="1" s="1"/>
  <c r="F633" i="3" s="1"/>
  <c r="G633" i="3" s="1"/>
  <c r="H633" i="3" s="1"/>
  <c r="Q21" i="1"/>
  <c r="S21" i="1" s="1"/>
  <c r="F13" i="3" s="1"/>
  <c r="G13" i="3" s="1"/>
  <c r="H13" i="3" s="1"/>
  <c r="Q45" i="1"/>
  <c r="S45" i="1" s="1"/>
  <c r="F26" i="3" s="1"/>
  <c r="G26" i="3" s="1"/>
  <c r="H26" i="3" s="1"/>
  <c r="Q75" i="1"/>
  <c r="S75" i="1" s="1"/>
  <c r="F60" i="3" s="1"/>
  <c r="G60" i="3" s="1"/>
  <c r="H60" i="3" s="1"/>
  <c r="Q57" i="1"/>
  <c r="S57" i="1" s="1"/>
  <c r="F44" i="3" s="1"/>
  <c r="G44" i="3" s="1"/>
  <c r="H44" i="3" s="1"/>
  <c r="Q69" i="1"/>
  <c r="S69" i="1" s="1"/>
  <c r="F46" i="3" s="1"/>
  <c r="G46" i="3" s="1"/>
  <c r="H46" i="3" s="1"/>
  <c r="Q99" i="1"/>
  <c r="S99" i="1" s="1"/>
  <c r="F65" i="3" s="1"/>
  <c r="G65" i="3" s="1"/>
  <c r="H65" i="3" s="1"/>
  <c r="Q123" i="1"/>
  <c r="S123" i="1" s="1"/>
  <c r="F121" i="3" s="1"/>
  <c r="G121" i="3" s="1"/>
  <c r="H121" i="3" s="1"/>
  <c r="Q125" i="1"/>
  <c r="S125" i="1" s="1"/>
  <c r="F90" i="3" s="1"/>
  <c r="G90" i="3" s="1"/>
  <c r="H90" i="3" s="1"/>
  <c r="Q96" i="1"/>
  <c r="S96" i="1" s="1"/>
  <c r="F77" i="3" s="1"/>
  <c r="G77" i="3" s="1"/>
  <c r="H77" i="3" s="1"/>
  <c r="Q143" i="1"/>
  <c r="S143" i="1" s="1"/>
  <c r="F106" i="3" s="1"/>
  <c r="G106" i="3" s="1"/>
  <c r="H106" i="3" s="1"/>
  <c r="Q124" i="1"/>
  <c r="S124" i="1" s="1"/>
  <c r="F103" i="3" s="1"/>
  <c r="G103" i="3" s="1"/>
  <c r="H103" i="3" s="1"/>
  <c r="Q217" i="1"/>
  <c r="S217" i="1" s="1"/>
  <c r="F217" i="3" s="1"/>
  <c r="G217" i="3" s="1"/>
  <c r="H217" i="3" s="1"/>
  <c r="Q172" i="1"/>
  <c r="S172" i="1" s="1"/>
  <c r="F129" i="3" s="1"/>
  <c r="G129" i="3" s="1"/>
  <c r="H129" i="3" s="1"/>
  <c r="Q204" i="1"/>
  <c r="S204" i="1" s="1"/>
  <c r="F163" i="3" s="1"/>
  <c r="G163" i="3" s="1"/>
  <c r="H163" i="3" s="1"/>
  <c r="Q279" i="1"/>
  <c r="S279" i="1" s="1"/>
  <c r="F226" i="3" s="1"/>
  <c r="G226" i="3" s="1"/>
  <c r="H226" i="3" s="1"/>
  <c r="Q323" i="1"/>
  <c r="S323" i="1" s="1"/>
  <c r="F254" i="3" s="1"/>
  <c r="G254" i="3" s="1"/>
  <c r="H254" i="3" s="1"/>
  <c r="Q255" i="1"/>
  <c r="S255" i="1" s="1"/>
  <c r="F205" i="3" s="1"/>
  <c r="G205" i="3" s="1"/>
  <c r="H205" i="3" s="1"/>
  <c r="Q306" i="1"/>
  <c r="S306" i="1" s="1"/>
  <c r="F236" i="3" s="1"/>
  <c r="G236" i="3" s="1"/>
  <c r="H236" i="3" s="1"/>
  <c r="Q245" i="1"/>
  <c r="S245" i="1" s="1"/>
  <c r="F193" i="3" s="1"/>
  <c r="G193" i="3" s="1"/>
  <c r="H193" i="3" s="1"/>
  <c r="Q378" i="1"/>
  <c r="S378" i="1" s="1"/>
  <c r="F321" i="3" s="1"/>
  <c r="G321" i="3" s="1"/>
  <c r="H321" i="3" s="1"/>
  <c r="Q299" i="1"/>
  <c r="S299" i="1" s="1"/>
  <c r="F380" i="3" s="1"/>
  <c r="G380" i="3" s="1"/>
  <c r="H380" i="3" s="1"/>
  <c r="Q385" i="1"/>
  <c r="S385" i="1" s="1"/>
  <c r="F394" i="3" s="1"/>
  <c r="G394" i="3" s="1"/>
  <c r="H394" i="3" s="1"/>
  <c r="Q360" i="1"/>
  <c r="S360" i="1" s="1"/>
  <c r="F302" i="3" s="1"/>
  <c r="G302" i="3" s="1"/>
  <c r="H302" i="3" s="1"/>
  <c r="Q354" i="1"/>
  <c r="S354" i="1" s="1"/>
  <c r="F342" i="3" s="1"/>
  <c r="G342" i="3" s="1"/>
  <c r="H342" i="3" s="1"/>
  <c r="Q237" i="1"/>
  <c r="S237" i="1" s="1"/>
  <c r="F179" i="3" s="1"/>
  <c r="G179" i="3" s="1"/>
  <c r="H179" i="3" s="1"/>
  <c r="Q544" i="1"/>
  <c r="S544" i="1" s="1"/>
  <c r="F497" i="3" s="1"/>
  <c r="G497" i="3" s="1"/>
  <c r="H497" i="3" s="1"/>
  <c r="Q539" i="1"/>
  <c r="S539" i="1" s="1"/>
  <c r="F471" i="3" s="1"/>
  <c r="G471" i="3" s="1"/>
  <c r="H471" i="3" s="1"/>
  <c r="Q234" i="1"/>
  <c r="S234" i="1" s="1"/>
  <c r="F178" i="3" s="1"/>
  <c r="G178" i="3" s="1"/>
  <c r="H178" i="3" s="1"/>
  <c r="Q450" i="1"/>
  <c r="S450" i="1" s="1"/>
  <c r="F361" i="3" s="1"/>
  <c r="G361" i="3" s="1"/>
  <c r="H361" i="3" s="1"/>
  <c r="Q552" i="1"/>
  <c r="S552" i="1" s="1"/>
  <c r="F466" i="3" s="1"/>
  <c r="G466" i="3" s="1"/>
  <c r="H466" i="3" s="1"/>
  <c r="Q667" i="1"/>
  <c r="S667" i="1" s="1"/>
  <c r="F844" i="3" s="1"/>
  <c r="G844" i="3" s="1"/>
  <c r="H844" i="3" s="1"/>
  <c r="Q647" i="1"/>
  <c r="S647" i="1" s="1"/>
  <c r="F612" i="3" s="1"/>
  <c r="G612" i="3" s="1"/>
  <c r="H612" i="3" s="1"/>
  <c r="Q801" i="1"/>
  <c r="S801" i="1" s="1"/>
  <c r="F744" i="3" s="1"/>
  <c r="G744" i="3" s="1"/>
  <c r="H744" i="3" s="1"/>
  <c r="Q826" i="1"/>
  <c r="S826" i="1" s="1"/>
  <c r="F982" i="3" s="1"/>
  <c r="G982" i="3" s="1"/>
  <c r="H982" i="3" s="1"/>
  <c r="Q900" i="1"/>
  <c r="S900" i="1" s="1"/>
  <c r="F909" i="3" s="1"/>
  <c r="G909" i="3" s="1"/>
  <c r="H909" i="3" s="1"/>
  <c r="Q908" i="1"/>
  <c r="S908" i="1" s="1"/>
  <c r="F799" i="3" s="1"/>
  <c r="G799" i="3" s="1"/>
  <c r="H799" i="3" s="1"/>
  <c r="Q975" i="1"/>
  <c r="S975" i="1" s="1"/>
  <c r="F1080" i="3" s="1"/>
  <c r="G1080" i="3" s="1"/>
  <c r="H1080" i="3" s="1"/>
  <c r="Q918" i="1"/>
  <c r="S918" i="1" s="1"/>
  <c r="F814" i="3" s="1"/>
  <c r="G814" i="3" s="1"/>
  <c r="H814" i="3" s="1"/>
  <c r="Q1086" i="1"/>
  <c r="S1086" i="1" s="1"/>
  <c r="F1042" i="3" s="1"/>
  <c r="G1042" i="3" s="1"/>
  <c r="H1042" i="3" s="1"/>
  <c r="Q1042" i="1"/>
  <c r="S1042" i="1" s="1"/>
  <c r="F1079" i="3" s="1"/>
  <c r="G1079" i="3" s="1"/>
  <c r="H1079" i="3" s="1"/>
  <c r="Q1087" i="1"/>
  <c r="S1087" i="1" s="1"/>
  <c r="F1012" i="3" s="1"/>
  <c r="G1012" i="3" s="1"/>
  <c r="H1012" i="3" s="1"/>
  <c r="Q11" i="1"/>
  <c r="S11" i="1" s="1"/>
  <c r="F14" i="3" s="1"/>
  <c r="G14" i="3" s="1"/>
  <c r="H14" i="3" s="1"/>
  <c r="Q290" i="1"/>
  <c r="S290" i="1" s="1"/>
  <c r="F238" i="3" s="1"/>
  <c r="G238" i="3" s="1"/>
  <c r="H238" i="3" s="1"/>
  <c r="Q291" i="1"/>
  <c r="S291" i="1" s="1"/>
  <c r="F267" i="3" s="1"/>
  <c r="G267" i="3" s="1"/>
  <c r="H267" i="3" s="1"/>
  <c r="Q302" i="1"/>
  <c r="S302" i="1" s="1"/>
  <c r="F239" i="3" s="1"/>
  <c r="G239" i="3" s="1"/>
  <c r="H239" i="3" s="1"/>
  <c r="Q381" i="1"/>
  <c r="S381" i="1" s="1"/>
  <c r="F315" i="3" s="1"/>
  <c r="G315" i="3" s="1"/>
  <c r="H315" i="3" s="1"/>
  <c r="Q586" i="1"/>
  <c r="S586" i="1" s="1"/>
  <c r="F547" i="3" s="1"/>
  <c r="G547" i="3" s="1"/>
  <c r="H547" i="3" s="1"/>
  <c r="Q616" i="1"/>
  <c r="S616" i="1" s="1"/>
  <c r="F563" i="3" s="1"/>
  <c r="G563" i="3" s="1"/>
  <c r="H563" i="3" s="1"/>
  <c r="Q640" i="1"/>
  <c r="S640" i="1" s="1"/>
  <c r="F643" i="3" s="1"/>
  <c r="G643" i="3" s="1"/>
  <c r="H643" i="3" s="1"/>
  <c r="Q687" i="1"/>
  <c r="S687" i="1" s="1"/>
  <c r="F790" i="3" s="1"/>
  <c r="G790" i="3" s="1"/>
  <c r="H790" i="3" s="1"/>
  <c r="Q731" i="1"/>
  <c r="S731" i="1" s="1"/>
  <c r="F869" i="3" s="1"/>
  <c r="G869" i="3" s="1"/>
  <c r="H869" i="3" s="1"/>
  <c r="Q763" i="1"/>
  <c r="S763" i="1" s="1"/>
  <c r="F694" i="3" s="1"/>
  <c r="G694" i="3" s="1"/>
  <c r="H694" i="3" s="1"/>
  <c r="Q771" i="1"/>
  <c r="S771" i="1" s="1"/>
  <c r="F657" i="3" s="1"/>
  <c r="G657" i="3" s="1"/>
  <c r="H657" i="3" s="1"/>
  <c r="Q784" i="1"/>
  <c r="S784" i="1" s="1"/>
  <c r="F664" i="3" s="1"/>
  <c r="G664" i="3" s="1"/>
  <c r="H664" i="3" s="1"/>
  <c r="Q824" i="1"/>
  <c r="S824" i="1" s="1"/>
  <c r="F749" i="3" s="1"/>
  <c r="G749" i="3" s="1"/>
  <c r="H749" i="3" s="1"/>
  <c r="Q825" i="1"/>
  <c r="S825" i="1" s="1"/>
  <c r="F702" i="3" s="1"/>
  <c r="G702" i="3" s="1"/>
  <c r="H702" i="3" s="1"/>
  <c r="Q853" i="1"/>
  <c r="S853" i="1" s="1"/>
  <c r="F746" i="3" s="1"/>
  <c r="G746" i="3" s="1"/>
  <c r="H746" i="3" s="1"/>
  <c r="Q892" i="1"/>
  <c r="S892" i="1" s="1"/>
  <c r="F805" i="3" s="1"/>
  <c r="G805" i="3" s="1"/>
  <c r="H805" i="3" s="1"/>
  <c r="Q921" i="1"/>
  <c r="S921" i="1" s="1"/>
  <c r="F801" i="3" s="1"/>
  <c r="G801" i="3" s="1"/>
  <c r="H801" i="3" s="1"/>
  <c r="Q922" i="1"/>
  <c r="S922" i="1" s="1"/>
  <c r="F845" i="3" s="1"/>
  <c r="G845" i="3" s="1"/>
  <c r="H845" i="3" s="1"/>
  <c r="Q956" i="1"/>
  <c r="S956" i="1" s="1"/>
  <c r="F930" i="3" s="1"/>
  <c r="G930" i="3" s="1"/>
  <c r="H930" i="3" s="1"/>
  <c r="Q996" i="1"/>
  <c r="S996" i="1" s="1"/>
  <c r="F914" i="3" s="1"/>
  <c r="G914" i="3" s="1"/>
  <c r="H914" i="3" s="1"/>
  <c r="Q1019" i="1"/>
  <c r="S1019" i="1" s="1"/>
  <c r="F902" i="3" s="1"/>
  <c r="G902" i="3" s="1"/>
  <c r="H902" i="3" s="1"/>
  <c r="Q1063" i="1"/>
  <c r="S1063" i="1" s="1"/>
  <c r="F952" i="3" s="1"/>
  <c r="G952" i="3" s="1"/>
  <c r="H952" i="3" s="1"/>
  <c r="Q1066" i="1"/>
  <c r="S1066" i="1" s="1"/>
  <c r="F994" i="3" s="1"/>
  <c r="G994" i="3" s="1"/>
  <c r="H994" i="3" s="1"/>
  <c r="Q1077" i="1"/>
  <c r="S1077" i="1" s="1"/>
  <c r="F991" i="3" s="1"/>
  <c r="G991" i="3" s="1"/>
  <c r="H991" i="3" s="1"/>
  <c r="Q1078" i="1"/>
  <c r="S1078" i="1" s="1"/>
  <c r="F968" i="3" s="1"/>
  <c r="G968" i="3" s="1"/>
  <c r="H968" i="3" s="1"/>
  <c r="Q1084" i="1"/>
  <c r="S1084" i="1" s="1"/>
  <c r="F1069" i="3" s="1"/>
  <c r="G1069" i="3" s="1"/>
  <c r="H1069" i="3" s="1"/>
  <c r="Q1096" i="1"/>
  <c r="S1096" i="1" s="1"/>
  <c r="F999" i="3" s="1"/>
  <c r="G999" i="3" s="1"/>
  <c r="H999" i="3" s="1"/>
  <c r="Q1101" i="1"/>
  <c r="S1101" i="1" s="1"/>
  <c r="F1000" i="3" s="1"/>
  <c r="G1000" i="3" s="1"/>
  <c r="H1000" i="3" s="1"/>
  <c r="Q1103" i="1"/>
  <c r="S1103" i="1" s="1"/>
  <c r="F1040" i="3" s="1"/>
  <c r="G1040" i="3" s="1"/>
  <c r="H1040" i="3" s="1"/>
  <c r="Q543" i="1"/>
  <c r="S543" i="1" s="1"/>
  <c r="F535" i="3" s="1"/>
  <c r="G535" i="3" s="1"/>
  <c r="H535" i="3" s="1"/>
  <c r="Q214" i="1"/>
  <c r="S214" i="1" s="1"/>
  <c r="F174" i="3" s="1"/>
  <c r="G174" i="3" s="1"/>
  <c r="H174" i="3" s="1"/>
  <c r="Q198" i="1"/>
  <c r="S198" i="1" s="1"/>
  <c r="F228" i="3" s="1"/>
  <c r="G228" i="3" s="1"/>
  <c r="H228" i="3" s="1"/>
  <c r="Q373" i="1"/>
  <c r="S373" i="1" s="1"/>
  <c r="F340" i="3" s="1"/>
  <c r="G340" i="3" s="1"/>
  <c r="H340" i="3" s="1"/>
  <c r="Q793" i="1"/>
  <c r="S793" i="1" s="1"/>
  <c r="F840" i="3" s="1"/>
  <c r="G840" i="3" s="1"/>
  <c r="H840" i="3" s="1"/>
  <c r="Q528" i="1"/>
  <c r="S528" i="1" s="1"/>
  <c r="F481" i="3" s="1"/>
  <c r="G481" i="3" s="1"/>
  <c r="H481" i="3" s="1"/>
  <c r="Q999" i="1"/>
  <c r="S999" i="1" s="1"/>
  <c r="F905" i="3" s="1"/>
  <c r="G905" i="3" s="1"/>
  <c r="H905" i="3" s="1"/>
  <c r="Q715" i="1"/>
  <c r="S715" i="1" s="1"/>
  <c r="F783" i="3" s="1"/>
  <c r="G783" i="3" s="1"/>
  <c r="H783" i="3" s="1"/>
  <c r="Q769" i="1"/>
  <c r="S769" i="1" s="1"/>
  <c r="F666" i="3" s="1"/>
  <c r="G666" i="3" s="1"/>
  <c r="H666" i="3" s="1"/>
  <c r="Q983" i="1"/>
  <c r="S983" i="1" s="1"/>
  <c r="F915" i="3" s="1"/>
  <c r="G915" i="3" s="1"/>
  <c r="H915" i="3" s="1"/>
  <c r="Q870" i="1"/>
  <c r="S870" i="1" s="1"/>
  <c r="F1066" i="3" s="1"/>
  <c r="G1066" i="3" s="1"/>
  <c r="H1066" i="3" s="1"/>
  <c r="Q871" i="1"/>
  <c r="S871" i="1" s="1"/>
  <c r="F795" i="3" s="1"/>
  <c r="G795" i="3" s="1"/>
  <c r="H795" i="3" s="1"/>
  <c r="Q906" i="1"/>
  <c r="S906" i="1" s="1"/>
  <c r="F802" i="3" s="1"/>
  <c r="G802" i="3" s="1"/>
  <c r="H802" i="3" s="1"/>
  <c r="Q926" i="1"/>
  <c r="S926" i="1" s="1"/>
  <c r="F1082" i="3" s="1"/>
  <c r="G1082" i="3" s="1"/>
  <c r="H1082" i="3" s="1"/>
  <c r="Q928" i="1"/>
  <c r="S928" i="1" s="1"/>
  <c r="F1088" i="3" s="1"/>
  <c r="G1088" i="3" s="1"/>
  <c r="H1088" i="3" s="1"/>
  <c r="Q934" i="1"/>
  <c r="S934" i="1" s="1"/>
  <c r="F987" i="3" s="1"/>
  <c r="G987" i="3" s="1"/>
  <c r="H987" i="3" s="1"/>
  <c r="Q1038" i="1"/>
  <c r="S1038" i="1" s="1"/>
  <c r="F921" i="3" s="1"/>
  <c r="G921" i="3" s="1"/>
  <c r="H921" i="3" s="1"/>
  <c r="Q962" i="1"/>
  <c r="S962" i="1" s="1"/>
  <c r="F1103" i="3" s="1"/>
  <c r="G1103" i="3" s="1"/>
  <c r="H1103" i="3" s="1"/>
  <c r="Q974" i="1"/>
  <c r="S974" i="1" s="1"/>
  <c r="F1117" i="3" s="1"/>
  <c r="G1117" i="3" s="1"/>
  <c r="H1117" i="3" s="1"/>
  <c r="Q979" i="1"/>
  <c r="S979" i="1" s="1"/>
  <c r="F929" i="3" s="1"/>
  <c r="G929" i="3" s="1"/>
  <c r="H929" i="3" s="1"/>
  <c r="Q991" i="1"/>
  <c r="S991" i="1" s="1"/>
  <c r="F1111" i="3" s="1"/>
  <c r="G1111" i="3" s="1"/>
  <c r="H1111" i="3" s="1"/>
  <c r="Q995" i="1"/>
  <c r="S995" i="1" s="1"/>
  <c r="F935" i="3" s="1"/>
  <c r="G935" i="3" s="1"/>
  <c r="H935" i="3" s="1"/>
  <c r="Q1007" i="1"/>
  <c r="S1007" i="1" s="1"/>
  <c r="F1052" i="3" s="1"/>
  <c r="G1052" i="3" s="1"/>
  <c r="H1052" i="3" s="1"/>
  <c r="Q1049" i="1"/>
  <c r="S1049" i="1" s="1"/>
  <c r="F986" i="3" s="1"/>
  <c r="G986" i="3" s="1"/>
  <c r="H986" i="3" s="1"/>
  <c r="Q1070" i="1"/>
  <c r="S1070" i="1" s="1"/>
  <c r="F1071" i="3" s="1"/>
  <c r="G1071" i="3" s="1"/>
  <c r="H1071" i="3" s="1"/>
  <c r="Q1071" i="1"/>
  <c r="S1071" i="1" s="1"/>
  <c r="F1063" i="3" s="1"/>
  <c r="G1063" i="3" s="1"/>
  <c r="H1063" i="3" s="1"/>
  <c r="Q1075" i="1"/>
  <c r="S1075" i="1" s="1"/>
  <c r="F1090" i="3" s="1"/>
  <c r="G1090" i="3" s="1"/>
  <c r="H1090" i="3" s="1"/>
  <c r="Q1089" i="1"/>
  <c r="S1089" i="1" s="1"/>
  <c r="F1122" i="3" s="1"/>
  <c r="G1122" i="3" s="1"/>
  <c r="H1122" i="3" s="1"/>
  <c r="Q1102" i="1"/>
  <c r="S1102" i="1" s="1"/>
  <c r="F1095" i="3" s="1"/>
  <c r="G1095" i="3" s="1"/>
  <c r="H1095" i="3" s="1"/>
  <c r="Q43" i="1"/>
  <c r="S43" i="1" s="1"/>
  <c r="F34" i="3" s="1"/>
  <c r="G34" i="3" s="1"/>
  <c r="H34" i="3" s="1"/>
  <c r="Q16" i="1"/>
  <c r="S16" i="1" s="1"/>
  <c r="F29" i="3" s="1"/>
  <c r="G29" i="3" s="1"/>
  <c r="H29" i="3" s="1"/>
  <c r="Q51" i="1"/>
  <c r="S51" i="1" s="1"/>
  <c r="F75" i="3" s="1"/>
  <c r="G75" i="3" s="1"/>
  <c r="H75" i="3" s="1"/>
  <c r="Q46" i="1"/>
  <c r="S46" i="1" s="1"/>
  <c r="F39" i="3" s="1"/>
  <c r="G39" i="3" s="1"/>
  <c r="H39" i="3" s="1"/>
  <c r="Q76" i="1"/>
  <c r="S76" i="1" s="1"/>
  <c r="F93" i="3" s="1"/>
  <c r="G93" i="3" s="1"/>
  <c r="H93" i="3" s="1"/>
  <c r="Q193" i="1"/>
  <c r="S193" i="1" s="1"/>
  <c r="F186" i="3" s="1"/>
  <c r="G186" i="3" s="1"/>
  <c r="H186" i="3" s="1"/>
  <c r="Q284" i="1"/>
  <c r="S284" i="1" s="1"/>
  <c r="F332" i="3" s="1"/>
  <c r="G332" i="3" s="1"/>
  <c r="H332" i="3" s="1"/>
  <c r="Q320" i="1"/>
  <c r="S320" i="1" s="1"/>
  <c r="F280" i="3" s="1"/>
  <c r="G280" i="3" s="1"/>
  <c r="H280" i="3" s="1"/>
  <c r="Q366" i="1"/>
  <c r="S366" i="1" s="1"/>
  <c r="F368" i="3" s="1"/>
  <c r="G368" i="3" s="1"/>
  <c r="H368" i="3" s="1"/>
  <c r="Q389" i="1"/>
  <c r="S389" i="1" s="1"/>
  <c r="F452" i="3" s="1"/>
  <c r="G452" i="3" s="1"/>
  <c r="H452" i="3" s="1"/>
  <c r="Q482" i="1"/>
  <c r="S482" i="1" s="1"/>
  <c r="F483" i="3" s="1"/>
  <c r="G483" i="3" s="1"/>
  <c r="H483" i="3" s="1"/>
  <c r="Q554" i="1"/>
  <c r="S554" i="1" s="1"/>
  <c r="F490" i="3" s="1"/>
  <c r="G490" i="3" s="1"/>
  <c r="H490" i="3" s="1"/>
  <c r="Q585" i="1"/>
  <c r="S585" i="1" s="1"/>
  <c r="F508" i="3" s="1"/>
  <c r="G508" i="3" s="1"/>
  <c r="H508" i="3" s="1"/>
  <c r="Q654" i="1"/>
  <c r="S654" i="1" s="1"/>
  <c r="F569" i="3" s="1"/>
  <c r="G569" i="3" s="1"/>
  <c r="H569" i="3" s="1"/>
  <c r="Q657" i="1"/>
  <c r="S657" i="1" s="1"/>
  <c r="F723" i="3" s="1"/>
  <c r="G723" i="3" s="1"/>
  <c r="H723" i="3" s="1"/>
  <c r="Q762" i="1"/>
  <c r="S762" i="1" s="1"/>
  <c r="F659" i="3" s="1"/>
  <c r="G659" i="3" s="1"/>
  <c r="H659" i="3" s="1"/>
  <c r="Q751" i="1"/>
  <c r="S751" i="1" s="1"/>
  <c r="F650" i="3" s="1"/>
  <c r="G650" i="3" s="1"/>
  <c r="H650" i="3" s="1"/>
  <c r="Q752" i="1"/>
  <c r="S752" i="1" s="1"/>
  <c r="F771" i="3" s="1"/>
  <c r="G771" i="3" s="1"/>
  <c r="H771" i="3" s="1"/>
  <c r="Q764" i="1"/>
  <c r="S764" i="1" s="1"/>
  <c r="F663" i="3" s="1"/>
  <c r="G663" i="3" s="1"/>
  <c r="H663" i="3" s="1"/>
  <c r="Q789" i="1"/>
  <c r="S789" i="1" s="1"/>
  <c r="F707" i="3" s="1"/>
  <c r="G707" i="3" s="1"/>
  <c r="H707" i="3" s="1"/>
  <c r="Q808" i="1"/>
  <c r="S808" i="1" s="1"/>
  <c r="F798" i="3" s="1"/>
  <c r="G798" i="3" s="1"/>
  <c r="H798" i="3" s="1"/>
  <c r="Q839" i="1"/>
  <c r="S839" i="1" s="1"/>
  <c r="F893" i="3" s="1"/>
  <c r="G893" i="3" s="1"/>
  <c r="H893" i="3" s="1"/>
  <c r="Q860" i="1"/>
  <c r="S860" i="1" s="1"/>
  <c r="F754" i="3" s="1"/>
  <c r="G754" i="3" s="1"/>
  <c r="H754" i="3" s="1"/>
  <c r="Q881" i="1"/>
  <c r="S881" i="1" s="1"/>
  <c r="F770" i="3" s="1"/>
  <c r="G770" i="3" s="1"/>
  <c r="H770" i="3" s="1"/>
  <c r="Q902" i="1"/>
  <c r="S902" i="1" s="1"/>
  <c r="F776" i="3" s="1"/>
  <c r="G776" i="3" s="1"/>
  <c r="H776" i="3" s="1"/>
  <c r="Q930" i="1"/>
  <c r="S930" i="1" s="1"/>
  <c r="F820" i="3" s="1"/>
  <c r="G820" i="3" s="1"/>
  <c r="H820" i="3" s="1"/>
  <c r="Q949" i="1"/>
  <c r="S949" i="1" s="1"/>
  <c r="F1033" i="3" s="1"/>
  <c r="G1033" i="3" s="1"/>
  <c r="H1033" i="3" s="1"/>
  <c r="Q963" i="1"/>
  <c r="S963" i="1" s="1"/>
  <c r="F873" i="3" s="1"/>
  <c r="G873" i="3" s="1"/>
  <c r="H873" i="3" s="1"/>
  <c r="Q1050" i="1"/>
  <c r="S1050" i="1" s="1"/>
  <c r="F1032" i="3" s="1"/>
  <c r="G1032" i="3" s="1"/>
  <c r="H1032" i="3" s="1"/>
  <c r="Q987" i="1"/>
  <c r="S987" i="1" s="1"/>
  <c r="F934" i="3" s="1"/>
  <c r="G934" i="3" s="1"/>
  <c r="H934" i="3" s="1"/>
  <c r="Q116" i="1"/>
  <c r="S116" i="1" s="1"/>
  <c r="F145" i="3" s="1"/>
  <c r="G145" i="3" s="1"/>
  <c r="H145" i="3" s="1"/>
  <c r="Q531" i="1"/>
  <c r="S531" i="1" s="1"/>
  <c r="F625" i="3" s="1"/>
  <c r="G625" i="3" s="1"/>
  <c r="H625" i="3" s="1"/>
  <c r="Q584" i="1"/>
  <c r="S584" i="1" s="1"/>
  <c r="F591" i="3" s="1"/>
  <c r="G591" i="3" s="1"/>
  <c r="H591" i="3" s="1"/>
  <c r="Q916" i="1"/>
  <c r="S916" i="1" s="1"/>
  <c r="F831" i="3" s="1"/>
  <c r="G831" i="3" s="1"/>
  <c r="H831" i="3" s="1"/>
  <c r="Q842" i="1"/>
  <c r="S842" i="1" s="1"/>
  <c r="F720" i="3" s="1"/>
  <c r="G720" i="3" s="1"/>
  <c r="H720" i="3" s="1"/>
  <c r="Q907" i="1"/>
  <c r="S907" i="1" s="1"/>
  <c r="F904" i="3" s="1"/>
  <c r="G904" i="3" s="1"/>
  <c r="H904" i="3" s="1"/>
  <c r="Q977" i="1"/>
  <c r="S977" i="1" s="1"/>
  <c r="F944" i="3" s="1"/>
  <c r="G944" i="3" s="1"/>
  <c r="H944" i="3" s="1"/>
  <c r="Q953" i="1"/>
  <c r="S953" i="1" s="1"/>
  <c r="F882" i="3" s="1"/>
  <c r="G882" i="3" s="1"/>
  <c r="H882" i="3" s="1"/>
  <c r="Q958" i="1"/>
  <c r="S958" i="1" s="1"/>
  <c r="F892" i="3" s="1"/>
  <c r="G892" i="3" s="1"/>
  <c r="H892" i="3" s="1"/>
  <c r="Q1022" i="1"/>
  <c r="S1022" i="1" s="1"/>
  <c r="F908" i="3" s="1"/>
  <c r="G908" i="3" s="1"/>
  <c r="H908" i="3" s="1"/>
  <c r="Q1036" i="1"/>
  <c r="S1036" i="1" s="1"/>
  <c r="F920" i="3" s="1"/>
  <c r="G920" i="3" s="1"/>
  <c r="H920" i="3" s="1"/>
  <c r="Q1062" i="1"/>
  <c r="S1062" i="1" s="1"/>
  <c r="F984" i="3" s="1"/>
  <c r="G984" i="3" s="1"/>
  <c r="H984" i="3" s="1"/>
  <c r="Q1073" i="1"/>
  <c r="S1073" i="1" s="1"/>
  <c r="F1028" i="3" s="1"/>
  <c r="G1028" i="3" s="1"/>
  <c r="H1028" i="3" s="1"/>
  <c r="Q644" i="1"/>
  <c r="S644" i="1" s="1"/>
  <c r="F924" i="3" s="1"/>
  <c r="G924" i="3" s="1"/>
  <c r="H924" i="3" s="1"/>
  <c r="Q891" i="1"/>
  <c r="S891" i="1" s="1"/>
  <c r="F939" i="3" s="1"/>
  <c r="G939" i="3" s="1"/>
  <c r="H939" i="3" s="1"/>
  <c r="Q571" i="1"/>
  <c r="S571" i="1" s="1"/>
  <c r="F645" i="3" s="1"/>
  <c r="G645" i="3" s="1"/>
  <c r="H645" i="3" s="1"/>
  <c r="Q596" i="1"/>
  <c r="S596" i="1" s="1"/>
  <c r="F605" i="3" s="1"/>
  <c r="G605" i="3" s="1"/>
  <c r="H605" i="3" s="1"/>
  <c r="Q835" i="1"/>
  <c r="S835" i="1" s="1"/>
  <c r="F766" i="3" s="1"/>
  <c r="G766" i="3" s="1"/>
  <c r="H766" i="3" s="1"/>
  <c r="Q641" i="1"/>
  <c r="S641" i="1" s="1"/>
  <c r="F665" i="3" s="1"/>
  <c r="G665" i="3" s="1"/>
  <c r="H665" i="3" s="1"/>
  <c r="Q1041" i="1"/>
  <c r="S1041" i="1" s="1"/>
  <c r="F1034" i="3" s="1"/>
  <c r="G1034" i="3" s="1"/>
  <c r="H1034" i="3" s="1"/>
  <c r="Q988" i="1"/>
  <c r="S988" i="1" s="1"/>
  <c r="F946" i="3" s="1"/>
  <c r="G946" i="3" s="1"/>
  <c r="H946" i="3" s="1"/>
  <c r="Q942" i="1"/>
  <c r="S942" i="1" s="1"/>
  <c r="F890" i="3" s="1"/>
  <c r="G890" i="3" s="1"/>
  <c r="H890" i="3" s="1"/>
  <c r="Q989" i="1"/>
  <c r="S989" i="1" s="1"/>
  <c r="F969" i="3" s="1"/>
  <c r="G969" i="3" s="1"/>
  <c r="H969" i="3" s="1"/>
  <c r="Q1072" i="1"/>
  <c r="S1072" i="1" s="1"/>
  <c r="F1096" i="3" s="1"/>
  <c r="G1096" i="3" s="1"/>
  <c r="H1096" i="3" s="1"/>
  <c r="Q1054" i="1"/>
  <c r="S1054" i="1" s="1"/>
  <c r="F988" i="3" s="1"/>
  <c r="G988" i="3" s="1"/>
  <c r="H988" i="3" s="1"/>
  <c r="Q170" i="1"/>
  <c r="S170" i="1" s="1"/>
  <c r="F182" i="3" s="1"/>
  <c r="G182" i="3" s="1"/>
  <c r="H182" i="3" s="1"/>
  <c r="Q401" i="1"/>
  <c r="S401" i="1" s="1"/>
  <c r="F325" i="3" s="1"/>
  <c r="G325" i="3" s="1"/>
  <c r="H325" i="3" s="1"/>
  <c r="Q288" i="1"/>
  <c r="S288" i="1" s="1"/>
  <c r="F289" i="3" s="1"/>
  <c r="G289" i="3" s="1"/>
  <c r="H289" i="3" s="1"/>
  <c r="Q122" i="1"/>
  <c r="S122" i="1" s="1"/>
  <c r="F100" i="3" s="1"/>
  <c r="G100" i="3" s="1"/>
  <c r="H100" i="3" s="1"/>
  <c r="Q529" i="1"/>
  <c r="S529" i="1" s="1"/>
  <c r="F515" i="3" s="1"/>
  <c r="G515" i="3" s="1"/>
  <c r="H515" i="3" s="1"/>
  <c r="Q95" i="1"/>
  <c r="S95" i="1" s="1"/>
  <c r="F78" i="3" s="1"/>
  <c r="G78" i="3" s="1"/>
  <c r="H78" i="3" s="1"/>
  <c r="Q362" i="1"/>
  <c r="S362" i="1" s="1"/>
  <c r="F306" i="3" s="1"/>
  <c r="G306" i="3" s="1"/>
  <c r="H306" i="3" s="1"/>
  <c r="Q675" i="1"/>
  <c r="S675" i="1" s="1"/>
  <c r="F593" i="3" s="1"/>
  <c r="G593" i="3" s="1"/>
  <c r="H593" i="3" s="1"/>
  <c r="Q329" i="1"/>
  <c r="S329" i="1" s="1"/>
  <c r="F262" i="3" s="1"/>
  <c r="G262" i="3" s="1"/>
  <c r="H262" i="3" s="1"/>
  <c r="Q575" i="1"/>
  <c r="S575" i="1" s="1"/>
  <c r="F565" i="3" s="1"/>
  <c r="G565" i="3" s="1"/>
  <c r="H565" i="3" s="1"/>
  <c r="Q335" i="1"/>
  <c r="S335" i="1" s="1"/>
  <c r="F336" i="3" s="1"/>
  <c r="G336" i="3" s="1"/>
  <c r="H336" i="3" s="1"/>
  <c r="Q925" i="1"/>
  <c r="S925" i="1" s="1"/>
  <c r="F853" i="3" s="1"/>
  <c r="G853" i="3" s="1"/>
  <c r="H853" i="3" s="1"/>
  <c r="Q516" i="1"/>
  <c r="S516" i="1" s="1"/>
  <c r="F456" i="3" s="1"/>
  <c r="G456" i="3" s="1"/>
  <c r="H456" i="3" s="1"/>
  <c r="Q572" i="1"/>
  <c r="S572" i="1" s="1"/>
  <c r="F495" i="3" s="1"/>
  <c r="G495" i="3" s="1"/>
  <c r="H495" i="3" s="1"/>
  <c r="Q470" i="1"/>
  <c r="S470" i="1" s="1"/>
  <c r="F408" i="3" s="1"/>
  <c r="G408" i="3" s="1"/>
  <c r="H408" i="3" s="1"/>
  <c r="Q652" i="1"/>
  <c r="S652" i="1" s="1"/>
  <c r="F580" i="3" s="1"/>
  <c r="G580" i="3" s="1"/>
  <c r="H580" i="3" s="1"/>
  <c r="Q443" i="1"/>
  <c r="S443" i="1" s="1"/>
  <c r="F376" i="3" s="1"/>
  <c r="G376" i="3" s="1"/>
  <c r="H376" i="3" s="1"/>
  <c r="Q780" i="1"/>
  <c r="S780" i="1" s="1"/>
  <c r="F670" i="3" s="1"/>
  <c r="G670" i="3" s="1"/>
  <c r="H670" i="3" s="1"/>
  <c r="Q369" i="1"/>
  <c r="S369" i="1" s="1"/>
  <c r="F339" i="3" s="1"/>
  <c r="G339" i="3" s="1"/>
  <c r="H339" i="3" s="1"/>
  <c r="Q579" i="1"/>
  <c r="S579" i="1" s="1"/>
  <c r="F862" i="3" s="1"/>
  <c r="G862" i="3" s="1"/>
  <c r="H862" i="3" s="1"/>
  <c r="Q766" i="1"/>
  <c r="S766" i="1" s="1"/>
  <c r="F826" i="3" s="1"/>
  <c r="G826" i="3" s="1"/>
  <c r="H826" i="3" s="1"/>
  <c r="Q648" i="1"/>
  <c r="S648" i="1" s="1"/>
  <c r="F630" i="3" s="1"/>
  <c r="G630" i="3" s="1"/>
  <c r="H630" i="3" s="1"/>
  <c r="Q558" i="1"/>
  <c r="S558" i="1" s="1"/>
  <c r="F485" i="3" s="1"/>
  <c r="G485" i="3" s="1"/>
  <c r="H485" i="3" s="1"/>
  <c r="Q873" i="1"/>
  <c r="S873" i="1" s="1"/>
  <c r="F850" i="3" s="1"/>
  <c r="G850" i="3" s="1"/>
  <c r="H850" i="3" s="1"/>
  <c r="Q464" i="1"/>
  <c r="S464" i="1" s="1"/>
  <c r="F501" i="3" s="1"/>
  <c r="G501" i="3" s="1"/>
  <c r="H501" i="3" s="1"/>
  <c r="Q800" i="1"/>
  <c r="S800" i="1" s="1"/>
  <c r="F755" i="3" s="1"/>
  <c r="G755" i="3" s="1"/>
  <c r="H755" i="3" s="1"/>
  <c r="Q838" i="1"/>
  <c r="S838" i="1" s="1"/>
  <c r="F767" i="3" s="1"/>
  <c r="G767" i="3" s="1"/>
  <c r="H767" i="3" s="1"/>
  <c r="Q353" i="1"/>
  <c r="S353" i="1" s="1"/>
  <c r="F309" i="3" s="1"/>
  <c r="G309" i="3" s="1"/>
  <c r="H309" i="3" s="1"/>
  <c r="Q704" i="1"/>
  <c r="S704" i="1" s="1"/>
  <c r="F685" i="3" s="1"/>
  <c r="G685" i="3" s="1"/>
  <c r="H685" i="3" s="1"/>
  <c r="Q400" i="1"/>
  <c r="S400" i="1" s="1"/>
  <c r="F388" i="3" s="1"/>
  <c r="G388" i="3" s="1"/>
  <c r="H388" i="3" s="1"/>
  <c r="Q966" i="1"/>
  <c r="S966" i="1" s="1"/>
  <c r="F1076" i="3" s="1"/>
  <c r="G1076" i="3" s="1"/>
  <c r="H1076" i="3" s="1"/>
  <c r="Q578" i="1"/>
  <c r="S578" i="1" s="1"/>
  <c r="F546" i="3" s="1"/>
  <c r="G546" i="3" s="1"/>
  <c r="H546" i="3" s="1"/>
  <c r="Q638" i="1"/>
  <c r="S638" i="1" s="1"/>
  <c r="F562" i="3" s="1"/>
  <c r="G562" i="3" s="1"/>
  <c r="H562" i="3" s="1"/>
  <c r="Q920" i="1"/>
  <c r="S920" i="1" s="1"/>
  <c r="F859" i="3" s="1"/>
  <c r="G859" i="3" s="1"/>
  <c r="H859" i="3" s="1"/>
  <c r="Q729" i="1"/>
  <c r="S729" i="1" s="1"/>
  <c r="F658" i="3" s="1"/>
  <c r="G658" i="3" s="1"/>
  <c r="H658" i="3" s="1"/>
  <c r="Q914" i="1"/>
  <c r="S914" i="1" s="1"/>
  <c r="F815" i="3" s="1"/>
  <c r="G815" i="3" s="1"/>
  <c r="H815" i="3" s="1"/>
  <c r="Q874" i="1"/>
  <c r="S874" i="1" s="1"/>
  <c r="F789" i="3" s="1"/>
  <c r="G789" i="3" s="1"/>
  <c r="H789" i="3" s="1"/>
  <c r="Q534" i="1"/>
  <c r="S534" i="1" s="1"/>
  <c r="F574" i="3" s="1"/>
  <c r="G574" i="3" s="1"/>
  <c r="H574" i="3" s="1"/>
  <c r="Q118" i="1"/>
  <c r="S118" i="1" s="1"/>
  <c r="F112" i="3" s="1"/>
  <c r="G112" i="3" s="1"/>
  <c r="H112" i="3" s="1"/>
  <c r="Q135" i="1"/>
  <c r="S135" i="1" s="1"/>
  <c r="F118" i="3" s="1"/>
  <c r="G118" i="3" s="1"/>
  <c r="H118" i="3" s="1"/>
  <c r="Q265" i="1"/>
  <c r="S265" i="1" s="1"/>
  <c r="F241" i="3" s="1"/>
  <c r="G241" i="3" s="1"/>
  <c r="H241" i="3" s="1"/>
  <c r="Q133" i="1"/>
  <c r="S133" i="1" s="1"/>
  <c r="F125" i="3" s="1"/>
  <c r="G125" i="3" s="1"/>
  <c r="H125" i="3" s="1"/>
  <c r="Q80" i="1"/>
  <c r="S80" i="1" s="1"/>
  <c r="F61" i="3" s="1"/>
  <c r="G61" i="3" s="1"/>
  <c r="H61" i="3" s="1"/>
  <c r="Q232" i="1"/>
  <c r="S232" i="1" s="1"/>
  <c r="F199" i="3" s="1"/>
  <c r="G199" i="3" s="1"/>
  <c r="H199" i="3" s="1"/>
  <c r="Q235" i="1"/>
  <c r="S235" i="1" s="1"/>
  <c r="F287" i="3" s="1"/>
  <c r="G287" i="3" s="1"/>
  <c r="H287" i="3" s="1"/>
  <c r="Q229" i="1"/>
  <c r="S229" i="1" s="1"/>
  <c r="F263" i="3" s="1"/>
  <c r="G263" i="3" s="1"/>
  <c r="H263" i="3" s="1"/>
  <c r="Q333" i="1"/>
  <c r="S333" i="1" s="1"/>
  <c r="F489" i="3" s="1"/>
  <c r="G489" i="3" s="1"/>
  <c r="H489" i="3" s="1"/>
  <c r="Q415" i="1"/>
  <c r="S415" i="1" s="1"/>
  <c r="F400" i="3" s="1"/>
  <c r="G400" i="3" s="1"/>
  <c r="H400" i="3" s="1"/>
  <c r="Q274" i="1"/>
  <c r="S274" i="1" s="1"/>
  <c r="F232" i="3" s="1"/>
  <c r="G232" i="3" s="1"/>
  <c r="H232" i="3" s="1"/>
  <c r="Q154" i="1"/>
  <c r="S154" i="1" s="1"/>
  <c r="F346" i="3" s="1"/>
  <c r="G346" i="3" s="1"/>
  <c r="H346" i="3" s="1"/>
  <c r="Q168" i="1"/>
  <c r="S168" i="1" s="1"/>
  <c r="F131" i="3" s="1"/>
  <c r="G131" i="3" s="1"/>
  <c r="H131" i="3" s="1"/>
  <c r="Q524" i="1"/>
  <c r="S524" i="1" s="1"/>
  <c r="F539" i="3" s="1"/>
  <c r="G539" i="3" s="1"/>
  <c r="H539" i="3" s="1"/>
  <c r="Q491" i="1"/>
  <c r="S491" i="1" s="1"/>
  <c r="F427" i="3" s="1"/>
  <c r="G427" i="3" s="1"/>
  <c r="H427" i="3" s="1"/>
  <c r="Q271" i="1"/>
  <c r="S271" i="1" s="1"/>
  <c r="F290" i="3" s="1"/>
  <c r="G290" i="3" s="1"/>
  <c r="H290" i="3" s="1"/>
  <c r="Q338" i="1"/>
  <c r="S338" i="1" s="1"/>
  <c r="F399" i="3" s="1"/>
  <c r="G399" i="3" s="1"/>
  <c r="H399" i="3" s="1"/>
  <c r="Q270" i="1"/>
  <c r="S270" i="1" s="1"/>
  <c r="F252" i="3" s="1"/>
  <c r="G252" i="3" s="1"/>
  <c r="H252" i="3" s="1"/>
  <c r="Q112" i="1"/>
  <c r="S112" i="1" s="1"/>
  <c r="F119" i="3" s="1"/>
  <c r="G119" i="3" s="1"/>
  <c r="H119" i="3" s="1"/>
  <c r="Q624" i="1"/>
  <c r="S624" i="1" s="1"/>
  <c r="F586" i="3" s="1"/>
  <c r="G586" i="3" s="1"/>
  <c r="H586" i="3" s="1"/>
  <c r="Q315" i="1"/>
  <c r="S315" i="1" s="1"/>
  <c r="F282" i="3" s="1"/>
  <c r="G282" i="3" s="1"/>
  <c r="H282" i="3" s="1"/>
  <c r="Q517" i="1"/>
  <c r="S517" i="1" s="1"/>
  <c r="F514" i="3" s="1"/>
  <c r="G514" i="3" s="1"/>
  <c r="H514" i="3" s="1"/>
  <c r="Q448" i="1"/>
  <c r="S448" i="1" s="1"/>
  <c r="F393" i="3" s="1"/>
  <c r="G393" i="3" s="1"/>
  <c r="H393" i="3" s="1"/>
  <c r="Q441" i="1"/>
  <c r="S441" i="1" s="1"/>
  <c r="F474" i="3" s="1"/>
  <c r="G474" i="3" s="1"/>
  <c r="H474" i="3" s="1"/>
  <c r="Q238" i="1"/>
  <c r="S238" i="1" s="1"/>
  <c r="F204" i="3" s="1"/>
  <c r="G204" i="3" s="1"/>
  <c r="H204" i="3" s="1"/>
  <c r="Q629" i="1"/>
  <c r="S629" i="1" s="1"/>
  <c r="F579" i="3" s="1"/>
  <c r="G579" i="3" s="1"/>
  <c r="H579" i="3" s="1"/>
  <c r="Q611" i="1"/>
  <c r="S611" i="1" s="1"/>
  <c r="F634" i="3" s="1"/>
  <c r="G634" i="3" s="1"/>
  <c r="H634" i="3" s="1"/>
  <c r="Q556" i="1"/>
  <c r="S556" i="1" s="1"/>
  <c r="F938" i="3" s="1"/>
  <c r="G938" i="3" s="1"/>
  <c r="H938" i="3" s="1"/>
  <c r="Q416" i="1"/>
  <c r="S416" i="1" s="1"/>
  <c r="F357" i="3" s="1"/>
  <c r="G357" i="3" s="1"/>
  <c r="H357" i="3" s="1"/>
  <c r="Q620" i="1"/>
  <c r="S620" i="1" s="1"/>
  <c r="F566" i="3" s="1"/>
  <c r="G566" i="3" s="1"/>
  <c r="H566" i="3" s="1"/>
  <c r="Q604" i="1"/>
  <c r="S604" i="1" s="1"/>
  <c r="F729" i="3" s="1"/>
  <c r="G729" i="3" s="1"/>
  <c r="H729" i="3" s="1"/>
  <c r="Q803" i="1"/>
  <c r="S803" i="1" s="1"/>
  <c r="F1101" i="3" s="1"/>
  <c r="G1101" i="3" s="1"/>
  <c r="H1101" i="3" s="1"/>
  <c r="Q228" i="1"/>
  <c r="S228" i="1" s="1"/>
  <c r="F201" i="3" s="1"/>
  <c r="G201" i="3" s="1"/>
  <c r="H201" i="3" s="1"/>
  <c r="Q632" i="1"/>
  <c r="S632" i="1" s="1"/>
  <c r="F552" i="3" s="1"/>
  <c r="G552" i="3" s="1"/>
  <c r="H552" i="3" s="1"/>
  <c r="Q414" i="1"/>
  <c r="S414" i="1" s="1"/>
  <c r="F359" i="3" s="1"/>
  <c r="G359" i="3" s="1"/>
  <c r="H359" i="3" s="1"/>
  <c r="Q679" i="1"/>
  <c r="S679" i="1" s="1"/>
  <c r="F652" i="3" s="1"/>
  <c r="G652" i="3" s="1"/>
  <c r="H652" i="3" s="1"/>
  <c r="Q297" i="1"/>
  <c r="S297" i="1" s="1"/>
  <c r="F330" i="3" s="1"/>
  <c r="G330" i="3" s="1"/>
  <c r="H330" i="3" s="1"/>
  <c r="Q736" i="1"/>
  <c r="S736" i="1" s="1"/>
  <c r="F852" i="3" s="1"/>
  <c r="G852" i="3" s="1"/>
  <c r="H852" i="3" s="1"/>
  <c r="Q797" i="1"/>
  <c r="S797" i="1" s="1"/>
  <c r="F782" i="3" s="1"/>
  <c r="G782" i="3" s="1"/>
  <c r="H782" i="3" s="1"/>
  <c r="Q469" i="1"/>
  <c r="S469" i="1" s="1"/>
  <c r="F405" i="3" s="1"/>
  <c r="G405" i="3" s="1"/>
  <c r="H405" i="3" s="1"/>
  <c r="Q582" i="1"/>
  <c r="S582" i="1" s="1"/>
  <c r="F512" i="3" s="1"/>
  <c r="G512" i="3" s="1"/>
  <c r="H512" i="3" s="1"/>
  <c r="Q811" i="1"/>
  <c r="S811" i="1" s="1"/>
  <c r="F865" i="3" s="1"/>
  <c r="G865" i="3" s="1"/>
  <c r="H865" i="3" s="1"/>
  <c r="Q109" i="1"/>
  <c r="S109" i="1" s="1"/>
  <c r="F97" i="3" s="1"/>
  <c r="G97" i="3" s="1"/>
  <c r="H97" i="3" s="1"/>
  <c r="Q794" i="1"/>
  <c r="S794" i="1" s="1"/>
  <c r="F1010" i="3" s="1"/>
  <c r="G1010" i="3" s="1"/>
  <c r="H1010" i="3" s="1"/>
  <c r="Q208" i="1"/>
  <c r="S208" i="1" s="1"/>
  <c r="F191" i="3" s="1"/>
  <c r="G191" i="3" s="1"/>
  <c r="H191" i="3" s="1"/>
  <c r="Q883" i="1"/>
  <c r="S883" i="1" s="1"/>
  <c r="F911" i="3" s="1"/>
  <c r="G911" i="3" s="1"/>
  <c r="H911" i="3" s="1"/>
  <c r="Q581" i="1"/>
  <c r="S581" i="1" s="1"/>
  <c r="F615" i="3" s="1"/>
  <c r="G615" i="3" s="1"/>
  <c r="H615" i="3" s="1"/>
  <c r="Q147" i="1"/>
  <c r="S147" i="1" s="1"/>
  <c r="F130" i="3" s="1"/>
  <c r="G130" i="3" s="1"/>
  <c r="H130" i="3" s="1"/>
  <c r="Q602" i="1"/>
  <c r="S602" i="1" s="1"/>
  <c r="F601" i="3" s="1"/>
  <c r="G601" i="3" s="1"/>
  <c r="H601" i="3" s="1"/>
  <c r="Q296" i="1"/>
  <c r="S296" i="1" s="1"/>
  <c r="F251" i="3" s="1"/>
  <c r="G251" i="3" s="1"/>
  <c r="H251" i="3" s="1"/>
  <c r="Q678" i="1"/>
  <c r="S678" i="1" s="1"/>
  <c r="F631" i="3" s="1"/>
  <c r="G631" i="3" s="1"/>
  <c r="H631" i="3" s="1"/>
  <c r="Q341" i="1"/>
  <c r="S341" i="1" s="1"/>
  <c r="F410" i="3" s="1"/>
  <c r="G410" i="3" s="1"/>
  <c r="H410" i="3" s="1"/>
  <c r="Q501" i="1"/>
  <c r="S501" i="1" s="1"/>
  <c r="F556" i="3" s="1"/>
  <c r="G556" i="3" s="1"/>
  <c r="H556" i="3" s="1"/>
  <c r="Q233" i="1"/>
  <c r="S233" i="1" s="1"/>
  <c r="F189" i="3" s="1"/>
  <c r="G189" i="3" s="1"/>
  <c r="H189" i="3" s="1"/>
  <c r="Q439" i="1"/>
  <c r="S439" i="1" s="1"/>
  <c r="F607" i="3" s="1"/>
  <c r="G607" i="3" s="1"/>
  <c r="H607" i="3" s="1"/>
  <c r="Q864" i="1"/>
  <c r="S864" i="1" s="1"/>
  <c r="F970" i="3" s="1"/>
  <c r="G970" i="3" s="1"/>
  <c r="H970" i="3" s="1"/>
  <c r="Q884" i="1"/>
  <c r="S884" i="1" s="1"/>
  <c r="F912" i="3" s="1"/>
  <c r="G912" i="3" s="1"/>
  <c r="H912" i="3" s="1"/>
  <c r="Q739" i="1"/>
  <c r="S739" i="1" s="1"/>
  <c r="F833" i="3" s="1"/>
  <c r="G833" i="3" s="1"/>
  <c r="H833" i="3" s="1"/>
  <c r="Q606" i="1"/>
  <c r="S606" i="1" s="1"/>
  <c r="F554" i="3" s="1"/>
  <c r="G554" i="3" s="1"/>
  <c r="H554" i="3" s="1"/>
  <c r="Q792" i="1"/>
  <c r="S792" i="1" s="1"/>
  <c r="F762" i="3" s="1"/>
  <c r="G762" i="3" s="1"/>
  <c r="H762" i="3" s="1"/>
  <c r="Q726" i="1"/>
  <c r="S726" i="1" s="1"/>
  <c r="F774" i="3" s="1"/>
  <c r="G774" i="3" s="1"/>
  <c r="H774" i="3" s="1"/>
  <c r="Q788" i="1"/>
  <c r="S788" i="1" s="1"/>
  <c r="F697" i="3" s="1"/>
  <c r="G697" i="3" s="1"/>
  <c r="H697" i="3" s="1"/>
  <c r="Q897" i="1"/>
  <c r="S897" i="1" s="1"/>
  <c r="F821" i="3" s="1"/>
  <c r="G821" i="3" s="1"/>
  <c r="H821" i="3" s="1"/>
  <c r="Q809" i="1"/>
  <c r="S809" i="1" s="1"/>
  <c r="F733" i="3" s="1"/>
  <c r="G733" i="3" s="1"/>
  <c r="H733" i="3" s="1"/>
  <c r="Q538" i="1"/>
  <c r="S538" i="1" s="1"/>
  <c r="F459" i="3" s="1"/>
  <c r="G459" i="3" s="1"/>
  <c r="H459" i="3" s="1"/>
  <c r="Q733" i="1"/>
  <c r="S733" i="1" s="1"/>
  <c r="F764" i="3" s="1"/>
  <c r="G764" i="3" s="1"/>
  <c r="H764" i="3" s="1"/>
  <c r="Q480" i="1"/>
  <c r="S480" i="1" s="1"/>
  <c r="F583" i="3" s="1"/>
  <c r="G583" i="3" s="1"/>
  <c r="H583" i="3" s="1"/>
  <c r="Q436" i="1"/>
  <c r="S436" i="1" s="1"/>
  <c r="F358" i="3" s="1"/>
  <c r="G358" i="3" s="1"/>
  <c r="H358" i="3" s="1"/>
  <c r="Q948" i="1"/>
  <c r="S948" i="1" s="1"/>
  <c r="F1061" i="3" s="1"/>
  <c r="G1061" i="3" s="1"/>
  <c r="H1061" i="3" s="1"/>
  <c r="Q530" i="1"/>
  <c r="S530" i="1" s="1"/>
  <c r="F477" i="3" s="1"/>
  <c r="G477" i="3" s="1"/>
  <c r="H477" i="3" s="1"/>
  <c r="Q967" i="1"/>
  <c r="S967" i="1" s="1"/>
  <c r="F947" i="3" s="1"/>
  <c r="G947" i="3" s="1"/>
  <c r="H947" i="3" s="1"/>
  <c r="Q546" i="1"/>
  <c r="S546" i="1" s="1"/>
  <c r="F529" i="3" s="1"/>
  <c r="G529" i="3" s="1"/>
  <c r="H529" i="3" s="1"/>
  <c r="Q725" i="1"/>
  <c r="S725" i="1" s="1"/>
  <c r="F667" i="3" s="1"/>
  <c r="G667" i="3" s="1"/>
  <c r="H667" i="3" s="1"/>
  <c r="Q550" i="1"/>
  <c r="S550" i="1" s="1"/>
  <c r="F649" i="3" s="1"/>
  <c r="G649" i="3" s="1"/>
  <c r="H649" i="3" s="1"/>
  <c r="Q561" i="1"/>
  <c r="S561" i="1" s="1"/>
  <c r="F647" i="3" s="1"/>
  <c r="G647" i="3" s="1"/>
  <c r="H647" i="3" s="1"/>
  <c r="Q903" i="1"/>
  <c r="S903" i="1" s="1"/>
  <c r="F880" i="3" s="1"/>
  <c r="G880" i="3" s="1"/>
  <c r="H880" i="3" s="1"/>
  <c r="Q617" i="1"/>
  <c r="S617" i="1" s="1"/>
  <c r="F575" i="3" s="1"/>
  <c r="G575" i="3" s="1"/>
  <c r="H575" i="3" s="1"/>
  <c r="Q490" i="1"/>
  <c r="S490" i="1" s="1"/>
  <c r="F576" i="3" s="1"/>
  <c r="G576" i="3" s="1"/>
  <c r="H576" i="3" s="1"/>
  <c r="Q783" i="1"/>
  <c r="S783" i="1" s="1"/>
  <c r="F773" i="3" s="1"/>
  <c r="G773" i="3" s="1"/>
  <c r="H773" i="3" s="1"/>
  <c r="Q510" i="1"/>
  <c r="S510" i="1" s="1"/>
  <c r="F507" i="3" s="1"/>
  <c r="G507" i="3" s="1"/>
  <c r="H507" i="3" s="1"/>
  <c r="Q947" i="1"/>
  <c r="S947" i="1" s="1"/>
  <c r="F954" i="3" s="1"/>
  <c r="G954" i="3" s="1"/>
  <c r="H954" i="3" s="1"/>
  <c r="Q899" i="1"/>
  <c r="S899" i="1" s="1"/>
  <c r="F1059" i="3" s="1"/>
  <c r="G1059" i="3" s="1"/>
  <c r="H1059" i="3" s="1"/>
  <c r="Q929" i="1"/>
  <c r="S929" i="1" s="1"/>
  <c r="F849" i="3" s="1"/>
  <c r="G849" i="3" s="1"/>
  <c r="H849" i="3" s="1"/>
  <c r="Q807" i="1"/>
  <c r="S807" i="1" s="1"/>
  <c r="F803" i="3" s="1"/>
  <c r="G803" i="3" s="1"/>
  <c r="H803" i="3" s="1"/>
  <c r="Q283" i="1"/>
  <c r="S283" i="1" s="1"/>
  <c r="F418" i="3" s="1"/>
  <c r="G418" i="3" s="1"/>
  <c r="H418" i="3" s="1"/>
  <c r="Q757" i="1"/>
  <c r="S757" i="1" s="1"/>
  <c r="F1110" i="3" s="1"/>
  <c r="G1110" i="3" s="1"/>
  <c r="H1110" i="3" s="1"/>
  <c r="Q71" i="1"/>
  <c r="S71" i="1" s="1"/>
  <c r="F56" i="3" s="1"/>
  <c r="G56" i="3" s="1"/>
  <c r="H56" i="3" s="1"/>
  <c r="Q526" i="1"/>
  <c r="S526" i="1" s="1"/>
  <c r="F451" i="3" s="1"/>
  <c r="G451" i="3" s="1"/>
  <c r="H451" i="3" s="1"/>
  <c r="Q20" i="1"/>
  <c r="S20" i="1" s="1"/>
  <c r="F22" i="3" s="1"/>
  <c r="G22" i="3" s="1"/>
  <c r="H22" i="3" s="1"/>
  <c r="Q64" i="1"/>
  <c r="S64" i="1" s="1"/>
  <c r="F52" i="3" s="1"/>
  <c r="G52" i="3" s="1"/>
  <c r="H52" i="3" s="1"/>
  <c r="Q559" i="1"/>
  <c r="S559" i="1" s="1"/>
  <c r="F484" i="3" s="1"/>
  <c r="G484" i="3" s="1"/>
  <c r="H484" i="3" s="1"/>
  <c r="Q132" i="1"/>
  <c r="S132" i="1" s="1"/>
  <c r="F138" i="3" s="1"/>
  <c r="G138" i="3" s="1"/>
  <c r="H138" i="3" s="1"/>
  <c r="Q263" i="1"/>
  <c r="S263" i="1" s="1"/>
  <c r="F253" i="3" s="1"/>
  <c r="G253" i="3" s="1"/>
  <c r="H253" i="3" s="1"/>
  <c r="Q92" i="1"/>
  <c r="S92" i="1" s="1"/>
  <c r="F69" i="3" s="1"/>
  <c r="G69" i="3" s="1"/>
  <c r="H69" i="3" s="1"/>
  <c r="Q514" i="1"/>
  <c r="S514" i="1" s="1"/>
  <c r="F435" i="3" s="1"/>
  <c r="G435" i="3" s="1"/>
  <c r="H435" i="3" s="1"/>
  <c r="Q224" i="1"/>
  <c r="S224" i="1" s="1"/>
  <c r="F196" i="3" s="1"/>
  <c r="G196" i="3" s="1"/>
  <c r="H196" i="3" s="1"/>
  <c r="Q521" i="1"/>
  <c r="S521" i="1" s="1"/>
  <c r="F510" i="3" s="1"/>
  <c r="G510" i="3" s="1"/>
  <c r="H510" i="3" s="1"/>
  <c r="Q451" i="1"/>
  <c r="S451" i="1" s="1"/>
  <c r="F367" i="3" s="1"/>
  <c r="G367" i="3" s="1"/>
  <c r="H367" i="3" s="1"/>
  <c r="Q211" i="1"/>
  <c r="S211" i="1" s="1"/>
  <c r="F162" i="3" s="1"/>
  <c r="G162" i="3" s="1"/>
  <c r="H162" i="3" s="1"/>
  <c r="Q187" i="1"/>
  <c r="S187" i="1" s="1"/>
  <c r="F185" i="3" s="1"/>
  <c r="G185" i="3" s="1"/>
  <c r="H185" i="3" s="1"/>
  <c r="Q169" i="1"/>
  <c r="S169" i="1" s="1"/>
  <c r="F136" i="3" s="1"/>
  <c r="G136" i="3" s="1"/>
  <c r="H136" i="3" s="1"/>
  <c r="Q409" i="1"/>
  <c r="S409" i="1" s="1"/>
  <c r="F478" i="3" s="1"/>
  <c r="G478" i="3" s="1"/>
  <c r="H478" i="3" s="1"/>
  <c r="Q457" i="1"/>
  <c r="S457" i="1" s="1"/>
  <c r="F389" i="3" s="1"/>
  <c r="G389" i="3" s="1"/>
  <c r="H389" i="3" s="1"/>
  <c r="Q220" i="1"/>
  <c r="S220" i="1" s="1"/>
  <c r="F794" i="3" s="1"/>
  <c r="G794" i="3" s="1"/>
  <c r="H794" i="3" s="1"/>
  <c r="Q895" i="1"/>
  <c r="S895" i="1" s="1"/>
  <c r="F781" i="3" s="1"/>
  <c r="G781" i="3" s="1"/>
  <c r="H781" i="3" s="1"/>
  <c r="Q304" i="1"/>
  <c r="S304" i="1" s="1"/>
  <c r="F292" i="3" s="1"/>
  <c r="G292" i="3" s="1"/>
  <c r="H292" i="3" s="1"/>
  <c r="Q266" i="1"/>
  <c r="S266" i="1" s="1"/>
  <c r="F281" i="3" s="1"/>
  <c r="G281" i="3" s="1"/>
  <c r="H281" i="3" s="1"/>
  <c r="Q427" i="1"/>
  <c r="S427" i="1" s="1"/>
  <c r="F374" i="3" s="1"/>
  <c r="G374" i="3" s="1"/>
  <c r="H374" i="3" s="1"/>
  <c r="Q485" i="1"/>
  <c r="S485" i="1" s="1"/>
  <c r="F538" i="3" s="1"/>
  <c r="G538" i="3" s="1"/>
  <c r="H538" i="3" s="1"/>
  <c r="Q262" i="1"/>
  <c r="S262" i="1" s="1"/>
  <c r="F244" i="3" s="1"/>
  <c r="G244" i="3" s="1"/>
  <c r="H244" i="3" s="1"/>
  <c r="Q282" i="1"/>
  <c r="S282" i="1" s="1"/>
  <c r="F247" i="3" s="1"/>
  <c r="G247" i="3" s="1"/>
  <c r="H247" i="3" s="1"/>
  <c r="Q375" i="1"/>
  <c r="S375" i="1" s="1"/>
  <c r="F305" i="3" s="1"/>
  <c r="G305" i="3" s="1"/>
  <c r="H305" i="3" s="1"/>
  <c r="Q468" i="1"/>
  <c r="S468" i="1" s="1"/>
  <c r="F391" i="3" s="1"/>
  <c r="G391" i="3" s="1"/>
  <c r="H391" i="3" s="1"/>
  <c r="Q376" i="1"/>
  <c r="S376" i="1" s="1"/>
  <c r="F347" i="3" s="1"/>
  <c r="G347" i="3" s="1"/>
  <c r="H347" i="3" s="1"/>
  <c r="Q747" i="1"/>
  <c r="S747" i="1" s="1"/>
  <c r="F734" i="3" s="1"/>
  <c r="G734" i="3" s="1"/>
  <c r="H734" i="3" s="1"/>
  <c r="Q795" i="1"/>
  <c r="S795" i="1" s="1"/>
  <c r="F897" i="3" s="1"/>
  <c r="G897" i="3" s="1"/>
  <c r="H897" i="3" s="1"/>
  <c r="Q560" i="1"/>
  <c r="S560" i="1" s="1"/>
  <c r="F526" i="3" s="1"/>
  <c r="G526" i="3" s="1"/>
  <c r="H526" i="3" s="1"/>
  <c r="Q985" i="1"/>
  <c r="S985" i="1" s="1"/>
  <c r="F906" i="3" s="1"/>
  <c r="G906" i="3" s="1"/>
  <c r="H906" i="3" s="1"/>
  <c r="Q815" i="1"/>
  <c r="S815" i="1" s="1"/>
  <c r="F835" i="3" s="1"/>
  <c r="G835" i="3" s="1"/>
  <c r="H835" i="3" s="1"/>
  <c r="Q709" i="1"/>
  <c r="S709" i="1" s="1"/>
  <c r="F828" i="3" s="1"/>
  <c r="G828" i="3" s="1"/>
  <c r="H828" i="3" s="1"/>
  <c r="Q522" i="1"/>
  <c r="S522" i="1" s="1"/>
  <c r="F581" i="3" s="1"/>
  <c r="G581" i="3" s="1"/>
  <c r="H581" i="3" s="1"/>
  <c r="Q594" i="1"/>
  <c r="S594" i="1" s="1"/>
  <c r="F690" i="3" s="1"/>
  <c r="G690" i="3" s="1"/>
  <c r="H690" i="3" s="1"/>
  <c r="Q754" i="1"/>
  <c r="S754" i="1" s="1"/>
  <c r="F780" i="3" s="1"/>
  <c r="G780" i="3" s="1"/>
  <c r="H780" i="3" s="1"/>
  <c r="Q628" i="1"/>
  <c r="S628" i="1" s="1"/>
  <c r="F571" i="3" s="1"/>
  <c r="G571" i="3" s="1"/>
  <c r="H571" i="3" s="1"/>
  <c r="Q705" i="1"/>
  <c r="S705" i="1" s="1"/>
  <c r="F662" i="3" s="1"/>
  <c r="G662" i="3" s="1"/>
  <c r="H662" i="3" s="1"/>
  <c r="Q972" i="1"/>
  <c r="S972" i="1" s="1"/>
  <c r="F931" i="3" s="1"/>
  <c r="G931" i="3" s="1"/>
  <c r="H931" i="3" s="1"/>
  <c r="Q1010" i="1"/>
  <c r="S1010" i="1" s="1"/>
  <c r="F919" i="3" s="1"/>
  <c r="G919" i="3" s="1"/>
  <c r="H919" i="3" s="1"/>
  <c r="Q1025" i="1"/>
  <c r="S1025" i="1" s="1"/>
  <c r="F1083" i="3" s="1"/>
  <c r="G1083" i="3" s="1"/>
  <c r="H1083" i="3" s="1"/>
  <c r="Q1045" i="1"/>
  <c r="S1045" i="1" s="1"/>
  <c r="F1064" i="3" s="1"/>
  <c r="G1064" i="3" s="1"/>
  <c r="H1064" i="3" s="1"/>
  <c r="Q976" i="1"/>
  <c r="S976" i="1" s="1"/>
  <c r="F996" i="3" s="1"/>
  <c r="G996" i="3" s="1"/>
  <c r="H996" i="3" s="1"/>
  <c r="Q879" i="1"/>
  <c r="S879" i="1" s="1"/>
  <c r="F943" i="3" s="1"/>
  <c r="G943" i="3" s="1"/>
  <c r="H943" i="3" s="1"/>
  <c r="Q980" i="1"/>
  <c r="S980" i="1" s="1"/>
  <c r="F985" i="3" s="1"/>
  <c r="G985" i="3" s="1"/>
  <c r="H985" i="3" s="1"/>
  <c r="Q1015" i="1"/>
  <c r="S1015" i="1" s="1"/>
  <c r="F978" i="3" s="1"/>
  <c r="G978" i="3" s="1"/>
  <c r="H978" i="3" s="1"/>
  <c r="Q74" i="1"/>
  <c r="S74" i="1" s="1"/>
  <c r="F85" i="3" s="1"/>
  <c r="G85" i="3" s="1"/>
  <c r="H85" i="3" s="1"/>
  <c r="Q28" i="1"/>
  <c r="S28" i="1" s="1"/>
  <c r="F33" i="3" s="1"/>
  <c r="G33" i="3" s="1"/>
  <c r="H33" i="3" s="1"/>
  <c r="Q519" i="1"/>
  <c r="S519" i="1" s="1"/>
  <c r="F496" i="3" s="1"/>
  <c r="G496" i="3" s="1"/>
  <c r="H496" i="3" s="1"/>
  <c r="Q67" i="1"/>
  <c r="S67" i="1" s="1"/>
  <c r="F82" i="3" s="1"/>
  <c r="G82" i="3" s="1"/>
  <c r="H82" i="3" s="1"/>
  <c r="Q165" i="1"/>
  <c r="S165" i="1" s="1"/>
  <c r="F161" i="3" s="1"/>
  <c r="G161" i="3" s="1"/>
  <c r="H161" i="3" s="1"/>
  <c r="Q94" i="1"/>
  <c r="S94" i="1" s="1"/>
  <c r="F86" i="3" s="1"/>
  <c r="G86" i="3" s="1"/>
  <c r="H86" i="3" s="1"/>
  <c r="Q182" i="1"/>
  <c r="S182" i="1" s="1"/>
  <c r="F222" i="3" s="1"/>
  <c r="G222" i="3" s="1"/>
  <c r="H222" i="3" s="1"/>
  <c r="Q430" i="1"/>
  <c r="S430" i="1" s="1"/>
  <c r="F413" i="3" s="1"/>
  <c r="G413" i="3" s="1"/>
  <c r="H413" i="3" s="1"/>
  <c r="Q380" i="1"/>
  <c r="S380" i="1" s="1"/>
  <c r="F316" i="3" s="1"/>
  <c r="G316" i="3" s="1"/>
  <c r="H316" i="3" s="1"/>
  <c r="Q565" i="1"/>
  <c r="S565" i="1" s="1"/>
  <c r="F528" i="3" s="1"/>
  <c r="G528" i="3" s="1"/>
  <c r="H528" i="3" s="1"/>
  <c r="Q841" i="1"/>
  <c r="S841" i="1" s="1"/>
  <c r="F808" i="3" s="1"/>
  <c r="G808" i="3" s="1"/>
  <c r="H808" i="3" s="1"/>
  <c r="Q653" i="1"/>
  <c r="S653" i="1" s="1"/>
  <c r="F611" i="3" s="1"/>
  <c r="G611" i="3" s="1"/>
  <c r="H611" i="3" s="1"/>
  <c r="Q489" i="1"/>
  <c r="S489" i="1" s="1"/>
  <c r="F479" i="3" s="1"/>
  <c r="G479" i="3" s="1"/>
  <c r="H479" i="3" s="1"/>
  <c r="Q605" i="1"/>
  <c r="S605" i="1" s="1"/>
  <c r="F742" i="3" s="1"/>
  <c r="G742" i="3" s="1"/>
  <c r="H742" i="3" s="1"/>
  <c r="Q923" i="1"/>
  <c r="S923" i="1" s="1"/>
  <c r="F858" i="3" s="1"/>
  <c r="G858" i="3" s="1"/>
  <c r="H858" i="3" s="1"/>
  <c r="Q699" i="1"/>
  <c r="S699" i="1" s="1"/>
  <c r="F704" i="3" s="1"/>
  <c r="G704" i="3" s="1"/>
  <c r="H704" i="3" s="1"/>
  <c r="Q862" i="1"/>
  <c r="S862" i="1" s="1"/>
  <c r="F863" i="3" s="1"/>
  <c r="G863" i="3" s="1"/>
  <c r="H863" i="3" s="1"/>
  <c r="Q614" i="1"/>
  <c r="S614" i="1" s="1"/>
  <c r="F686" i="3" s="1"/>
  <c r="G686" i="3" s="1"/>
  <c r="H686" i="3" s="1"/>
  <c r="Q649" i="1"/>
  <c r="S649" i="1" s="1"/>
  <c r="F641" i="3" s="1"/>
  <c r="G641" i="3" s="1"/>
  <c r="H641" i="3" s="1"/>
  <c r="Q796" i="1"/>
  <c r="S796" i="1" s="1"/>
  <c r="F726" i="3" s="1"/>
  <c r="G726" i="3" s="1"/>
  <c r="H726" i="3" s="1"/>
  <c r="Q961" i="1"/>
  <c r="S961" i="1" s="1"/>
  <c r="F997" i="3" s="1"/>
  <c r="G997" i="3" s="1"/>
  <c r="H997" i="3" s="1"/>
  <c r="Q663" i="1"/>
  <c r="S663" i="1" s="1"/>
  <c r="F608" i="3" s="1"/>
  <c r="G608" i="3" s="1"/>
  <c r="H608" i="3" s="1"/>
  <c r="Q753" i="1"/>
  <c r="S753" i="1" s="1"/>
  <c r="F700" i="3" s="1"/>
  <c r="G700" i="3" s="1"/>
  <c r="H700" i="3" s="1"/>
  <c r="Q750" i="1"/>
  <c r="S750" i="1" s="1"/>
  <c r="F681" i="3" s="1"/>
  <c r="G681" i="3" s="1"/>
  <c r="H681" i="3" s="1"/>
  <c r="Q832" i="1"/>
  <c r="S832" i="1" s="1"/>
  <c r="F817" i="3" s="1"/>
  <c r="G817" i="3" s="1"/>
  <c r="H817" i="3" s="1"/>
  <c r="Q812" i="1"/>
  <c r="S812" i="1" s="1"/>
  <c r="F1107" i="3" s="1"/>
  <c r="G1107" i="3" s="1"/>
  <c r="H1107" i="3" s="1"/>
  <c r="Q876" i="1"/>
  <c r="S876" i="1" s="1"/>
  <c r="F791" i="3" s="1"/>
  <c r="G791" i="3" s="1"/>
  <c r="H791" i="3" s="1"/>
  <c r="Q938" i="1"/>
  <c r="S938" i="1" s="1"/>
  <c r="F1020" i="3" s="1"/>
  <c r="G1020" i="3" s="1"/>
  <c r="H1020" i="3" s="1"/>
  <c r="Q791" i="1"/>
  <c r="S791" i="1" s="1"/>
  <c r="F884" i="3" s="1"/>
  <c r="G884" i="3" s="1"/>
  <c r="H884" i="3" s="1"/>
  <c r="Q901" i="1"/>
  <c r="S901" i="1" s="1"/>
  <c r="F841" i="3" s="1"/>
  <c r="G841" i="3" s="1"/>
  <c r="H841" i="3" s="1"/>
  <c r="Q830" i="1"/>
  <c r="S830" i="1" s="1"/>
  <c r="F784" i="3" s="1"/>
  <c r="G784" i="3" s="1"/>
  <c r="H784" i="3" s="1"/>
  <c r="Q911" i="1"/>
  <c r="S911" i="1" s="1"/>
  <c r="F878" i="3" s="1"/>
  <c r="G878" i="3" s="1"/>
  <c r="H878" i="3" s="1"/>
  <c r="Q856" i="1"/>
  <c r="S856" i="1" s="1"/>
  <c r="F1051" i="3" s="1"/>
  <c r="G1051" i="3" s="1"/>
  <c r="H1051" i="3" s="1"/>
  <c r="Q954" i="1"/>
  <c r="S954" i="1" s="1"/>
  <c r="F885" i="3" s="1"/>
  <c r="G885" i="3" s="1"/>
  <c r="H885" i="3" s="1"/>
  <c r="Q1020" i="1"/>
  <c r="S1020" i="1" s="1"/>
  <c r="F1054" i="3" s="1"/>
  <c r="G1054" i="3" s="1"/>
  <c r="H1054" i="3" s="1"/>
  <c r="Q909" i="1"/>
  <c r="S909" i="1" s="1"/>
  <c r="F1008" i="3" s="1"/>
  <c r="G1008" i="3" s="1"/>
  <c r="H1008" i="3" s="1"/>
  <c r="Q880" i="1"/>
  <c r="S880" i="1" s="1"/>
  <c r="F962" i="3" s="1"/>
  <c r="G962" i="3" s="1"/>
  <c r="H962" i="3" s="1"/>
  <c r="Q886" i="1"/>
  <c r="S886" i="1" s="1"/>
  <c r="F864" i="3" s="1"/>
  <c r="G864" i="3" s="1"/>
  <c r="H864" i="3" s="1"/>
  <c r="Q1046" i="1"/>
  <c r="S1046" i="1" s="1"/>
  <c r="F966" i="3" s="1"/>
  <c r="G966" i="3" s="1"/>
  <c r="H966" i="3" s="1"/>
  <c r="Q889" i="1"/>
  <c r="S889" i="1" s="1"/>
  <c r="F980" i="3" s="1"/>
  <c r="G980" i="3" s="1"/>
  <c r="H980" i="3" s="1"/>
  <c r="Q1053" i="1"/>
  <c r="S1053" i="1" s="1"/>
  <c r="F957" i="3" s="1"/>
  <c r="G957" i="3" s="1"/>
  <c r="H957" i="3" s="1"/>
  <c r="Q1067" i="1"/>
  <c r="S1067" i="1" s="1"/>
  <c r="F1017" i="3" s="1"/>
  <c r="G1017" i="3" s="1"/>
  <c r="H1017" i="3" s="1"/>
  <c r="Q42" i="1"/>
  <c r="S42" i="1" s="1"/>
  <c r="F42" i="3" s="1"/>
  <c r="G42" i="3" s="1"/>
  <c r="H42" i="3" s="1"/>
  <c r="Q177" i="1"/>
  <c r="S177" i="1" s="1"/>
  <c r="F153" i="3" s="1"/>
  <c r="G153" i="3" s="1"/>
  <c r="H153" i="3" s="1"/>
  <c r="Q818" i="1"/>
  <c r="S818" i="1" s="1"/>
  <c r="F714" i="3" s="1"/>
  <c r="G714" i="3" s="1"/>
  <c r="H714" i="3" s="1"/>
  <c r="Q68" i="1"/>
  <c r="S68" i="1" s="1"/>
  <c r="F57" i="3" s="1"/>
  <c r="G57" i="3" s="1"/>
  <c r="H57" i="3" s="1"/>
  <c r="Q210" i="1"/>
  <c r="S210" i="1" s="1"/>
  <c r="F180" i="3" s="1"/>
  <c r="G180" i="3" s="1"/>
  <c r="H180" i="3" s="1"/>
  <c r="Q37" i="1"/>
  <c r="S37" i="1" s="1"/>
  <c r="F30" i="3" s="1"/>
  <c r="G30" i="3" s="1"/>
  <c r="H30" i="3" s="1"/>
  <c r="Q97" i="1"/>
  <c r="S97" i="1" s="1"/>
  <c r="F71" i="3" s="1"/>
  <c r="G71" i="3" s="1"/>
  <c r="H71" i="3" s="1"/>
  <c r="Q102" i="1"/>
  <c r="S102" i="1" s="1"/>
  <c r="F83" i="3" s="1"/>
  <c r="G83" i="3" s="1"/>
  <c r="H83" i="3" s="1"/>
  <c r="Q646" i="1"/>
  <c r="S646" i="1" s="1"/>
  <c r="F584" i="3" s="1"/>
  <c r="G584" i="3" s="1"/>
  <c r="H584" i="3" s="1"/>
  <c r="Q520" i="1"/>
  <c r="S520" i="1" s="1"/>
  <c r="F537" i="3" s="1"/>
  <c r="G537" i="3" s="1"/>
  <c r="H537" i="3" s="1"/>
  <c r="Q269" i="1"/>
  <c r="S269" i="1" s="1"/>
  <c r="F235" i="3" s="1"/>
  <c r="G235" i="3" s="1"/>
  <c r="H235" i="3" s="1"/>
  <c r="Q689" i="1"/>
  <c r="S689" i="1" s="1"/>
  <c r="F622" i="3" s="1"/>
  <c r="G622" i="3" s="1"/>
  <c r="H622" i="3" s="1"/>
  <c r="Q685" i="1"/>
  <c r="S685" i="1" s="1"/>
  <c r="F632" i="3" s="1"/>
  <c r="G632" i="3" s="1"/>
  <c r="H632" i="3" s="1"/>
  <c r="Q487" i="1"/>
  <c r="S487" i="1" s="1"/>
  <c r="F487" i="3" s="1"/>
  <c r="G487" i="3" s="1"/>
  <c r="H487" i="3" s="1"/>
  <c r="Q340" i="1"/>
  <c r="S340" i="1" s="1"/>
  <c r="F344" i="3" s="1"/>
  <c r="G344" i="3" s="1"/>
  <c r="H344" i="3" s="1"/>
  <c r="Q202" i="1"/>
  <c r="S202" i="1" s="1"/>
  <c r="F177" i="3" s="1"/>
  <c r="G177" i="3" s="1"/>
  <c r="H177" i="3" s="1"/>
  <c r="Q250" i="1"/>
  <c r="S250" i="1" s="1"/>
  <c r="F227" i="3" s="1"/>
  <c r="G227" i="3" s="1"/>
  <c r="H227" i="3" s="1"/>
  <c r="Q276" i="1"/>
  <c r="S276" i="1" s="1"/>
  <c r="F248" i="3" s="1"/>
  <c r="G248" i="3" s="1"/>
  <c r="H248" i="3" s="1"/>
  <c r="Q813" i="1"/>
  <c r="S813" i="1" s="1"/>
  <c r="F772" i="3" s="1"/>
  <c r="G772" i="3" s="1"/>
  <c r="H772" i="3" s="1"/>
  <c r="Q438" i="1"/>
  <c r="S438" i="1" s="1"/>
  <c r="F370" i="3" s="1"/>
  <c r="G370" i="3" s="1"/>
  <c r="H370" i="3" s="1"/>
  <c r="Q207" i="1"/>
  <c r="S207" i="1" s="1"/>
  <c r="F225" i="3" s="1"/>
  <c r="G225" i="3" s="1"/>
  <c r="H225" i="3" s="1"/>
  <c r="Q440" i="1"/>
  <c r="S440" i="1" s="1"/>
  <c r="F395" i="3" s="1"/>
  <c r="G395" i="3" s="1"/>
  <c r="H395" i="3" s="1"/>
  <c r="Q298" i="1"/>
  <c r="S298" i="1" s="1"/>
  <c r="F257" i="3" s="1"/>
  <c r="G257" i="3" s="1"/>
  <c r="H257" i="3" s="1"/>
  <c r="Q474" i="1"/>
  <c r="S474" i="1" s="1"/>
  <c r="F416" i="3" s="1"/>
  <c r="G416" i="3" s="1"/>
  <c r="H416" i="3" s="1"/>
  <c r="Q670" i="1"/>
  <c r="S670" i="1" s="1"/>
  <c r="F618" i="3" s="1"/>
  <c r="G618" i="3" s="1"/>
  <c r="H618" i="3" s="1"/>
  <c r="Q358" i="1"/>
  <c r="S358" i="1" s="1"/>
  <c r="F351" i="3" s="1"/>
  <c r="G351" i="3" s="1"/>
  <c r="H351" i="3" s="1"/>
  <c r="Q318" i="1"/>
  <c r="S318" i="1" s="1"/>
  <c r="F272" i="3" s="1"/>
  <c r="G272" i="3" s="1"/>
  <c r="H272" i="3" s="1"/>
  <c r="Q494" i="1"/>
  <c r="S494" i="1" s="1"/>
  <c r="F442" i="3" s="1"/>
  <c r="G442" i="3" s="1"/>
  <c r="H442" i="3" s="1"/>
  <c r="Q407" i="1"/>
  <c r="S407" i="1" s="1"/>
  <c r="F375" i="3" s="1"/>
  <c r="G375" i="3" s="1"/>
  <c r="H375" i="3" s="1"/>
  <c r="Q525" i="1"/>
  <c r="S525" i="1" s="1"/>
  <c r="F473" i="3" s="1"/>
  <c r="G473" i="3" s="1"/>
  <c r="H473" i="3" s="1"/>
  <c r="Q374" i="1"/>
  <c r="S374" i="1" s="1"/>
  <c r="F335" i="3" s="1"/>
  <c r="G335" i="3" s="1"/>
  <c r="H335" i="3" s="1"/>
  <c r="Q429" i="1"/>
  <c r="S429" i="1" s="1"/>
  <c r="F387" i="3" s="1"/>
  <c r="G387" i="3" s="1"/>
  <c r="H387" i="3" s="1"/>
  <c r="Q502" i="1"/>
  <c r="S502" i="1" s="1"/>
  <c r="F505" i="3" s="1"/>
  <c r="G505" i="3" s="1"/>
  <c r="H505" i="3" s="1"/>
  <c r="Q887" i="1"/>
  <c r="S887" i="1" s="1"/>
  <c r="F797" i="3" s="1"/>
  <c r="G797" i="3" s="1"/>
  <c r="H797" i="3" s="1"/>
  <c r="Q417" i="1"/>
  <c r="S417" i="1" s="1"/>
  <c r="F377" i="3" s="1"/>
  <c r="G377" i="3" s="1"/>
  <c r="H377" i="3" s="1"/>
  <c r="Q656" i="1"/>
  <c r="S656" i="1" s="1"/>
  <c r="F677" i="3" s="1"/>
  <c r="G677" i="3" s="1"/>
  <c r="H677" i="3" s="1"/>
  <c r="Q548" i="1"/>
  <c r="S548" i="1" s="1"/>
  <c r="F573" i="3" s="1"/>
  <c r="G573" i="3" s="1"/>
  <c r="H573" i="3" s="1"/>
  <c r="Q781" i="1"/>
  <c r="S781" i="1" s="1"/>
  <c r="F725" i="3" s="1"/>
  <c r="G725" i="3" s="1"/>
  <c r="H725" i="3" s="1"/>
  <c r="Q471" i="1"/>
  <c r="S471" i="1" s="1"/>
  <c r="F425" i="3" s="1"/>
  <c r="G425" i="3" s="1"/>
  <c r="H425" i="3" s="1"/>
  <c r="Q591" i="1"/>
  <c r="S591" i="1" s="1"/>
  <c r="F588" i="3" s="1"/>
  <c r="G588" i="3" s="1"/>
  <c r="H588" i="3" s="1"/>
  <c r="Q465" i="1"/>
  <c r="S465" i="1" s="1"/>
  <c r="F475" i="3" s="1"/>
  <c r="G475" i="3" s="1"/>
  <c r="H475" i="3" s="1"/>
  <c r="Q483" i="1"/>
  <c r="S483" i="1" s="1"/>
  <c r="F463" i="3" s="1"/>
  <c r="G463" i="3" s="1"/>
  <c r="H463" i="3" s="1"/>
  <c r="Q479" i="1"/>
  <c r="S479" i="1" s="1"/>
  <c r="F436" i="3" s="1"/>
  <c r="G436" i="3" s="1"/>
  <c r="H436" i="3" s="1"/>
  <c r="Q601" i="1"/>
  <c r="S601" i="1" s="1"/>
  <c r="F544" i="3" s="1"/>
  <c r="G544" i="3" s="1"/>
  <c r="H544" i="3" s="1"/>
  <c r="Q566" i="1"/>
  <c r="S566" i="1" s="1"/>
  <c r="F518" i="3" s="1"/>
  <c r="G518" i="3" s="1"/>
  <c r="H518" i="3" s="1"/>
  <c r="Q492" i="1"/>
  <c r="S492" i="1" s="1"/>
  <c r="F446" i="3" s="1"/>
  <c r="G446" i="3" s="1"/>
  <c r="H446" i="3" s="1"/>
  <c r="Q500" i="1"/>
  <c r="S500" i="1" s="1"/>
  <c r="F482" i="3" s="1"/>
  <c r="G482" i="3" s="1"/>
  <c r="H482" i="3" s="1"/>
  <c r="Q542" i="1"/>
  <c r="S542" i="1" s="1"/>
  <c r="F492" i="3" s="1"/>
  <c r="G492" i="3" s="1"/>
  <c r="H492" i="3" s="1"/>
  <c r="Q568" i="1"/>
  <c r="S568" i="1" s="1"/>
  <c r="F519" i="3" s="1"/>
  <c r="G519" i="3" s="1"/>
  <c r="H519" i="3" s="1"/>
  <c r="Q919" i="1"/>
  <c r="S919" i="1" s="1"/>
  <c r="F861" i="3" s="1"/>
  <c r="G861" i="3" s="1"/>
  <c r="H861" i="3" s="1"/>
  <c r="Q665" i="1"/>
  <c r="S665" i="1" s="1"/>
  <c r="F603" i="3" s="1"/>
  <c r="G603" i="3" s="1"/>
  <c r="H603" i="3" s="1"/>
  <c r="Q713" i="1"/>
  <c r="S713" i="1" s="1"/>
  <c r="F646" i="3" s="1"/>
  <c r="G646" i="3" s="1"/>
  <c r="H646" i="3" s="1"/>
  <c r="Q673" i="1"/>
  <c r="S673" i="1" s="1"/>
  <c r="F698" i="3" s="1"/>
  <c r="G698" i="3" s="1"/>
  <c r="H698" i="3" s="1"/>
  <c r="Q625" i="1"/>
  <c r="S625" i="1" s="1"/>
  <c r="F582" i="3" s="1"/>
  <c r="G582" i="3" s="1"/>
  <c r="H582" i="3" s="1"/>
  <c r="Q662" i="1"/>
  <c r="S662" i="1" s="1"/>
  <c r="F620" i="3" s="1"/>
  <c r="G620" i="3" s="1"/>
  <c r="H620" i="3" s="1"/>
  <c r="Q846" i="1"/>
  <c r="S846" i="1" s="1"/>
  <c r="F822" i="3" s="1"/>
  <c r="G822" i="3" s="1"/>
  <c r="H822" i="3" s="1"/>
  <c r="Q700" i="1"/>
  <c r="S700" i="1" s="1"/>
  <c r="F637" i="3" s="1"/>
  <c r="G637" i="3" s="1"/>
  <c r="H637" i="3" s="1"/>
  <c r="Q851" i="1"/>
  <c r="S851" i="1" s="1"/>
  <c r="F779" i="3" s="1"/>
  <c r="G779" i="3" s="1"/>
  <c r="H779" i="3" s="1"/>
  <c r="Q738" i="1"/>
  <c r="S738" i="1" s="1"/>
  <c r="F737" i="3" s="1"/>
  <c r="G737" i="3" s="1"/>
  <c r="H737" i="3" s="1"/>
  <c r="Q745" i="1"/>
  <c r="S745" i="1" s="1"/>
  <c r="F679" i="3" s="1"/>
  <c r="G679" i="3" s="1"/>
  <c r="H679" i="3" s="1"/>
  <c r="Q759" i="1"/>
  <c r="S759" i="1" s="1"/>
  <c r="F877" i="3" s="1"/>
  <c r="G877" i="3" s="1"/>
  <c r="H877" i="3" s="1"/>
  <c r="Q775" i="1"/>
  <c r="S775" i="1" s="1"/>
  <c r="F760" i="3" s="1"/>
  <c r="G760" i="3" s="1"/>
  <c r="H760" i="3" s="1"/>
  <c r="Q863" i="1"/>
  <c r="S863" i="1" s="1"/>
  <c r="F769" i="3" s="1"/>
  <c r="G769" i="3" s="1"/>
  <c r="H769" i="3" s="1"/>
  <c r="Q894" i="1"/>
  <c r="S894" i="1" s="1"/>
  <c r="F785" i="3" s="1"/>
  <c r="G785" i="3" s="1"/>
  <c r="H785" i="3" s="1"/>
  <c r="Q203" i="1"/>
  <c r="S203" i="1" s="1"/>
  <c r="F184" i="3" s="1"/>
  <c r="G184" i="3" s="1"/>
  <c r="H184" i="3" s="1"/>
  <c r="Q9" i="1"/>
  <c r="S9" i="1" s="1"/>
  <c r="F5" i="3" s="1"/>
  <c r="G5" i="3" s="1"/>
  <c r="H5" i="3" s="1"/>
  <c r="Q35" i="1"/>
  <c r="S35" i="1" s="1"/>
  <c r="F27" i="3" s="1"/>
  <c r="G27" i="3" s="1"/>
  <c r="H27" i="3" s="1"/>
  <c r="Q19" i="1"/>
  <c r="S19" i="1" s="1"/>
  <c r="F19" i="3" s="1"/>
  <c r="G19" i="3" s="1"/>
  <c r="H19" i="3" s="1"/>
  <c r="Q23" i="1"/>
  <c r="S23" i="1" s="1"/>
  <c r="F15" i="3" s="1"/>
  <c r="G15" i="3" s="1"/>
  <c r="H15" i="3" s="1"/>
  <c r="Q36" i="1"/>
  <c r="S36" i="1" s="1"/>
  <c r="F35" i="3" s="1"/>
  <c r="G35" i="3" s="1"/>
  <c r="H35" i="3" s="1"/>
  <c r="Q39" i="1"/>
  <c r="S39" i="1" s="1"/>
  <c r="F59" i="3" s="1"/>
  <c r="G59" i="3" s="1"/>
  <c r="H59" i="3" s="1"/>
  <c r="Q38" i="1"/>
  <c r="S38" i="1" s="1"/>
  <c r="F20" i="3" s="1"/>
  <c r="G20" i="3" s="1"/>
  <c r="H20" i="3" s="1"/>
  <c r="Q155" i="1"/>
  <c r="S155" i="1" s="1"/>
  <c r="F172" i="3" s="1"/>
  <c r="G172" i="3" s="1"/>
  <c r="H172" i="3" s="1"/>
  <c r="Q66" i="1"/>
  <c r="S66" i="1" s="1"/>
  <c r="F167" i="3" s="1"/>
  <c r="G167" i="3" s="1"/>
  <c r="H167" i="3" s="1"/>
  <c r="Q77" i="1"/>
  <c r="S77" i="1" s="1"/>
  <c r="F102" i="3" s="1"/>
  <c r="G102" i="3" s="1"/>
  <c r="H102" i="3" s="1"/>
  <c r="Q153" i="1"/>
  <c r="S153" i="1" s="1"/>
  <c r="F141" i="3" s="1"/>
  <c r="G141" i="3" s="1"/>
  <c r="H141" i="3" s="1"/>
  <c r="Q61" i="1"/>
  <c r="S61" i="1" s="1"/>
  <c r="F41" i="3" s="1"/>
  <c r="G41" i="3" s="1"/>
  <c r="H41" i="3" s="1"/>
  <c r="Q623" i="1"/>
  <c r="S623" i="1" s="1"/>
  <c r="F550" i="3" s="1"/>
  <c r="G550" i="3" s="1"/>
  <c r="H550" i="3" s="1"/>
  <c r="Q166" i="1"/>
  <c r="S166" i="1" s="1"/>
  <c r="F132" i="3" s="1"/>
  <c r="G132" i="3" s="1"/>
  <c r="H132" i="3" s="1"/>
  <c r="Q121" i="1"/>
  <c r="S121" i="1" s="1"/>
  <c r="F96" i="3" s="1"/>
  <c r="G96" i="3" s="1"/>
  <c r="H96" i="3" s="1"/>
  <c r="Q91" i="1"/>
  <c r="S91" i="1" s="1"/>
  <c r="F64" i="3" s="1"/>
  <c r="G64" i="3" s="1"/>
  <c r="H64" i="3" s="1"/>
  <c r="Q89" i="1"/>
  <c r="S89" i="1" s="1"/>
  <c r="F230" i="3" s="1"/>
  <c r="G230" i="3" s="1"/>
  <c r="H230" i="3" s="1"/>
  <c r="Q336" i="1"/>
  <c r="S336" i="1" s="1"/>
  <c r="F266" i="3" s="1"/>
  <c r="G266" i="3" s="1"/>
  <c r="H266" i="3" s="1"/>
  <c r="Q93" i="1"/>
  <c r="S93" i="1" s="1"/>
  <c r="F73" i="3" s="1"/>
  <c r="G73" i="3" s="1"/>
  <c r="H73" i="3" s="1"/>
  <c r="Q195" i="1"/>
  <c r="S195" i="1" s="1"/>
  <c r="F166" i="3" s="1"/>
  <c r="G166" i="3" s="1"/>
  <c r="H166" i="3" s="1"/>
  <c r="Q145" i="1"/>
  <c r="S145" i="1" s="1"/>
  <c r="F114" i="3" s="1"/>
  <c r="G114" i="3" s="1"/>
  <c r="H114" i="3" s="1"/>
  <c r="Q199" i="1"/>
  <c r="S199" i="1" s="1"/>
  <c r="F147" i="3" s="1"/>
  <c r="G147" i="3" s="1"/>
  <c r="H147" i="3" s="1"/>
  <c r="Q167" i="1"/>
  <c r="S167" i="1" s="1"/>
  <c r="F159" i="3" s="1"/>
  <c r="G159" i="3" s="1"/>
  <c r="H159" i="3" s="1"/>
  <c r="Q120" i="1"/>
  <c r="S120" i="1" s="1"/>
  <c r="F158" i="3" s="1"/>
  <c r="G158" i="3" s="1"/>
  <c r="H158" i="3" s="1"/>
  <c r="Q179" i="1"/>
  <c r="S179" i="1" s="1"/>
  <c r="F142" i="3" s="1"/>
  <c r="G142" i="3" s="1"/>
  <c r="H142" i="3" s="1"/>
  <c r="Q175" i="1"/>
  <c r="S175" i="1" s="1"/>
  <c r="F170" i="3" s="1"/>
  <c r="G170" i="3" s="1"/>
  <c r="H170" i="3" s="1"/>
  <c r="Q127" i="1"/>
  <c r="S127" i="1" s="1"/>
  <c r="F94" i="3" s="1"/>
  <c r="G94" i="3" s="1"/>
  <c r="H94" i="3" s="1"/>
  <c r="Q174" i="1"/>
  <c r="S174" i="1" s="1"/>
  <c r="F146" i="3" s="1"/>
  <c r="G146" i="3" s="1"/>
  <c r="H146" i="3" s="1"/>
  <c r="Q186" i="1"/>
  <c r="S186" i="1" s="1"/>
  <c r="F198" i="3" s="1"/>
  <c r="G198" i="3" s="1"/>
  <c r="H198" i="3" s="1"/>
  <c r="Q223" i="1"/>
  <c r="S223" i="1" s="1"/>
  <c r="F240" i="3" s="1"/>
  <c r="G240" i="3" s="1"/>
  <c r="H240" i="3" s="1"/>
  <c r="Q159" i="1"/>
  <c r="S159" i="1" s="1"/>
  <c r="F360" i="3" s="1"/>
  <c r="G360" i="3" s="1"/>
  <c r="H360" i="3" s="1"/>
  <c r="Q334" i="1"/>
  <c r="S334" i="1" s="1"/>
  <c r="F470" i="3" s="1"/>
  <c r="G470" i="3" s="1"/>
  <c r="H470" i="3" s="1"/>
  <c r="Q164" i="1"/>
  <c r="S164" i="1" s="1"/>
  <c r="F171" i="3" s="1"/>
  <c r="G171" i="3" s="1"/>
  <c r="H171" i="3" s="1"/>
  <c r="Q176" i="1"/>
  <c r="S176" i="1" s="1"/>
  <c r="F164" i="3" s="1"/>
  <c r="G164" i="3" s="1"/>
  <c r="H164" i="3" s="1"/>
  <c r="Q742" i="1"/>
  <c r="S742" i="1" s="1"/>
  <c r="F673" i="3" s="1"/>
  <c r="G673" i="3" s="1"/>
  <c r="H673" i="3" s="1"/>
  <c r="Q205" i="1"/>
  <c r="S205" i="1" s="1"/>
  <c r="F151" i="3" s="1"/>
  <c r="G151" i="3" s="1"/>
  <c r="H151" i="3" s="1"/>
  <c r="Q215" i="1"/>
  <c r="S215" i="1" s="1"/>
  <c r="F173" i="3" s="1"/>
  <c r="G173" i="3" s="1"/>
  <c r="H173" i="3" s="1"/>
  <c r="Q285" i="1"/>
  <c r="S285" i="1" s="1"/>
  <c r="F261" i="3" s="1"/>
  <c r="G261" i="3" s="1"/>
  <c r="H261" i="3" s="1"/>
  <c r="Q191" i="1"/>
  <c r="S191" i="1" s="1"/>
  <c r="F181" i="3" s="1"/>
  <c r="G181" i="3" s="1"/>
  <c r="H181" i="3" s="1"/>
  <c r="Q230" i="1"/>
  <c r="S230" i="1" s="1"/>
  <c r="F381" i="3" s="1"/>
  <c r="G381" i="3" s="1"/>
  <c r="H381" i="3" s="1"/>
  <c r="Q264" i="1"/>
  <c r="S264" i="1" s="1"/>
  <c r="F506" i="3" s="1"/>
  <c r="G506" i="3" s="1"/>
  <c r="H506" i="3" s="1"/>
  <c r="Q308" i="1"/>
  <c r="S308" i="1" s="1"/>
  <c r="F279" i="3" s="1"/>
  <c r="G279" i="3" s="1"/>
  <c r="H279" i="3" s="1"/>
  <c r="Q209" i="1"/>
  <c r="S209" i="1" s="1"/>
  <c r="F157" i="3" s="1"/>
  <c r="G157" i="3" s="1"/>
  <c r="H157" i="3" s="1"/>
  <c r="Q218" i="1"/>
  <c r="S218" i="1" s="1"/>
  <c r="F258" i="3" s="1"/>
  <c r="G258" i="3" s="1"/>
  <c r="H258" i="3" s="1"/>
  <c r="Q221" i="1"/>
  <c r="S221" i="1" s="1"/>
  <c r="F269" i="3" s="1"/>
  <c r="G269" i="3" s="1"/>
  <c r="H269" i="3" s="1"/>
  <c r="Q213" i="1"/>
  <c r="S213" i="1" s="1"/>
  <c r="F169" i="3" s="1"/>
  <c r="G169" i="3" s="1"/>
  <c r="H169" i="3" s="1"/>
  <c r="Q249" i="1"/>
  <c r="S249" i="1" s="1"/>
  <c r="F317" i="3" s="1"/>
  <c r="G317" i="3" s="1"/>
  <c r="H317" i="3" s="1"/>
  <c r="Q295" i="1"/>
  <c r="S295" i="1" s="1"/>
  <c r="F271" i="3" s="1"/>
  <c r="G271" i="3" s="1"/>
  <c r="H271" i="3" s="1"/>
  <c r="Q236" i="1"/>
  <c r="S236" i="1" s="1"/>
  <c r="F203" i="3" s="1"/>
  <c r="G203" i="3" s="1"/>
  <c r="H203" i="3" s="1"/>
  <c r="Q289" i="1"/>
  <c r="S289" i="1" s="1"/>
  <c r="F343" i="3" s="1"/>
  <c r="G343" i="3" s="1"/>
  <c r="H343" i="3" s="1"/>
  <c r="Q240" i="1"/>
  <c r="S240" i="1" s="1"/>
  <c r="F308" i="3" s="1"/>
  <c r="G308" i="3" s="1"/>
  <c r="H308" i="3" s="1"/>
  <c r="Q259" i="1"/>
  <c r="S259" i="1" s="1"/>
  <c r="F444" i="3" s="1"/>
  <c r="G444" i="3" s="1"/>
  <c r="H444" i="3" s="1"/>
  <c r="Q327" i="1"/>
  <c r="S327" i="1" s="1"/>
  <c r="F283" i="3" s="1"/>
  <c r="G283" i="3" s="1"/>
  <c r="H283" i="3" s="1"/>
  <c r="Q456" i="1"/>
  <c r="S456" i="1" s="1"/>
  <c r="F397" i="3" s="1"/>
  <c r="G397" i="3" s="1"/>
  <c r="H397" i="3" s="1"/>
  <c r="Q330" i="1"/>
  <c r="S330" i="1" s="1"/>
  <c r="F432" i="3" s="1"/>
  <c r="G432" i="3" s="1"/>
  <c r="H432" i="3" s="1"/>
  <c r="Q292" i="1"/>
  <c r="S292" i="1" s="1"/>
  <c r="F372" i="3" s="1"/>
  <c r="G372" i="3" s="1"/>
  <c r="H372" i="3" s="1"/>
  <c r="Q379" i="1"/>
  <c r="S379" i="1" s="1"/>
  <c r="F324" i="3" s="1"/>
  <c r="G324" i="3" s="1"/>
  <c r="H324" i="3" s="1"/>
  <c r="Q324" i="1"/>
  <c r="S324" i="1" s="1"/>
  <c r="F256" i="3" s="1"/>
  <c r="G256" i="3" s="1"/>
  <c r="H256" i="3" s="1"/>
  <c r="Q403" i="1"/>
  <c r="S403" i="1" s="1"/>
  <c r="F469" i="3" s="1"/>
  <c r="G469" i="3" s="1"/>
  <c r="H469" i="3" s="1"/>
  <c r="Q618" i="1"/>
  <c r="S618" i="1" s="1"/>
  <c r="F592" i="3" s="1"/>
  <c r="G592" i="3" s="1"/>
  <c r="H592" i="3" s="1"/>
  <c r="Q331" i="1"/>
  <c r="S331" i="1" s="1"/>
  <c r="F327" i="3" s="1"/>
  <c r="G327" i="3" s="1"/>
  <c r="H327" i="3" s="1"/>
  <c r="Q367" i="1"/>
  <c r="S367" i="1" s="1"/>
  <c r="F511" i="3" s="1"/>
  <c r="G511" i="3" s="1"/>
  <c r="H511" i="3" s="1"/>
  <c r="Q347" i="1"/>
  <c r="S347" i="1" s="1"/>
  <c r="F431" i="3" s="1"/>
  <c r="G431" i="3" s="1"/>
  <c r="H431" i="3" s="1"/>
  <c r="Q392" i="1"/>
  <c r="S392" i="1" s="1"/>
  <c r="F414" i="3" s="1"/>
  <c r="G414" i="3" s="1"/>
  <c r="H414" i="3" s="1"/>
  <c r="Q359" i="1"/>
  <c r="S359" i="1" s="1"/>
  <c r="F299" i="3" s="1"/>
  <c r="G299" i="3" s="1"/>
  <c r="H299" i="3" s="1"/>
  <c r="Q363" i="1"/>
  <c r="S363" i="1" s="1"/>
  <c r="F326" i="3" s="1"/>
  <c r="G326" i="3" s="1"/>
  <c r="H326" i="3" s="1"/>
  <c r="Q496" i="1"/>
  <c r="S496" i="1" s="1"/>
  <c r="F494" i="3" s="1"/>
  <c r="G494" i="3" s="1"/>
  <c r="H494" i="3" s="1"/>
  <c r="Q377" i="1"/>
  <c r="S377" i="1" s="1"/>
  <c r="F303" i="3" s="1"/>
  <c r="G303" i="3" s="1"/>
  <c r="H303" i="3" s="1"/>
  <c r="Q402" i="1"/>
  <c r="S402" i="1" s="1"/>
  <c r="F532" i="3" s="1"/>
  <c r="G532" i="3" s="1"/>
  <c r="H532" i="3" s="1"/>
  <c r="Q422" i="1"/>
  <c r="S422" i="1" s="1"/>
  <c r="F364" i="3" s="1"/>
  <c r="G364" i="3" s="1"/>
  <c r="H364" i="3" s="1"/>
  <c r="Q387" i="1"/>
  <c r="S387" i="1" s="1"/>
  <c r="F312" i="3" s="1"/>
  <c r="G312" i="3" s="1"/>
  <c r="H312" i="3" s="1"/>
  <c r="Q418" i="1"/>
  <c r="S418" i="1" s="1"/>
  <c r="F509" i="3" s="1"/>
  <c r="G509" i="3" s="1"/>
  <c r="H509" i="3" s="1"/>
  <c r="Q406" i="1"/>
  <c r="S406" i="1" s="1"/>
  <c r="F462" i="3" s="1"/>
  <c r="G462" i="3" s="1"/>
  <c r="H462" i="3" s="1"/>
  <c r="Q421" i="1"/>
  <c r="S421" i="1" s="1"/>
  <c r="F428" i="3" s="1"/>
  <c r="G428" i="3" s="1"/>
  <c r="H428" i="3" s="1"/>
  <c r="Q424" i="1"/>
  <c r="S424" i="1" s="1"/>
  <c r="F355" i="3" s="1"/>
  <c r="G355" i="3" s="1"/>
  <c r="H355" i="3" s="1"/>
  <c r="Q442" i="1"/>
  <c r="S442" i="1" s="1"/>
  <c r="F424" i="3" s="1"/>
  <c r="G424" i="3" s="1"/>
  <c r="H424" i="3" s="1"/>
  <c r="Q428" i="1"/>
  <c r="S428" i="1" s="1"/>
  <c r="F430" i="3" s="1"/>
  <c r="G430" i="3" s="1"/>
  <c r="H430" i="3" s="1"/>
  <c r="Q476" i="1"/>
  <c r="S476" i="1" s="1"/>
  <c r="F551" i="3" s="1"/>
  <c r="G551" i="3" s="1"/>
  <c r="H551" i="3" s="1"/>
  <c r="Q446" i="1"/>
  <c r="S446" i="1" s="1"/>
  <c r="F542" i="3" s="1"/>
  <c r="G542" i="3" s="1"/>
  <c r="H542" i="3" s="1"/>
  <c r="Q509" i="1"/>
  <c r="S509" i="1" s="1"/>
  <c r="F453" i="3" s="1"/>
  <c r="G453" i="3" s="1"/>
  <c r="H453" i="3" s="1"/>
  <c r="Q472" i="1"/>
  <c r="S472" i="1" s="1"/>
  <c r="F516" i="3" s="1"/>
  <c r="G516" i="3" s="1"/>
  <c r="H516" i="3" s="1"/>
  <c r="Q455" i="1"/>
  <c r="S455" i="1" s="1"/>
  <c r="F439" i="3" s="1"/>
  <c r="G439" i="3" s="1"/>
  <c r="H439" i="3" s="1"/>
  <c r="Q535" i="1"/>
  <c r="S535" i="1" s="1"/>
  <c r="F715" i="3" s="1"/>
  <c r="G715" i="3" s="1"/>
  <c r="H715" i="3" s="1"/>
  <c r="Q478" i="1"/>
  <c r="S478" i="1" s="1"/>
  <c r="F407" i="3" s="1"/>
  <c r="G407" i="3" s="1"/>
  <c r="H407" i="3" s="1"/>
  <c r="Q720" i="1"/>
  <c r="S720" i="1" s="1"/>
  <c r="F678" i="3" s="1"/>
  <c r="G678" i="3" s="1"/>
  <c r="H678" i="3" s="1"/>
  <c r="Q495" i="1"/>
  <c r="S495" i="1" s="1"/>
  <c r="F460" i="3" s="1"/>
  <c r="G460" i="3" s="1"/>
  <c r="H460" i="3" s="1"/>
  <c r="Q523" i="1"/>
  <c r="S523" i="1" s="1"/>
  <c r="F457" i="3" s="1"/>
  <c r="G457" i="3" s="1"/>
  <c r="H457" i="3" s="1"/>
  <c r="Q484" i="1"/>
  <c r="S484" i="1" s="1"/>
  <c r="F421" i="3" s="1"/>
  <c r="G421" i="3" s="1"/>
  <c r="H421" i="3" s="1"/>
  <c r="Q573" i="1"/>
  <c r="S573" i="1" s="1"/>
  <c r="F520" i="3" s="1"/>
  <c r="G520" i="3" s="1"/>
  <c r="H520" i="3" s="1"/>
  <c r="Q527" i="1"/>
  <c r="S527" i="1" s="1"/>
  <c r="F468" i="3" s="1"/>
  <c r="G468" i="3" s="1"/>
  <c r="H468" i="3" s="1"/>
  <c r="Q577" i="1"/>
  <c r="S577" i="1" s="1"/>
  <c r="F517" i="3" s="1"/>
  <c r="G517" i="3" s="1"/>
  <c r="H517" i="3" s="1"/>
  <c r="Q537" i="1"/>
  <c r="S537" i="1" s="1"/>
  <c r="F472" i="3" s="1"/>
  <c r="G472" i="3" s="1"/>
  <c r="H472" i="3" s="1"/>
  <c r="Q569" i="1"/>
  <c r="S569" i="1" s="1"/>
  <c r="F602" i="3" s="1"/>
  <c r="G602" i="3" s="1"/>
  <c r="H602" i="3" s="1"/>
  <c r="Q718" i="1"/>
  <c r="S718" i="1" s="1"/>
  <c r="F843" i="3" s="1"/>
  <c r="G843" i="3" s="1"/>
  <c r="H843" i="3" s="1"/>
  <c r="Q603" i="1"/>
  <c r="S603" i="1" s="1"/>
  <c r="F534" i="3" s="1"/>
  <c r="G534" i="3" s="1"/>
  <c r="H534" i="3" s="1"/>
  <c r="Q706" i="1"/>
  <c r="S706" i="1" s="1"/>
  <c r="F695" i="3" s="1"/>
  <c r="G695" i="3" s="1"/>
  <c r="H695" i="3" s="1"/>
  <c r="Q633" i="1"/>
  <c r="S633" i="1" s="1"/>
  <c r="F553" i="3" s="1"/>
  <c r="G553" i="3" s="1"/>
  <c r="H553" i="3" s="1"/>
  <c r="Q708" i="1"/>
  <c r="S708" i="1" s="1"/>
  <c r="F837" i="3" s="1"/>
  <c r="G837" i="3" s="1"/>
  <c r="H837" i="3" s="1"/>
  <c r="Q660" i="1"/>
  <c r="S660" i="1" s="1"/>
  <c r="F585" i="3" s="1"/>
  <c r="G585" i="3" s="1"/>
  <c r="H585" i="3" s="1"/>
  <c r="Q693" i="1"/>
  <c r="S693" i="1" s="1"/>
  <c r="F682" i="3" s="1"/>
  <c r="G682" i="3" s="1"/>
  <c r="H682" i="3" s="1"/>
  <c r="Q698" i="1"/>
  <c r="S698" i="1" s="1"/>
  <c r="F640" i="3" s="1"/>
  <c r="G640" i="3" s="1"/>
  <c r="H640" i="3" s="1"/>
  <c r="Q719" i="1"/>
  <c r="S719" i="1" s="1"/>
  <c r="F671" i="3" s="1"/>
  <c r="G671" i="3" s="1"/>
  <c r="H671" i="3" s="1"/>
  <c r="Q816" i="1"/>
  <c r="S816" i="1" s="1"/>
  <c r="F731" i="3" s="1"/>
  <c r="G731" i="3" s="1"/>
  <c r="H731" i="3" s="1"/>
  <c r="Q820" i="1"/>
  <c r="S820" i="1" s="1"/>
  <c r="F887" i="3" s="1"/>
  <c r="G887" i="3" s="1"/>
  <c r="H887" i="3" s="1"/>
  <c r="Q712" i="1"/>
  <c r="S712" i="1" s="1"/>
  <c r="F629" i="3" s="1"/>
  <c r="G629" i="3" s="1"/>
  <c r="H629" i="3" s="1"/>
  <c r="Q737" i="1"/>
  <c r="S737" i="1" s="1"/>
  <c r="F807" i="3" s="1"/>
  <c r="G807" i="3" s="1"/>
  <c r="H807" i="3" s="1"/>
  <c r="Q716" i="1"/>
  <c r="S716" i="1" s="1"/>
  <c r="F639" i="3" s="1"/>
  <c r="G639" i="3" s="1"/>
  <c r="H639" i="3" s="1"/>
  <c r="Q806" i="1"/>
  <c r="S806" i="1" s="1"/>
  <c r="F768" i="3" s="1"/>
  <c r="G768" i="3" s="1"/>
  <c r="H768" i="3" s="1"/>
  <c r="Q850" i="1"/>
  <c r="S850" i="1" s="1"/>
  <c r="F752" i="3" s="1"/>
  <c r="G752" i="3" s="1"/>
  <c r="H752" i="3" s="1"/>
  <c r="Q790" i="1"/>
  <c r="S790" i="1" s="1"/>
  <c r="F879" i="3" s="1"/>
  <c r="G879" i="3" s="1"/>
  <c r="H879" i="3" s="1"/>
  <c r="Q767" i="1"/>
  <c r="S767" i="1" s="1"/>
  <c r="F728" i="3" s="1"/>
  <c r="G728" i="3" s="1"/>
  <c r="H728" i="3" s="1"/>
  <c r="Q786" i="1"/>
  <c r="S786" i="1" s="1"/>
  <c r="F696" i="3" s="1"/>
  <c r="G696" i="3" s="1"/>
  <c r="H696" i="3" s="1"/>
  <c r="Q804" i="1"/>
  <c r="S804" i="1" s="1"/>
  <c r="F860" i="3" s="1"/>
  <c r="G860" i="3" s="1"/>
  <c r="H860" i="3" s="1"/>
  <c r="Q952" i="1"/>
  <c r="S952" i="1" s="1"/>
  <c r="F1031" i="3" s="1"/>
  <c r="G1031" i="3" s="1"/>
  <c r="H1031" i="3" s="1"/>
  <c r="Q822" i="1"/>
  <c r="S822" i="1" s="1"/>
  <c r="F1086" i="3" s="1"/>
  <c r="G1086" i="3" s="1"/>
  <c r="H1086" i="3" s="1"/>
  <c r="Q866" i="1"/>
  <c r="S866" i="1" s="1"/>
  <c r="F1115" i="3" s="1"/>
  <c r="G1115" i="3" s="1"/>
  <c r="H1115" i="3" s="1"/>
  <c r="Q888" i="1"/>
  <c r="S888" i="1" s="1"/>
  <c r="F1015" i="3" s="1"/>
  <c r="G1015" i="3" s="1"/>
  <c r="H1015" i="3" s="1"/>
  <c r="Q927" i="1"/>
  <c r="S927" i="1" s="1"/>
  <c r="F1046" i="3" s="1"/>
  <c r="G1046" i="3" s="1"/>
  <c r="H1046" i="3" s="1"/>
  <c r="Q939" i="1"/>
  <c r="S939" i="1" s="1"/>
  <c r="F964" i="3" s="1"/>
  <c r="G964" i="3" s="1"/>
  <c r="H964" i="3" s="1"/>
  <c r="Q1005" i="1"/>
  <c r="S1005" i="1" s="1"/>
  <c r="F900" i="3" s="1"/>
  <c r="G900" i="3" s="1"/>
  <c r="H900" i="3" s="1"/>
  <c r="Q1008" i="1"/>
  <c r="S1008" i="1" s="1"/>
  <c r="F1055" i="3" s="1"/>
  <c r="G1055" i="3" s="1"/>
  <c r="H1055" i="3" s="1"/>
  <c r="Q1058" i="1"/>
  <c r="S1058" i="1" s="1"/>
  <c r="F1056" i="3" s="1"/>
  <c r="G1056" i="3" s="1"/>
  <c r="H1056" i="3" s="1"/>
  <c r="Q7" i="1"/>
  <c r="S7" i="1" s="1"/>
  <c r="F28" i="3" s="1"/>
  <c r="G28" i="3" s="1"/>
  <c r="H28" i="3" s="1"/>
  <c r="Q200" i="1"/>
  <c r="S200" i="1" s="1"/>
  <c r="F144" i="3" s="1"/>
  <c r="G144" i="3" s="1"/>
  <c r="H144" i="3" s="1"/>
  <c r="Q18" i="1"/>
  <c r="S18" i="1" s="1"/>
  <c r="F11" i="3" s="1"/>
  <c r="G11" i="3" s="1"/>
  <c r="H11" i="3" s="1"/>
  <c r="Q342" i="1"/>
  <c r="S342" i="1" s="1"/>
  <c r="F268" i="3" s="1"/>
  <c r="G268" i="3" s="1"/>
  <c r="H268" i="3" s="1"/>
  <c r="Q131" i="1"/>
  <c r="S131" i="1" s="1"/>
  <c r="F98" i="3" s="1"/>
  <c r="G98" i="3" s="1"/>
  <c r="H98" i="3" s="1"/>
  <c r="Q5" i="1"/>
  <c r="S5" i="1" s="1"/>
  <c r="F9" i="3" s="1"/>
  <c r="G9" i="3" s="1"/>
  <c r="H9" i="3" s="1"/>
  <c r="Q6" i="1"/>
  <c r="S6" i="1" s="1"/>
  <c r="F4" i="3" s="1"/>
  <c r="G4" i="3" s="1"/>
  <c r="H4" i="3" s="1"/>
  <c r="Q243" i="1"/>
  <c r="S243" i="1" s="1"/>
  <c r="F183" i="3" s="1"/>
  <c r="G183" i="3" s="1"/>
  <c r="H183" i="3" s="1"/>
  <c r="Q27" i="1"/>
  <c r="S27" i="1" s="1"/>
  <c r="F40" i="3" s="1"/>
  <c r="G40" i="3" s="1"/>
  <c r="H40" i="3" s="1"/>
  <c r="Q62" i="1"/>
  <c r="S62" i="1" s="1"/>
  <c r="F88" i="3" s="1"/>
  <c r="G88" i="3" s="1"/>
  <c r="H88" i="3" s="1"/>
  <c r="Q34" i="1"/>
  <c r="S34" i="1" s="1"/>
  <c r="F25" i="3" s="1"/>
  <c r="G25" i="3" s="1"/>
  <c r="H25" i="3" s="1"/>
  <c r="Q13" i="1"/>
  <c r="S13" i="1" s="1"/>
  <c r="F24" i="3" s="1"/>
  <c r="G24" i="3" s="1"/>
  <c r="H24" i="3" s="1"/>
  <c r="Q40" i="1"/>
  <c r="S40" i="1" s="1"/>
  <c r="F23" i="3" s="1"/>
  <c r="G23" i="3" s="1"/>
  <c r="H23" i="3" s="1"/>
  <c r="Q22" i="1"/>
  <c r="S22" i="1" s="1"/>
  <c r="F16" i="3" s="1"/>
  <c r="G16" i="3" s="1"/>
  <c r="H16" i="3" s="1"/>
  <c r="Q32" i="1"/>
  <c r="S32" i="1" s="1"/>
  <c r="F104" i="3" s="1"/>
  <c r="G104" i="3" s="1"/>
  <c r="H104" i="3" s="1"/>
  <c r="Q612" i="1"/>
  <c r="S612" i="1" s="1"/>
  <c r="F564" i="3" s="1"/>
  <c r="G564" i="3" s="1"/>
  <c r="H564" i="3" s="1"/>
  <c r="Q300" i="1"/>
  <c r="S300" i="1" s="1"/>
  <c r="F242" i="3" s="1"/>
  <c r="G242" i="3" s="1"/>
  <c r="H242" i="3" s="1"/>
  <c r="Q188" i="1"/>
  <c r="S188" i="1" s="1"/>
  <c r="F149" i="3" s="1"/>
  <c r="G149" i="3" s="1"/>
  <c r="H149" i="3" s="1"/>
  <c r="Q65" i="1"/>
  <c r="S65" i="1" s="1"/>
  <c r="F55" i="3" s="1"/>
  <c r="G55" i="3" s="1"/>
  <c r="H55" i="3" s="1"/>
  <c r="Q82" i="1"/>
  <c r="S82" i="1" s="1"/>
  <c r="F67" i="3" s="1"/>
  <c r="G67" i="3" s="1"/>
  <c r="H67" i="3" s="1"/>
  <c r="Q84" i="1"/>
  <c r="S84" i="1" s="1"/>
  <c r="F84" i="3" s="1"/>
  <c r="G84" i="3" s="1"/>
  <c r="H84" i="3" s="1"/>
  <c r="Q136" i="1"/>
  <c r="S136" i="1" s="1"/>
  <c r="F107" i="3" s="1"/>
  <c r="G107" i="3" s="1"/>
  <c r="H107" i="3" s="1"/>
  <c r="Q142" i="1"/>
  <c r="S142" i="1" s="1"/>
  <c r="F116" i="3" s="1"/>
  <c r="G116" i="3" s="1"/>
  <c r="H116" i="3" s="1"/>
  <c r="Q110" i="1"/>
  <c r="S110" i="1" s="1"/>
  <c r="F105" i="3" s="1"/>
  <c r="G105" i="3" s="1"/>
  <c r="H105" i="3" s="1"/>
  <c r="Q119" i="1"/>
  <c r="S119" i="1" s="1"/>
  <c r="F91" i="3" s="1"/>
  <c r="G91" i="3" s="1"/>
  <c r="H91" i="3" s="1"/>
  <c r="Q113" i="1"/>
  <c r="S113" i="1" s="1"/>
  <c r="F155" i="3" s="1"/>
  <c r="G155" i="3" s="1"/>
  <c r="H155" i="3" s="1"/>
  <c r="Q163" i="1"/>
  <c r="S163" i="1" s="1"/>
  <c r="F122" i="3" s="1"/>
  <c r="G122" i="3" s="1"/>
  <c r="H122" i="3" s="1"/>
  <c r="Q533" i="1"/>
  <c r="S533" i="1" s="1"/>
  <c r="F661" i="3" s="1"/>
  <c r="G661" i="3" s="1"/>
  <c r="H661" i="3" s="1"/>
  <c r="Q139" i="1"/>
  <c r="S139" i="1" s="1"/>
  <c r="F117" i="3" s="1"/>
  <c r="G117" i="3" s="1"/>
  <c r="H117" i="3" s="1"/>
  <c r="Q219" i="1"/>
  <c r="S219" i="1" s="1"/>
  <c r="F194" i="3" s="1"/>
  <c r="G194" i="3" s="1"/>
  <c r="H194" i="3" s="1"/>
  <c r="Q231" i="1"/>
  <c r="S231" i="1" s="1"/>
  <c r="F438" i="3" s="1"/>
  <c r="G438" i="3" s="1"/>
  <c r="H438" i="3" s="1"/>
  <c r="Q868" i="1"/>
  <c r="S868" i="1" s="1"/>
  <c r="F745" i="3" s="1"/>
  <c r="G745" i="3" s="1"/>
  <c r="H745" i="3" s="1"/>
  <c r="Q345" i="1"/>
  <c r="S345" i="1" s="1"/>
  <c r="F337" i="3" s="1"/>
  <c r="G337" i="3" s="1"/>
  <c r="H337" i="3" s="1"/>
  <c r="Q384" i="1"/>
  <c r="S384" i="1" s="1"/>
  <c r="F320" i="3" s="1"/>
  <c r="G320" i="3" s="1"/>
  <c r="H320" i="3" s="1"/>
  <c r="Q419" i="1"/>
  <c r="S419" i="1" s="1"/>
  <c r="F409" i="3" s="1"/>
  <c r="G409" i="3" s="1"/>
  <c r="H409" i="3" s="1"/>
  <c r="Q433" i="1"/>
  <c r="S433" i="1" s="1"/>
  <c r="F429" i="3" s="1"/>
  <c r="G429" i="3" s="1"/>
  <c r="H429" i="3" s="1"/>
  <c r="Q574" i="1"/>
  <c r="S574" i="1" s="1"/>
  <c r="F523" i="3" s="1"/>
  <c r="G523" i="3" s="1"/>
  <c r="H523" i="3" s="1"/>
  <c r="Q613" i="1"/>
  <c r="S613" i="1" s="1"/>
  <c r="F642" i="3" s="1"/>
  <c r="G642" i="3" s="1"/>
  <c r="H642" i="3" s="1"/>
  <c r="Q658" i="1"/>
  <c r="S658" i="1" s="1"/>
  <c r="F809" i="3" s="1"/>
  <c r="G809" i="3" s="1"/>
  <c r="H809" i="3" s="1"/>
  <c r="Q898" i="1"/>
  <c r="S898" i="1" s="1"/>
  <c r="F827" i="3" s="1"/>
  <c r="G827" i="3" s="1"/>
  <c r="H827" i="3" s="1"/>
  <c r="Q2" i="1"/>
  <c r="S2" i="1" s="1"/>
  <c r="F3" i="3" s="1"/>
  <c r="G3" i="3" s="1"/>
  <c r="H3" i="3" s="1"/>
  <c r="Q1082" i="1"/>
  <c r="S1082" i="1" s="1"/>
  <c r="F1093" i="3" s="1"/>
  <c r="G1093" i="3" s="1"/>
  <c r="H1093" i="3" s="1"/>
  <c r="Q1061" i="1"/>
  <c r="S1061" i="1" s="1"/>
  <c r="F1098" i="3" s="1"/>
  <c r="G1098" i="3" s="1"/>
  <c r="H1098" i="3" s="1"/>
  <c r="Q1051" i="1"/>
  <c r="S1051" i="1" s="1"/>
  <c r="F1016" i="3" s="1"/>
  <c r="G1016" i="3" s="1"/>
  <c r="H1016" i="3" s="1"/>
  <c r="Q1044" i="1"/>
  <c r="S1044" i="1" s="1"/>
  <c r="F1114" i="3" s="1"/>
  <c r="G1114" i="3" s="1"/>
  <c r="H1114" i="3" s="1"/>
  <c r="Q1011" i="1"/>
  <c r="S1011" i="1" s="1"/>
  <c r="F1112" i="3" s="1"/>
  <c r="G1112" i="3" s="1"/>
  <c r="H1112" i="3" s="1"/>
  <c r="Q1012" i="1"/>
  <c r="S1012" i="1" s="1"/>
  <c r="F1118" i="3" s="1"/>
  <c r="G1118" i="3" s="1"/>
  <c r="H1118" i="3" s="1"/>
  <c r="Q1004" i="1"/>
  <c r="S1004" i="1" s="1"/>
  <c r="F1105" i="3" s="1"/>
  <c r="G1105" i="3" s="1"/>
  <c r="H1105" i="3" s="1"/>
  <c r="Q973" i="1"/>
  <c r="S973" i="1" s="1"/>
  <c r="F1085" i="3" s="1"/>
  <c r="G1085" i="3" s="1"/>
  <c r="H1085" i="3" s="1"/>
  <c r="Q971" i="1"/>
  <c r="S971" i="1" s="1"/>
  <c r="F1049" i="3" s="1"/>
  <c r="G1049" i="3" s="1"/>
  <c r="H1049" i="3" s="1"/>
  <c r="Q968" i="1"/>
  <c r="S968" i="1" s="1"/>
  <c r="F1057" i="3" s="1"/>
  <c r="G1057" i="3" s="1"/>
  <c r="H1057" i="3" s="1"/>
  <c r="Q932" i="1"/>
  <c r="S932" i="1" s="1"/>
  <c r="F956" i="3" s="1"/>
  <c r="G956" i="3" s="1"/>
  <c r="H956" i="3" s="1"/>
  <c r="Q910" i="1"/>
  <c r="S910" i="1" s="1"/>
  <c r="F1039" i="3" s="1"/>
  <c r="G1039" i="3" s="1"/>
  <c r="H1039" i="3" s="1"/>
  <c r="Q904" i="1"/>
  <c r="S904" i="1" s="1"/>
  <c r="F926" i="3" s="1"/>
  <c r="G926" i="3" s="1"/>
  <c r="H926" i="3" s="1"/>
  <c r="Q915" i="1"/>
  <c r="S915" i="1" s="1"/>
  <c r="F1060" i="3" s="1"/>
  <c r="G1060" i="3" s="1"/>
  <c r="H1060" i="3" s="1"/>
  <c r="Q854" i="1"/>
  <c r="S854" i="1" s="1"/>
  <c r="F855" i="3" s="1"/>
  <c r="G855" i="3" s="1"/>
  <c r="H855" i="3" s="1"/>
  <c r="Q885" i="1"/>
  <c r="S885" i="1" s="1"/>
  <c r="F923" i="3" s="1"/>
  <c r="G923" i="3" s="1"/>
  <c r="H923" i="3" s="1"/>
  <c r="Q857" i="1"/>
  <c r="S857" i="1" s="1"/>
  <c r="F763" i="3" s="1"/>
  <c r="G763" i="3" s="1"/>
  <c r="H763" i="3" s="1"/>
  <c r="Q843" i="1"/>
  <c r="S843" i="1" s="1"/>
  <c r="F810" i="3" s="1"/>
  <c r="G810" i="3" s="1"/>
  <c r="H810" i="3" s="1"/>
  <c r="Q817" i="1"/>
  <c r="S817" i="1" s="1"/>
  <c r="F839" i="3" s="1"/>
  <c r="G839" i="3" s="1"/>
  <c r="H839" i="3" s="1"/>
  <c r="Q776" i="1"/>
  <c r="S776" i="1" s="1"/>
  <c r="F712" i="3" s="1"/>
  <c r="G712" i="3" s="1"/>
  <c r="H712" i="3" s="1"/>
  <c r="Q787" i="1"/>
  <c r="S787" i="1" s="1"/>
  <c r="F842" i="3" s="1"/>
  <c r="G842" i="3" s="1"/>
  <c r="H842" i="3" s="1"/>
  <c r="Q770" i="1"/>
  <c r="S770" i="1" s="1"/>
  <c r="F765" i="3" s="1"/>
  <c r="G765" i="3" s="1"/>
  <c r="H765" i="3" s="1"/>
  <c r="Q756" i="1"/>
  <c r="S756" i="1" s="1"/>
  <c r="F948" i="3" s="1"/>
  <c r="G948" i="3" s="1"/>
  <c r="H948" i="3" s="1"/>
  <c r="Q777" i="1"/>
  <c r="S777" i="1" s="1"/>
  <c r="F743" i="3" s="1"/>
  <c r="G743" i="3" s="1"/>
  <c r="H743" i="3" s="1"/>
  <c r="Q723" i="1"/>
  <c r="S723" i="1" s="1"/>
  <c r="F706" i="3" s="1"/>
  <c r="G706" i="3" s="1"/>
  <c r="H706" i="3" s="1"/>
  <c r="Q721" i="1"/>
  <c r="S721" i="1" s="1"/>
  <c r="F687" i="3" s="1"/>
  <c r="G687" i="3" s="1"/>
  <c r="H687" i="3" s="1"/>
  <c r="Q666" i="1"/>
  <c r="S666" i="1" s="1"/>
  <c r="F693" i="3" s="1"/>
  <c r="G693" i="3" s="1"/>
  <c r="H693" i="3" s="1"/>
  <c r="Q730" i="1"/>
  <c r="S730" i="1" s="1"/>
  <c r="F644" i="3" s="1"/>
  <c r="G644" i="3" s="1"/>
  <c r="H644" i="3" s="1"/>
  <c r="Q691" i="1"/>
  <c r="S691" i="1" s="1"/>
  <c r="F648" i="3" s="1"/>
  <c r="G648" i="3" s="1"/>
  <c r="H648" i="3" s="1"/>
  <c r="Q676" i="1"/>
  <c r="S676" i="1" s="1"/>
  <c r="F735" i="3" s="1"/>
  <c r="G735" i="3" s="1"/>
  <c r="H735" i="3" s="1"/>
  <c r="Q674" i="1"/>
  <c r="S674" i="1" s="1"/>
  <c r="F718" i="3" s="1"/>
  <c r="G718" i="3" s="1"/>
  <c r="H718" i="3" s="1"/>
  <c r="Q735" i="1"/>
  <c r="S735" i="1" s="1"/>
  <c r="F656" i="3" s="1"/>
  <c r="G656" i="3" s="1"/>
  <c r="H656" i="3" s="1"/>
  <c r="Q661" i="1"/>
  <c r="S661" i="1" s="1"/>
  <c r="F724" i="3" s="1"/>
  <c r="G724" i="3" s="1"/>
  <c r="H724" i="3" s="1"/>
  <c r="Q645" i="1"/>
  <c r="S645" i="1" s="1"/>
  <c r="F1070" i="3" s="1"/>
  <c r="G1070" i="3" s="1"/>
  <c r="H1070" i="3" s="1"/>
  <c r="Q681" i="1"/>
  <c r="S681" i="1" s="1"/>
  <c r="F668" i="3" s="1"/>
  <c r="G668" i="3" s="1"/>
  <c r="H668" i="3" s="1"/>
  <c r="Q622" i="1"/>
  <c r="S622" i="1" s="1"/>
  <c r="F598" i="3" s="1"/>
  <c r="G598" i="3" s="1"/>
  <c r="H598" i="3" s="1"/>
  <c r="Q621" i="1"/>
  <c r="S621" i="1" s="1"/>
  <c r="F561" i="3" s="1"/>
  <c r="G561" i="3" s="1"/>
  <c r="H561" i="3" s="1"/>
  <c r="Q631" i="1"/>
  <c r="S631" i="1" s="1"/>
  <c r="F619" i="3" s="1"/>
  <c r="G619" i="3" s="1"/>
  <c r="H619" i="3" s="1"/>
  <c r="Q607" i="1"/>
  <c r="S607" i="1" s="1"/>
  <c r="F578" i="3" s="1"/>
  <c r="G578" i="3" s="1"/>
  <c r="H578" i="3" s="1"/>
  <c r="Q600" i="1"/>
  <c r="S600" i="1" s="1"/>
  <c r="F541" i="3" s="1"/>
  <c r="G541" i="3" s="1"/>
  <c r="H541" i="3" s="1"/>
  <c r="Q595" i="1"/>
  <c r="S595" i="1" s="1"/>
  <c r="F545" i="3" s="1"/>
  <c r="G545" i="3" s="1"/>
  <c r="H545" i="3" s="1"/>
  <c r="Q567" i="1"/>
  <c r="S567" i="1" s="1"/>
  <c r="F503" i="3" s="1"/>
  <c r="G503" i="3" s="1"/>
  <c r="H503" i="3" s="1"/>
  <c r="Q570" i="1"/>
  <c r="S570" i="1" s="1"/>
  <c r="F636" i="3" s="1"/>
  <c r="G636" i="3" s="1"/>
  <c r="H636" i="3" s="1"/>
  <c r="Q545" i="1"/>
  <c r="S545" i="1" s="1"/>
  <c r="F522" i="3" s="1"/>
  <c r="G522" i="3" s="1"/>
  <c r="H522" i="3" s="1"/>
  <c r="Q672" i="1"/>
  <c r="S672" i="1" s="1"/>
  <c r="F716" i="3" s="1"/>
  <c r="G716" i="3" s="1"/>
  <c r="H716" i="3" s="1"/>
  <c r="Q668" i="1"/>
  <c r="S668" i="1" s="1"/>
  <c r="F597" i="3" s="1"/>
  <c r="G597" i="3" s="1"/>
  <c r="H597" i="3" s="1"/>
  <c r="Q703" i="1"/>
  <c r="S703" i="1" s="1"/>
  <c r="F699" i="3" s="1"/>
  <c r="G699" i="3" s="1"/>
  <c r="H699" i="3" s="1"/>
  <c r="Q549" i="1"/>
  <c r="S549" i="1" s="1"/>
  <c r="F567" i="3" s="1"/>
  <c r="G567" i="3" s="1"/>
  <c r="H567" i="3" s="1"/>
  <c r="Q541" i="1"/>
  <c r="S541" i="1" s="1"/>
  <c r="F491" i="3" s="1"/>
  <c r="G491" i="3" s="1"/>
  <c r="H491" i="3" s="1"/>
  <c r="Q536" i="1"/>
  <c r="S536" i="1" s="1"/>
  <c r="F504" i="3" s="1"/>
  <c r="G504" i="3" s="1"/>
  <c r="H504" i="3" s="1"/>
  <c r="Q547" i="1"/>
  <c r="S547" i="1" s="1"/>
  <c r="F599" i="3" s="1"/>
  <c r="G599" i="3" s="1"/>
  <c r="H599" i="3" s="1"/>
  <c r="Q555" i="1"/>
  <c r="S555" i="1" s="1"/>
  <c r="F536" i="3" s="1"/>
  <c r="G536" i="3" s="1"/>
  <c r="H536" i="3" s="1"/>
  <c r="Q532" i="1"/>
  <c r="S532" i="1" s="1"/>
  <c r="F589" i="3" s="1"/>
  <c r="G589" i="3" s="1"/>
  <c r="H589" i="3" s="1"/>
  <c r="Q505" i="1"/>
  <c r="S505" i="1" s="1"/>
  <c r="F530" i="3" s="1"/>
  <c r="G530" i="3" s="1"/>
  <c r="H530" i="3" s="1"/>
  <c r="Q512" i="1"/>
  <c r="S512" i="1" s="1"/>
  <c r="F500" i="3" s="1"/>
  <c r="G500" i="3" s="1"/>
  <c r="H500" i="3" s="1"/>
  <c r="Q513" i="1"/>
  <c r="S513" i="1" s="1"/>
  <c r="F458" i="3" s="1"/>
  <c r="G458" i="3" s="1"/>
  <c r="H458" i="3" s="1"/>
  <c r="Q503" i="1"/>
  <c r="S503" i="1" s="1"/>
  <c r="F653" i="3" s="1"/>
  <c r="G653" i="3" s="1"/>
  <c r="H653" i="3" s="1"/>
  <c r="Q507" i="1"/>
  <c r="S507" i="1" s="1"/>
  <c r="F423" i="3" s="1"/>
  <c r="G423" i="3" s="1"/>
  <c r="H423" i="3" s="1"/>
  <c r="Q506" i="1"/>
  <c r="S506" i="1" s="1"/>
  <c r="F461" i="3" s="1"/>
  <c r="G461" i="3" s="1"/>
  <c r="H461" i="3" s="1"/>
  <c r="Q540" i="1"/>
  <c r="S540" i="1" s="1"/>
  <c r="F558" i="3" s="1"/>
  <c r="G558" i="3" s="1"/>
  <c r="H558" i="3" s="1"/>
  <c r="Q511" i="1"/>
  <c r="S511" i="1" s="1"/>
  <c r="F606" i="3" s="1"/>
  <c r="G606" i="3" s="1"/>
  <c r="H606" i="3" s="1"/>
  <c r="Q486" i="1"/>
  <c r="S486" i="1" s="1"/>
  <c r="F440" i="3" s="1"/>
  <c r="G440" i="3" s="1"/>
  <c r="H440" i="3" s="1"/>
  <c r="Q459" i="1"/>
  <c r="S459" i="1" s="1"/>
  <c r="F401" i="3" s="1"/>
  <c r="G401" i="3" s="1"/>
  <c r="H401" i="3" s="1"/>
  <c r="Q454" i="1"/>
  <c r="S454" i="1" s="1"/>
  <c r="F499" i="3" s="1"/>
  <c r="G499" i="3" s="1"/>
  <c r="H499" i="3" s="1"/>
  <c r="Q460" i="1"/>
  <c r="S460" i="1" s="1"/>
  <c r="F396" i="3" s="1"/>
  <c r="G396" i="3" s="1"/>
  <c r="H396" i="3" s="1"/>
  <c r="Q445" i="1"/>
  <c r="S445" i="1" s="1"/>
  <c r="F450" i="3" s="1"/>
  <c r="G450" i="3" s="1"/>
  <c r="H450" i="3" s="1"/>
  <c r="Q391" i="1"/>
  <c r="S391" i="1" s="1"/>
  <c r="F390" i="3" s="1"/>
  <c r="G390" i="3" s="1"/>
  <c r="H390" i="3" s="1"/>
  <c r="Q481" i="1"/>
  <c r="S481" i="1" s="1"/>
  <c r="F498" i="3" s="1"/>
  <c r="G498" i="3" s="1"/>
  <c r="H498" i="3" s="1"/>
  <c r="Q404" i="1"/>
  <c r="S404" i="1" s="1"/>
  <c r="F333" i="3" s="1"/>
  <c r="G333" i="3" s="1"/>
  <c r="H333" i="3" s="1"/>
  <c r="Q423" i="1"/>
  <c r="S423" i="1" s="1"/>
  <c r="F464" i="3" s="1"/>
  <c r="G464" i="3" s="1"/>
  <c r="H464" i="3" s="1"/>
  <c r="Q499" i="1"/>
  <c r="S499" i="1" s="1"/>
  <c r="F467" i="3" s="1"/>
  <c r="G467" i="3" s="1"/>
  <c r="H467" i="3" s="1"/>
  <c r="Q382" i="1"/>
  <c r="S382" i="1" s="1"/>
  <c r="F298" i="3" s="1"/>
  <c r="G298" i="3" s="1"/>
  <c r="H298" i="3" s="1"/>
  <c r="Q425" i="1"/>
  <c r="S425" i="1" s="1"/>
  <c r="F404" i="3" s="1"/>
  <c r="G404" i="3" s="1"/>
  <c r="H404" i="3" s="1"/>
  <c r="Q372" i="1"/>
  <c r="S372" i="1" s="1"/>
  <c r="F322" i="3" s="1"/>
  <c r="G322" i="3" s="1"/>
  <c r="H322" i="3" s="1"/>
  <c r="Q346" i="1"/>
  <c r="S346" i="1" s="1"/>
  <c r="F284" i="3" s="1"/>
  <c r="G284" i="3" s="1"/>
  <c r="H284" i="3" s="1"/>
  <c r="Q314" i="1"/>
  <c r="S314" i="1" s="1"/>
  <c r="F273" i="3" s="1"/>
  <c r="G273" i="3" s="1"/>
  <c r="H273" i="3" s="1"/>
  <c r="Q361" i="1"/>
  <c r="S361" i="1" s="1"/>
  <c r="F758" i="3" s="1"/>
  <c r="G758" i="3" s="1"/>
  <c r="H758" i="3" s="1"/>
  <c r="Q357" i="1"/>
  <c r="S357" i="1" s="1"/>
  <c r="F295" i="3" s="1"/>
  <c r="G295" i="3" s="1"/>
  <c r="H295" i="3" s="1"/>
  <c r="Q352" i="1"/>
  <c r="S352" i="1" s="1"/>
  <c r="F291" i="3" s="1"/>
  <c r="G291" i="3" s="1"/>
  <c r="H291" i="3" s="1"/>
  <c r="Q317" i="1"/>
  <c r="S317" i="1" s="1"/>
  <c r="F420" i="3" s="1"/>
  <c r="G420" i="3" s="1"/>
  <c r="H420" i="3" s="1"/>
  <c r="Q337" i="1"/>
  <c r="S337" i="1" s="1"/>
  <c r="F434" i="3" s="1"/>
  <c r="G434" i="3" s="1"/>
  <c r="H434" i="3" s="1"/>
  <c r="Q680" i="1"/>
  <c r="S680" i="1" s="1"/>
  <c r="F628" i="3" s="1"/>
  <c r="G628" i="3" s="1"/>
  <c r="H628" i="3" s="1"/>
  <c r="Q319" i="1"/>
  <c r="S319" i="1" s="1"/>
  <c r="F285" i="3" s="1"/>
  <c r="G285" i="3" s="1"/>
  <c r="H285" i="3" s="1"/>
  <c r="Q321" i="1"/>
  <c r="S321" i="1" s="1"/>
  <c r="F275" i="3" s="1"/>
  <c r="G275" i="3" s="1"/>
  <c r="H275" i="3" s="1"/>
  <c r="Q307" i="1"/>
  <c r="S307" i="1" s="1"/>
  <c r="F465" i="3" s="1"/>
  <c r="G465" i="3" s="1"/>
  <c r="H465" i="3" s="1"/>
  <c r="Q273" i="1"/>
  <c r="S273" i="1" s="1"/>
  <c r="F278" i="3" s="1"/>
  <c r="G278" i="3" s="1"/>
  <c r="H278" i="3" s="1"/>
  <c r="Q280" i="1"/>
  <c r="S280" i="1" s="1"/>
  <c r="F237" i="3" s="1"/>
  <c r="G237" i="3" s="1"/>
  <c r="H237" i="3" s="1"/>
  <c r="Q322" i="1"/>
  <c r="S322" i="1" s="1"/>
  <c r="F366" i="3" s="1"/>
  <c r="G366" i="3" s="1"/>
  <c r="H366" i="3" s="1"/>
  <c r="Q437" i="1"/>
  <c r="S437" i="1" s="1"/>
  <c r="F373" i="3" s="1"/>
  <c r="G373" i="3" s="1"/>
  <c r="H373" i="3" s="1"/>
  <c r="Q312" i="1"/>
  <c r="S312" i="1" s="1"/>
  <c r="F249" i="3" s="1"/>
  <c r="G249" i="3" s="1"/>
  <c r="H249" i="3" s="1"/>
  <c r="Q226" i="1"/>
  <c r="S226" i="1" s="1"/>
  <c r="F379" i="3" s="1"/>
  <c r="G379" i="3" s="1"/>
  <c r="H379" i="3" s="1"/>
  <c r="Q242" i="1"/>
  <c r="S242" i="1" s="1"/>
  <c r="F209" i="3" s="1"/>
  <c r="G209" i="3" s="1"/>
  <c r="H209" i="3" s="1"/>
  <c r="Q252" i="1"/>
  <c r="S252" i="1" s="1"/>
  <c r="F260" i="3" s="1"/>
  <c r="G260" i="3" s="1"/>
  <c r="H260" i="3" s="1"/>
  <c r="Q212" i="1"/>
  <c r="S212" i="1" s="1"/>
  <c r="F221" i="3" s="1"/>
  <c r="G221" i="3" s="1"/>
  <c r="H221" i="3" s="1"/>
  <c r="Q206" i="1"/>
  <c r="S206" i="1" s="1"/>
  <c r="F165" i="3" s="1"/>
  <c r="G165" i="3" s="1"/>
  <c r="H165" i="3" s="1"/>
  <c r="Q171" i="1"/>
  <c r="S171" i="1" s="1"/>
  <c r="F168" i="3" s="1"/>
  <c r="G168" i="3" s="1"/>
  <c r="H168" i="3" s="1"/>
  <c r="Q194" i="1"/>
  <c r="S194" i="1" s="1"/>
  <c r="F210" i="3" s="1"/>
  <c r="G210" i="3" s="1"/>
  <c r="H210" i="3" s="1"/>
  <c r="Q158" i="1"/>
  <c r="S158" i="1" s="1"/>
  <c r="F123" i="3" s="1"/>
  <c r="G123" i="3" s="1"/>
  <c r="H123" i="3" s="1"/>
  <c r="Q160" i="1"/>
  <c r="S160" i="1" s="1"/>
  <c r="F126" i="3" s="1"/>
  <c r="G126" i="3" s="1"/>
  <c r="H126" i="3" s="1"/>
  <c r="Q157" i="1"/>
  <c r="S157" i="1" s="1"/>
  <c r="F371" i="3" s="1"/>
  <c r="G371" i="3" s="1"/>
  <c r="H371" i="3" s="1"/>
  <c r="Q162" i="1"/>
  <c r="S162" i="1" s="1"/>
  <c r="F160" i="3" s="1"/>
  <c r="G160" i="3" s="1"/>
  <c r="H160" i="3" s="1"/>
  <c r="Q144" i="1"/>
  <c r="S144" i="1" s="1"/>
  <c r="F110" i="3" s="1"/>
  <c r="G110" i="3" s="1"/>
  <c r="H110" i="3" s="1"/>
  <c r="Q137" i="1"/>
  <c r="S137" i="1" s="1"/>
  <c r="F111" i="3" s="1"/>
  <c r="G111" i="3" s="1"/>
  <c r="H111" i="3" s="1"/>
  <c r="Q128" i="1"/>
  <c r="S128" i="1" s="1"/>
  <c r="F154" i="3" s="1"/>
  <c r="G154" i="3" s="1"/>
  <c r="H154" i="3" s="1"/>
  <c r="Q140" i="1"/>
  <c r="S140" i="1" s="1"/>
  <c r="F245" i="3" s="1"/>
  <c r="G245" i="3" s="1"/>
  <c r="H245" i="3" s="1"/>
  <c r="Q146" i="1"/>
  <c r="S146" i="1" s="1"/>
  <c r="F115" i="3" s="1"/>
  <c r="G115" i="3" s="1"/>
  <c r="H115" i="3" s="1"/>
  <c r="Q100" i="1"/>
  <c r="S100" i="1" s="1"/>
  <c r="F127" i="3" s="1"/>
  <c r="G127" i="3" s="1"/>
  <c r="H127" i="3" s="1"/>
  <c r="Q115" i="1"/>
  <c r="S115" i="1" s="1"/>
  <c r="F152" i="3" s="1"/>
  <c r="G152" i="3" s="1"/>
  <c r="H152" i="3" s="1"/>
  <c r="Q106" i="1"/>
  <c r="S106" i="1" s="1"/>
  <c r="F74" i="3" s="1"/>
  <c r="G74" i="3" s="1"/>
  <c r="H74" i="3" s="1"/>
  <c r="Q59" i="1"/>
  <c r="S59" i="1" s="1"/>
  <c r="F51" i="3" s="1"/>
  <c r="G51" i="3" s="1"/>
  <c r="H51" i="3" s="1"/>
  <c r="Q26" i="1"/>
  <c r="S26" i="1" s="1"/>
  <c r="F99" i="3" s="1"/>
  <c r="G99" i="3" s="1"/>
  <c r="H99" i="3" s="1"/>
  <c r="Q41" i="1"/>
  <c r="S41" i="1" s="1"/>
  <c r="F38" i="3" s="1"/>
  <c r="G38" i="3" s="1"/>
  <c r="H38" i="3" s="1"/>
  <c r="Q33" i="1"/>
  <c r="S33" i="1" s="1"/>
  <c r="F18" i="3" s="1"/>
  <c r="G18" i="3" s="1"/>
  <c r="H18" i="3" s="1"/>
  <c r="Q49" i="1"/>
  <c r="S49" i="1" s="1"/>
  <c r="F45" i="3" s="1"/>
  <c r="G45" i="3" s="1"/>
  <c r="H45" i="3" s="1"/>
  <c r="Q15" i="1"/>
  <c r="S15" i="1" s="1"/>
  <c r="F10" i="3" s="1"/>
  <c r="G10" i="3" s="1"/>
  <c r="H10" i="3" s="1"/>
  <c r="Q12" i="1"/>
  <c r="S12" i="1" s="1"/>
  <c r="F12" i="3" s="1"/>
  <c r="G12" i="3" s="1"/>
  <c r="H12" i="3" s="1"/>
  <c r="Q931" i="1"/>
  <c r="S931" i="1" s="1"/>
  <c r="F1119" i="3" s="1"/>
  <c r="G1119" i="3" s="1"/>
  <c r="H1119" i="3" s="1"/>
  <c r="Q598" i="1"/>
  <c r="S598" i="1" s="1"/>
  <c r="F513" i="3" s="1"/>
  <c r="G513" i="3" s="1"/>
  <c r="H513" i="3" s="1"/>
  <c r="Q98" i="1"/>
  <c r="S98" i="1" s="1"/>
  <c r="F92" i="3" s="1"/>
  <c r="G92" i="3" s="1"/>
  <c r="H92" i="3" s="1"/>
  <c r="Q258" i="1"/>
  <c r="S258" i="1" s="1"/>
  <c r="F231" i="3" s="1"/>
  <c r="G231" i="3" s="1"/>
  <c r="H231" i="3" s="1"/>
  <c r="Q53" i="1"/>
  <c r="S53" i="1" s="1"/>
  <c r="F47" i="3" s="1"/>
  <c r="G47" i="3" s="1"/>
  <c r="H47" i="3" s="1"/>
  <c r="Q25" i="1"/>
  <c r="S25" i="1" s="1"/>
  <c r="F17" i="3" s="1"/>
  <c r="G17" i="3" s="1"/>
  <c r="H17" i="3" s="1"/>
  <c r="Q697" i="1"/>
  <c r="S697" i="1" s="1"/>
  <c r="F680" i="3" s="1"/>
  <c r="G680" i="3" s="1"/>
  <c r="H680" i="3" s="1"/>
  <c r="Q650" i="1"/>
  <c r="S650" i="1" s="1"/>
  <c r="F669" i="3" s="1"/>
  <c r="G669" i="3" s="1"/>
  <c r="H669" i="3" s="1"/>
  <c r="Q248" i="1"/>
  <c r="S248" i="1" s="1"/>
  <c r="F250" i="3" s="1"/>
  <c r="G250" i="3" s="1"/>
  <c r="H250" i="3" s="1"/>
  <c r="Q444" i="1"/>
  <c r="S444" i="1" s="1"/>
  <c r="F411" i="3" s="1"/>
  <c r="G411" i="3" s="1"/>
  <c r="H411" i="3" s="1"/>
  <c r="Q87" i="1"/>
  <c r="S87" i="1" s="1"/>
  <c r="F70" i="3" s="1"/>
  <c r="G70" i="3" s="1"/>
  <c r="H70" i="3" s="1"/>
  <c r="Q79" i="1"/>
  <c r="S79" i="1" s="1"/>
  <c r="F54" i="3" s="1"/>
  <c r="G54" i="3" s="1"/>
  <c r="H54" i="3" s="1"/>
  <c r="Q60" i="1"/>
  <c r="S60" i="1" s="1"/>
  <c r="F68" i="3" s="1"/>
  <c r="G68" i="3" s="1"/>
  <c r="H68" i="3" s="1"/>
  <c r="Q90" i="1"/>
  <c r="S90" i="1" s="1"/>
  <c r="F63" i="3" s="1"/>
  <c r="G63" i="3" s="1"/>
  <c r="H63" i="3" s="1"/>
  <c r="Q101" i="1"/>
  <c r="S101" i="1" s="1"/>
  <c r="F95" i="3" s="1"/>
  <c r="G95" i="3" s="1"/>
  <c r="H95" i="3" s="1"/>
  <c r="Q117" i="1"/>
  <c r="S117" i="1" s="1"/>
  <c r="F135" i="3" s="1"/>
  <c r="G135" i="3" s="1"/>
  <c r="H135" i="3" s="1"/>
  <c r="Q348" i="1"/>
  <c r="S348" i="1" s="1"/>
  <c r="F353" i="3" s="1"/>
  <c r="G353" i="3" s="1"/>
  <c r="H353" i="3" s="1"/>
  <c r="Q671" i="1"/>
  <c r="S671" i="1" s="1"/>
  <c r="F590" i="3" s="1"/>
  <c r="G590" i="3" s="1"/>
  <c r="H590" i="3" s="1"/>
  <c r="Q180" i="1"/>
  <c r="S180" i="1" s="1"/>
  <c r="F176" i="3" s="1"/>
  <c r="G176" i="3" s="1"/>
  <c r="H176" i="3" s="1"/>
  <c r="Q301" i="1"/>
  <c r="S301" i="1" s="1"/>
  <c r="F352" i="3" s="1"/>
  <c r="G352" i="3" s="1"/>
  <c r="H352" i="3" s="1"/>
  <c r="Q8" i="1"/>
  <c r="S8" i="1" s="1"/>
  <c r="F6" i="3" s="1"/>
  <c r="G6" i="3" s="1"/>
  <c r="H6" i="3" s="1"/>
  <c r="Q865" i="1"/>
  <c r="S865" i="1" s="1"/>
  <c r="F816" i="3" s="1"/>
  <c r="G816" i="3" s="1"/>
  <c r="H816" i="3" s="1"/>
  <c r="Q1002" i="1"/>
  <c r="S1002" i="1" s="1"/>
  <c r="F972" i="3" s="1"/>
  <c r="G972" i="3" s="1"/>
  <c r="H972" i="3" s="1"/>
  <c r="Q619" i="1"/>
  <c r="S619" i="1" s="1"/>
  <c r="F548" i="3" s="1"/>
  <c r="G548" i="3" s="1"/>
  <c r="H548" i="3" s="1"/>
  <c r="Q634" i="1"/>
  <c r="S634" i="1" s="1"/>
  <c r="F549" i="3" s="1"/>
  <c r="G549" i="3" s="1"/>
  <c r="H549" i="3" s="1"/>
  <c r="Q493" i="1"/>
  <c r="S493" i="1" s="1"/>
  <c r="F437" i="3" s="1"/>
  <c r="G437" i="3" s="1"/>
  <c r="H437" i="3" s="1"/>
  <c r="Q799" i="1"/>
  <c r="S799" i="1" s="1"/>
  <c r="F756" i="3" s="1"/>
  <c r="G756" i="3" s="1"/>
  <c r="H756" i="3" s="1"/>
  <c r="Q798" i="1"/>
  <c r="S798" i="1" s="1"/>
  <c r="F759" i="3" s="1"/>
  <c r="G759" i="3" s="1"/>
  <c r="H759" i="3" s="1"/>
  <c r="Q969" i="1"/>
  <c r="S969" i="1" s="1"/>
  <c r="F922" i="3" s="1"/>
  <c r="G922" i="3" s="1"/>
  <c r="H922" i="3" s="1"/>
  <c r="Q1068" i="1"/>
  <c r="S1068" i="1" s="1"/>
  <c r="F963" i="3" s="1"/>
  <c r="G963" i="3" s="1"/>
  <c r="H963" i="3" s="1"/>
  <c r="Q183" i="1"/>
  <c r="S183" i="1" s="1"/>
  <c r="F150" i="3" s="1"/>
  <c r="G150" i="3" s="1"/>
  <c r="H150" i="3" s="1"/>
  <c r="Q642" i="1"/>
  <c r="S642" i="1" s="1"/>
  <c r="F595" i="3" s="1"/>
  <c r="G595" i="3" s="1"/>
  <c r="H595" i="3" s="1"/>
  <c r="Q426" i="1"/>
  <c r="S426" i="1" s="1"/>
  <c r="F701" i="3" s="1"/>
  <c r="G701" i="3" s="1"/>
  <c r="H701" i="3" s="1"/>
  <c r="Q72" i="1"/>
  <c r="S72" i="1" s="1"/>
  <c r="F66" i="3" s="1"/>
  <c r="G66" i="3" s="1"/>
  <c r="H66" i="3" s="1"/>
  <c r="Q55" i="1"/>
  <c r="S55" i="1" s="1"/>
  <c r="F43" i="3" s="1"/>
  <c r="G43" i="3" s="1"/>
  <c r="H43" i="3" s="1"/>
  <c r="Q58" i="1"/>
  <c r="S58" i="1" s="1"/>
  <c r="F62" i="3" s="1"/>
  <c r="G62" i="3" s="1"/>
  <c r="H62" i="3" s="1"/>
  <c r="Q743" i="1"/>
  <c r="S743" i="1" s="1"/>
  <c r="F786" i="3" s="1"/>
  <c r="G786" i="3" s="1"/>
  <c r="H786" i="3" s="1"/>
  <c r="Q1014" i="1"/>
  <c r="S1014" i="1" s="1"/>
  <c r="F1022" i="3" s="1"/>
  <c r="G1022" i="3" s="1"/>
  <c r="H1022" i="3" s="1"/>
  <c r="Q17" i="1"/>
  <c r="S17" i="1" s="1"/>
  <c r="F134" i="3" s="1"/>
  <c r="G134" i="3" s="1"/>
  <c r="H134" i="3" s="1"/>
  <c r="Q877" i="1"/>
  <c r="S877" i="1" s="1"/>
  <c r="F775" i="3" s="1"/>
  <c r="G775" i="3" s="1"/>
  <c r="H775" i="3" s="1"/>
  <c r="Q14" i="1"/>
  <c r="S14" i="1" s="1"/>
  <c r="F21" i="3" s="1"/>
  <c r="G21" i="3" s="1"/>
  <c r="H21" i="3" s="1"/>
  <c r="Q260" i="1"/>
  <c r="S260" i="1" s="1"/>
  <c r="F274" i="3" s="1"/>
  <c r="G274" i="3" s="1"/>
  <c r="H274" i="3" s="1"/>
  <c r="Q869" i="1"/>
  <c r="S869" i="1" s="1"/>
  <c r="F854" i="3" s="1"/>
  <c r="G854" i="3" s="1"/>
  <c r="H854" i="3" s="1"/>
  <c r="Q56" i="1"/>
  <c r="S56" i="1" s="1"/>
  <c r="F48" i="3" s="1"/>
  <c r="G48" i="3" s="1"/>
  <c r="H48" i="3" s="1"/>
  <c r="Q48" i="1"/>
  <c r="S48" i="1" s="1"/>
  <c r="F89" i="3" s="1"/>
  <c r="G89" i="3" s="1"/>
  <c r="H89" i="3" s="1"/>
  <c r="Q30" i="1"/>
  <c r="S30" i="1" s="1"/>
  <c r="F81" i="3" s="1"/>
  <c r="G81" i="3" s="1"/>
  <c r="H81" i="3" s="1"/>
  <c r="Q309" i="1"/>
  <c r="S309" i="1" s="1"/>
  <c r="F264" i="3" s="1"/>
  <c r="G264" i="3" s="1"/>
  <c r="H264" i="3" s="1"/>
  <c r="Q134" i="1"/>
  <c r="S134" i="1" s="1"/>
  <c r="F215" i="3" s="1"/>
  <c r="G215" i="3" s="1"/>
  <c r="H215" i="3" s="1"/>
  <c r="Q141" i="1"/>
  <c r="S141" i="1" s="1"/>
  <c r="F133" i="3" s="1"/>
  <c r="G133" i="3" s="1"/>
  <c r="H133" i="3" s="1"/>
  <c r="Q239" i="1"/>
  <c r="S239" i="1" s="1"/>
  <c r="F318" i="3" s="1"/>
  <c r="G318" i="3" s="1"/>
  <c r="H318" i="3" s="1"/>
  <c r="Q365" i="1"/>
  <c r="S365" i="1" s="1"/>
  <c r="F386" i="3" s="1"/>
  <c r="G386" i="3" s="1"/>
  <c r="H386" i="3" s="1"/>
  <c r="Q293" i="1"/>
  <c r="S293" i="1" s="1"/>
  <c r="F382" i="3" s="1"/>
  <c r="G382" i="3" s="1"/>
  <c r="H382" i="3" s="1"/>
  <c r="Q85" i="1"/>
  <c r="S85" i="1" s="1"/>
  <c r="F80" i="3" s="1"/>
  <c r="G80" i="3" s="1"/>
  <c r="H80" i="3" s="1"/>
  <c r="Q197" i="1"/>
  <c r="S197" i="1" s="1"/>
  <c r="F187" i="3" s="1"/>
  <c r="G187" i="3" s="1"/>
  <c r="H187" i="3" s="1"/>
  <c r="Q190" i="1"/>
  <c r="S190" i="1" s="1"/>
  <c r="F243" i="3" s="1"/>
  <c r="G243" i="3" s="1"/>
  <c r="H243" i="3" s="1"/>
  <c r="Q130" i="1"/>
  <c r="S130" i="1" s="1"/>
  <c r="F109" i="3" s="1"/>
  <c r="G109" i="3" s="1"/>
  <c r="H109" i="3" s="1"/>
  <c r="Q70" i="1"/>
  <c r="S70" i="1" s="1"/>
  <c r="F49" i="3" s="1"/>
  <c r="G49" i="3" s="1"/>
  <c r="H49" i="3" s="1"/>
  <c r="Q588" i="1"/>
  <c r="S588" i="1" s="1"/>
  <c r="F811" i="3" s="1"/>
  <c r="G811" i="3" s="1"/>
  <c r="H811" i="3" s="1"/>
  <c r="Q103" i="1"/>
  <c r="S103" i="1" s="1"/>
  <c r="F124" i="3" s="1"/>
  <c r="G124" i="3" s="1"/>
  <c r="H124" i="3" s="1"/>
  <c r="Q890" i="1"/>
  <c r="S890" i="1" s="1"/>
  <c r="F818" i="3" s="1"/>
  <c r="G818" i="3" s="1"/>
  <c r="H818" i="3" s="1"/>
  <c r="Q590" i="1"/>
  <c r="S590" i="1" s="1"/>
  <c r="F587" i="3" s="1"/>
  <c r="G587" i="3" s="1"/>
  <c r="H587" i="3" s="1"/>
  <c r="Q256" i="1"/>
  <c r="S256" i="1" s="1"/>
  <c r="F220" i="3" s="1"/>
  <c r="G220" i="3" s="1"/>
  <c r="H220" i="3" s="1"/>
  <c r="Q453" i="1"/>
  <c r="S453" i="1" s="1"/>
  <c r="F433" i="3" s="1"/>
  <c r="G433" i="3" s="1"/>
  <c r="H433" i="3" s="1"/>
  <c r="Q630" i="1"/>
  <c r="S630" i="1" s="1"/>
  <c r="F617" i="3" s="1"/>
  <c r="G617" i="3" s="1"/>
  <c r="H617" i="3" s="1"/>
  <c r="Q371" i="1"/>
  <c r="S371" i="1" s="1"/>
  <c r="F384" i="3" s="1"/>
  <c r="G384" i="3" s="1"/>
  <c r="H384" i="3" s="1"/>
  <c r="Q557" i="1"/>
  <c r="S557" i="1" s="1"/>
  <c r="F903" i="3" s="1"/>
  <c r="G903" i="3" s="1"/>
  <c r="H903" i="3" s="1"/>
  <c r="Q185" i="1"/>
  <c r="S185" i="1" s="1"/>
  <c r="F175" i="3" s="1"/>
  <c r="G175" i="3" s="1"/>
  <c r="H175" i="3" s="1"/>
  <c r="Q151" i="1"/>
  <c r="S151" i="1" s="1"/>
  <c r="F197" i="3" s="1"/>
  <c r="G197" i="3" s="1"/>
  <c r="H197" i="3" s="1"/>
  <c r="Q192" i="1"/>
  <c r="S192" i="1" s="1"/>
  <c r="F301" i="3" s="1"/>
  <c r="G301" i="3" s="1"/>
  <c r="H301" i="3" s="1"/>
  <c r="Q732" i="1"/>
  <c r="S732" i="1" s="1"/>
  <c r="F719" i="3" s="1"/>
  <c r="G719" i="3" s="1"/>
  <c r="H719" i="3" s="1"/>
  <c r="Q710" i="1"/>
  <c r="S710" i="1" s="1"/>
  <c r="F894" i="3" s="1"/>
  <c r="G894" i="3" s="1"/>
  <c r="H894" i="3" s="1"/>
  <c r="Q508" i="1"/>
  <c r="S508" i="1" s="1"/>
  <c r="F524" i="3" s="1"/>
  <c r="G524" i="3" s="1"/>
  <c r="H524" i="3" s="1"/>
  <c r="Q867" i="1"/>
  <c r="S867" i="1" s="1"/>
  <c r="F806" i="3" s="1"/>
  <c r="G806" i="3" s="1"/>
  <c r="H806" i="3" s="1"/>
  <c r="Q727" i="1"/>
  <c r="S727" i="1" s="1"/>
  <c r="F703" i="3" s="1"/>
  <c r="G703" i="3" s="1"/>
  <c r="H703" i="3" s="1"/>
  <c r="Q78" i="1"/>
  <c r="S78" i="1" s="1"/>
  <c r="F188" i="3" s="1"/>
  <c r="G188" i="3" s="1"/>
  <c r="H188" i="3" s="1"/>
  <c r="Q88" i="1"/>
  <c r="S88" i="1" s="1"/>
  <c r="F72" i="3" s="1"/>
  <c r="G72" i="3" s="1"/>
  <c r="H72" i="3" s="1"/>
  <c r="Q332" i="1"/>
  <c r="S332" i="1" s="1"/>
  <c r="F383" i="3" s="1"/>
  <c r="G383" i="3" s="1"/>
  <c r="H383" i="3" s="1"/>
  <c r="Q52" i="1"/>
  <c r="S52" i="1" s="1"/>
  <c r="F50" i="3" s="1"/>
  <c r="G50" i="3" s="1"/>
  <c r="H50" i="3" s="1"/>
  <c r="Q722" i="1"/>
  <c r="S722" i="1" s="1"/>
  <c r="F836" i="3" s="1"/>
  <c r="G836" i="3" s="1"/>
  <c r="H836" i="3" s="1"/>
  <c r="Q758" i="1"/>
  <c r="S758" i="1" s="1"/>
  <c r="F751" i="3" s="1"/>
  <c r="G751" i="3" s="1"/>
  <c r="H751" i="3" s="1"/>
  <c r="Q364" i="1"/>
  <c r="S364" i="1" s="1"/>
  <c r="F338" i="3" s="1"/>
  <c r="G338" i="3" s="1"/>
  <c r="H338" i="3" s="1"/>
  <c r="Q834" i="1"/>
  <c r="S834" i="1" s="1"/>
  <c r="F941" i="3" s="1"/>
  <c r="G941" i="3" s="1"/>
  <c r="H941" i="3" s="1"/>
  <c r="Q344" i="1"/>
  <c r="S344" i="1" s="1"/>
  <c r="F311" i="3" s="1"/>
  <c r="G311" i="3" s="1"/>
  <c r="H311" i="3" s="1"/>
  <c r="Q682" i="1"/>
  <c r="S682" i="1" s="1"/>
  <c r="F777" i="3" s="1"/>
  <c r="G777" i="3" s="1"/>
  <c r="H777" i="3" s="1"/>
  <c r="Q251" i="1"/>
  <c r="S251" i="1" s="1"/>
  <c r="F234" i="3" s="1"/>
  <c r="G234" i="3" s="1"/>
  <c r="H234" i="3" s="1"/>
  <c r="Q241" i="1"/>
  <c r="S241" i="1" s="1"/>
  <c r="F216" i="3" s="1"/>
  <c r="G216" i="3" s="1"/>
  <c r="H216" i="3" s="1"/>
  <c r="Q222" i="1"/>
  <c r="S222" i="1" s="1"/>
  <c r="F331" i="3" s="1"/>
  <c r="G331" i="3" s="1"/>
  <c r="H331" i="3" s="1"/>
  <c r="Q724" i="1"/>
  <c r="S724" i="1" s="1"/>
  <c r="F750" i="3" s="1"/>
  <c r="G750" i="3" s="1"/>
  <c r="H750" i="3" s="1"/>
  <c r="Q655" i="1"/>
  <c r="S655" i="1" s="1"/>
  <c r="F753" i="3" s="1"/>
  <c r="G753" i="3" s="1"/>
  <c r="H753" i="3" s="1"/>
  <c r="Q286" i="1"/>
  <c r="S286" i="1" s="1"/>
  <c r="F314" i="3" s="1"/>
  <c r="G314" i="3" s="1"/>
  <c r="H314" i="3" s="1"/>
  <c r="Q281" i="1"/>
  <c r="S281" i="1" s="1"/>
  <c r="F319" i="3" s="1"/>
  <c r="G319" i="3" s="1"/>
  <c r="H319" i="3" s="1"/>
  <c r="Q823" i="1"/>
  <c r="S823" i="1" s="1"/>
  <c r="F832" i="3" s="1"/>
  <c r="G832" i="3" s="1"/>
  <c r="H832" i="3" s="1"/>
  <c r="Q717" i="1"/>
  <c r="S717" i="1" s="1"/>
  <c r="F800" i="3" s="1"/>
  <c r="G800" i="3" s="1"/>
  <c r="H800" i="3" s="1"/>
  <c r="Q156" i="1"/>
  <c r="S156" i="1" s="1"/>
  <c r="F202" i="3" s="1"/>
  <c r="G202" i="3" s="1"/>
  <c r="H202" i="3" s="1"/>
  <c r="Q275" i="1"/>
  <c r="S275" i="1" s="1"/>
  <c r="F259" i="3" s="1"/>
  <c r="G259" i="3" s="1"/>
  <c r="H259" i="3" s="1"/>
  <c r="Q287" i="1"/>
  <c r="S287" i="1" s="1"/>
  <c r="F246" i="3" s="1"/>
  <c r="G246" i="3" s="1"/>
  <c r="H246" i="3" s="1"/>
  <c r="Q303" i="1"/>
  <c r="S303" i="1" s="1"/>
  <c r="F276" i="3" s="1"/>
  <c r="G276" i="3" s="1"/>
  <c r="H276" i="3" s="1"/>
  <c r="Q695" i="1"/>
  <c r="S695" i="1" s="1"/>
  <c r="F616" i="3" s="1"/>
  <c r="G616" i="3" s="1"/>
  <c r="H616" i="3" s="1"/>
  <c r="Q313" i="1"/>
  <c r="S313" i="1" s="1"/>
  <c r="F294" i="3" s="1"/>
  <c r="G294" i="3" s="1"/>
  <c r="H294" i="3" s="1"/>
  <c r="Q294" i="1"/>
  <c r="S294" i="1" s="1"/>
  <c r="F293" i="3" s="1"/>
  <c r="G293" i="3" s="1"/>
  <c r="H293" i="3" s="1"/>
  <c r="Q896" i="1"/>
  <c r="S896" i="1" s="1"/>
  <c r="F975" i="3" s="1"/>
  <c r="G975" i="3" s="1"/>
  <c r="H975" i="3" s="1"/>
  <c r="Q326" i="1"/>
  <c r="S326" i="1" s="1"/>
  <c r="F417" i="3" s="1"/>
  <c r="G417" i="3" s="1"/>
  <c r="H417" i="3" s="1"/>
  <c r="Q386" i="1"/>
  <c r="S386" i="1" s="1"/>
  <c r="F369" i="3" s="1"/>
  <c r="G369" i="3" s="1"/>
  <c r="H369" i="3" s="1"/>
  <c r="Q855" i="1"/>
  <c r="S855" i="1" s="1"/>
  <c r="F1007" i="3" s="1"/>
  <c r="G1007" i="3" s="1"/>
  <c r="H1007" i="3" s="1"/>
  <c r="Q350" i="1"/>
  <c r="S350" i="1" s="1"/>
  <c r="F296" i="3" s="1"/>
  <c r="G296" i="3" s="1"/>
  <c r="H296" i="3" s="1"/>
  <c r="Q356" i="1"/>
  <c r="S356" i="1" s="1"/>
  <c r="F422" i="3" s="1"/>
  <c r="G422" i="3" s="1"/>
  <c r="H422" i="3" s="1"/>
  <c r="Q504" i="1"/>
  <c r="S504" i="1" s="1"/>
  <c r="F540" i="3" s="1"/>
  <c r="G540" i="3" s="1"/>
  <c r="H540" i="3" s="1"/>
  <c r="Q475" i="1"/>
  <c r="S475" i="1" s="1"/>
  <c r="F560" i="3" s="1"/>
  <c r="G560" i="3" s="1"/>
  <c r="H560" i="3" s="1"/>
  <c r="Q1001" i="1"/>
  <c r="S1001" i="1" s="1"/>
  <c r="F1077" i="3" s="1"/>
  <c r="G1077" i="3" s="1"/>
  <c r="H1077" i="3" s="1"/>
  <c r="Q964" i="1"/>
  <c r="S964" i="1" s="1"/>
  <c r="F981" i="3" s="1"/>
  <c r="G981" i="3" s="1"/>
  <c r="H981" i="3" s="1"/>
  <c r="Q399" i="1"/>
  <c r="S399" i="1" s="1"/>
  <c r="F527" i="3" s="1"/>
  <c r="G527" i="3" s="1"/>
  <c r="H527" i="3" s="1"/>
  <c r="Q773" i="1"/>
  <c r="S773" i="1" s="1"/>
  <c r="F872" i="3" s="1"/>
  <c r="G872" i="3" s="1"/>
  <c r="H872" i="3" s="1"/>
  <c r="Q564" i="1"/>
  <c r="S564" i="1" s="1"/>
  <c r="F577" i="3" s="1"/>
  <c r="G577" i="3" s="1"/>
  <c r="H577" i="3" s="1"/>
  <c r="Q741" i="1"/>
  <c r="S741" i="1" s="1"/>
  <c r="F757" i="3" s="1"/>
  <c r="G757" i="3" s="1"/>
  <c r="H757" i="3" s="1"/>
  <c r="Q368" i="1"/>
  <c r="S368" i="1" s="1"/>
  <c r="F445" i="3" s="1"/>
  <c r="G445" i="3" s="1"/>
  <c r="H445" i="3" s="1"/>
  <c r="Q893" i="1"/>
  <c r="S893" i="1" s="1"/>
  <c r="F875" i="3" s="1"/>
  <c r="G875" i="3" s="1"/>
  <c r="H875" i="3" s="1"/>
  <c r="Q610" i="1"/>
  <c r="S610" i="1" s="1"/>
  <c r="F570" i="3" s="1"/>
  <c r="G570" i="3" s="1"/>
  <c r="H570" i="3" s="1"/>
  <c r="Q488" i="1"/>
  <c r="S488" i="1" s="1"/>
  <c r="F419" i="3" s="1"/>
  <c r="G419" i="3" s="1"/>
  <c r="H419" i="3" s="1"/>
  <c r="Q449" i="1"/>
  <c r="S449" i="1" s="1"/>
  <c r="F441" i="3" s="1"/>
  <c r="G441" i="3" s="1"/>
  <c r="H441" i="3" s="1"/>
  <c r="Q452" i="1"/>
  <c r="S452" i="1" s="1"/>
  <c r="F486" i="3" s="1"/>
  <c r="G486" i="3" s="1"/>
  <c r="H486" i="3" s="1"/>
  <c r="Q473" i="1"/>
  <c r="S473" i="1" s="1"/>
  <c r="F521" i="3" s="1"/>
  <c r="G521" i="3" s="1"/>
  <c r="H521" i="3" s="1"/>
  <c r="Q461" i="1"/>
  <c r="S461" i="1" s="1"/>
  <c r="F447" i="3" s="1"/>
  <c r="G447" i="3" s="1"/>
  <c r="H447" i="3" s="1"/>
  <c r="Q978" i="1"/>
  <c r="S978" i="1" s="1"/>
  <c r="F1058" i="3" s="1"/>
  <c r="G1058" i="3" s="1"/>
  <c r="H1058" i="3" s="1"/>
  <c r="Q986" i="1"/>
  <c r="S986" i="1" s="1"/>
  <c r="F1084" i="3" s="1"/>
  <c r="G1084" i="3" s="1"/>
  <c r="H1084" i="3" s="1"/>
  <c r="Q1017" i="1"/>
  <c r="S1017" i="1" s="1"/>
  <c r="F1048" i="3" s="1"/>
  <c r="G1048" i="3" s="1"/>
  <c r="H1048" i="3" s="1"/>
  <c r="Q714" i="1"/>
  <c r="S714" i="1" s="1"/>
  <c r="F876" i="3" s="1"/>
  <c r="G876" i="3" s="1"/>
  <c r="H876" i="3" s="1"/>
  <c r="Q593" i="1"/>
  <c r="S593" i="1" s="1"/>
  <c r="F621" i="3" s="1"/>
  <c r="G621" i="3" s="1"/>
  <c r="H621" i="3" s="1"/>
  <c r="Q498" i="1"/>
  <c r="S498" i="1" s="1"/>
  <c r="F455" i="3" s="1"/>
  <c r="G455" i="3" s="1"/>
  <c r="H455" i="3" s="1"/>
  <c r="Q1013" i="1"/>
  <c r="S1013" i="1" s="1"/>
  <c r="F1073" i="3" s="1"/>
  <c r="G1073" i="3" s="1"/>
  <c r="H1073" i="3" s="1"/>
  <c r="Q981" i="1"/>
  <c r="S981" i="1" s="1"/>
  <c r="F960" i="3" s="1"/>
  <c r="G960" i="3" s="1"/>
  <c r="H960" i="3" s="1"/>
  <c r="Q551" i="1"/>
  <c r="S551" i="1" s="1"/>
  <c r="F596" i="3" s="1"/>
  <c r="G596" i="3" s="1"/>
  <c r="H596" i="3" s="1"/>
  <c r="Q946" i="1"/>
  <c r="S946" i="1" s="1"/>
  <c r="F1102" i="3" s="1"/>
  <c r="G1102" i="3" s="1"/>
  <c r="H1102" i="3" s="1"/>
  <c r="Q740" i="1"/>
  <c r="S740" i="1" s="1"/>
  <c r="F787" i="3" s="1"/>
  <c r="G787" i="3" s="1"/>
  <c r="H787" i="3" s="1"/>
  <c r="Q779" i="1"/>
  <c r="S779" i="1" s="1"/>
  <c r="F1100" i="3" s="1"/>
  <c r="G1100" i="3" s="1"/>
  <c r="H1100" i="3" s="1"/>
  <c r="Q608" i="1"/>
  <c r="S608" i="1" s="1"/>
  <c r="F614" i="3" s="1"/>
  <c r="G614" i="3" s="1"/>
  <c r="H614" i="3" s="1"/>
  <c r="Q563" i="1"/>
  <c r="S563" i="1" s="1"/>
  <c r="F761" i="3" s="1"/>
  <c r="G761" i="3" s="1"/>
  <c r="H761" i="3" s="1"/>
  <c r="Q845" i="1"/>
  <c r="S845" i="1" s="1"/>
  <c r="F1075" i="3" s="1"/>
  <c r="G1075" i="3" s="1"/>
  <c r="H1075" i="3" s="1"/>
  <c r="Q768" i="1"/>
  <c r="S768" i="1" s="1"/>
  <c r="F967" i="3" s="1"/>
  <c r="G967" i="3" s="1"/>
  <c r="H967" i="3" s="1"/>
  <c r="Q749" i="1"/>
  <c r="S749" i="1" s="1"/>
  <c r="F1041" i="3" s="1"/>
  <c r="G1041" i="3" s="1"/>
  <c r="H1041" i="3" s="1"/>
  <c r="Q659" i="1"/>
  <c r="S659" i="1" s="1"/>
  <c r="F660" i="3" s="1"/>
  <c r="G660" i="3" s="1"/>
  <c r="H660" i="3" s="1"/>
  <c r="Q848" i="1"/>
  <c r="S848" i="1" s="1"/>
  <c r="F928" i="3" s="1"/>
  <c r="G928" i="3" s="1"/>
  <c r="H928" i="3" s="1"/>
  <c r="Q827" i="1"/>
  <c r="S827" i="1" s="1"/>
  <c r="F748" i="3" s="1"/>
  <c r="G748" i="3" s="1"/>
  <c r="H748" i="3" s="1"/>
  <c r="Q959" i="1"/>
  <c r="S959" i="1" s="1"/>
  <c r="F1072" i="3" s="1"/>
  <c r="G1072" i="3" s="1"/>
  <c r="H1072" i="3" s="1"/>
  <c r="Q728" i="1"/>
  <c r="S728" i="1" s="1"/>
  <c r="F867" i="3" s="1"/>
  <c r="G867" i="3" s="1"/>
  <c r="H867" i="3" s="1"/>
  <c r="Q1026" i="1"/>
  <c r="S1026" i="1" s="1"/>
  <c r="F1074" i="3" s="1"/>
  <c r="G1074" i="3" s="1"/>
  <c r="H1074" i="3" s="1"/>
  <c r="Q933" i="1"/>
  <c r="S933" i="1" s="1"/>
  <c r="F1106" i="3" s="1"/>
  <c r="G1106" i="3" s="1"/>
  <c r="H1106" i="3" s="1"/>
  <c r="Q765" i="1"/>
  <c r="S765" i="1" s="1"/>
  <c r="F958" i="3" s="1"/>
  <c r="G958" i="3" s="1"/>
  <c r="H958" i="3" s="1"/>
  <c r="Q1016" i="1"/>
  <c r="S1016" i="1" s="1"/>
  <c r="F1109" i="3" s="1"/>
  <c r="G1109" i="3" s="1"/>
  <c r="H1109" i="3" s="1"/>
  <c r="Q917" i="1"/>
  <c r="S917" i="1" s="1"/>
  <c r="F1108" i="3" s="1"/>
  <c r="G1108" i="3" s="1"/>
  <c r="H1108" i="3" s="1"/>
  <c r="Q957" i="1"/>
  <c r="S957" i="1" s="1"/>
  <c r="F1123" i="3" s="1"/>
  <c r="G1123" i="3" s="1"/>
  <c r="H1123" i="3" s="1"/>
  <c r="Q1091" i="1"/>
  <c r="S1091" i="1" s="1"/>
  <c r="F1113" i="3" s="1"/>
  <c r="G1113" i="3" s="1"/>
  <c r="H1113" i="3" s="1"/>
  <c r="Q990" i="1"/>
  <c r="S990" i="1" s="1"/>
  <c r="F910" i="3" s="1"/>
  <c r="G910" i="3" s="1"/>
  <c r="H910" i="3" s="1"/>
  <c r="Q1029" i="1"/>
  <c r="S1029" i="1" s="1"/>
  <c r="F965" i="3" s="1"/>
  <c r="G965" i="3" s="1"/>
  <c r="H965" i="3" s="1"/>
  <c r="Q1052" i="1"/>
  <c r="S1052" i="1" s="1"/>
  <c r="F976" i="3" s="1"/>
  <c r="G976" i="3" s="1"/>
  <c r="H976" i="3" s="1"/>
  <c r="Q1074" i="1"/>
  <c r="S1074" i="1" s="1"/>
  <c r="F971" i="3" s="1"/>
  <c r="G971" i="3" s="1"/>
  <c r="H971" i="3" s="1"/>
  <c r="Q3" i="1"/>
  <c r="S3" i="1" s="1"/>
  <c r="F2" i="3" s="1"/>
  <c r="G2" i="3" s="1"/>
  <c r="H2" i="3" s="1"/>
  <c r="O200" i="1"/>
  <c r="O3" i="1"/>
  <c r="O18" i="1"/>
  <c r="O203" i="1"/>
  <c r="O342" i="1"/>
  <c r="O642" i="1"/>
  <c r="O426" i="1"/>
  <c r="O47" i="1"/>
  <c r="O131" i="1"/>
  <c r="O72" i="1"/>
  <c r="O177" i="1"/>
  <c r="O694" i="1"/>
  <c r="O55" i="1"/>
  <c r="O58" i="1"/>
  <c r="O743" i="1"/>
  <c r="O5" i="1"/>
  <c r="O4" i="1"/>
  <c r="O74" i="1"/>
  <c r="O227" i="1"/>
  <c r="O50" i="1"/>
  <c r="O1014" i="1"/>
  <c r="O17" i="1"/>
  <c r="O877" i="1"/>
  <c r="O6" i="1"/>
  <c r="O14" i="1"/>
  <c r="O818" i="1"/>
  <c r="O7" i="1"/>
  <c r="O243" i="1"/>
  <c r="O684" i="1"/>
  <c r="O183" i="1"/>
  <c r="O27" i="1"/>
  <c r="O260" i="1"/>
  <c r="O62" i="1"/>
  <c r="O9" i="1"/>
  <c r="O837" i="1"/>
  <c r="O10" i="1"/>
  <c r="O42" i="1"/>
  <c r="O463" i="1"/>
  <c r="O114" i="1"/>
  <c r="O12" i="1"/>
  <c r="O869" i="1"/>
  <c r="O34" i="1"/>
  <c r="O13" i="1"/>
  <c r="O40" i="1"/>
  <c r="O28" i="1"/>
  <c r="O598" i="1"/>
  <c r="O116" i="1"/>
  <c r="O56" i="1"/>
  <c r="O526" i="1"/>
  <c r="O35" i="1"/>
  <c r="O15" i="1"/>
  <c r="O48" i="1"/>
  <c r="O16" i="1"/>
  <c r="O98" i="1"/>
  <c r="O30" i="1"/>
  <c r="O258" i="1"/>
  <c r="O11" i="1"/>
  <c r="O397" i="1"/>
  <c r="O309" i="1"/>
  <c r="O244" i="1"/>
  <c r="O53" i="1"/>
  <c r="O63" i="1"/>
  <c r="O49" i="1"/>
  <c r="O20" i="1"/>
  <c r="O134" i="1"/>
  <c r="O81" i="1"/>
  <c r="O696" i="1"/>
  <c r="O141" i="1"/>
  <c r="O239" i="1"/>
  <c r="O19" i="1"/>
  <c r="O365" i="1"/>
  <c r="O178" i="1"/>
  <c r="O25" i="1"/>
  <c r="O534" i="1"/>
  <c r="O519" i="1"/>
  <c r="O22" i="1"/>
  <c r="O697" i="1"/>
  <c r="O23" i="1"/>
  <c r="O293" i="1"/>
  <c r="O85" i="1"/>
  <c r="O68" i="1"/>
  <c r="O197" i="1"/>
  <c r="O190" i="1"/>
  <c r="O497" i="1"/>
  <c r="O210" i="1"/>
  <c r="O351" i="1"/>
  <c r="O36" i="1"/>
  <c r="O29" i="1"/>
  <c r="O31" i="1"/>
  <c r="O32" i="1"/>
  <c r="O130" i="1"/>
  <c r="O67" i="1"/>
  <c r="O39" i="1"/>
  <c r="O328" i="1"/>
  <c r="O401" i="1"/>
  <c r="O64" i="1"/>
  <c r="O650" i="1"/>
  <c r="O559" i="1"/>
  <c r="O184" i="1"/>
  <c r="O70" i="1"/>
  <c r="O21" i="1"/>
  <c r="O288" i="1"/>
  <c r="O612" i="1"/>
  <c r="O161" i="1"/>
  <c r="O37" i="1"/>
  <c r="O107" i="1"/>
  <c r="O38" i="1"/>
  <c r="O129" i="1"/>
  <c r="O411" i="1"/>
  <c r="O51" i="1"/>
  <c r="O248" i="1"/>
  <c r="O33" i="1"/>
  <c r="O253" i="1"/>
  <c r="O111" i="1"/>
  <c r="O444" i="1"/>
  <c r="O588" i="1"/>
  <c r="O103" i="1"/>
  <c r="O43" i="1"/>
  <c r="O890" i="1"/>
  <c r="O44" i="1"/>
  <c r="O984" i="1"/>
  <c r="O467" i="1"/>
  <c r="O86" i="1"/>
  <c r="O87" i="1"/>
  <c r="O155" i="1"/>
  <c r="O41" i="1"/>
  <c r="O79" i="1"/>
  <c r="O300" i="1"/>
  <c r="O97" i="1"/>
  <c r="O26" i="1"/>
  <c r="O66" i="1"/>
  <c r="O132" i="1"/>
  <c r="O590" i="1"/>
  <c r="O46" i="1"/>
  <c r="O77" i="1"/>
  <c r="O272" i="1"/>
  <c r="O60" i="1"/>
  <c r="O90" i="1"/>
  <c r="O256" i="1"/>
  <c r="O153" i="1"/>
  <c r="O101" i="1"/>
  <c r="O453" i="1"/>
  <c r="O54" i="1"/>
  <c r="O122" i="1"/>
  <c r="O690" i="1"/>
  <c r="O630" i="1"/>
  <c r="O371" i="1"/>
  <c r="O61" i="1"/>
  <c r="O188" i="1"/>
  <c r="O623" i="1"/>
  <c r="O59" i="1"/>
  <c r="O557" i="1"/>
  <c r="O65" i="1"/>
  <c r="O651" i="1"/>
  <c r="O185" i="1"/>
  <c r="O151" i="1"/>
  <c r="O45" i="1"/>
  <c r="O599" i="1"/>
  <c r="O192" i="1"/>
  <c r="O529" i="1"/>
  <c r="O166" i="1"/>
  <c r="O732" i="1"/>
  <c r="O263" i="1"/>
  <c r="O121" i="1"/>
  <c r="O710" i="1"/>
  <c r="O102" i="1"/>
  <c r="O92" i="1"/>
  <c r="O508" i="1"/>
  <c r="O688" i="1"/>
  <c r="O201" i="1"/>
  <c r="O73" i="1"/>
  <c r="O95" i="1"/>
  <c r="O646" i="1"/>
  <c r="O867" i="1"/>
  <c r="O362" i="1"/>
  <c r="O514" i="1"/>
  <c r="O76" i="1"/>
  <c r="O727" i="1"/>
  <c r="O520" i="1"/>
  <c r="O78" i="1"/>
  <c r="O88" i="1"/>
  <c r="O518" i="1"/>
  <c r="O106" i="1"/>
  <c r="O117" i="1"/>
  <c r="O761" i="1"/>
  <c r="O75" i="1"/>
  <c r="O91" i="1"/>
  <c r="O82" i="1"/>
  <c r="O332" i="1"/>
  <c r="O89" i="1"/>
  <c r="O83" i="1"/>
  <c r="O269" i="1"/>
  <c r="O57" i="1"/>
  <c r="O69" i="1"/>
  <c r="O388" i="1"/>
  <c r="O639" i="1"/>
  <c r="O84" i="1"/>
  <c r="O52" i="1"/>
  <c r="O165" i="1"/>
  <c r="O170" i="1"/>
  <c r="O722" i="1"/>
  <c r="O94" i="1"/>
  <c r="O105" i="1"/>
  <c r="O689" i="1"/>
  <c r="O675" i="1"/>
  <c r="O336" i="1"/>
  <c r="O458" i="1"/>
  <c r="O758" i="1"/>
  <c r="O93" i="1"/>
  <c r="O136" i="1"/>
  <c r="O195" i="1"/>
  <c r="O413" i="1"/>
  <c r="O348" i="1"/>
  <c r="O364" i="1"/>
  <c r="O104" i="1"/>
  <c r="O115" i="1"/>
  <c r="O329" i="1"/>
  <c r="O150" i="1"/>
  <c r="O100" i="1"/>
  <c r="O685" i="1"/>
  <c r="O575" i="1"/>
  <c r="O257" i="1"/>
  <c r="O339" i="1"/>
  <c r="O142" i="1"/>
  <c r="O305" i="1"/>
  <c r="O145" i="1"/>
  <c r="O199" i="1"/>
  <c r="O108" i="1"/>
  <c r="O216" i="1"/>
  <c r="O193" i="1"/>
  <c r="O110" i="1"/>
  <c r="O891" i="1"/>
  <c r="O119" i="1"/>
  <c r="O146" i="1"/>
  <c r="O834" i="1"/>
  <c r="O113" i="1"/>
  <c r="O163" i="1"/>
  <c r="O140" i="1"/>
  <c r="O196" i="1"/>
  <c r="O487" i="1"/>
  <c r="O173" i="1"/>
  <c r="O182" i="1"/>
  <c r="O344" i="1"/>
  <c r="O431" i="1"/>
  <c r="O167" i="1"/>
  <c r="O120" i="1"/>
  <c r="O340" i="1"/>
  <c r="O99" i="1"/>
  <c r="O682" i="1"/>
  <c r="O179" i="1"/>
  <c r="O533" i="1"/>
  <c r="O251" i="1"/>
  <c r="O123" i="1"/>
  <c r="O175" i="1"/>
  <c r="O127" i="1"/>
  <c r="O224" i="1"/>
  <c r="O202" i="1"/>
  <c r="O477" i="1"/>
  <c r="O128" i="1"/>
  <c r="O241" i="1"/>
  <c r="O174" i="1"/>
  <c r="O250" i="1"/>
  <c r="O222" i="1"/>
  <c r="O125" i="1"/>
  <c r="O225" i="1"/>
  <c r="O521" i="1"/>
  <c r="O138" i="1"/>
  <c r="O746" i="1"/>
  <c r="O451" i="1"/>
  <c r="O462" i="1"/>
  <c r="O139" i="1"/>
  <c r="O137" i="1"/>
  <c r="O211" i="1"/>
  <c r="O543" i="1"/>
  <c r="O671" i="1"/>
  <c r="O335" i="1"/>
  <c r="O925" i="1"/>
  <c r="O724" i="1"/>
  <c r="O149" i="1"/>
  <c r="O148" i="1"/>
  <c r="O858" i="1"/>
  <c r="O267" i="1"/>
  <c r="O144" i="1"/>
  <c r="O655" i="1"/>
  <c r="O152" i="1"/>
  <c r="O187" i="1"/>
  <c r="O276" i="1"/>
  <c r="O181" i="1"/>
  <c r="O162" i="1"/>
  <c r="O157" i="1"/>
  <c r="O516" i="1"/>
  <c r="O286" i="1"/>
  <c r="O160" i="1"/>
  <c r="O572" i="1"/>
  <c r="O186" i="1"/>
  <c r="O180" i="1"/>
  <c r="O158" i="1"/>
  <c r="O301" i="1"/>
  <c r="O223" i="1"/>
  <c r="O96" i="1"/>
  <c r="O159" i="1"/>
  <c r="O143" i="1"/>
  <c r="O334" i="1"/>
  <c r="O164" i="1"/>
  <c r="O247" i="1"/>
  <c r="O176" i="1"/>
  <c r="O169" i="1"/>
  <c r="O742" i="1"/>
  <c r="O194" i="1"/>
  <c r="O470" i="1"/>
  <c r="O652" i="1"/>
  <c r="O443" i="1"/>
  <c r="O409" i="1"/>
  <c r="O780" i="1"/>
  <c r="O430" i="1"/>
  <c r="O412" i="1"/>
  <c r="O281" i="1"/>
  <c r="O290" i="1"/>
  <c r="O823" i="1"/>
  <c r="O171" i="1"/>
  <c r="O205" i="1"/>
  <c r="O215" i="1"/>
  <c r="O285" i="1"/>
  <c r="O214" i="1"/>
  <c r="O254" i="1"/>
  <c r="O8" i="1"/>
  <c r="O813" i="1"/>
  <c r="O438" i="1"/>
  <c r="O71" i="1"/>
  <c r="O191" i="1"/>
  <c r="O198" i="1"/>
  <c r="O230" i="1"/>
  <c r="O410" i="1"/>
  <c r="O369" i="1"/>
  <c r="O636" i="1"/>
  <c r="O457" i="1"/>
  <c r="O579" i="1"/>
  <c r="O717" i="1"/>
  <c r="O264" i="1"/>
  <c r="O308" i="1"/>
  <c r="O207" i="1"/>
  <c r="O209" i="1"/>
  <c r="O278" i="1"/>
  <c r="O218" i="1"/>
  <c r="O206" i="1"/>
  <c r="O156" i="1"/>
  <c r="O316" i="1"/>
  <c r="O212" i="1"/>
  <c r="O118" i="1"/>
  <c r="O252" i="1"/>
  <c r="O135" i="1"/>
  <c r="O221" i="1"/>
  <c r="O213" i="1"/>
  <c r="O440" i="1"/>
  <c r="O219" i="1"/>
  <c r="O637" i="1"/>
  <c r="O249" i="1"/>
  <c r="O220" i="1"/>
  <c r="O295" i="1"/>
  <c r="O766" i="1"/>
  <c r="O298" i="1"/>
  <c r="O124" i="1"/>
  <c r="O474" i="1"/>
  <c r="O648" i="1"/>
  <c r="O275" i="1"/>
  <c r="O895" i="1"/>
  <c r="O236" i="1"/>
  <c r="O231" i="1"/>
  <c r="O670" i="1"/>
  <c r="O701" i="1"/>
  <c r="O304" i="1"/>
  <c r="O217" i="1"/>
  <c r="O289" i="1"/>
  <c r="O242" i="1"/>
  <c r="O805" i="1"/>
  <c r="O358" i="1"/>
  <c r="O240" i="1"/>
  <c r="O259" i="1"/>
  <c r="O172" i="1"/>
  <c r="O246" i="1"/>
  <c r="O355" i="1"/>
  <c r="O226" i="1"/>
  <c r="O785" i="1"/>
  <c r="O558" i="1"/>
  <c r="O204" i="1"/>
  <c r="O380" i="1"/>
  <c r="O318" i="1"/>
  <c r="O266" i="1"/>
  <c r="O327" i="1"/>
  <c r="O312" i="1"/>
  <c r="O427" i="1"/>
  <c r="O485" i="1"/>
  <c r="O287" i="1"/>
  <c r="O261" i="1"/>
  <c r="O494" i="1"/>
  <c r="O873" i="1"/>
  <c r="O407" i="1"/>
  <c r="O262" i="1"/>
  <c r="O456" i="1"/>
  <c r="O303" i="1"/>
  <c r="O865" i="1"/>
  <c r="O464" i="1"/>
  <c r="O268" i="1"/>
  <c r="O565" i="1"/>
  <c r="O525" i="1"/>
  <c r="O437" i="1"/>
  <c r="O374" i="1"/>
  <c r="O800" i="1"/>
  <c r="O322" i="1"/>
  <c r="O280" i="1"/>
  <c r="O277" i="1"/>
  <c r="O273" i="1"/>
  <c r="O695" i="1"/>
  <c r="O330" i="1"/>
  <c r="O292" i="1"/>
  <c r="O282" i="1"/>
  <c r="O284" i="1"/>
  <c r="O375" i="1"/>
  <c r="O291" i="1"/>
  <c r="O313" i="1"/>
  <c r="O294" i="1"/>
  <c r="O307" i="1"/>
  <c r="O468" i="1"/>
  <c r="O302" i="1"/>
  <c r="O429" i="1"/>
  <c r="O390" i="1"/>
  <c r="O320" i="1"/>
  <c r="O311" i="1"/>
  <c r="O379" i="1"/>
  <c r="O896" i="1"/>
  <c r="O1002" i="1"/>
  <c r="O838" i="1"/>
  <c r="O321" i="1"/>
  <c r="O319" i="1"/>
  <c r="O841" i="1"/>
  <c r="O324" i="1"/>
  <c r="O279" i="1"/>
  <c r="O353" i="1"/>
  <c r="O680" i="1"/>
  <c r="O653" i="1"/>
  <c r="O502" i="1"/>
  <c r="O326" i="1"/>
  <c r="O403" i="1"/>
  <c r="O489" i="1"/>
  <c r="O325" i="1"/>
  <c r="O618" i="1"/>
  <c r="O887" i="1"/>
  <c r="O386" i="1"/>
  <c r="O605" i="1"/>
  <c r="O337" i="1"/>
  <c r="O331" i="1"/>
  <c r="O868" i="1"/>
  <c r="O367" i="1"/>
  <c r="O580" i="1"/>
  <c r="O317" i="1"/>
  <c r="O394" i="1"/>
  <c r="O855" i="1"/>
  <c r="O398" i="1"/>
  <c r="O352" i="1"/>
  <c r="O345" i="1"/>
  <c r="O349" i="1"/>
  <c r="O704" i="1"/>
  <c r="O347" i="1"/>
  <c r="O323" i="1"/>
  <c r="O376" i="1"/>
  <c r="O392" i="1"/>
  <c r="O350" i="1"/>
  <c r="O357" i="1"/>
  <c r="O361" i="1"/>
  <c r="O619" i="1"/>
  <c r="O359" i="1"/>
  <c r="O734" i="1"/>
  <c r="O356" i="1"/>
  <c r="O363" i="1"/>
  <c r="O747" i="1"/>
  <c r="O265" i="1"/>
  <c r="O400" i="1"/>
  <c r="O496" i="1"/>
  <c r="O133" i="1"/>
  <c r="O314" i="1"/>
  <c r="O795" i="1"/>
  <c r="O80" i="1"/>
  <c r="O405" i="1"/>
  <c r="O346" i="1"/>
  <c r="O343" i="1"/>
  <c r="O560" i="1"/>
  <c r="O366" i="1"/>
  <c r="O232" i="1"/>
  <c r="O370" i="1"/>
  <c r="O372" i="1"/>
  <c r="O373" i="1"/>
  <c r="O377" i="1"/>
  <c r="O425" i="1"/>
  <c r="O643" i="1"/>
  <c r="O402" i="1"/>
  <c r="O381" i="1"/>
  <c r="O504" i="1"/>
  <c r="O475" i="1"/>
  <c r="O422" i="1"/>
  <c r="O644" i="1"/>
  <c r="O1001" i="1"/>
  <c r="O396" i="1"/>
  <c r="O383" i="1"/>
  <c r="O964" i="1"/>
  <c r="O384" i="1"/>
  <c r="O755" i="1"/>
  <c r="O382" i="1"/>
  <c r="O235" i="1"/>
  <c r="O420" i="1"/>
  <c r="O923" i="1"/>
  <c r="O417" i="1"/>
  <c r="O229" i="1"/>
  <c r="O793" i="1"/>
  <c r="O387" i="1"/>
  <c r="O255" i="1"/>
  <c r="O399" i="1"/>
  <c r="O634" i="1"/>
  <c r="O389" i="1"/>
  <c r="O571" i="1"/>
  <c r="O393" i="1"/>
  <c r="O773" i="1"/>
  <c r="O447" i="1"/>
  <c r="O499" i="1"/>
  <c r="O333" i="1"/>
  <c r="O564" i="1"/>
  <c r="O966" i="1"/>
  <c r="O656" i="1"/>
  <c r="O306" i="1"/>
  <c r="O423" i="1"/>
  <c r="O418" i="1"/>
  <c r="O741" i="1"/>
  <c r="O985" i="1"/>
  <c r="O406" i="1"/>
  <c r="O815" i="1"/>
  <c r="O408" i="1"/>
  <c r="O404" i="1"/>
  <c r="O421" i="1"/>
  <c r="O245" i="1"/>
  <c r="O596" i="1"/>
  <c r="O434" i="1"/>
  <c r="O378" i="1"/>
  <c r="O368" i="1"/>
  <c r="O699" i="1"/>
  <c r="O424" i="1"/>
  <c r="O419" i="1"/>
  <c r="O578" i="1"/>
  <c r="O299" i="1"/>
  <c r="O548" i="1"/>
  <c r="O442" i="1"/>
  <c r="O428" i="1"/>
  <c r="O481" i="1"/>
  <c r="O893" i="1"/>
  <c r="O610" i="1"/>
  <c r="O433" i="1"/>
  <c r="O435" i="1"/>
  <c r="O385" i="1"/>
  <c r="O476" i="1"/>
  <c r="O488" i="1"/>
  <c r="O781" i="1"/>
  <c r="O391" i="1"/>
  <c r="O446" i="1"/>
  <c r="O449" i="1"/>
  <c r="O415" i="1"/>
  <c r="O445" i="1"/>
  <c r="O360" i="1"/>
  <c r="O460" i="1"/>
  <c r="O471" i="1"/>
  <c r="O862" i="1"/>
  <c r="O591" i="1"/>
  <c r="O509" i="1"/>
  <c r="O454" i="1"/>
  <c r="O614" i="1"/>
  <c r="O638" i="1"/>
  <c r="O459" i="1"/>
  <c r="O472" i="1"/>
  <c r="O455" i="1"/>
  <c r="O531" i="1"/>
  <c r="O465" i="1"/>
  <c r="O466" i="1"/>
  <c r="O535" i="1"/>
  <c r="O452" i="1"/>
  <c r="O483" i="1"/>
  <c r="O709" i="1"/>
  <c r="O597" i="1"/>
  <c r="O473" i="1"/>
  <c r="O478" i="1"/>
  <c r="O782" i="1"/>
  <c r="O720" i="1"/>
  <c r="O479" i="1"/>
  <c r="O495" i="1"/>
  <c r="O601" i="1"/>
  <c r="O274" i="1"/>
  <c r="O835" i="1"/>
  <c r="O154" i="1"/>
  <c r="O486" i="1"/>
  <c r="O482" i="1"/>
  <c r="O920" i="1"/>
  <c r="O461" i="1"/>
  <c r="O523" i="1"/>
  <c r="O511" i="1"/>
  <c r="O484" i="1"/>
  <c r="O540" i="1"/>
  <c r="O978" i="1"/>
  <c r="O515" i="1"/>
  <c r="O641" i="1"/>
  <c r="O566" i="1"/>
  <c r="O986" i="1"/>
  <c r="O573" i="1"/>
  <c r="O492" i="1"/>
  <c r="O506" i="1"/>
  <c r="O507" i="1"/>
  <c r="O553" i="1"/>
  <c r="O168" i="1"/>
  <c r="O500" i="1"/>
  <c r="O503" i="1"/>
  <c r="O1017" i="1"/>
  <c r="O649" i="1"/>
  <c r="O778" i="1"/>
  <c r="O513" i="1"/>
  <c r="O512" i="1"/>
  <c r="O714" i="1"/>
  <c r="O1041" i="1"/>
  <c r="O950" i="1"/>
  <c r="O702" i="1"/>
  <c r="O796" i="1"/>
  <c r="O527" i="1"/>
  <c r="O961" i="1"/>
  <c r="O505" i="1"/>
  <c r="O663" i="1"/>
  <c r="O522" i="1"/>
  <c r="O593" i="1"/>
  <c r="O354" i="1"/>
  <c r="O524" i="1"/>
  <c r="O528" i="1"/>
  <c r="O237" i="1"/>
  <c r="O627" i="1"/>
  <c r="O498" i="1"/>
  <c r="O577" i="1"/>
  <c r="O1013" i="1"/>
  <c r="O537" i="1"/>
  <c r="O532" i="1"/>
  <c r="O729" i="1"/>
  <c r="O491" i="1"/>
  <c r="O981" i="1"/>
  <c r="O542" i="1"/>
  <c r="O555" i="1"/>
  <c r="O551" i="1"/>
  <c r="O946" i="1"/>
  <c r="O584" i="1"/>
  <c r="O547" i="1"/>
  <c r="O536" i="1"/>
  <c r="O541" i="1"/>
  <c r="O549" i="1"/>
  <c r="O740" i="1"/>
  <c r="O753" i="1"/>
  <c r="O583" i="1"/>
  <c r="O779" i="1"/>
  <c r="O750" i="1"/>
  <c r="O554" i="1"/>
  <c r="O569" i="1"/>
  <c r="O703" i="1"/>
  <c r="O544" i="1"/>
  <c r="O568" i="1"/>
  <c r="O576" i="1"/>
  <c r="O562" i="1"/>
  <c r="O615" i="1"/>
  <c r="O668" i="1"/>
  <c r="O919" i="1"/>
  <c r="O672" i="1"/>
  <c r="O539" i="1"/>
  <c r="O234" i="1"/>
  <c r="O832" i="1"/>
  <c r="O574" i="1"/>
  <c r="O988" i="1"/>
  <c r="O271" i="1"/>
  <c r="O665" i="1"/>
  <c r="O545" i="1"/>
  <c r="O609" i="1"/>
  <c r="O812" i="1"/>
  <c r="O608" i="1"/>
  <c r="O570" i="1"/>
  <c r="O942" i="1"/>
  <c r="O563" i="1"/>
  <c r="O567" i="1"/>
  <c r="O585" i="1"/>
  <c r="O586" i="1"/>
  <c r="O587" i="1"/>
  <c r="O595" i="1"/>
  <c r="O589" i="1"/>
  <c r="O772" i="1"/>
  <c r="O592" i="1"/>
  <c r="O594" i="1"/>
  <c r="O338" i="1"/>
  <c r="O845" i="1"/>
  <c r="O713" i="1"/>
  <c r="O270" i="1"/>
  <c r="O718" i="1"/>
  <c r="O603" i="1"/>
  <c r="O876" i="1"/>
  <c r="O112" i="1"/>
  <c r="O600" i="1"/>
  <c r="O673" i="1"/>
  <c r="O613" i="1"/>
  <c r="O625" i="1"/>
  <c r="O607" i="1"/>
  <c r="O631" i="1"/>
  <c r="O936" i="1"/>
  <c r="O493" i="1"/>
  <c r="O989" i="1"/>
  <c r="O706" i="1"/>
  <c r="O450" i="1"/>
  <c r="O616" i="1"/>
  <c r="O662" i="1"/>
  <c r="O621" i="1"/>
  <c r="O624" i="1"/>
  <c r="O622" i="1"/>
  <c r="O626" i="1"/>
  <c r="O315" i="1"/>
  <c r="O754" i="1"/>
  <c r="O628" i="1"/>
  <c r="O681" i="1"/>
  <c r="O633" i="1"/>
  <c r="O708" i="1"/>
  <c r="O517" i="1"/>
  <c r="O635" i="1"/>
  <c r="O768" i="1"/>
  <c r="O749" i="1"/>
  <c r="O448" i="1"/>
  <c r="O645" i="1"/>
  <c r="O441" i="1"/>
  <c r="O661" i="1"/>
  <c r="O640" i="1"/>
  <c r="O1072" i="1"/>
  <c r="O659" i="1"/>
  <c r="O774" i="1"/>
  <c r="O654" i="1"/>
  <c r="O657" i="1"/>
  <c r="O658" i="1"/>
  <c r="O660" i="1"/>
  <c r="O938" i="1"/>
  <c r="O664" i="1"/>
  <c r="O705" i="1"/>
  <c r="O238" i="1"/>
  <c r="O848" i="1"/>
  <c r="O552" i="1"/>
  <c r="O836" i="1"/>
  <c r="O914" i="1"/>
  <c r="O629" i="1"/>
  <c r="O735" i="1"/>
  <c r="O827" i="1"/>
  <c r="O669" i="1"/>
  <c r="O674" i="1"/>
  <c r="O1054" i="1"/>
  <c r="O846" i="1"/>
  <c r="O791" i="1"/>
  <c r="O693" i="1"/>
  <c r="O901" i="1"/>
  <c r="O830" i="1"/>
  <c r="O611" i="1"/>
  <c r="O677" i="1"/>
  <c r="O698" i="1"/>
  <c r="O719" i="1"/>
  <c r="O667" i="1"/>
  <c r="O676" i="1"/>
  <c r="O816" i="1"/>
  <c r="O683" i="1"/>
  <c r="O959" i="1"/>
  <c r="O686" i="1"/>
  <c r="O687" i="1"/>
  <c r="O999" i="1"/>
  <c r="O700" i="1"/>
  <c r="O728" i="1"/>
  <c r="O799" i="1"/>
  <c r="O691" i="1"/>
  <c r="O730" i="1"/>
  <c r="O556" i="1"/>
  <c r="O692" i="1"/>
  <c r="O1026" i="1"/>
  <c r="O820" i="1"/>
  <c r="O712" i="1"/>
  <c r="O933" i="1"/>
  <c r="O851" i="1"/>
  <c r="O737" i="1"/>
  <c r="O666" i="1"/>
  <c r="O416" i="1"/>
  <c r="O707" i="1"/>
  <c r="O620" i="1"/>
  <c r="O711" i="1"/>
  <c r="O916" i="1"/>
  <c r="O715" i="1"/>
  <c r="O842" i="1"/>
  <c r="O716" i="1"/>
  <c r="O765" i="1"/>
  <c r="O721" i="1"/>
  <c r="O762" i="1"/>
  <c r="O911" i="1"/>
  <c r="O723" i="1"/>
  <c r="O731" i="1"/>
  <c r="O738" i="1"/>
  <c r="O744" i="1"/>
  <c r="O856" i="1"/>
  <c r="O972" i="1"/>
  <c r="O745" i="1"/>
  <c r="O806" i="1"/>
  <c r="O748" i="1"/>
  <c r="O759" i="1"/>
  <c r="O775" i="1"/>
  <c r="O604" i="1"/>
  <c r="O829" i="1"/>
  <c r="O850" i="1"/>
  <c r="O751" i="1"/>
  <c r="O1010" i="1"/>
  <c r="O752" i="1"/>
  <c r="O777" i="1"/>
  <c r="O756" i="1"/>
  <c r="O760" i="1"/>
  <c r="O790" i="1"/>
  <c r="O763" i="1"/>
  <c r="O764" i="1"/>
  <c r="O767" i="1"/>
  <c r="O770" i="1"/>
  <c r="O769" i="1"/>
  <c r="O771" i="1"/>
  <c r="O931" i="1"/>
  <c r="O787" i="1"/>
  <c r="O784" i="1"/>
  <c r="O786" i="1"/>
  <c r="O776" i="1"/>
  <c r="O789" i="1"/>
  <c r="O647" i="1"/>
  <c r="O802" i="1"/>
  <c r="O803" i="1"/>
  <c r="O804" i="1"/>
  <c r="O808" i="1"/>
  <c r="O1016" i="1"/>
  <c r="O810" i="1"/>
  <c r="O952" i="1"/>
  <c r="O817" i="1"/>
  <c r="O874" i="1"/>
  <c r="O831" i="1"/>
  <c r="O814" i="1"/>
  <c r="O228" i="1"/>
  <c r="O798" i="1"/>
  <c r="O821" i="1"/>
  <c r="O822" i="1"/>
  <c r="O824" i="1"/>
  <c r="O825" i="1"/>
  <c r="O819" i="1"/>
  <c r="O632" i="1"/>
  <c r="O954" i="1"/>
  <c r="O1020" i="1"/>
  <c r="O833" i="1"/>
  <c r="O414" i="1"/>
  <c r="O983" i="1"/>
  <c r="O679" i="1"/>
  <c r="O840" i="1"/>
  <c r="O297" i="1"/>
  <c r="O924" i="1"/>
  <c r="O909" i="1"/>
  <c r="O839" i="1"/>
  <c r="O736" i="1"/>
  <c r="O797" i="1"/>
  <c r="O843" i="1"/>
  <c r="O844" i="1"/>
  <c r="O852" i="1"/>
  <c r="O880" i="1"/>
  <c r="O469" i="1"/>
  <c r="O847" i="1"/>
  <c r="O849" i="1"/>
  <c r="O853" i="1"/>
  <c r="O582" i="1"/>
  <c r="O1025" i="1"/>
  <c r="O882" i="1"/>
  <c r="O1045" i="1"/>
  <c r="O857" i="1"/>
  <c r="O885" i="1"/>
  <c r="O907" i="1"/>
  <c r="O859" i="1"/>
  <c r="O860" i="1"/>
  <c r="O861" i="1"/>
  <c r="O886" i="1"/>
  <c r="O863" i="1"/>
  <c r="O935" i="1"/>
  <c r="O811" i="1"/>
  <c r="O1000" i="1"/>
  <c r="O866" i="1"/>
  <c r="O854" i="1"/>
  <c r="O1046" i="1"/>
  <c r="O109" i="1"/>
  <c r="O976" i="1"/>
  <c r="O870" i="1"/>
  <c r="O794" i="1"/>
  <c r="O871" i="1"/>
  <c r="O872" i="1"/>
  <c r="O917" i="1"/>
  <c r="O957" i="1"/>
  <c r="O875" i="1"/>
  <c r="O208" i="1"/>
  <c r="O878" i="1"/>
  <c r="O894" i="1"/>
  <c r="O879" i="1"/>
  <c r="O889" i="1"/>
  <c r="O881" i="1"/>
  <c r="O888" i="1"/>
  <c r="O883" i="1"/>
  <c r="O581" i="1"/>
  <c r="O892" i="1"/>
  <c r="O898" i="1"/>
  <c r="O147" i="1"/>
  <c r="O602" i="1"/>
  <c r="O902" i="1"/>
  <c r="O915" i="1"/>
  <c r="O905" i="1"/>
  <c r="O906" i="1"/>
  <c r="O904" i="1"/>
  <c r="O296" i="1"/>
  <c r="O678" i="1"/>
  <c r="O912" i="1"/>
  <c r="O927" i="1"/>
  <c r="O913" i="1"/>
  <c r="O341" i="1"/>
  <c r="O501" i="1"/>
  <c r="O910" i="1"/>
  <c r="O921" i="1"/>
  <c r="O926" i="1"/>
  <c r="O801" i="1"/>
  <c r="O922" i="1"/>
  <c r="O977" i="1"/>
  <c r="O928" i="1"/>
  <c r="O826" i="1"/>
  <c r="O930" i="1"/>
  <c r="O932" i="1"/>
  <c r="O943" i="1"/>
  <c r="O233" i="1"/>
  <c r="O439" i="1"/>
  <c r="O934" i="1"/>
  <c r="O937" i="1"/>
  <c r="O1091" i="1"/>
  <c r="O939" i="1"/>
  <c r="O940" i="1"/>
  <c r="O1038" i="1"/>
  <c r="O941" i="1"/>
  <c r="O864" i="1"/>
  <c r="O944" i="1"/>
  <c r="O900" i="1"/>
  <c r="O945" i="1"/>
  <c r="O949" i="1"/>
  <c r="O951" i="1"/>
  <c r="O884" i="1"/>
  <c r="O953" i="1"/>
  <c r="O739" i="1"/>
  <c r="O606" i="1"/>
  <c r="O955" i="1"/>
  <c r="O792" i="1"/>
  <c r="O726" i="1"/>
  <c r="O956" i="1"/>
  <c r="O958" i="1"/>
  <c r="O960" i="1"/>
  <c r="O969" i="1"/>
  <c r="O962" i="1"/>
  <c r="O908" i="1"/>
  <c r="O963" i="1"/>
  <c r="O965" i="1"/>
  <c r="O788" i="1"/>
  <c r="O974" i="1"/>
  <c r="O897" i="1"/>
  <c r="O968" i="1"/>
  <c r="O1053" i="1"/>
  <c r="O970" i="1"/>
  <c r="O809" i="1"/>
  <c r="O538" i="1"/>
  <c r="O971" i="1"/>
  <c r="O973" i="1"/>
  <c r="O733" i="1"/>
  <c r="O979" i="1"/>
  <c r="O980" i="1"/>
  <c r="O982" i="1"/>
  <c r="O992" i="1"/>
  <c r="O480" i="1"/>
  <c r="O436" i="1"/>
  <c r="O1050" i="1"/>
  <c r="O948" i="1"/>
  <c r="O987" i="1"/>
  <c r="O990" i="1"/>
  <c r="O991" i="1"/>
  <c r="O993" i="1"/>
  <c r="O530" i="1"/>
  <c r="O994" i="1"/>
  <c r="O995" i="1"/>
  <c r="O996" i="1"/>
  <c r="O997" i="1"/>
  <c r="O967" i="1"/>
  <c r="O546" i="1"/>
  <c r="O998" i="1"/>
  <c r="O1003" i="1"/>
  <c r="O1005" i="1"/>
  <c r="O1006" i="1"/>
  <c r="O1007" i="1"/>
  <c r="O1008" i="1"/>
  <c r="O1009" i="1"/>
  <c r="O725" i="1"/>
  <c r="O1004" i="1"/>
  <c r="O550" i="1"/>
  <c r="O561" i="1"/>
  <c r="O1012" i="1"/>
  <c r="O1015" i="1"/>
  <c r="O1011" i="1"/>
  <c r="O1018" i="1"/>
  <c r="O1019" i="1"/>
  <c r="O975" i="1"/>
  <c r="O1021" i="1"/>
  <c r="O1022" i="1"/>
  <c r="O1023" i="1"/>
  <c r="O1024" i="1"/>
  <c r="O1028" i="1"/>
  <c r="O1031" i="1"/>
  <c r="O1029" i="1"/>
  <c r="O1030" i="1"/>
  <c r="O1033" i="1"/>
  <c r="O1034" i="1"/>
  <c r="O1036" i="1"/>
  <c r="O1037" i="1"/>
  <c r="O1039" i="1"/>
  <c r="O1040" i="1"/>
  <c r="O903" i="1"/>
  <c r="O1043" i="1"/>
  <c r="O1044" i="1"/>
  <c r="O1035" i="1"/>
  <c r="O1032" i="1"/>
  <c r="O1047" i="1"/>
  <c r="O617" i="1"/>
  <c r="O1051" i="1"/>
  <c r="O1048" i="1"/>
  <c r="O1049" i="1"/>
  <c r="O490" i="1"/>
  <c r="O1055" i="1"/>
  <c r="O783" i="1"/>
  <c r="O1052" i="1"/>
  <c r="O1058" i="1"/>
  <c r="O918" i="1"/>
  <c r="O1056" i="1"/>
  <c r="O510" i="1"/>
  <c r="O1059" i="1"/>
  <c r="O1060" i="1"/>
  <c r="O1027" i="1"/>
  <c r="O1062" i="1"/>
  <c r="O1063" i="1"/>
  <c r="O1064" i="1"/>
  <c r="O1065" i="1"/>
  <c r="O1061" i="1"/>
  <c r="O1066" i="1"/>
  <c r="O1067" i="1"/>
  <c r="O947" i="1"/>
  <c r="O1069" i="1"/>
  <c r="O1070" i="1"/>
  <c r="O899" i="1"/>
  <c r="O1071" i="1"/>
  <c r="O1057" i="1"/>
  <c r="O1074" i="1"/>
  <c r="O1073" i="1"/>
  <c r="O1075" i="1"/>
  <c r="O1076" i="1"/>
  <c r="O929" i="1"/>
  <c r="O1077" i="1"/>
  <c r="O1078" i="1"/>
  <c r="O1079" i="1"/>
  <c r="O1068" i="1"/>
  <c r="O1082" i="1"/>
  <c r="O1080" i="1"/>
  <c r="O1081" i="1"/>
  <c r="O1083" i="1"/>
  <c r="O1084" i="1"/>
  <c r="O807" i="1"/>
  <c r="O1085" i="1"/>
  <c r="O1086" i="1"/>
  <c r="O1088" i="1"/>
  <c r="O1089" i="1"/>
  <c r="O1090" i="1"/>
  <c r="O1092" i="1"/>
  <c r="O283" i="1"/>
  <c r="O1093" i="1"/>
  <c r="O1095" i="1"/>
  <c r="O1094" i="1"/>
  <c r="O1096" i="1"/>
  <c r="O1097" i="1"/>
  <c r="O1098" i="1"/>
  <c r="O1099" i="1"/>
  <c r="O1042" i="1"/>
  <c r="O757" i="1"/>
  <c r="O1100" i="1"/>
  <c r="O1101" i="1"/>
  <c r="O1102" i="1"/>
  <c r="O1103" i="1"/>
  <c r="O1087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2" i="1"/>
  <c r="O1123" i="1"/>
  <c r="O2" i="1"/>
  <c r="Q310" i="1" l="1"/>
  <c r="S310" i="1" s="1"/>
  <c r="F354" i="3" s="1"/>
  <c r="G354" i="3" s="1"/>
  <c r="H354" i="3" s="1"/>
  <c r="O310" i="1"/>
  <c r="Q189" i="1"/>
  <c r="S189" i="1" s="1"/>
  <c r="F224" i="3" s="1"/>
  <c r="G224" i="3" s="1"/>
  <c r="H224" i="3" s="1"/>
  <c r="O189" i="1"/>
  <c r="Q126" i="1"/>
  <c r="S126" i="1" s="1"/>
  <c r="F195" i="3" s="1"/>
  <c r="G195" i="3" s="1"/>
  <c r="H195" i="3" s="1"/>
  <c r="O126" i="1"/>
  <c r="Q395" i="1"/>
  <c r="S395" i="1" s="1"/>
  <c r="F378" i="3" s="1"/>
  <c r="G378" i="3" s="1"/>
  <c r="H378" i="3" s="1"/>
  <c r="O395" i="1"/>
  <c r="Q24" i="1"/>
  <c r="S24" i="1" s="1"/>
  <c r="F200" i="3" s="1"/>
  <c r="G200" i="3" s="1"/>
  <c r="H200" i="3" s="1"/>
  <c r="O24" i="1"/>
  <c r="Q828" i="1"/>
  <c r="S828" i="1" s="1"/>
  <c r="F813" i="3" s="1"/>
  <c r="G813" i="3" s="1"/>
  <c r="H813" i="3" s="1"/>
  <c r="O828" i="1"/>
  <c r="Q432" i="1"/>
  <c r="S432" i="1" s="1"/>
  <c r="F385" i="3" s="1"/>
  <c r="G385" i="3" s="1"/>
  <c r="H385" i="3" s="1"/>
  <c r="O432" i="1"/>
</calcChain>
</file>

<file path=xl/sharedStrings.xml><?xml version="1.0" encoding="utf-8"?>
<sst xmlns="http://schemas.openxmlformats.org/spreadsheetml/2006/main" count="10225" uniqueCount="1292">
  <si>
    <t>Área Zona Inundable Periódicamente (ha)</t>
  </si>
  <si>
    <t>Área cotas máximas de inundación 1998-2000-2011-2012 (ha)</t>
  </si>
  <si>
    <t>Municipios con Inundaciones Lentas</t>
  </si>
  <si>
    <t>Área Susceptible MM Alta (ha)</t>
  </si>
  <si>
    <t>Área Susceptible MM Muy Alta (ha)</t>
  </si>
  <si>
    <t>Municipios con Movimientos en Masa</t>
  </si>
  <si>
    <t xml:space="preserve">Área Flujos Torrenciales Muy Alta (ha) </t>
  </si>
  <si>
    <t>Municipios con Flujos Torrenciales</t>
  </si>
  <si>
    <t>Municipios con amenazas</t>
  </si>
  <si>
    <t>Traslape Áreas</t>
  </si>
  <si>
    <t>Area_mpal (ha)</t>
  </si>
  <si>
    <t>EL TARRA</t>
  </si>
  <si>
    <t>NORTE DE SANTANDER</t>
  </si>
  <si>
    <t>TEORAMA</t>
  </si>
  <si>
    <t>MURINDÓ</t>
  </si>
  <si>
    <t>ANTIOQUIA</t>
  </si>
  <si>
    <t>SAN CALIXTO</t>
  </si>
  <si>
    <t>BARBACOAS</t>
  </si>
  <si>
    <t>NARIÑO</t>
  </si>
  <si>
    <t>EL CARMEN</t>
  </si>
  <si>
    <t>EL BAGRE</t>
  </si>
  <si>
    <t>AMALFI</t>
  </si>
  <si>
    <t>EL MOLINO</t>
  </si>
  <si>
    <t>LA GUAJIRA</t>
  </si>
  <si>
    <t>HACARÍ</t>
  </si>
  <si>
    <t>VALDIVIA</t>
  </si>
  <si>
    <t>LEIVA</t>
  </si>
  <si>
    <t>RIO DE ORO</t>
  </si>
  <si>
    <t>CESAR</t>
  </si>
  <si>
    <t>CAMPAMENTO</t>
  </si>
  <si>
    <t>SEGOVIA</t>
  </si>
  <si>
    <t>LOURDES</t>
  </si>
  <si>
    <t>EL PEÑÓN</t>
  </si>
  <si>
    <t>BOLIVAR</t>
  </si>
  <si>
    <t>ATACO</t>
  </si>
  <si>
    <t>TOLIMA</t>
  </si>
  <si>
    <t>PAILITAS</t>
  </si>
  <si>
    <t>PUEBLO RICO</t>
  </si>
  <si>
    <t>RISARALDA</t>
  </si>
  <si>
    <t>VEGACHÍ</t>
  </si>
  <si>
    <t>BRICEÑO</t>
  </si>
  <si>
    <t>YALÍ</t>
  </si>
  <si>
    <t>CÁCOTA</t>
  </si>
  <si>
    <t>SALGAR</t>
  </si>
  <si>
    <t>RICAURTE</t>
  </si>
  <si>
    <t>MUZO</t>
  </si>
  <si>
    <t>BOYACA</t>
  </si>
  <si>
    <t>CÁCHIRA</t>
  </si>
  <si>
    <t>MONTECRISTO</t>
  </si>
  <si>
    <t>CHOCO</t>
  </si>
  <si>
    <t>ARBOLEDAS</t>
  </si>
  <si>
    <t>ANORÍ</t>
  </si>
  <si>
    <t>BUCARASICA</t>
  </si>
  <si>
    <t>QUÍPAMA</t>
  </si>
  <si>
    <t>SANTA ROSA DEL SUR</t>
  </si>
  <si>
    <t>HATILLO DE LOBA</t>
  </si>
  <si>
    <t>EL CAIRO</t>
  </si>
  <si>
    <t>VALLE DEL CAUCA</t>
  </si>
  <si>
    <t>SAN MARTIN DE LOBA</t>
  </si>
  <si>
    <t>ALTOS DEL ROSARIO</t>
  </si>
  <si>
    <t>LA PALMA</t>
  </si>
  <si>
    <t>CUNDINAMARCA</t>
  </si>
  <si>
    <t>REMEDIOS</t>
  </si>
  <si>
    <t>VILLA CARO</t>
  </si>
  <si>
    <t>GRAMALOTE</t>
  </si>
  <si>
    <t>CUCUTILLA</t>
  </si>
  <si>
    <t>ARGELIA</t>
  </si>
  <si>
    <t>RIO IRÓ (Santa Rita)</t>
  </si>
  <si>
    <t>SANTA MARTA</t>
  </si>
  <si>
    <t>MAGDALENA</t>
  </si>
  <si>
    <t>PEQUE</t>
  </si>
  <si>
    <t>ROVIRA</t>
  </si>
  <si>
    <t>PAYA</t>
  </si>
  <si>
    <t>PAIME</t>
  </si>
  <si>
    <t>BETANIA</t>
  </si>
  <si>
    <t>REMOLINO</t>
  </si>
  <si>
    <t>BAJO BAUDÓ (Pizarro)</t>
  </si>
  <si>
    <t>CIUDAD BOLÍVAR</t>
  </si>
  <si>
    <t>SIPÍ</t>
  </si>
  <si>
    <t>ALMAGUER</t>
  </si>
  <si>
    <t>CAUCA</t>
  </si>
  <si>
    <t>ARENAL</t>
  </si>
  <si>
    <t>TARAZÁ</t>
  </si>
  <si>
    <t>FONSECA</t>
  </si>
  <si>
    <t>UNGUÍA</t>
  </si>
  <si>
    <t>DIBULLA</t>
  </si>
  <si>
    <t>YACOPÍ</t>
  </si>
  <si>
    <t>CAJAMARCA</t>
  </si>
  <si>
    <t>GUADALUPE</t>
  </si>
  <si>
    <t>MISTRATÓ</t>
  </si>
  <si>
    <t>TIQUISIO (Puerto Rico)</t>
  </si>
  <si>
    <t>DABEIBA</t>
  </si>
  <si>
    <t>NECHÍ</t>
  </si>
  <si>
    <t>MARIPÍ</t>
  </si>
  <si>
    <t>SAN FRANCISCO</t>
  </si>
  <si>
    <t>MANZANARES</t>
  </si>
  <si>
    <t>CALDAS</t>
  </si>
  <si>
    <t>ALTO BAUDÓ (Pie de Pato)</t>
  </si>
  <si>
    <t>SANTA MARÍA</t>
  </si>
  <si>
    <t>HUILA</t>
  </si>
  <si>
    <t>CAICEDONIA</t>
  </si>
  <si>
    <t>SANTIAGO</t>
  </si>
  <si>
    <t>CONDOTO</t>
  </si>
  <si>
    <t>COPER</t>
  </si>
  <si>
    <t>ARAUCA</t>
  </si>
  <si>
    <t>CONCORDIA</t>
  </si>
  <si>
    <t>BETULIA</t>
  </si>
  <si>
    <t>SAN PABLO</t>
  </si>
  <si>
    <t>URRAO</t>
  </si>
  <si>
    <t>YARUMAL</t>
  </si>
  <si>
    <t>COLÓN (GÚnova)</t>
  </si>
  <si>
    <t>RIOVIEJO</t>
  </si>
  <si>
    <t>PAUNA</t>
  </si>
  <si>
    <t>OROCUÉ</t>
  </si>
  <si>
    <t>CASANARE</t>
  </si>
  <si>
    <t>MARGARITA</t>
  </si>
  <si>
    <t>PAMPLONA</t>
  </si>
  <si>
    <t>SAN ANDRÉS</t>
  </si>
  <si>
    <t>EL DOVIO</t>
  </si>
  <si>
    <t>BETÉITIVA</t>
  </si>
  <si>
    <t>SAMANÁ</t>
  </si>
  <si>
    <t>ÍQUIRA</t>
  </si>
  <si>
    <t>LÍBANO</t>
  </si>
  <si>
    <t>NÓVITA</t>
  </si>
  <si>
    <t>SAN ANTONIO</t>
  </si>
  <si>
    <t>BARRANCO DE LOBA</t>
  </si>
  <si>
    <t>SABANALARGA</t>
  </si>
  <si>
    <t>CALDONO</t>
  </si>
  <si>
    <t>ALGECIRAS</t>
  </si>
  <si>
    <t>CONVENCIÓN</t>
  </si>
  <si>
    <t>MANAURE BALCÓN DEL CESAR</t>
  </si>
  <si>
    <t>CUASPUD (Carlosama)</t>
  </si>
  <si>
    <t>URUMITA</t>
  </si>
  <si>
    <t>BUENAVISTA</t>
  </si>
  <si>
    <t>BARRANCAS</t>
  </si>
  <si>
    <t>VILLANUEVA</t>
  </si>
  <si>
    <t>CIÉNAGA</t>
  </si>
  <si>
    <t>MEDIO BAUDÓ(Boca de PepÚ)</t>
  </si>
  <si>
    <t>LA PEÑA</t>
  </si>
  <si>
    <t>MORALES</t>
  </si>
  <si>
    <t>SIMITÍ</t>
  </si>
  <si>
    <t>BAGADÓ</t>
  </si>
  <si>
    <t>CISNEROS</t>
  </si>
  <si>
    <t>URAMITA</t>
  </si>
  <si>
    <t>SAN JUANITO</t>
  </si>
  <si>
    <t>META</t>
  </si>
  <si>
    <t>YOLOMBÓ</t>
  </si>
  <si>
    <t>SAN FERNANDO</t>
  </si>
  <si>
    <t>NOROSI</t>
  </si>
  <si>
    <t>BOSCONIA</t>
  </si>
  <si>
    <t>MARQUETALIA</t>
  </si>
  <si>
    <t>ACANDÍ</t>
  </si>
  <si>
    <t>GACHANTIVÁ</t>
  </si>
  <si>
    <t>RIOSUCIO</t>
  </si>
  <si>
    <t>ÁBREGO</t>
  </si>
  <si>
    <t>SAN BERNARDO</t>
  </si>
  <si>
    <t>OTANCHE</t>
  </si>
  <si>
    <t>ANZOÁTEGUI</t>
  </si>
  <si>
    <t>ZARAGOZA</t>
  </si>
  <si>
    <t>SALAMINA</t>
  </si>
  <si>
    <t>PANQUEBA</t>
  </si>
  <si>
    <t>NORCASIA</t>
  </si>
  <si>
    <t>JURADÓ</t>
  </si>
  <si>
    <t>CARMEN DEL DARIÉN  (Curbaradó)</t>
  </si>
  <si>
    <t>COCORNÁ</t>
  </si>
  <si>
    <t>NUQUÍ</t>
  </si>
  <si>
    <t>FRONTINO</t>
  </si>
  <si>
    <t>PINILLOS</t>
  </si>
  <si>
    <t>LA PLATA</t>
  </si>
  <si>
    <t>PELAYA</t>
  </si>
  <si>
    <t>SAN LUIS</t>
  </si>
  <si>
    <t>SAN PABLO DE BORBUR</t>
  </si>
  <si>
    <t>SALAZAR</t>
  </si>
  <si>
    <t>SAN JOSÉ DE PARE</t>
  </si>
  <si>
    <t>TOPAIPÍ</t>
  </si>
  <si>
    <t>CONCEPCIÓN</t>
  </si>
  <si>
    <t>DURANIA</t>
  </si>
  <si>
    <t>BELALCAZAR</t>
  </si>
  <si>
    <t>MUTATÁ</t>
  </si>
  <si>
    <t>SANTA FE DE ANTIOQUIA</t>
  </si>
  <si>
    <t>JAMBALÓ</t>
  </si>
  <si>
    <t>SAN JOSÉ DEL FRAGUA</t>
  </si>
  <si>
    <t>CAQUETA</t>
  </si>
  <si>
    <t>ANDES</t>
  </si>
  <si>
    <t>NÁTAGA</t>
  </si>
  <si>
    <t>CHITARAQUE</t>
  </si>
  <si>
    <t>SAN ROQUE</t>
  </si>
  <si>
    <t>CHAPARRAL</t>
  </si>
  <si>
    <t>BERBEO</t>
  </si>
  <si>
    <t>MACEO</t>
  </si>
  <si>
    <t>POLICARPA</t>
  </si>
  <si>
    <t>VILLAHERMOSA</t>
  </si>
  <si>
    <t>PUERTO NARE</t>
  </si>
  <si>
    <t>GONZÁLEZ</t>
  </si>
  <si>
    <t>PENSILVANIA</t>
  </si>
  <si>
    <t>PAZ DE ARIPORO</t>
  </si>
  <si>
    <t>COLOMBIA</t>
  </si>
  <si>
    <t>SAN LORENZO</t>
  </si>
  <si>
    <t>ANGOSTURA</t>
  </si>
  <si>
    <t>TERUEL</t>
  </si>
  <si>
    <t>PLANADAS</t>
  </si>
  <si>
    <t>SITIONUEVO</t>
  </si>
  <si>
    <t>SANTO DOMINGO</t>
  </si>
  <si>
    <t>ARBOLEDA (Berruecos)</t>
  </si>
  <si>
    <t>HISPANIA</t>
  </si>
  <si>
    <t>CAICEDO</t>
  </si>
  <si>
    <t>CANTAGALLO</t>
  </si>
  <si>
    <t>CAPARRAPÍ</t>
  </si>
  <si>
    <t>BAHÍA SOLANO (Mutis)</t>
  </si>
  <si>
    <t>AGUACHICA</t>
  </si>
  <si>
    <t>RONDÓN</t>
  </si>
  <si>
    <t>HERRÁN</t>
  </si>
  <si>
    <t>SONSÓN</t>
  </si>
  <si>
    <t>PISVA</t>
  </si>
  <si>
    <t>SUCRE</t>
  </si>
  <si>
    <t>CUMBITARA</t>
  </si>
  <si>
    <t>TORIBÍO</t>
  </si>
  <si>
    <t>LA VEGA</t>
  </si>
  <si>
    <t>DISTRACCIÓN</t>
  </si>
  <si>
    <t>SAN JOSÉ</t>
  </si>
  <si>
    <t>PAMPLONITA</t>
  </si>
  <si>
    <t>VIGIA DEL FUERTE</t>
  </si>
  <si>
    <t>BOLÍVAR</t>
  </si>
  <si>
    <t>GÉNOVA</t>
  </si>
  <si>
    <t>QUINDIO</t>
  </si>
  <si>
    <t>SAN RAFAEL</t>
  </si>
  <si>
    <t>EL ÁGUILA</t>
  </si>
  <si>
    <t>REGIDOR</t>
  </si>
  <si>
    <t>SAN PEDRO DE CARTAGO (Cartago)</t>
  </si>
  <si>
    <t>ACEVEDO</t>
  </si>
  <si>
    <t>TOGÜÍ</t>
  </si>
  <si>
    <t>CURUMANÍ</t>
  </si>
  <si>
    <t>SANTA ROSA DE OSOS</t>
  </si>
  <si>
    <t>LA VICTORIA</t>
  </si>
  <si>
    <t>SARDINATA</t>
  </si>
  <si>
    <t>VALLEDUPAR</t>
  </si>
  <si>
    <t>QUIBDÓ</t>
  </si>
  <si>
    <t>BELMIRA</t>
  </si>
  <si>
    <t>EL PASO</t>
  </si>
  <si>
    <t>UBALÁ</t>
  </si>
  <si>
    <t>SALADOBLANCO</t>
  </si>
  <si>
    <t>TÁMARA</t>
  </si>
  <si>
    <t>PANDI</t>
  </si>
  <si>
    <t>TAMINANGO</t>
  </si>
  <si>
    <t>TESALIA</t>
  </si>
  <si>
    <t>SAN JACINTO DEL CAUCA</t>
  </si>
  <si>
    <t>SAN JUAN DEL CESAR</t>
  </si>
  <si>
    <t>TOLEDO</t>
  </si>
  <si>
    <t>EL COPEY</t>
  </si>
  <si>
    <t>JERICÓ</t>
  </si>
  <si>
    <t>LABRANZAGRANDE</t>
  </si>
  <si>
    <t>MARULANDA</t>
  </si>
  <si>
    <t>HATO NUEVO</t>
  </si>
  <si>
    <t>ARACATACA</t>
  </si>
  <si>
    <t>CHINÁCOTA</t>
  </si>
  <si>
    <t>CHITAGÁ</t>
  </si>
  <si>
    <t>FOSCA</t>
  </si>
  <si>
    <t>ALEJANDRÍA</t>
  </si>
  <si>
    <t>SAN CAYETANO</t>
  </si>
  <si>
    <t>LA PLAYA</t>
  </si>
  <si>
    <t>GAMA</t>
  </si>
  <si>
    <t>ARANZAZU</t>
  </si>
  <si>
    <t>ALBÁN (San JosÚ)</t>
  </si>
  <si>
    <t>LA CELIA</t>
  </si>
  <si>
    <t>ANSERMANUEVO</t>
  </si>
  <si>
    <t>ANZÁ</t>
  </si>
  <si>
    <t>FILADELFIA</t>
  </si>
  <si>
    <t>PESCA</t>
  </si>
  <si>
    <t>CAMPOHERMOSO</t>
  </si>
  <si>
    <t>CHACHAGUÍ</t>
  </si>
  <si>
    <t>CAJIBÍO</t>
  </si>
  <si>
    <t>SAN JOSÉ DE LA MONTAÑA</t>
  </si>
  <si>
    <t>COVARACHÍA</t>
  </si>
  <si>
    <t>OCAÑA</t>
  </si>
  <si>
    <t>PUEBLORRICO</t>
  </si>
  <si>
    <t>BOAVITA</t>
  </si>
  <si>
    <t>SOCOTÁ</t>
  </si>
  <si>
    <t>HERVEO</t>
  </si>
  <si>
    <t>YACUANQUER</t>
  </si>
  <si>
    <t>ARAUQUITA</t>
  </si>
  <si>
    <t>BELÉN DE LOS ANDAQUÍES</t>
  </si>
  <si>
    <t>APULO</t>
  </si>
  <si>
    <t>ITUANGO</t>
  </si>
  <si>
    <t>SAN MATEO</t>
  </si>
  <si>
    <t>BUESACO</t>
  </si>
  <si>
    <t>MONTEBELLO</t>
  </si>
  <si>
    <t>SUÁREZ</t>
  </si>
  <si>
    <t>SÁCAMA</t>
  </si>
  <si>
    <t>PALOCABILDO</t>
  </si>
  <si>
    <t>TALAIGUA NUEVO</t>
  </si>
  <si>
    <t>RIOBLANCO</t>
  </si>
  <si>
    <t>LA JAGUA DEL PILAR</t>
  </si>
  <si>
    <t>RAGONVALIA</t>
  </si>
  <si>
    <t>VILLAGÓMEZ</t>
  </si>
  <si>
    <t>CASABIANCA</t>
  </si>
  <si>
    <t>SAN JOSE DE URE</t>
  </si>
  <si>
    <t>CORDOBA</t>
  </si>
  <si>
    <t>LLORÓ</t>
  </si>
  <si>
    <t>BARAYA</t>
  </si>
  <si>
    <t>HOBO</t>
  </si>
  <si>
    <t>CARACOLÍ</t>
  </si>
  <si>
    <t>HATO COROZAL</t>
  </si>
  <si>
    <t>MOMPÓS</t>
  </si>
  <si>
    <t>ANSERMA</t>
  </si>
  <si>
    <t>LA MERCED</t>
  </si>
  <si>
    <t>GÓMEZ PLATA</t>
  </si>
  <si>
    <t>CICUCO</t>
  </si>
  <si>
    <t>DOLORES</t>
  </si>
  <si>
    <t>EL ROSARIO</t>
  </si>
  <si>
    <t>CHÁMEZA</t>
  </si>
  <si>
    <t>JERUSALÉN</t>
  </si>
  <si>
    <t>PACHO</t>
  </si>
  <si>
    <t>OPORAPA</t>
  </si>
  <si>
    <t>ABEJORRAL</t>
  </si>
  <si>
    <t>VERGARA</t>
  </si>
  <si>
    <t>ISNOS</t>
  </si>
  <si>
    <t>SOMONDOCO</t>
  </si>
  <si>
    <t>MEDIO ATRATO (BetÚ)</t>
  </si>
  <si>
    <t>VENECIA</t>
  </si>
  <si>
    <t>BOJAYÁ (Bellavista)</t>
  </si>
  <si>
    <t>TUNUNGUÁ</t>
  </si>
  <si>
    <t>TOTORÓ</t>
  </si>
  <si>
    <t>CORRALES</t>
  </si>
  <si>
    <t>FLORENCIA</t>
  </si>
  <si>
    <t>MONIQUIRÁ</t>
  </si>
  <si>
    <t>BUSBANZÁ</t>
  </si>
  <si>
    <t>LA UVITA</t>
  </si>
  <si>
    <t>VILLARRICA</t>
  </si>
  <si>
    <t>SANTANA</t>
  </si>
  <si>
    <t>QUETAME</t>
  </si>
  <si>
    <t>TELLO</t>
  </si>
  <si>
    <t>SUAZA</t>
  </si>
  <si>
    <t>SAN AGUSTÍN</t>
  </si>
  <si>
    <t>IBAGUÉ</t>
  </si>
  <si>
    <t>PALESTINA</t>
  </si>
  <si>
    <t>TRUJILLO</t>
  </si>
  <si>
    <t>PÁCORA</t>
  </si>
  <si>
    <t>SAN JERÓNIMO</t>
  </si>
  <si>
    <t>PUERTO LIBERTADOR</t>
  </si>
  <si>
    <t>SAN CARLOS</t>
  </si>
  <si>
    <t>SUPATÁ</t>
  </si>
  <si>
    <t>CHITA</t>
  </si>
  <si>
    <t>TIPACOQUE</t>
  </si>
  <si>
    <t>SAN EDUARDO</t>
  </si>
  <si>
    <t>EL CALVARIO</t>
  </si>
  <si>
    <t>LA PAZ</t>
  </si>
  <si>
    <t>PUERTO RONDÓN</t>
  </si>
  <si>
    <t>SAN JOSÉ DEL PALMAR</t>
  </si>
  <si>
    <t>LA UNIÓN</t>
  </si>
  <si>
    <t>SANTA CRUZ (Guachavés)</t>
  </si>
  <si>
    <t>SANTANDER</t>
  </si>
  <si>
    <t>SUTATENZA</t>
  </si>
  <si>
    <t>URIBE</t>
  </si>
  <si>
    <t>ARCABUCO</t>
  </si>
  <si>
    <t>AGUADAS</t>
  </si>
  <si>
    <t>PITAL</t>
  </si>
  <si>
    <t>BELÉN DE UMBRÍA</t>
  </si>
  <si>
    <t>RONCESVALLES</t>
  </si>
  <si>
    <t>NEIVA</t>
  </si>
  <si>
    <t>GRANADA</t>
  </si>
  <si>
    <t>PÁEZ</t>
  </si>
  <si>
    <t>TIBANÁ</t>
  </si>
  <si>
    <t>MOSQUERA</t>
  </si>
  <si>
    <t>GUICÁN</t>
  </si>
  <si>
    <t>SOATÁ</t>
  </si>
  <si>
    <t>PULÍ</t>
  </si>
  <si>
    <t>GIRALDO</t>
  </si>
  <si>
    <t>CHIRIGUANÁ</t>
  </si>
  <si>
    <t>NIMAIMA</t>
  </si>
  <si>
    <t>SAN JOSÉ DE MIRANDA</t>
  </si>
  <si>
    <t>GACHETÁ</t>
  </si>
  <si>
    <t>MOLAGAVITA</t>
  </si>
  <si>
    <t>MONGUA</t>
  </si>
  <si>
    <t>FLORESTA</t>
  </si>
  <si>
    <t>SAMANIEGO</t>
  </si>
  <si>
    <t>SILOS</t>
  </si>
  <si>
    <t>BECERRILL</t>
  </si>
  <si>
    <t>GUACAMAYAS</t>
  </si>
  <si>
    <t>MELGAR</t>
  </si>
  <si>
    <t>ZETAQUIRÁ</t>
  </si>
  <si>
    <t>ALTAMIRA</t>
  </si>
  <si>
    <t>EL TABLÓN</t>
  </si>
  <si>
    <t>EL CHARCO</t>
  </si>
  <si>
    <t>PITALITO</t>
  </si>
  <si>
    <t>SATIVASUR</t>
  </si>
  <si>
    <t>BOCHALEMA</t>
  </si>
  <si>
    <t>LOS ANDES (Sotomayor)</t>
  </si>
  <si>
    <t>LA GLORIA</t>
  </si>
  <si>
    <t>MURILLO</t>
  </si>
  <si>
    <t>PIENDAMÓ</t>
  </si>
  <si>
    <t>SÁCHICA</t>
  </si>
  <si>
    <t>VIOTÁ</t>
  </si>
  <si>
    <t>QUINCHÍA</t>
  </si>
  <si>
    <t>GUAITARILLA</t>
  </si>
  <si>
    <t>PACHAVITA</t>
  </si>
  <si>
    <t>SILVIA</t>
  </si>
  <si>
    <t>PUEBLO BELLO</t>
  </si>
  <si>
    <t>SANTUARIO</t>
  </si>
  <si>
    <t>GUAYABETAL</t>
  </si>
  <si>
    <t>MARSELLA</t>
  </si>
  <si>
    <t>LA ARGENTINA</t>
  </si>
  <si>
    <t>VERSALLES</t>
  </si>
  <si>
    <t>LINARES</t>
  </si>
  <si>
    <t>ALPUJARRA</t>
  </si>
  <si>
    <t>LA CAPILLA</t>
  </si>
  <si>
    <t>JUNÍN</t>
  </si>
  <si>
    <t>FRESNO</t>
  </si>
  <si>
    <t>ALVARADO</t>
  </si>
  <si>
    <t>CAÑASGORDAS</t>
  </si>
  <si>
    <t>SAN LUIS DE PALENQUE</t>
  </si>
  <si>
    <t>CÓRDOBA</t>
  </si>
  <si>
    <t>IMUÉS</t>
  </si>
  <si>
    <t>CUNDAY</t>
  </si>
  <si>
    <t>GUAYATÁ</t>
  </si>
  <si>
    <t>SOPETRÁN</t>
  </si>
  <si>
    <t>EL CANTÓN DEL SAN PABLO</t>
  </si>
  <si>
    <t>AIPE</t>
  </si>
  <si>
    <t>SAN BENITO ABAD</t>
  </si>
  <si>
    <t>EL PEÑOL</t>
  </si>
  <si>
    <t>VIANÍ</t>
  </si>
  <si>
    <t>LA CRUZ</t>
  </si>
  <si>
    <t>PALERMO</t>
  </si>
  <si>
    <t>MACHETÁ</t>
  </si>
  <si>
    <t>MANÍ</t>
  </si>
  <si>
    <t>BITUIMA</t>
  </si>
  <si>
    <t>CÁCERES</t>
  </si>
  <si>
    <t>ALMEIDA</t>
  </si>
  <si>
    <t>CHIVOR</t>
  </si>
  <si>
    <t>ICONONZO</t>
  </si>
  <si>
    <t>NUEVA GRANADA</t>
  </si>
  <si>
    <t>SANTA ISABEL</t>
  </si>
  <si>
    <t>AYAPEL</t>
  </si>
  <si>
    <t>ABRIAQUÍ</t>
  </si>
  <si>
    <t>HELICONIA</t>
  </si>
  <si>
    <t>VILLETA</t>
  </si>
  <si>
    <t>FALAN</t>
  </si>
  <si>
    <t>CHIMA</t>
  </si>
  <si>
    <t>LA FLORIDA</t>
  </si>
  <si>
    <t>VILLAMARIA</t>
  </si>
  <si>
    <t>FUNDACIÓN</t>
  </si>
  <si>
    <t>CRAVO NORTE</t>
  </si>
  <si>
    <t>AGUSTÍN CODAZZI</t>
  </si>
  <si>
    <t>TENZA</t>
  </si>
  <si>
    <t>LA CEJA</t>
  </si>
  <si>
    <t>ISTMINA</t>
  </si>
  <si>
    <t>CAMPOALEGRE</t>
  </si>
  <si>
    <t>SILVANIA</t>
  </si>
  <si>
    <t>GUATAQUÍ</t>
  </si>
  <si>
    <t>JAMUNDÍ</t>
  </si>
  <si>
    <t>CHÍQUIZA</t>
  </si>
  <si>
    <t>LA SIERRA</t>
  </si>
  <si>
    <t>AGRADO</t>
  </si>
  <si>
    <t>GUADUAS</t>
  </si>
  <si>
    <t>SEVILLA</t>
  </si>
  <si>
    <t>SANTA BÁRBARA (Iscuandé)</t>
  </si>
  <si>
    <t>ARMENIA</t>
  </si>
  <si>
    <t>CHINAVITA</t>
  </si>
  <si>
    <t>TORO</t>
  </si>
  <si>
    <t>GUARANDA</t>
  </si>
  <si>
    <t>CIÉNEGA</t>
  </si>
  <si>
    <t>MAGÜÍ (Payán)</t>
  </si>
  <si>
    <t>EBÉJICO</t>
  </si>
  <si>
    <t>OBANDO</t>
  </si>
  <si>
    <t>TÓPAGA</t>
  </si>
  <si>
    <t>LA ESPERANZA</t>
  </si>
  <si>
    <t>PAJARITO</t>
  </si>
  <si>
    <t>BALBOA</t>
  </si>
  <si>
    <t>NOCAIMA</t>
  </si>
  <si>
    <t>RECETOR</t>
  </si>
  <si>
    <t>DON MATÍAS</t>
  </si>
  <si>
    <t>ACHÍ</t>
  </si>
  <si>
    <t>GUTIÉRREZ</t>
  </si>
  <si>
    <t>VILLA DEL ROSARIO</t>
  </si>
  <si>
    <t>MAGANGUÉ</t>
  </si>
  <si>
    <t>GARZÓN</t>
  </si>
  <si>
    <t>MONGUÍ</t>
  </si>
  <si>
    <t>ROSAS</t>
  </si>
  <si>
    <t>PRADO</t>
  </si>
  <si>
    <t>RÁQUIRA</t>
  </si>
  <si>
    <t>TITIRIBÍ</t>
  </si>
  <si>
    <t>LENGUAZAQUE</t>
  </si>
  <si>
    <t>ANAPOIMA</t>
  </si>
  <si>
    <t>EL LITORAL DEL SAN JUÁN (Docordó)</t>
  </si>
  <si>
    <t>SATIVANORTE</t>
  </si>
  <si>
    <t>LA VIRGINIA</t>
  </si>
  <si>
    <t>TURBO</t>
  </si>
  <si>
    <t>SABOYÁ</t>
  </si>
  <si>
    <t>LÉRIDA</t>
  </si>
  <si>
    <t>JORDÁN</t>
  </si>
  <si>
    <t>PAICOL</t>
  </si>
  <si>
    <t>RAMIRIQUÍ</t>
  </si>
  <si>
    <t>ONZAGA</t>
  </si>
  <si>
    <t>TAUSA</t>
  </si>
  <si>
    <t>ORTEGA</t>
  </si>
  <si>
    <t>SAN MIGUEL</t>
  </si>
  <si>
    <t>TAMALAMEQUE</t>
  </si>
  <si>
    <t>QUEBRADANEGRA</t>
  </si>
  <si>
    <t>MAJAGUAL</t>
  </si>
  <si>
    <t>VALLE DE SAN JUAN</t>
  </si>
  <si>
    <t>EL BANCO</t>
  </si>
  <si>
    <t>SURATÁ</t>
  </si>
  <si>
    <t>CAIMITO</t>
  </si>
  <si>
    <t>VILLAPINZÓN</t>
  </si>
  <si>
    <t>LEJANÍAS</t>
  </si>
  <si>
    <t>GÁMEZA</t>
  </si>
  <si>
    <t>CÁQUEZA</t>
  </si>
  <si>
    <t>LA JAGUA DE IBIRICO</t>
  </si>
  <si>
    <t>PAZ DE RIO</t>
  </si>
  <si>
    <t>TIERRALTA</t>
  </si>
  <si>
    <t>LA PINTADA</t>
  </si>
  <si>
    <t>BURITICÁ</t>
  </si>
  <si>
    <t>EL ESPINO</t>
  </si>
  <si>
    <t>MOCOA</t>
  </si>
  <si>
    <t>PUTUMAYO</t>
  </si>
  <si>
    <t>LA SALINA</t>
  </si>
  <si>
    <t>TRINIDAD</t>
  </si>
  <si>
    <t>SAN VICENTE</t>
  </si>
  <si>
    <t>LABATECA</t>
  </si>
  <si>
    <t>SAN MARTÍN</t>
  </si>
  <si>
    <t>QUIPILE</t>
  </si>
  <si>
    <t>MACARAVITA</t>
  </si>
  <si>
    <t>PORE</t>
  </si>
  <si>
    <t>ALCALÁ</t>
  </si>
  <si>
    <t>ILES</t>
  </si>
  <si>
    <t>SAN JOAQUÍN</t>
  </si>
  <si>
    <t>MESETAS</t>
  </si>
  <si>
    <t>PURACÉ (Coconuco)</t>
  </si>
  <si>
    <t>APARTADÓ</t>
  </si>
  <si>
    <t>RIO QUITO (Paimad¾)</t>
  </si>
  <si>
    <t>FORTUL</t>
  </si>
  <si>
    <t>EL RETÉN</t>
  </si>
  <si>
    <t>PIJAO</t>
  </si>
  <si>
    <t>SAN MARCOS</t>
  </si>
  <si>
    <t>BARBOSA</t>
  </si>
  <si>
    <t>NEIRA</t>
  </si>
  <si>
    <t>MEDINA</t>
  </si>
  <si>
    <t>ARATOCA</t>
  </si>
  <si>
    <t>PUERTO BERRÍO</t>
  </si>
  <si>
    <t>YAGUARÁ</t>
  </si>
  <si>
    <t>IPIALES</t>
  </si>
  <si>
    <t>SOTARÁ (Paispamba)</t>
  </si>
  <si>
    <t>MANTA</t>
  </si>
  <si>
    <t>MACANAL</t>
  </si>
  <si>
    <t>GUAMO</t>
  </si>
  <si>
    <t>GUATEQUE</t>
  </si>
  <si>
    <t>COELLO</t>
  </si>
  <si>
    <t>EL DONCELLO</t>
  </si>
  <si>
    <t>TIBACUY</t>
  </si>
  <si>
    <t>TURMEQUÉ</t>
  </si>
  <si>
    <t>LÓPEZ</t>
  </si>
  <si>
    <t>PUERTO RICO</t>
  </si>
  <si>
    <t>TAME</t>
  </si>
  <si>
    <t>TIMBÍO</t>
  </si>
  <si>
    <t>SANTA BÁRBARA</t>
  </si>
  <si>
    <t>GINEBRA</t>
  </si>
  <si>
    <t>CHISCAS</t>
  </si>
  <si>
    <t>PUERTO SANTANDER</t>
  </si>
  <si>
    <t>ELÍAS</t>
  </si>
  <si>
    <t>POPAYÁN</t>
  </si>
  <si>
    <t>SANDONÁ</t>
  </si>
  <si>
    <t>CUÍTIVA</t>
  </si>
  <si>
    <t>MOTAVITA</t>
  </si>
  <si>
    <t>PASCA</t>
  </si>
  <si>
    <t>TÁMESIS</t>
  </si>
  <si>
    <t>MUTISCUA</t>
  </si>
  <si>
    <t>TURBANA</t>
  </si>
  <si>
    <t>GARAGOA</t>
  </si>
  <si>
    <t>LIBORINA</t>
  </si>
  <si>
    <t>EL TAMBO</t>
  </si>
  <si>
    <t>CHIPAQUE</t>
  </si>
  <si>
    <t>AQUITANIA</t>
  </si>
  <si>
    <t>ANGELÓPOLIS</t>
  </si>
  <si>
    <t>CAPITANEJO</t>
  </si>
  <si>
    <t>CHOCONTÁ</t>
  </si>
  <si>
    <t>CARMEN DE CARUPA</t>
  </si>
  <si>
    <t>TANGUA</t>
  </si>
  <si>
    <t>CARTAGO</t>
  </si>
  <si>
    <t>PUERRES</t>
  </si>
  <si>
    <t>TOTA</t>
  </si>
  <si>
    <t>LA MESA</t>
  </si>
  <si>
    <t>BUENAVENTURA</t>
  </si>
  <si>
    <t>TARQUI</t>
  </si>
  <si>
    <t>SAN JUAN DE RIOSECO</t>
  </si>
  <si>
    <t>IZA</t>
  </si>
  <si>
    <t>SORA</t>
  </si>
  <si>
    <t>VILLAGARZÓN</t>
  </si>
  <si>
    <t>GUALMATÁN</t>
  </si>
  <si>
    <t>MIRAFLORES</t>
  </si>
  <si>
    <t>CAREPA</t>
  </si>
  <si>
    <t>TÚQUERRES</t>
  </si>
  <si>
    <t>MARIQUITA</t>
  </si>
  <si>
    <t>MANIZALES</t>
  </si>
  <si>
    <t>AMAGÁ</t>
  </si>
  <si>
    <t>SUSACÓN</t>
  </si>
  <si>
    <t>VITERBO</t>
  </si>
  <si>
    <t>JENESANO</t>
  </si>
  <si>
    <t>PUPIALES</t>
  </si>
  <si>
    <t>SOCHA</t>
  </si>
  <si>
    <t>FUNES</t>
  </si>
  <si>
    <t>CARCASÍ</t>
  </si>
  <si>
    <t>CALARCÁ</t>
  </si>
  <si>
    <t>MÁLAGA</t>
  </si>
  <si>
    <t>SANTA BÁRBARA DE PINTO</t>
  </si>
  <si>
    <t>RIVERA</t>
  </si>
  <si>
    <t>CARAMANTA</t>
  </si>
  <si>
    <t>VENTAQUEMADA</t>
  </si>
  <si>
    <t>ALBÁN</t>
  </si>
  <si>
    <t>SAN MIGUEL DE SEMA</t>
  </si>
  <si>
    <t>UBAQUE</t>
  </si>
  <si>
    <t>ENTRERRIOS</t>
  </si>
  <si>
    <t>YOPAL</t>
  </si>
  <si>
    <t>SALENTO</t>
  </si>
  <si>
    <t>CONSACÁ</t>
  </si>
  <si>
    <t>MARINILLA</t>
  </si>
  <si>
    <t>SUTAMARCHÁN</t>
  </si>
  <si>
    <t>ALDANA</t>
  </si>
  <si>
    <t>GACHALÁ</t>
  </si>
  <si>
    <t>TIBIRITA</t>
  </si>
  <si>
    <t>NUNCHÍA</t>
  </si>
  <si>
    <t>ENCISO</t>
  </si>
  <si>
    <t>LA TOLA</t>
  </si>
  <si>
    <t>SAN PEDRO</t>
  </si>
  <si>
    <t>CACHIPAY</t>
  </si>
  <si>
    <t>CUCUNUBÁ</t>
  </si>
  <si>
    <t>CARMEN DE VIBORAL</t>
  </si>
  <si>
    <t>MONTENEGRO</t>
  </si>
  <si>
    <t>DOSQUEBRADAS</t>
  </si>
  <si>
    <t>SANTA ROSA DE CABAL</t>
  </si>
  <si>
    <t>RIOFRÍO</t>
  </si>
  <si>
    <t>EL COCUY</t>
  </si>
  <si>
    <t>ULLOA</t>
  </si>
  <si>
    <t>SASAIMA</t>
  </si>
  <si>
    <t>DAGUA</t>
  </si>
  <si>
    <t>NATAGAIMA</t>
  </si>
  <si>
    <t>OLAYA</t>
  </si>
  <si>
    <t>SAN SEBASTIÁN</t>
  </si>
  <si>
    <t>MATANZA</t>
  </si>
  <si>
    <t>EL CASTILLO</t>
  </si>
  <si>
    <t>INZÁ</t>
  </si>
  <si>
    <t>CHIMICHAGUA</t>
  </si>
  <si>
    <t>CHIGORODÓ</t>
  </si>
  <si>
    <t>CUBARÁ</t>
  </si>
  <si>
    <t>CAROLINA</t>
  </si>
  <si>
    <t>SOTAQUIRÁ</t>
  </si>
  <si>
    <t>ANOLAIMA</t>
  </si>
  <si>
    <t>GIGANTE</t>
  </si>
  <si>
    <t>CHARTA</t>
  </si>
  <si>
    <t>GUARNE</t>
  </si>
  <si>
    <t>PROVIDENCIA</t>
  </si>
  <si>
    <t>CABRERA</t>
  </si>
  <si>
    <t>TARSO</t>
  </si>
  <si>
    <t>RETIRO</t>
  </si>
  <si>
    <t>ORITO</t>
  </si>
  <si>
    <t>EL COLEGIO</t>
  </si>
  <si>
    <t>SUTATAUSA</t>
  </si>
  <si>
    <t>SAN ANTONIO DE  TEQUENDAMA</t>
  </si>
  <si>
    <t>SIBATÉ</t>
  </si>
  <si>
    <t>CAUCASIA</t>
  </si>
  <si>
    <t>PRADERA</t>
  </si>
  <si>
    <t>VICTORIA</t>
  </si>
  <si>
    <t>MEDELLÍN</t>
  </si>
  <si>
    <t>FLORIDA</t>
  </si>
  <si>
    <t>CERRO DE SAN ANTONIO</t>
  </si>
  <si>
    <t>BELÉN</t>
  </si>
  <si>
    <t>PUERTO SALGAR</t>
  </si>
  <si>
    <t>MERCADERES</t>
  </si>
  <si>
    <t>OSPINA</t>
  </si>
  <si>
    <t>TAURAMENA</t>
  </si>
  <si>
    <t>CALAMAR</t>
  </si>
  <si>
    <t>SAN VICENTE DEL CAGUÁN</t>
  </si>
  <si>
    <t>CHAGUANÍ</t>
  </si>
  <si>
    <t>BELTRÁN</t>
  </si>
  <si>
    <t>CORINTO</t>
  </si>
  <si>
    <t>PÁEZ (Belalcázar)</t>
  </si>
  <si>
    <t>YOTOCO</t>
  </si>
  <si>
    <t>EL ZULIA</t>
  </si>
  <si>
    <t>QUIMBAYA</t>
  </si>
  <si>
    <t>GALÁN</t>
  </si>
  <si>
    <t>POTOSÍ</t>
  </si>
  <si>
    <t>SOACHA</t>
  </si>
  <si>
    <t>AGUAZUL</t>
  </si>
  <si>
    <t>YUMBO</t>
  </si>
  <si>
    <t>JARDÍN</t>
  </si>
  <si>
    <t>BOJACÁ</t>
  </si>
  <si>
    <t>FILANDIA</t>
  </si>
  <si>
    <t>SUSA</t>
  </si>
  <si>
    <t>EL PIÑÓN</t>
  </si>
  <si>
    <t>LORICA</t>
  </si>
  <si>
    <t>INÍRIDA</t>
  </si>
  <si>
    <t>GUAINIA</t>
  </si>
  <si>
    <t>SUESCA</t>
  </si>
  <si>
    <t>EL PAUJIL</t>
  </si>
  <si>
    <t>GAMARRA</t>
  </si>
  <si>
    <t>SOPLAVIENTO</t>
  </si>
  <si>
    <t>CARMEN DE APICALÁ</t>
  </si>
  <si>
    <t>ITAGÜÍ</t>
  </si>
  <si>
    <t>MALLAMA (Piedrancha)</t>
  </si>
  <si>
    <t>COROMORO</t>
  </si>
  <si>
    <t>SANTA SOFÍA</t>
  </si>
  <si>
    <t>CERINZA</t>
  </si>
  <si>
    <t>ENCINO</t>
  </si>
  <si>
    <t>GUATAVITA</t>
  </si>
  <si>
    <t>LOS PATIOS</t>
  </si>
  <si>
    <t>CONTADERO</t>
  </si>
  <si>
    <t>GUAYABAL DE SÍQUIMA</t>
  </si>
  <si>
    <t>CHOACHÍ</t>
  </si>
  <si>
    <t>PEREIRA</t>
  </si>
  <si>
    <t>TADÓ</t>
  </si>
  <si>
    <t>CIRCASIA</t>
  </si>
  <si>
    <t>SAN LUIS DE GACENO</t>
  </si>
  <si>
    <t>SANTA ROSA</t>
  </si>
  <si>
    <t>VALENCIA</t>
  </si>
  <si>
    <t>ANCUYA</t>
  </si>
  <si>
    <t>TENA</t>
  </si>
  <si>
    <t>LOS SANTOS</t>
  </si>
  <si>
    <t>TOCAIMA</t>
  </si>
  <si>
    <t>ARJONA</t>
  </si>
  <si>
    <t>HATO</t>
  </si>
  <si>
    <t>VENADILLO</t>
  </si>
  <si>
    <t>COYAIMA</t>
  </si>
  <si>
    <t>UNE</t>
  </si>
  <si>
    <t>CÓMBITA</t>
  </si>
  <si>
    <t>NUEVO COLÓN</t>
  </si>
  <si>
    <t>ZAPATOCA</t>
  </si>
  <si>
    <t>SAN ONOFRE</t>
  </si>
  <si>
    <t>YONDÓ (Casabe)</t>
  </si>
  <si>
    <t>COPACABANA</t>
  </si>
  <si>
    <t>GUACA</t>
  </si>
  <si>
    <t>COTORRA</t>
  </si>
  <si>
    <t>FREDONIA</t>
  </si>
  <si>
    <t>APÍA</t>
  </si>
  <si>
    <t>GUAMAL</t>
  </si>
  <si>
    <t>SAN ZENÓN</t>
  </si>
  <si>
    <t>CÚCUTA</t>
  </si>
  <si>
    <t>SIACHOQUE</t>
  </si>
  <si>
    <t>CALI</t>
  </si>
  <si>
    <t>CARTAGENA DE INDIAS</t>
  </si>
  <si>
    <t>PURIFICACIÓN</t>
  </si>
  <si>
    <t>BUENOS AIRES</t>
  </si>
  <si>
    <t>TIMANÁ</t>
  </si>
  <si>
    <t>EL PLAYÓN</t>
  </si>
  <si>
    <t>FÓMEQUE</t>
  </si>
  <si>
    <t>PUERTO TRIUNFO</t>
  </si>
  <si>
    <t>SAN CRISTOBAL</t>
  </si>
  <si>
    <t>GUACHETÁ</t>
  </si>
  <si>
    <t>LA TEBAIDA</t>
  </si>
  <si>
    <t>TUMACO</t>
  </si>
  <si>
    <t>TULUÁ</t>
  </si>
  <si>
    <t>CHIQUINQUIRÁ</t>
  </si>
  <si>
    <t>ROLDANILLO</t>
  </si>
  <si>
    <t>EL CERRITO</t>
  </si>
  <si>
    <t>MOGOTES</t>
  </si>
  <si>
    <t>SANTA ROSALÍA</t>
  </si>
  <si>
    <t>VICHADA</t>
  </si>
  <si>
    <t>FIRAVITOBA</t>
  </si>
  <si>
    <t>SAMACÁ</t>
  </si>
  <si>
    <t>MIRANDA</t>
  </si>
  <si>
    <t>ARBELÁEZ</t>
  </si>
  <si>
    <t>TINJACÁ</t>
  </si>
  <si>
    <t>ARROYOHONDO</t>
  </si>
  <si>
    <t>BELLO</t>
  </si>
  <si>
    <t>MANAURE</t>
  </si>
  <si>
    <t>MONTELÍBANO</t>
  </si>
  <si>
    <t>VISTAHERMOSA</t>
  </si>
  <si>
    <t>CUMBAL</t>
  </si>
  <si>
    <t>VALPARAISO</t>
  </si>
  <si>
    <t>MEDIO SAN JUAN (Andagoya)</t>
  </si>
  <si>
    <t>SESQUILÉ</t>
  </si>
  <si>
    <t>F┌QUENE</t>
  </si>
  <si>
    <t>CUMARIBO</t>
  </si>
  <si>
    <t>PEÑOL</t>
  </si>
  <si>
    <t>VILLA DE LEIVA</t>
  </si>
  <si>
    <t>TASCO</t>
  </si>
  <si>
    <t>GIRARDOTA</t>
  </si>
  <si>
    <t>LA LLANADA</t>
  </si>
  <si>
    <t>PAIPA</t>
  </si>
  <si>
    <t>FUSAGASUGÁ</t>
  </si>
  <si>
    <t>LANDÁZURI</t>
  </si>
  <si>
    <t>PUERTO NARIÑO</t>
  </si>
  <si>
    <t>AMAZONAS</t>
  </si>
  <si>
    <t>CERRITO</t>
  </si>
  <si>
    <t>ZAMBRANO</t>
  </si>
  <si>
    <t>CUBARRAL</t>
  </si>
  <si>
    <t>TOCA</t>
  </si>
  <si>
    <t>LA ESTRELLA</t>
  </si>
  <si>
    <t>SUBACHOQUE</t>
  </si>
  <si>
    <t>ZONA BANANERA</t>
  </si>
  <si>
    <t>CALIMA (El Darién)</t>
  </si>
  <si>
    <t>UBATÉ</t>
  </si>
  <si>
    <t>MONTERÍA</t>
  </si>
  <si>
    <t>GUACHUCAL</t>
  </si>
  <si>
    <t>MARÍA LA BAJA</t>
  </si>
  <si>
    <t>BUGA</t>
  </si>
  <si>
    <t>SALDAÑA</t>
  </si>
  <si>
    <t>SAPUYES</t>
  </si>
  <si>
    <t>CUCAITA</t>
  </si>
  <si>
    <t>LA PRIMAVERA</t>
  </si>
  <si>
    <t>PASTO</t>
  </si>
  <si>
    <t>OLAYA HERRERA (Bocas de Satinga)</t>
  </si>
  <si>
    <t>CALIFORNIA</t>
  </si>
  <si>
    <t>CHINCHINÁ</t>
  </si>
  <si>
    <t>VIRACACHÁ</t>
  </si>
  <si>
    <t>SANTA ANA</t>
  </si>
  <si>
    <t>GUASCA</t>
  </si>
  <si>
    <t>GIRARDOT</t>
  </si>
  <si>
    <t>MARMATO</t>
  </si>
  <si>
    <t>PUERTO BOYACÁ</t>
  </si>
  <si>
    <t>CIÉNAGA DE ORO</t>
  </si>
  <si>
    <t>ZAPAYÁN</t>
  </si>
  <si>
    <t>TUTAZÁ</t>
  </si>
  <si>
    <t>COGUA</t>
  </si>
  <si>
    <t>PUERTO CONCORDIA</t>
  </si>
  <si>
    <t>SAN BERNARDO DEL VIENTO</t>
  </si>
  <si>
    <t>BOGOTÁ, D.C.</t>
  </si>
  <si>
    <t>BOGOTÁ D.C.</t>
  </si>
  <si>
    <t>ZIPAQUIRÁ</t>
  </si>
  <si>
    <t>SAN PELAYO</t>
  </si>
  <si>
    <t>SANTA ROSA DE VITERBO</t>
  </si>
  <si>
    <t>SIMIJACA</t>
  </si>
  <si>
    <t>PLATO</t>
  </si>
  <si>
    <t>PATÍA (El Bordo)</t>
  </si>
  <si>
    <t>PUERTO CARREÑO</t>
  </si>
  <si>
    <t>BUCARAMANGA</t>
  </si>
  <si>
    <t>SOGAMOSO</t>
  </si>
  <si>
    <t>SAN SEBASTIÁN DE BUENAVISTA</t>
  </si>
  <si>
    <t>RIONEGRO</t>
  </si>
  <si>
    <t>MAICAO</t>
  </si>
  <si>
    <t>BOYACÁ</t>
  </si>
  <si>
    <t>LA CALERA</t>
  </si>
  <si>
    <t>VILLAVIEJA</t>
  </si>
  <si>
    <t>SAN DIEGO</t>
  </si>
  <si>
    <t>MILÁN</t>
  </si>
  <si>
    <t>EL GUACAMAYO</t>
  </si>
  <si>
    <t>SARAVENA</t>
  </si>
  <si>
    <t>UNIÓN PANAMERICANA ( Animas)</t>
  </si>
  <si>
    <t>LA VICTORIA (Pacoa)</t>
  </si>
  <si>
    <t>TUTA</t>
  </si>
  <si>
    <t>LA APARTADA</t>
  </si>
  <si>
    <t>PURÍSIMA</t>
  </si>
  <si>
    <t>MORROA</t>
  </si>
  <si>
    <t>PALMAR</t>
  </si>
  <si>
    <t>VIJES</t>
  </si>
  <si>
    <t>GUACARÍ</t>
  </si>
  <si>
    <t>MORICHAL (Morichal Nuevo)</t>
  </si>
  <si>
    <t>LA BELLEZA</t>
  </si>
  <si>
    <t>SAN JUAN DE ARAMA</t>
  </si>
  <si>
    <t>TONA</t>
  </si>
  <si>
    <t>EL ENCANTO</t>
  </si>
  <si>
    <t>FLORIÁN</t>
  </si>
  <si>
    <t>GUÁTICA</t>
  </si>
  <si>
    <t>PALMIRA</t>
  </si>
  <si>
    <t>PEDRAZA</t>
  </si>
  <si>
    <t>PIEDECUESTA</t>
  </si>
  <si>
    <t>CEPITÁ</t>
  </si>
  <si>
    <t>TABIO</t>
  </si>
  <si>
    <t>MONTAÑITA</t>
  </si>
  <si>
    <t>SANTA CATALINA</t>
  </si>
  <si>
    <t>BUGALAGRANDE</t>
  </si>
  <si>
    <t>SAN ESTANISLAO</t>
  </si>
  <si>
    <t>SUPIA</t>
  </si>
  <si>
    <t>PUEBLO NUEVO</t>
  </si>
  <si>
    <t>CHIPATÁ</t>
  </si>
  <si>
    <t>AMBALEMA</t>
  </si>
  <si>
    <t>MONTERREY</t>
  </si>
  <si>
    <t>PIEDRAS</t>
  </si>
  <si>
    <t>ZIPACÓN</t>
  </si>
  <si>
    <t>PARATEBUENO</t>
  </si>
  <si>
    <t>SIBUNDOY</t>
  </si>
  <si>
    <t>MANATÍ</t>
  </si>
  <si>
    <t>ATLANTICO</t>
  </si>
  <si>
    <t>PIVIJAY</t>
  </si>
  <si>
    <t>EL GUAMO</t>
  </si>
  <si>
    <t>ZARZAL</t>
  </si>
  <si>
    <t>FRANCISCO PIZARRO (Salahonda)</t>
  </si>
  <si>
    <t>RIOHACHA</t>
  </si>
  <si>
    <t>SAN ALBERTO</t>
  </si>
  <si>
    <t>NOBSA</t>
  </si>
  <si>
    <t>FACATATIVÁ</t>
  </si>
  <si>
    <t>RESTREPO</t>
  </si>
  <si>
    <t>ARMERO (Guayabal)</t>
  </si>
  <si>
    <t>ACACÍAS</t>
  </si>
  <si>
    <t>GIRÓN</t>
  </si>
  <si>
    <t>EL DORADO</t>
  </si>
  <si>
    <t>PUERTO ALEGRÍA</t>
  </si>
  <si>
    <t>SABANETA</t>
  </si>
  <si>
    <t>ENVIGADO</t>
  </si>
  <si>
    <t>MAPIRIPANA</t>
  </si>
  <si>
    <t>GUAVATÁ</t>
  </si>
  <si>
    <t>ROBERTO PAYÁN (San José)</t>
  </si>
  <si>
    <t>ESPINAL</t>
  </si>
  <si>
    <t>ANDALUCÍA</t>
  </si>
  <si>
    <t>TENERIFE</t>
  </si>
  <si>
    <t>DUITAMA</t>
  </si>
  <si>
    <t>FLORIDABLANCA</t>
  </si>
  <si>
    <t>CERETÉ</t>
  </si>
  <si>
    <t>TIBÚ</t>
  </si>
  <si>
    <t>GÁMBITA</t>
  </si>
  <si>
    <t>JESÚS MARÍA</t>
  </si>
  <si>
    <t>SABANAS DE SAN ANGEL</t>
  </si>
  <si>
    <t>FUNZA</t>
  </si>
  <si>
    <t>BARRANCO MINA</t>
  </si>
  <si>
    <t>EL ROSAL</t>
  </si>
  <si>
    <t>SANTA HELENA DEL OPÓN</t>
  </si>
  <si>
    <t>CACAHUAL</t>
  </si>
  <si>
    <t>TUNJA</t>
  </si>
  <si>
    <t>SOLITA</t>
  </si>
  <si>
    <t>ALBANIA</t>
  </si>
  <si>
    <t>CONTRATACIÓN</t>
  </si>
  <si>
    <t>NILO</t>
  </si>
  <si>
    <t>SANTANDER DE QUILICHAO</t>
  </si>
  <si>
    <t>COLÓN</t>
  </si>
  <si>
    <t>PIAMONTE</t>
  </si>
  <si>
    <t>PUEBLOVIEJO</t>
  </si>
  <si>
    <t>NEMOCÓN</t>
  </si>
  <si>
    <t>AGUADA</t>
  </si>
  <si>
    <t>VÉLEZ</t>
  </si>
  <si>
    <t>VILLAVICENCIO</t>
  </si>
  <si>
    <t>GUATAPÉ</t>
  </si>
  <si>
    <t>TIBASOSA</t>
  </si>
  <si>
    <t>TARAPACÁ</t>
  </si>
  <si>
    <t>LA MACARENA</t>
  </si>
  <si>
    <t>PACOA (Cor. Departamental)</t>
  </si>
  <si>
    <t>VAUPÉS</t>
  </si>
  <si>
    <t>SAN VICENTE DE CHUCURÍ</t>
  </si>
  <si>
    <t>CALOTO</t>
  </si>
  <si>
    <t>MORELIA</t>
  </si>
  <si>
    <t>PIJIÑO  DEL CARMEN</t>
  </si>
  <si>
    <t>CURILLO</t>
  </si>
  <si>
    <t>BARICHARA</t>
  </si>
  <si>
    <t>PUERTO LEGUÍZAMO</t>
  </si>
  <si>
    <t>SAN GIL</t>
  </si>
  <si>
    <t>MIRITÍ-PARANÁ (Campoamor)</t>
  </si>
  <si>
    <t>LEBRIJA</t>
  </si>
  <si>
    <t>PINCHOTE</t>
  </si>
  <si>
    <t>MOMIL</t>
  </si>
  <si>
    <t>VALLE DEL GUAMUEZ (La Hormiga)</t>
  </si>
  <si>
    <t>LA DORADA</t>
  </si>
  <si>
    <t>ATRATO (Yuto)</t>
  </si>
  <si>
    <t>PUERTO GAITÁN</t>
  </si>
  <si>
    <t>GUAPI</t>
  </si>
  <si>
    <t>CHIVOLO</t>
  </si>
  <si>
    <t>MAHATES</t>
  </si>
  <si>
    <t>CURITÍ</t>
  </si>
  <si>
    <t>BARRANCA DE UPÍA</t>
  </si>
  <si>
    <t>VETAS</t>
  </si>
  <si>
    <t>CHÍA</t>
  </si>
  <si>
    <t>LA CUMBRE</t>
  </si>
  <si>
    <t>ASTREA</t>
  </si>
  <si>
    <t>SIMACOTA</t>
  </si>
  <si>
    <t>SAN BENITO</t>
  </si>
  <si>
    <t>MADRID</t>
  </si>
  <si>
    <t>SOPÓ</t>
  </si>
  <si>
    <t>SOCORRO</t>
  </si>
  <si>
    <t>MAPIRIPÁN</t>
  </si>
  <si>
    <t>HONDA</t>
  </si>
  <si>
    <t>LA GUADALUPE</t>
  </si>
  <si>
    <t>CHALÁN</t>
  </si>
  <si>
    <t>VALLE DE SAN JOSÉ</t>
  </si>
  <si>
    <t>ALGARROBO</t>
  </si>
  <si>
    <t>ARIGUANÍ (El Dificil)</t>
  </si>
  <si>
    <t>NECOCLÍ</t>
  </si>
  <si>
    <t>CABUYARO</t>
  </si>
  <si>
    <t>SAN JUAN NEPOMUCENO</t>
  </si>
  <si>
    <t>SUAITA</t>
  </si>
  <si>
    <t>SAN JOSÉ DEL GUAVIARE</t>
  </si>
  <si>
    <t>GUAVIARE</t>
  </si>
  <si>
    <t>PUERTO LLERAS</t>
  </si>
  <si>
    <t>PLANETA RICA</t>
  </si>
  <si>
    <t>SOLANO</t>
  </si>
  <si>
    <t>CHARALÁ</t>
  </si>
  <si>
    <t>SAN JACINTO</t>
  </si>
  <si>
    <t>PAPUNAUA(Cor. Departamental)</t>
  </si>
  <si>
    <t>CHIVATÁ</t>
  </si>
  <si>
    <t>SANTANDER (Araracuara)</t>
  </si>
  <si>
    <t>PUERTO LÓPEZ</t>
  </si>
  <si>
    <t>OICATÁ</t>
  </si>
  <si>
    <t>MITÚ</t>
  </si>
  <si>
    <t>OCAMONTE</t>
  </si>
  <si>
    <t>TOCANCIPÁ</t>
  </si>
  <si>
    <t>OIBA</t>
  </si>
  <si>
    <t>COTA</t>
  </si>
  <si>
    <t>FLANDES</t>
  </si>
  <si>
    <t>GACHANCIPÁ</t>
  </si>
  <si>
    <t>EL RETORNO</t>
  </si>
  <si>
    <t>CANALETE</t>
  </si>
  <si>
    <t>VILLA RICA</t>
  </si>
  <si>
    <t>LA PEDRERA</t>
  </si>
  <si>
    <t>PUERTO GUZMÁN</t>
  </si>
  <si>
    <t>SAN FELIPE</t>
  </si>
  <si>
    <t>URIBIA</t>
  </si>
  <si>
    <t>EL CARMEN DE BOLÍVAR</t>
  </si>
  <si>
    <t>SAN PEDRO DE URABÁ</t>
  </si>
  <si>
    <t>TARAIRA</t>
  </si>
  <si>
    <t>LURUACO</t>
  </si>
  <si>
    <t>VALPARAÍSO</t>
  </si>
  <si>
    <t>SAN MIGUEL (La Dorada)</t>
  </si>
  <si>
    <t>CARURÚ</t>
  </si>
  <si>
    <t>PUERTO ARICA</t>
  </si>
  <si>
    <t>CARTAGENA DEL CHAIRÁ</t>
  </si>
  <si>
    <t>PÁRAMO</t>
  </si>
  <si>
    <t>TOLÚ</t>
  </si>
  <si>
    <t>TOLUVIEJO</t>
  </si>
  <si>
    <t>LA CHORRERA</t>
  </si>
  <si>
    <t>PUENTE NACIONAL</t>
  </si>
  <si>
    <t>AGUA DE DIOS</t>
  </si>
  <si>
    <t>PUERTO COLOMBIA</t>
  </si>
  <si>
    <t>FUENTE DE ORO</t>
  </si>
  <si>
    <t>GÜEPSA</t>
  </si>
  <si>
    <t>PANÁ-PANÁ (Campo Alegre)</t>
  </si>
  <si>
    <t>PALMAS DEL SOCORRO</t>
  </si>
  <si>
    <t>ARBOLETES</t>
  </si>
  <si>
    <t>SORACÁ</t>
  </si>
  <si>
    <t>TIMBIQUÍ</t>
  </si>
  <si>
    <t>REPELÓN</t>
  </si>
  <si>
    <t>CONFINES</t>
  </si>
  <si>
    <t>TURBACO</t>
  </si>
  <si>
    <t>COLOSÓ</t>
  </si>
  <si>
    <t>PUERTO CAICEDO</t>
  </si>
  <si>
    <t>LOS CÓRDOBAS</t>
  </si>
  <si>
    <t>LETICIA</t>
  </si>
  <si>
    <t>PALMITO</t>
  </si>
  <si>
    <t>TENJO</t>
  </si>
  <si>
    <t>SAN ANTERO</t>
  </si>
  <si>
    <t>CANDELARIA</t>
  </si>
  <si>
    <t>CIMITARRA</t>
  </si>
  <si>
    <t>CLEMENCIA</t>
  </si>
  <si>
    <t>SABANA DE TORRES</t>
  </si>
  <si>
    <t>CUMARAL</t>
  </si>
  <si>
    <t>OVEJAS</t>
  </si>
  <si>
    <t>SAN JUAN DE URABÁ</t>
  </si>
  <si>
    <t>PUERTO ASÍS</t>
  </si>
  <si>
    <t>SAN CARLOS DE GUAROA</t>
  </si>
  <si>
    <t>PIOJÓ</t>
  </si>
  <si>
    <t>GUAPOTÁ</t>
  </si>
  <si>
    <t>SAHAG┌N</t>
  </si>
  <si>
    <t>PUERTO ESCONDIDO</t>
  </si>
  <si>
    <t>CÉRTEGUI</t>
  </si>
  <si>
    <t>CAJICÁ</t>
  </si>
  <si>
    <t>YAVARATÉ  (Cor. Departamental)</t>
  </si>
  <si>
    <t>BARRANQUILLA</t>
  </si>
  <si>
    <t>MOÑITOS</t>
  </si>
  <si>
    <t>PUERTO PARRA</t>
  </si>
  <si>
    <t>PUERTO TEJADA</t>
  </si>
  <si>
    <t>CASTILLA LA NUEVA</t>
  </si>
  <si>
    <t>GALAPA</t>
  </si>
  <si>
    <t>COVEÑAS</t>
  </si>
  <si>
    <t>PUERTO WILCHES</t>
  </si>
  <si>
    <t>SINCELEJO</t>
  </si>
  <si>
    <t>JUAN DE ACOSTA</t>
  </si>
  <si>
    <t>GALERAS</t>
  </si>
  <si>
    <t>SAN ANDRÉS DE SOTAVENTO</t>
  </si>
  <si>
    <t>COROZAL</t>
  </si>
  <si>
    <t>LOS PALMITOS</t>
  </si>
  <si>
    <t>TUBARÁ</t>
  </si>
  <si>
    <t>GUACHENE</t>
  </si>
  <si>
    <t>BARRANCABERMEJA</t>
  </si>
  <si>
    <t>USIACURÍ</t>
  </si>
  <si>
    <t>CHIN┌</t>
  </si>
  <si>
    <t>TUCHÍN</t>
  </si>
  <si>
    <t>PADILLA</t>
  </si>
  <si>
    <t>SAMPUÉS</t>
  </si>
  <si>
    <t>SAN JUAN DE BETULIA (Betulia)</t>
  </si>
  <si>
    <t>PONEDERA</t>
  </si>
  <si>
    <t>CAMPO DE LA CRUZ</t>
  </si>
  <si>
    <t>SOLEDAD</t>
  </si>
  <si>
    <t>PALMAR DE VARELA</t>
  </si>
  <si>
    <t>MALAMBO</t>
  </si>
  <si>
    <t>SANTO TOMÁS</t>
  </si>
  <si>
    <t>SABANAGRANDE</t>
  </si>
  <si>
    <t>BARANOA</t>
  </si>
  <si>
    <t>SANTA LUCÍA</t>
  </si>
  <si>
    <t>SUAN</t>
  </si>
  <si>
    <t>POLONUEVO</t>
  </si>
  <si>
    <t>EL ROBLE</t>
  </si>
  <si>
    <t>SINCÉ</t>
  </si>
  <si>
    <t>SAN ANDRÉS PROVIDENCIA Y SANTA CATALINA</t>
  </si>
  <si>
    <t>SAN ANDRES Y  PROVIDENCIA (Santa Isabel)</t>
  </si>
  <si>
    <t>ÚTICA</t>
  </si>
  <si>
    <t>ÚMBITA</t>
  </si>
  <si>
    <t>Ranking Índice de Riesgo</t>
  </si>
  <si>
    <t>Índice de Riesgo</t>
  </si>
  <si>
    <t>Vulnerabilidad (IPM Ajustado)</t>
  </si>
  <si>
    <t>Sumatoria de Áreas Amenazadas</t>
  </si>
  <si>
    <t>Área Amenazada (ha) (unión de capas)</t>
  </si>
  <si>
    <t>Exposición
Proporción Área Amenazada</t>
  </si>
  <si>
    <t>Creado</t>
  </si>
  <si>
    <t>Adoptado</t>
  </si>
  <si>
    <t>No reportado</t>
  </si>
  <si>
    <t>Formulado</t>
  </si>
  <si>
    <t>SANTAFÉ DE ANTIOQUIA</t>
  </si>
  <si>
    <t>ANZA</t>
  </si>
  <si>
    <t>EL CARMEN DE VIBORAL</t>
  </si>
  <si>
    <t>DONMATÍAS</t>
  </si>
  <si>
    <t>GUATAPE</t>
  </si>
  <si>
    <t>ITAGUI</t>
  </si>
  <si>
    <t>SAN ANDRÉS DE CUERQUÍA</t>
  </si>
  <si>
    <t>SAN PEDRO DE LOS MILAGROS</t>
  </si>
  <si>
    <t>SAN PEDRO DE URABA</t>
  </si>
  <si>
    <t>EL SANTUARIO</t>
  </si>
  <si>
    <t>SONSON</t>
  </si>
  <si>
    <t>VIGÍA DEL FUERTE</t>
  </si>
  <si>
    <t>YONDÓ</t>
  </si>
  <si>
    <t>ATLÁNTICO</t>
  </si>
  <si>
    <t>CARTAGENA</t>
  </si>
  <si>
    <t>NOROSÍ</t>
  </si>
  <si>
    <t>RÍO VIEJO</t>
  </si>
  <si>
    <t>SAN CRISTÓBAL</t>
  </si>
  <si>
    <t>SAN MARTÍN DE LOBA</t>
  </si>
  <si>
    <t>TIQUISIO</t>
  </si>
  <si>
    <t>TURBANÁ</t>
  </si>
  <si>
    <t>GAMEZA</t>
  </si>
  <si>
    <t>GÃŒICÁN</t>
  </si>
  <si>
    <t>VILLA DE LEYVA</t>
  </si>
  <si>
    <t>PAZ DE RÍO</t>
  </si>
  <si>
    <t>PISBA</t>
  </si>
  <si>
    <t>TOGÃŒÍ</t>
  </si>
  <si>
    <t>UMBITA</t>
  </si>
  <si>
    <t>ZETAQUIRA</t>
  </si>
  <si>
    <t>BELALCÁZAR</t>
  </si>
  <si>
    <t>SUPÍA</t>
  </si>
  <si>
    <t>VILLAMARÍA</t>
  </si>
  <si>
    <t>CAQUETÁ</t>
  </si>
  <si>
    <t>LA MONTAÑITA</t>
  </si>
  <si>
    <t>GUACHENÉ</t>
  </si>
  <si>
    <t>PAEZ</t>
  </si>
  <si>
    <t>PATÍA</t>
  </si>
  <si>
    <t>PURACÉ</t>
  </si>
  <si>
    <t>SOTARA</t>
  </si>
  <si>
    <t>TORIBIO</t>
  </si>
  <si>
    <t>BECERRIL</t>
  </si>
  <si>
    <t>RÍO DE ORO</t>
  </si>
  <si>
    <t>CHIMÁ</t>
  </si>
  <si>
    <t>CHINÚ</t>
  </si>
  <si>
    <t>SAHAGÚN</t>
  </si>
  <si>
    <t>SAN ANDRÉS SOTAVENTO</t>
  </si>
  <si>
    <t>SAN JOSÉ DE URÉ</t>
  </si>
  <si>
    <t>CAQUEZA</t>
  </si>
  <si>
    <t>FOMEQUE</t>
  </si>
  <si>
    <t>FÚQUENE</t>
  </si>
  <si>
    <t>GACHALA</t>
  </si>
  <si>
    <t>GUAYABAL DE SIQUIMA</t>
  </si>
  <si>
    <t>MACHETA</t>
  </si>
  <si>
    <t>SAN ANTONIO DEL TEQUENDAMA</t>
  </si>
  <si>
    <t>SAN JUAN DE RÍO SECO</t>
  </si>
  <si>
    <t>VILLA DE SAN DIEGO DE UBATE</t>
  </si>
  <si>
    <t>CHOCÓ</t>
  </si>
  <si>
    <t>ALTO BAUDÓ</t>
  </si>
  <si>
    <t>ATRATO</t>
  </si>
  <si>
    <t>BAHÍA SOLANO</t>
  </si>
  <si>
    <t>BAJO BAUDÓ</t>
  </si>
  <si>
    <t>BOJAYA</t>
  </si>
  <si>
    <t>CARMEN DEL DARIEN</t>
  </si>
  <si>
    <t>EL CARMEN DE ATRATO</t>
  </si>
  <si>
    <t>EL LITORAL DEL SAN JUAN</t>
  </si>
  <si>
    <t>MEDIO ATRATO</t>
  </si>
  <si>
    <t>MEDIO BAUDÓ</t>
  </si>
  <si>
    <t>MEDIO SAN JUAN</t>
  </si>
  <si>
    <t>RÍO IRÓ</t>
  </si>
  <si>
    <t>RÍO QUITO</t>
  </si>
  <si>
    <t>UNIÓN PANAMERICANA</t>
  </si>
  <si>
    <t>IQUIRA</t>
  </si>
  <si>
    <t>HATONUEVO</t>
  </si>
  <si>
    <t>ARIGUANÍ</t>
  </si>
  <si>
    <t>CERRO SAN ANTONIO</t>
  </si>
  <si>
    <t>CHIBOLO</t>
  </si>
  <si>
    <t>EL PIÑON</t>
  </si>
  <si>
    <t>PIJIÑO DEL CARMEN</t>
  </si>
  <si>
    <t>ANCUYÁ</t>
  </si>
  <si>
    <t>ARBOLEDA</t>
  </si>
  <si>
    <t>CONSACA</t>
  </si>
  <si>
    <t>CUASPUD</t>
  </si>
  <si>
    <t>CHACHAGÃŒÍ</t>
  </si>
  <si>
    <t>EL TABLÓN DE GÓMEZ</t>
  </si>
  <si>
    <t>LOS ANDES</t>
  </si>
  <si>
    <t>MAGÃŒI</t>
  </si>
  <si>
    <t>MALLAMA</t>
  </si>
  <si>
    <t>OLAYA HERRERA</t>
  </si>
  <si>
    <t>FRANCISCO PIZARRO</t>
  </si>
  <si>
    <t>ROBERTO PAYÁN</t>
  </si>
  <si>
    <t>SAN PEDRO DE CARTAGO</t>
  </si>
  <si>
    <t>SANTACRUZ</t>
  </si>
  <si>
    <t>SAN ANDRES DE TUMACO</t>
  </si>
  <si>
    <t>ABREGO</t>
  </si>
  <si>
    <t>CACHIRÁ</t>
  </si>
  <si>
    <t>QUINDÍO</t>
  </si>
  <si>
    <t>CALARCA</t>
  </si>
  <si>
    <t>EL CARMEN DE CHUCURÍ</t>
  </si>
  <si>
    <t>GAMBITA</t>
  </si>
  <si>
    <t>GÃŒEPSA</t>
  </si>
  <si>
    <t>COLOSO</t>
  </si>
  <si>
    <t>SAN JUAN DE BETULIA</t>
  </si>
  <si>
    <t>SAN LUIS DE SINCÉ</t>
  </si>
  <si>
    <t>SANTIAGO DE TOLÚ</t>
  </si>
  <si>
    <t>TOLÚ VIEJO</t>
  </si>
  <si>
    <t>ARMERO</t>
  </si>
  <si>
    <t>SAN SEBASTIÁN DE MARIQUITA</t>
  </si>
  <si>
    <t>GUADALAJARA DE BUGA</t>
  </si>
  <si>
    <t>CALIMA</t>
  </si>
  <si>
    <t>CHAMEZA</t>
  </si>
  <si>
    <t>VALLE DEL GUAMUEZ</t>
  </si>
  <si>
    <t>ARCHIPIÉLAGO DE SAN ANDRÉS, PROVIDENCIA Y SANTA CATALINA</t>
  </si>
  <si>
    <t>GUAINÍA</t>
  </si>
  <si>
    <t>CARURU</t>
  </si>
  <si>
    <t>Departamento</t>
  </si>
  <si>
    <t>Municipio</t>
  </si>
  <si>
    <t>Dimensión financiera</t>
  </si>
  <si>
    <t>Porcentaje población en cabecera 2016</t>
  </si>
  <si>
    <t>Dimensión socioeconómica</t>
  </si>
  <si>
    <t>Densidad empresarial 2016 por cada 10.000 habitantes</t>
  </si>
  <si>
    <t>Dimensión de gestión del riesgo de desastres</t>
  </si>
  <si>
    <t>Inversión gestión del riesgo per cápita 2012 
(pesos ktes 2015)</t>
  </si>
  <si>
    <t>Inversión gestión del riesgo per cápita 2013
(pesos ktes 2015)</t>
  </si>
  <si>
    <t>Inversión gestión del riesgo per cápita 2014
(pesos ktes 2015)</t>
  </si>
  <si>
    <t>Inversión gestión del riesgo per cápita 2015
(pesos ktes 2015)</t>
  </si>
  <si>
    <t xml:space="preserve">Promedio valor agregado 2012 - 2015 (pesos ktes 2015) </t>
  </si>
  <si>
    <t>Valor agregado per cápita 2012 (pesos ktes 2015)</t>
  </si>
  <si>
    <t>Valor agregado per cápita 2013 (pesos ktes 2015)</t>
  </si>
  <si>
    <t>Valor agregado per cápita 2014 (pesos ktes 2015)</t>
  </si>
  <si>
    <t>Valor agregado per cápita 2015 (pesos ktes 2015)</t>
  </si>
  <si>
    <t>Promedio inversión gestión del riesgo 2012 - 2015 
(pesos ktes 2015)</t>
  </si>
  <si>
    <t>Estado del Comité Municipal de Gestión de Riesgo de Desastre (CMGRD)</t>
  </si>
  <si>
    <t>Estado del Plan Municipal de Gestión de Riesgo de Desastre (PMGRD)</t>
  </si>
  <si>
    <t>Estado de la Estrategia de Manejo de Respuesta a Emergencias (EMRE)</t>
  </si>
  <si>
    <t>Tiene PMGRD o EMRE adoptado (1=Adoptado;
0=No reportado o en formulación)</t>
  </si>
  <si>
    <t>No. herramientas del municipio para gestionar el riesgo estandarizada</t>
  </si>
  <si>
    <t>Percentil 2</t>
  </si>
  <si>
    <t>Percentil 98</t>
  </si>
  <si>
    <t>Promedio valor agregado 2012 - 2015 estandarizado</t>
  </si>
  <si>
    <t>Densidad empresarial 2016 por cada 10.000 habitantes estandarizado</t>
  </si>
  <si>
    <t>Promedio inversión gestión del riesgo 2012 - 2015 estandarizado</t>
  </si>
  <si>
    <t>Componente socioeconómico</t>
  </si>
  <si>
    <t>Componente financiero</t>
  </si>
  <si>
    <t>Componente de gestión del riesgo</t>
  </si>
  <si>
    <t>Índice de capacidades</t>
  </si>
  <si>
    <t>Grupo capacidades</t>
  </si>
  <si>
    <t>Cuartil 1</t>
  </si>
  <si>
    <t>Cuartil 2</t>
  </si>
  <si>
    <t>Cuartil 3</t>
  </si>
  <si>
    <t>Máximo</t>
  </si>
  <si>
    <t xml:space="preserve">No. herramientas del municipio para gestionar el riesgo 
(2=Tiene PMGRD/ EMRE y CMGRD; 1=Tiene PMGRD/EMRE o CMGRD; 0=No tiene ni PMGRD/EMRE ni CMGRD) </t>
  </si>
  <si>
    <t>Divipola</t>
  </si>
  <si>
    <t>Código 
departamento</t>
  </si>
  <si>
    <t>Índice de Capacidades</t>
  </si>
  <si>
    <t>Índice de riesgo ajustado por capacidades</t>
  </si>
  <si>
    <t>Distancia euclidiana</t>
  </si>
  <si>
    <t>Máximo teórico</t>
  </si>
  <si>
    <t>Promedio ingresos per cápita 
2012 - 2015 (pesos ktes 2015)</t>
  </si>
  <si>
    <t>Ranking Índice de Riesgo ajustado por capacidades</t>
  </si>
  <si>
    <t>Ingresos tributarios y no tributarios per cápita 2012 
(pesos ktes 2015)</t>
  </si>
  <si>
    <t>Ingresos tributarios y no tributarios per cápita 2013 
(pesos ktes 2015)</t>
  </si>
  <si>
    <t>Ingresos tributarios y no tributarios per cápita 2014 
(pesos ktes 2015)</t>
  </si>
  <si>
    <t>Ingresos tributarios y no tributarios per cápita 2015 
(pesos ktes 2015)</t>
  </si>
  <si>
    <t>Fuentes consultadas</t>
  </si>
  <si>
    <t>Variable</t>
  </si>
  <si>
    <t>Fuente</t>
  </si>
  <si>
    <t>DANE</t>
  </si>
  <si>
    <t>Porcentaje población en cabecera</t>
  </si>
  <si>
    <t>Densidad empresarial</t>
  </si>
  <si>
    <t>Confecámaras</t>
  </si>
  <si>
    <t>Inversión en gestión del riesgo de desastres</t>
  </si>
  <si>
    <t>UNGRD</t>
  </si>
  <si>
    <t>Instrumentos para la gestión del riesgo de desastres</t>
  </si>
  <si>
    <t>Dimensión</t>
  </si>
  <si>
    <t>Financiera</t>
  </si>
  <si>
    <t>Socioeconómica</t>
  </si>
  <si>
    <t>Gestión del riesgo de desastres</t>
  </si>
  <si>
    <t>Ingresos tributarios y no tributarios*</t>
  </si>
  <si>
    <t>Valor agregado*</t>
  </si>
  <si>
    <t>*La información per cápita se obtuvo dividiendo las variables entre la proyección de la población del DANE para los años requeridos.</t>
  </si>
  <si>
    <t>Amenaza</t>
  </si>
  <si>
    <t>Movimientos en masa</t>
  </si>
  <si>
    <t>Flujos torrenciales</t>
  </si>
  <si>
    <t>Inundaciones lentas</t>
  </si>
  <si>
    <t>Año</t>
  </si>
  <si>
    <t>Vulnerabilidad</t>
  </si>
  <si>
    <t>Censo Nacional 2005 - DANE</t>
  </si>
  <si>
    <t>Censo Nacional Agropecuario 2014 - DANE</t>
  </si>
  <si>
    <t>Nota: el IPM empleado en las zonas rurales proviene del Censo Nacional Agropecuario. El dato de las cabeceras municipales corresponde al IPM del Censo 2005.</t>
  </si>
  <si>
    <t>Índice de Pobreza Multidimensional (IPM) - ajustado</t>
  </si>
  <si>
    <t>Índice de Pobreza Multidimensional (IPM)</t>
  </si>
  <si>
    <t>2012-2015</t>
  </si>
  <si>
    <t>DNP - Operaciones efectivas de caja</t>
  </si>
  <si>
    <t>FUT - Metodología DADS - DNP</t>
  </si>
  <si>
    <t>Nota: la metodología del índice de capacidades está basada en el componente de dotaciones iniciales de la Medición de Desempeño Municipal elaborada por la Dirección de Descentralización y Desarrollo Regional  del DNP en el 2017; por tanto los años de análisis para cada una de las variables corresponden a esa metodología.</t>
  </si>
  <si>
    <t>*ktes: precios constantes</t>
  </si>
  <si>
    <t>Citar como: DNP - DADS, 2018. Índice Municipal de Riesgo Ajustado por Capacidades.</t>
  </si>
  <si>
    <t>Mapa de inundaciones a escala 1:100.000 del IDEAM – IGAC, 2012 e IDEAM, 2016</t>
  </si>
  <si>
    <t>Mapa Nacional de susceptibilidad a movimientos en masa a escala 1:100.000, SGC, 2015</t>
  </si>
  <si>
    <t>2012 y 2016</t>
  </si>
  <si>
    <t>Mapa de flujos torrenciales a escala 1:500.000 del IDEAM</t>
  </si>
  <si>
    <t>1. Componente Índice de Riesgo</t>
  </si>
  <si>
    <t>2. Componente Índice de capacidades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</si>
</sst>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3">
    <xf numFmtId="0" fontId="0" fillId="0" borderId="0" xfId="0"/>
    <xf numFmtId="0" fontId="0" fillId="0" borderId="1" xfId="0" applyBorder="1"/>
    <xf numFmtId="1" fontId="0" fillId="0" borderId="0" xfId="0" applyNumberFormat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4" fontId="0" fillId="0" borderId="1" xfId="0" applyNumberFormat="1" applyFill="1" applyBorder="1"/>
    <xf numFmtId="4" fontId="0" fillId="0" borderId="1" xfId="0" applyNumberFormat="1" applyBorder="1"/>
    <xf numFmtId="1" fontId="0" fillId="0" borderId="1" xfId="0" applyNumberFormat="1" applyBorder="1"/>
    <xf numFmtId="0" fontId="3" fillId="0" borderId="1" xfId="0" applyFont="1" applyFill="1" applyBorder="1"/>
    <xf numFmtId="4" fontId="3" fillId="0" borderId="1" xfId="0" applyNumberFormat="1" applyFont="1" applyBorder="1"/>
    <xf numFmtId="0" fontId="0" fillId="0" borderId="2" xfId="0" applyFill="1" applyBorder="1"/>
    <xf numFmtId="4" fontId="0" fillId="0" borderId="2" xfId="0" applyNumberFormat="1" applyFill="1" applyBorder="1"/>
    <xf numFmtId="4" fontId="0" fillId="0" borderId="2" xfId="0" applyNumberFormat="1" applyBorder="1"/>
    <xf numFmtId="1" fontId="0" fillId="0" borderId="2" xfId="0" applyNumberFormat="1" applyBorder="1"/>
    <xf numFmtId="0" fontId="0" fillId="0" borderId="2" xfId="0" applyBorder="1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4" fontId="2" fillId="0" borderId="0" xfId="0" applyNumberFormat="1" applyFont="1" applyFill="1"/>
    <xf numFmtId="0" fontId="2" fillId="3" borderId="4" xfId="0" applyFont="1" applyFill="1" applyBorder="1" applyAlignment="1">
      <alignment horizontal="center" vertical="center" wrapText="1"/>
    </xf>
    <xf numFmtId="164" fontId="0" fillId="0" borderId="2" xfId="1" applyNumberFormat="1" applyFont="1" applyBorder="1"/>
    <xf numFmtId="164" fontId="0" fillId="0" borderId="1" xfId="1" applyNumberFormat="1" applyFont="1" applyBorder="1"/>
    <xf numFmtId="2" fontId="0" fillId="0" borderId="2" xfId="0" applyNumberFormat="1" applyBorder="1"/>
    <xf numFmtId="2" fontId="0" fillId="0" borderId="1" xfId="0" applyNumberFormat="1" applyBorder="1"/>
    <xf numFmtId="3" fontId="0" fillId="0" borderId="0" xfId="0" applyNumberFormat="1"/>
    <xf numFmtId="10" fontId="1" fillId="4" borderId="1" xfId="1" applyNumberFormat="1" applyFont="1" applyFill="1" applyBorder="1" applyAlignment="1">
      <alignment horizontal="center" vertical="center" wrapText="1"/>
    </xf>
    <xf numFmtId="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3" fontId="0" fillId="0" borderId="1" xfId="0" applyNumberFormat="1" applyBorder="1"/>
    <xf numFmtId="0" fontId="0" fillId="0" borderId="2" xfId="0" applyNumberFormat="1" applyFill="1" applyBorder="1"/>
    <xf numFmtId="0" fontId="0" fillId="0" borderId="1" xfId="0" applyNumberFormat="1" applyFill="1" applyBorder="1"/>
    <xf numFmtId="0" fontId="0" fillId="0" borderId="1" xfId="0" applyNumberFormat="1" applyBorder="1"/>
    <xf numFmtId="0" fontId="1" fillId="0" borderId="0" xfId="0" applyFont="1"/>
    <xf numFmtId="0" fontId="0" fillId="0" borderId="0" xfId="0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4" fontId="0" fillId="5" borderId="1" xfId="0" applyNumberFormat="1" applyFill="1" applyBorder="1"/>
    <xf numFmtId="10" fontId="1" fillId="5" borderId="1" xfId="1" applyNumberFormat="1" applyFont="1" applyFill="1" applyBorder="1" applyAlignment="1">
      <alignment horizontal="center" vertical="center" wrapText="1"/>
    </xf>
    <xf numFmtId="165" fontId="0" fillId="5" borderId="1" xfId="0" applyNumberForma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6" fillId="0" borderId="0" xfId="0" applyFont="1"/>
    <xf numFmtId="0" fontId="0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wrapText="1"/>
    </xf>
    <xf numFmtId="0" fontId="7" fillId="8" borderId="0" xfId="0" applyFont="1" applyFill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164" fontId="0" fillId="0" borderId="1" xfId="1" applyNumberFormat="1" applyFont="1" applyFill="1" applyBorder="1"/>
    <xf numFmtId="0" fontId="1" fillId="8" borderId="10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A2" sqref="A2:D2"/>
    </sheetView>
  </sheetViews>
  <sheetFormatPr baseColWidth="10" defaultRowHeight="15" x14ac:dyDescent="0.25"/>
  <cols>
    <col min="1" max="1" width="29.7109375" customWidth="1"/>
    <col min="2" max="2" width="50.7109375" customWidth="1"/>
    <col min="3" max="3" width="28.42578125" customWidth="1"/>
  </cols>
  <sheetData>
    <row r="1" spans="1:4" ht="15.75" thickBot="1" x14ac:dyDescent="0.3"/>
    <row r="2" spans="1:4" ht="15.75" thickBot="1" x14ac:dyDescent="0.3">
      <c r="A2" s="70" t="s">
        <v>1252</v>
      </c>
      <c r="B2" s="71"/>
      <c r="C2" s="71"/>
      <c r="D2" s="72"/>
    </row>
    <row r="3" spans="1:4" ht="15.75" thickBot="1" x14ac:dyDescent="0.3">
      <c r="A3" s="35"/>
      <c r="C3" s="35"/>
    </row>
    <row r="4" spans="1:4" ht="15.75" thickBot="1" x14ac:dyDescent="0.3">
      <c r="A4" s="58" t="s">
        <v>1290</v>
      </c>
      <c r="B4" s="59"/>
      <c r="C4" s="59"/>
      <c r="D4" s="60"/>
    </row>
    <row r="5" spans="1:4" x14ac:dyDescent="0.25">
      <c r="A5" s="49" t="s">
        <v>1262</v>
      </c>
      <c r="B5" s="48" t="s">
        <v>1253</v>
      </c>
      <c r="C5" s="48" t="s">
        <v>1254</v>
      </c>
      <c r="D5" s="48" t="s">
        <v>1273</v>
      </c>
    </row>
    <row r="6" spans="1:4" ht="60" x14ac:dyDescent="0.25">
      <c r="A6" s="61" t="s">
        <v>1269</v>
      </c>
      <c r="B6" s="46" t="s">
        <v>1270</v>
      </c>
      <c r="C6" s="52" t="s">
        <v>1287</v>
      </c>
      <c r="D6" s="47">
        <v>2015</v>
      </c>
    </row>
    <row r="7" spans="1:4" ht="30" x14ac:dyDescent="0.25">
      <c r="A7" s="61"/>
      <c r="B7" s="46" t="s">
        <v>1271</v>
      </c>
      <c r="C7" s="56" t="s">
        <v>1289</v>
      </c>
      <c r="D7" s="47">
        <v>2010</v>
      </c>
    </row>
    <row r="8" spans="1:4" ht="45" x14ac:dyDescent="0.25">
      <c r="A8" s="61"/>
      <c r="B8" s="46" t="s">
        <v>1272</v>
      </c>
      <c r="C8" s="50" t="s">
        <v>1286</v>
      </c>
      <c r="D8" s="47" t="s">
        <v>1288</v>
      </c>
    </row>
    <row r="9" spans="1:4" ht="30" x14ac:dyDescent="0.25">
      <c r="A9" s="61" t="s">
        <v>1274</v>
      </c>
      <c r="B9" s="45" t="s">
        <v>1278</v>
      </c>
      <c r="C9" s="45" t="s">
        <v>1276</v>
      </c>
      <c r="D9" s="47">
        <v>2015</v>
      </c>
    </row>
    <row r="10" spans="1:4" x14ac:dyDescent="0.25">
      <c r="A10" s="61"/>
      <c r="B10" s="46" t="s">
        <v>1279</v>
      </c>
      <c r="C10" s="44" t="s">
        <v>1275</v>
      </c>
      <c r="D10" s="47">
        <v>2006</v>
      </c>
    </row>
    <row r="12" spans="1:4" ht="27.75" customHeight="1" x14ac:dyDescent="0.25">
      <c r="A12" s="62" t="s">
        <v>1277</v>
      </c>
      <c r="B12" s="62"/>
      <c r="C12" s="62"/>
      <c r="D12" s="62"/>
    </row>
    <row r="13" spans="1:4" ht="15.75" thickBot="1" x14ac:dyDescent="0.3">
      <c r="C13" s="35"/>
    </row>
    <row r="14" spans="1:4" ht="15.75" thickBot="1" x14ac:dyDescent="0.3">
      <c r="A14" s="58" t="s">
        <v>1291</v>
      </c>
      <c r="B14" s="59"/>
      <c r="C14" s="59"/>
      <c r="D14" s="60"/>
    </row>
    <row r="15" spans="1:4" x14ac:dyDescent="0.25">
      <c r="A15" s="49" t="s">
        <v>1262</v>
      </c>
      <c r="B15" s="49" t="s">
        <v>1253</v>
      </c>
      <c r="C15" s="49" t="s">
        <v>1254</v>
      </c>
      <c r="D15" s="48" t="s">
        <v>1273</v>
      </c>
    </row>
    <row r="16" spans="1:4" ht="30" x14ac:dyDescent="0.25">
      <c r="A16" s="55" t="s">
        <v>1263</v>
      </c>
      <c r="B16" s="51" t="s">
        <v>1266</v>
      </c>
      <c r="C16" s="52" t="s">
        <v>1281</v>
      </c>
      <c r="D16" s="53" t="s">
        <v>1280</v>
      </c>
    </row>
    <row r="17" spans="1:4" x14ac:dyDescent="0.25">
      <c r="A17" s="65" t="s">
        <v>1264</v>
      </c>
      <c r="B17" s="44" t="s">
        <v>1267</v>
      </c>
      <c r="C17" s="1" t="s">
        <v>1255</v>
      </c>
      <c r="D17" s="4" t="s">
        <v>1280</v>
      </c>
    </row>
    <row r="18" spans="1:4" x14ac:dyDescent="0.25">
      <c r="A18" s="65"/>
      <c r="B18" s="44" t="s">
        <v>1256</v>
      </c>
      <c r="C18" s="44" t="s">
        <v>1255</v>
      </c>
      <c r="D18" s="4">
        <v>2016</v>
      </c>
    </row>
    <row r="19" spans="1:4" x14ac:dyDescent="0.25">
      <c r="A19" s="65"/>
      <c r="B19" s="44" t="s">
        <v>1257</v>
      </c>
      <c r="C19" s="44" t="s">
        <v>1258</v>
      </c>
      <c r="D19" s="53">
        <v>2016</v>
      </c>
    </row>
    <row r="20" spans="1:4" x14ac:dyDescent="0.25">
      <c r="A20" s="65" t="s">
        <v>1265</v>
      </c>
      <c r="B20" s="46" t="s">
        <v>1259</v>
      </c>
      <c r="C20" s="45" t="s">
        <v>1282</v>
      </c>
      <c r="D20" s="53" t="s">
        <v>1280</v>
      </c>
    </row>
    <row r="21" spans="1:4" x14ac:dyDescent="0.25">
      <c r="A21" s="65"/>
      <c r="B21" s="44" t="s">
        <v>1261</v>
      </c>
      <c r="C21" s="44" t="s">
        <v>1260</v>
      </c>
      <c r="D21" s="53">
        <v>2016</v>
      </c>
    </row>
    <row r="22" spans="1:4" ht="15" customHeight="1" x14ac:dyDescent="0.25">
      <c r="A22" s="64" t="s">
        <v>1268</v>
      </c>
      <c r="B22" s="64"/>
      <c r="C22" s="64"/>
      <c r="D22" s="64"/>
    </row>
    <row r="23" spans="1:4" x14ac:dyDescent="0.25">
      <c r="A23" s="62"/>
      <c r="B23" s="62"/>
      <c r="C23" s="62"/>
      <c r="D23" s="62"/>
    </row>
    <row r="24" spans="1:4" ht="52.5" customHeight="1" x14ac:dyDescent="0.25">
      <c r="A24" s="63" t="s">
        <v>1283</v>
      </c>
      <c r="B24" s="63"/>
      <c r="C24" s="63"/>
      <c r="D24" s="63"/>
    </row>
    <row r="26" spans="1:4" ht="15.75" x14ac:dyDescent="0.25">
      <c r="A26" s="57" t="s">
        <v>1285</v>
      </c>
      <c r="B26" s="57"/>
      <c r="C26" s="57"/>
      <c r="D26" s="57"/>
    </row>
  </sheetData>
  <mergeCells count="11">
    <mergeCell ref="A2:D2"/>
    <mergeCell ref="A26:D26"/>
    <mergeCell ref="A4:D4"/>
    <mergeCell ref="A6:A8"/>
    <mergeCell ref="A9:A10"/>
    <mergeCell ref="A12:D12"/>
    <mergeCell ref="A14:D14"/>
    <mergeCell ref="A24:D24"/>
    <mergeCell ref="A22:D23"/>
    <mergeCell ref="A17:A19"/>
    <mergeCell ref="A20:A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4"/>
  <sheetViews>
    <sheetView zoomScale="90" zoomScaleNormal="90"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S1065" sqref="S1065"/>
    </sheetView>
  </sheetViews>
  <sheetFormatPr baseColWidth="10" defaultRowHeight="15" x14ac:dyDescent="0.25"/>
  <cols>
    <col min="1" max="1" width="9.42578125" bestFit="1" customWidth="1"/>
    <col min="2" max="2" width="43.5703125" bestFit="1" customWidth="1"/>
    <col min="3" max="3" width="20.140625" customWidth="1"/>
    <col min="4" max="4" width="21.7109375" customWidth="1"/>
    <col min="5" max="5" width="26.140625" customWidth="1"/>
    <col min="6" max="6" width="16.85546875" style="2" customWidth="1"/>
    <col min="7" max="7" width="17.85546875" customWidth="1"/>
    <col min="8" max="8" width="20.140625" customWidth="1"/>
    <col min="9" max="9" width="21.140625" style="2" customWidth="1"/>
    <col min="10" max="10" width="19.140625" customWidth="1"/>
    <col min="11" max="11" width="14.5703125" customWidth="1"/>
    <col min="12" max="12" width="12.85546875" customWidth="1"/>
    <col min="13" max="13" width="17.5703125" customWidth="1"/>
    <col min="14" max="14" width="18.28515625" customWidth="1"/>
    <col min="15" max="15" width="13.85546875" customWidth="1"/>
    <col min="16" max="16" width="14.5703125" customWidth="1"/>
    <col min="17" max="17" width="15.140625" customWidth="1"/>
    <col min="18" max="18" width="14" customWidth="1"/>
    <col min="19" max="19" width="11.42578125" customWidth="1"/>
  </cols>
  <sheetData>
    <row r="1" spans="1:20" ht="60.75" thickBot="1" x14ac:dyDescent="0.3">
      <c r="A1" s="16" t="s">
        <v>1240</v>
      </c>
      <c r="B1" s="17" t="s">
        <v>1204</v>
      </c>
      <c r="C1" s="17" t="s">
        <v>1203</v>
      </c>
      <c r="D1" s="17" t="s">
        <v>0</v>
      </c>
      <c r="E1" s="18" t="s">
        <v>1</v>
      </c>
      <c r="F1" s="19" t="s">
        <v>2</v>
      </c>
      <c r="G1" s="18" t="s">
        <v>3</v>
      </c>
      <c r="H1" s="18" t="s">
        <v>4</v>
      </c>
      <c r="I1" s="19" t="s">
        <v>5</v>
      </c>
      <c r="J1" s="18" t="s">
        <v>6</v>
      </c>
      <c r="K1" s="18" t="s">
        <v>7</v>
      </c>
      <c r="L1" s="18" t="s">
        <v>8</v>
      </c>
      <c r="M1" s="18" t="s">
        <v>1083</v>
      </c>
      <c r="N1" s="17" t="s">
        <v>1082</v>
      </c>
      <c r="O1" s="18" t="s">
        <v>9</v>
      </c>
      <c r="P1" s="18" t="s">
        <v>10</v>
      </c>
      <c r="Q1" s="17" t="s">
        <v>1084</v>
      </c>
      <c r="R1" s="17" t="s">
        <v>1081</v>
      </c>
      <c r="S1" s="22" t="s">
        <v>1080</v>
      </c>
      <c r="T1" s="20" t="s">
        <v>1079</v>
      </c>
    </row>
    <row r="2" spans="1:20" x14ac:dyDescent="0.25">
      <c r="A2" s="32">
        <v>54250</v>
      </c>
      <c r="B2" s="11" t="s">
        <v>11</v>
      </c>
      <c r="C2" s="11" t="s">
        <v>12</v>
      </c>
      <c r="D2" s="12"/>
      <c r="E2" s="13">
        <v>713.05305950699994</v>
      </c>
      <c r="F2" s="14">
        <v>1</v>
      </c>
      <c r="G2" s="13">
        <v>16187.948449709998</v>
      </c>
      <c r="H2" s="13"/>
      <c r="I2" s="14">
        <v>1</v>
      </c>
      <c r="J2" s="13">
        <v>47888.2158194</v>
      </c>
      <c r="K2" s="3">
        <v>1</v>
      </c>
      <c r="L2" s="14">
        <f t="shared" ref="L2:L65" si="0">+F2+I2+K2</f>
        <v>3</v>
      </c>
      <c r="M2" s="12">
        <v>57278.519291999997</v>
      </c>
      <c r="N2" s="12">
        <f t="shared" ref="N2:N65" si="1">+D2+E2+G2+H2+J2</f>
        <v>64789.217328617</v>
      </c>
      <c r="O2" s="13">
        <f t="shared" ref="O2:O65" si="2">+M2-N2</f>
        <v>-7510.6980366170028</v>
      </c>
      <c r="P2" s="13">
        <v>70182.1567775</v>
      </c>
      <c r="Q2" s="23">
        <f t="shared" ref="Q2:Q65" si="3">+M2/P2</f>
        <v>0.81614076742599007</v>
      </c>
      <c r="R2" s="23">
        <v>0.92592591047286987</v>
      </c>
      <c r="S2" s="25">
        <f>+Q2*R2*100</f>
        <v>75.568588315293667</v>
      </c>
      <c r="T2" s="15">
        <v>1</v>
      </c>
    </row>
    <row r="3" spans="1:20" x14ac:dyDescent="0.25">
      <c r="A3" s="33">
        <v>5475</v>
      </c>
      <c r="B3" s="5" t="s">
        <v>14</v>
      </c>
      <c r="C3" s="5" t="s">
        <v>15</v>
      </c>
      <c r="D3" s="6">
        <v>49035.881081</v>
      </c>
      <c r="E3" s="7">
        <v>4646.4031889899998</v>
      </c>
      <c r="F3" s="8">
        <v>1</v>
      </c>
      <c r="G3" s="7">
        <v>7034.2279816800001</v>
      </c>
      <c r="H3" s="7"/>
      <c r="I3" s="8">
        <v>1</v>
      </c>
      <c r="J3" s="7">
        <v>48665.074239499998</v>
      </c>
      <c r="K3" s="1">
        <v>1</v>
      </c>
      <c r="L3" s="8">
        <f t="shared" si="0"/>
        <v>3</v>
      </c>
      <c r="M3" s="6">
        <v>102622.00668200001</v>
      </c>
      <c r="N3" s="6">
        <f t="shared" si="1"/>
        <v>109381.58649116999</v>
      </c>
      <c r="O3" s="7">
        <f t="shared" si="2"/>
        <v>-6759.5798091699835</v>
      </c>
      <c r="P3" s="7">
        <v>124532.339829</v>
      </c>
      <c r="Q3" s="24">
        <f t="shared" si="3"/>
        <v>0.82405909037695835</v>
      </c>
      <c r="R3" s="24">
        <v>0.91231966018676758</v>
      </c>
      <c r="S3" s="25">
        <f t="shared" ref="S3:S66" si="4">+Q3*R3*100</f>
        <v>75.180530930652338</v>
      </c>
      <c r="T3" s="4">
        <v>2</v>
      </c>
    </row>
    <row r="4" spans="1:20" x14ac:dyDescent="0.25">
      <c r="A4" s="33">
        <v>13268</v>
      </c>
      <c r="B4" s="5" t="s">
        <v>32</v>
      </c>
      <c r="C4" s="5" t="s">
        <v>33</v>
      </c>
      <c r="D4" s="6">
        <v>17734.005895800001</v>
      </c>
      <c r="E4" s="7">
        <v>10567.8620336</v>
      </c>
      <c r="F4" s="8">
        <v>1</v>
      </c>
      <c r="G4" s="7"/>
      <c r="H4" s="7"/>
      <c r="I4" s="8"/>
      <c r="J4" s="7"/>
      <c r="K4" s="1"/>
      <c r="L4" s="8">
        <f t="shared" si="0"/>
        <v>1</v>
      </c>
      <c r="M4" s="6">
        <v>28301.867917600001</v>
      </c>
      <c r="N4" s="6">
        <f t="shared" si="1"/>
        <v>28301.867929400003</v>
      </c>
      <c r="O4" s="7">
        <f t="shared" si="2"/>
        <v>-1.1800002539530396E-5</v>
      </c>
      <c r="P4" s="7">
        <v>31688.373325</v>
      </c>
      <c r="Q4" s="24">
        <f t="shared" si="3"/>
        <v>0.89313097984968903</v>
      </c>
      <c r="R4" s="24">
        <v>0.6974790096282959</v>
      </c>
      <c r="S4" s="25">
        <f t="shared" si="4"/>
        <v>62.294011129391059</v>
      </c>
      <c r="T4" s="4">
        <v>3</v>
      </c>
    </row>
    <row r="5" spans="1:20" x14ac:dyDescent="0.25">
      <c r="A5" s="33">
        <v>54418</v>
      </c>
      <c r="B5" s="5" t="s">
        <v>31</v>
      </c>
      <c r="C5" s="5" t="s">
        <v>12</v>
      </c>
      <c r="D5" s="6"/>
      <c r="E5" s="7"/>
      <c r="F5" s="8"/>
      <c r="G5" s="7">
        <v>5737.5562770659999</v>
      </c>
      <c r="H5" s="7"/>
      <c r="I5" s="8">
        <v>1</v>
      </c>
      <c r="J5" s="7">
        <v>4282.8955426800003</v>
      </c>
      <c r="K5" s="1">
        <v>1</v>
      </c>
      <c r="L5" s="8">
        <f t="shared" si="0"/>
        <v>2</v>
      </c>
      <c r="M5" s="6">
        <v>8641.8217515300003</v>
      </c>
      <c r="N5" s="6">
        <f t="shared" si="1"/>
        <v>10020.451819746</v>
      </c>
      <c r="O5" s="7">
        <f t="shared" si="2"/>
        <v>-1378.6300682159999</v>
      </c>
      <c r="P5" s="7">
        <v>8772.2251102099999</v>
      </c>
      <c r="Q5" s="24">
        <f t="shared" si="3"/>
        <v>0.98513451752073444</v>
      </c>
      <c r="R5" s="24">
        <v>0.62595421075820923</v>
      </c>
      <c r="S5" s="25">
        <f t="shared" si="4"/>
        <v>61.664909940536063</v>
      </c>
      <c r="T5" s="4">
        <v>4</v>
      </c>
    </row>
    <row r="6" spans="1:20" x14ac:dyDescent="0.25">
      <c r="A6" s="33">
        <v>54125</v>
      </c>
      <c r="B6" s="5" t="s">
        <v>42</v>
      </c>
      <c r="C6" s="5" t="s">
        <v>12</v>
      </c>
      <c r="D6" s="6"/>
      <c r="E6" s="7">
        <v>1.47634507156E-2</v>
      </c>
      <c r="F6" s="8">
        <v>1</v>
      </c>
      <c r="G6" s="7">
        <v>6299.7438681900003</v>
      </c>
      <c r="H6" s="7">
        <v>11.7724924972</v>
      </c>
      <c r="I6" s="8">
        <v>1</v>
      </c>
      <c r="J6" s="7">
        <v>12963.487137399999</v>
      </c>
      <c r="K6" s="1">
        <v>1</v>
      </c>
      <c r="L6" s="8">
        <f t="shared" si="0"/>
        <v>3</v>
      </c>
      <c r="M6" s="6">
        <v>13586.442782399999</v>
      </c>
      <c r="N6" s="6">
        <f t="shared" si="1"/>
        <v>19275.018261537916</v>
      </c>
      <c r="O6" s="7">
        <f t="shared" si="2"/>
        <v>-5688.5754791379168</v>
      </c>
      <c r="P6" s="7">
        <v>13880.897743199999</v>
      </c>
      <c r="Q6" s="24">
        <f t="shared" si="3"/>
        <v>0.97878703767958752</v>
      </c>
      <c r="R6" s="24">
        <v>0.6235884428024292</v>
      </c>
      <c r="S6" s="25">
        <f t="shared" si="4"/>
        <v>61.036028466181655</v>
      </c>
      <c r="T6" s="4">
        <v>5</v>
      </c>
    </row>
    <row r="7" spans="1:20" x14ac:dyDescent="0.25">
      <c r="A7" s="33">
        <v>15480</v>
      </c>
      <c r="B7" s="5" t="s">
        <v>45</v>
      </c>
      <c r="C7" s="5" t="s">
        <v>46</v>
      </c>
      <c r="D7" s="6"/>
      <c r="E7" s="7">
        <v>1.43598708097E-4</v>
      </c>
      <c r="F7" s="8">
        <v>1</v>
      </c>
      <c r="G7" s="7">
        <v>7555.0895202899992</v>
      </c>
      <c r="H7" s="7">
        <v>1.69305077133</v>
      </c>
      <c r="I7" s="8">
        <v>1</v>
      </c>
      <c r="J7" s="7">
        <v>13753.882420800001</v>
      </c>
      <c r="K7" s="1">
        <v>1</v>
      </c>
      <c r="L7" s="8">
        <f t="shared" si="0"/>
        <v>3</v>
      </c>
      <c r="M7" s="6">
        <v>13753.882420800001</v>
      </c>
      <c r="N7" s="6">
        <f t="shared" si="1"/>
        <v>21310.665135460036</v>
      </c>
      <c r="O7" s="7">
        <f t="shared" si="2"/>
        <v>-7556.7827146600357</v>
      </c>
      <c r="P7" s="7">
        <v>13753.882420800001</v>
      </c>
      <c r="Q7" s="24">
        <f t="shared" si="3"/>
        <v>1</v>
      </c>
      <c r="R7" s="24">
        <v>0.60478198528289795</v>
      </c>
      <c r="S7" s="25">
        <f t="shared" si="4"/>
        <v>60.478198528289795</v>
      </c>
      <c r="T7" s="4">
        <v>6</v>
      </c>
    </row>
    <row r="8" spans="1:20" x14ac:dyDescent="0.25">
      <c r="A8" s="33">
        <v>27660</v>
      </c>
      <c r="B8" s="5" t="s">
        <v>347</v>
      </c>
      <c r="C8" s="5" t="s">
        <v>49</v>
      </c>
      <c r="D8" s="6"/>
      <c r="E8" s="7">
        <v>0.26825129854800001</v>
      </c>
      <c r="F8" s="8">
        <v>1</v>
      </c>
      <c r="G8" s="7">
        <v>127632.760455782</v>
      </c>
      <c r="H8" s="7">
        <v>1.9564701927999999</v>
      </c>
      <c r="I8" s="8">
        <v>1</v>
      </c>
      <c r="J8" s="7">
        <v>14708.743713</v>
      </c>
      <c r="K8" s="1">
        <v>1</v>
      </c>
      <c r="L8" s="8">
        <f t="shared" si="0"/>
        <v>3</v>
      </c>
      <c r="M8" s="6">
        <v>131471.334153</v>
      </c>
      <c r="N8" s="6">
        <f t="shared" si="1"/>
        <v>142343.72889027334</v>
      </c>
      <c r="O8" s="7">
        <f t="shared" si="2"/>
        <v>-10872.394737273338</v>
      </c>
      <c r="P8" s="7">
        <v>158053.46581699999</v>
      </c>
      <c r="Q8" s="24">
        <f t="shared" si="3"/>
        <v>0.831815572492553</v>
      </c>
      <c r="R8" s="24">
        <v>0.7189934253692627</v>
      </c>
      <c r="S8" s="25">
        <f t="shared" si="4"/>
        <v>59.806992774191492</v>
      </c>
      <c r="T8" s="4">
        <v>7</v>
      </c>
    </row>
    <row r="9" spans="1:20" x14ac:dyDescent="0.25">
      <c r="A9" s="33">
        <v>15580</v>
      </c>
      <c r="B9" s="5" t="s">
        <v>53</v>
      </c>
      <c r="C9" s="5" t="s">
        <v>46</v>
      </c>
      <c r="D9" s="6"/>
      <c r="E9" s="7">
        <v>1.18816797658E-4</v>
      </c>
      <c r="F9" s="8">
        <v>1</v>
      </c>
      <c r="G9" s="7">
        <v>7898.8170049590008</v>
      </c>
      <c r="H9" s="7"/>
      <c r="I9" s="8">
        <v>1</v>
      </c>
      <c r="J9" s="7">
        <v>15012.7258726</v>
      </c>
      <c r="K9" s="1">
        <v>1</v>
      </c>
      <c r="L9" s="8">
        <f t="shared" si="0"/>
        <v>3</v>
      </c>
      <c r="M9" s="6">
        <v>15752.7044468</v>
      </c>
      <c r="N9" s="6">
        <f t="shared" si="1"/>
        <v>22911.5429963758</v>
      </c>
      <c r="O9" s="7">
        <f t="shared" si="2"/>
        <v>-7158.8385495757993</v>
      </c>
      <c r="P9" s="7">
        <v>16743.321556300001</v>
      </c>
      <c r="Q9" s="24">
        <f t="shared" si="3"/>
        <v>0.94083509020781708</v>
      </c>
      <c r="R9" s="24">
        <v>0.6192549467086792</v>
      </c>
      <c r="S9" s="25">
        <f t="shared" si="4"/>
        <v>58.26167836482972</v>
      </c>
      <c r="T9" s="4">
        <v>8</v>
      </c>
    </row>
    <row r="10" spans="1:20" x14ac:dyDescent="0.25">
      <c r="A10" s="33">
        <v>13300</v>
      </c>
      <c r="B10" s="5" t="s">
        <v>55</v>
      </c>
      <c r="C10" s="5" t="s">
        <v>33</v>
      </c>
      <c r="D10" s="6">
        <v>7014.6682973099996</v>
      </c>
      <c r="E10" s="7">
        <v>8209.1829367099999</v>
      </c>
      <c r="F10" s="8">
        <v>1</v>
      </c>
      <c r="G10" s="7">
        <v>6.1027391169200002E-2</v>
      </c>
      <c r="H10" s="7"/>
      <c r="I10" s="8">
        <v>1</v>
      </c>
      <c r="J10" s="7"/>
      <c r="K10" s="1"/>
      <c r="L10" s="8">
        <f t="shared" si="0"/>
        <v>2</v>
      </c>
      <c r="M10" s="6">
        <v>15223.851227499999</v>
      </c>
      <c r="N10" s="6">
        <f t="shared" si="1"/>
        <v>15223.912261411169</v>
      </c>
      <c r="O10" s="7">
        <f t="shared" si="2"/>
        <v>-6.1033911169943167E-2</v>
      </c>
      <c r="P10" s="7">
        <v>19338.247439399998</v>
      </c>
      <c r="Q10" s="24">
        <f t="shared" si="3"/>
        <v>0.78724048160035054</v>
      </c>
      <c r="R10" s="24">
        <v>0.73248410224914551</v>
      </c>
      <c r="S10" s="25">
        <f t="shared" si="4"/>
        <v>57.664113741921774</v>
      </c>
      <c r="T10" s="4">
        <v>9</v>
      </c>
    </row>
    <row r="11" spans="1:20" x14ac:dyDescent="0.25">
      <c r="A11" s="33">
        <v>19022</v>
      </c>
      <c r="B11" s="5" t="s">
        <v>79</v>
      </c>
      <c r="C11" s="5" t="s">
        <v>80</v>
      </c>
      <c r="D11" s="6"/>
      <c r="E11" s="7">
        <v>5.34223892926E-2</v>
      </c>
      <c r="F11" s="8">
        <v>1</v>
      </c>
      <c r="G11" s="7">
        <v>21553.638114166999</v>
      </c>
      <c r="H11" s="7">
        <v>4.6681531701400001</v>
      </c>
      <c r="I11" s="8">
        <v>1</v>
      </c>
      <c r="J11" s="7">
        <v>9858.6500028699993</v>
      </c>
      <c r="K11" s="1">
        <v>1</v>
      </c>
      <c r="L11" s="8">
        <f t="shared" si="0"/>
        <v>3</v>
      </c>
      <c r="M11" s="6">
        <v>22339.025555</v>
      </c>
      <c r="N11" s="6">
        <f t="shared" si="1"/>
        <v>31417.009692596432</v>
      </c>
      <c r="O11" s="7">
        <f t="shared" si="2"/>
        <v>-9077.9841375964315</v>
      </c>
      <c r="P11" s="7">
        <v>23791.552634200001</v>
      </c>
      <c r="Q11" s="24">
        <f t="shared" si="3"/>
        <v>0.93894778110815624</v>
      </c>
      <c r="R11" s="24">
        <v>0.60997319221496582</v>
      </c>
      <c r="S11" s="25">
        <f t="shared" si="4"/>
        <v>57.273297536570098</v>
      </c>
      <c r="T11" s="4">
        <v>10</v>
      </c>
    </row>
    <row r="12" spans="1:20" x14ac:dyDescent="0.25">
      <c r="A12" s="33">
        <v>25394</v>
      </c>
      <c r="B12" s="5" t="s">
        <v>60</v>
      </c>
      <c r="C12" s="5" t="s">
        <v>61</v>
      </c>
      <c r="D12" s="6"/>
      <c r="E12" s="7"/>
      <c r="F12" s="8"/>
      <c r="G12" s="7">
        <v>16208.587793547</v>
      </c>
      <c r="H12" s="7"/>
      <c r="I12" s="8">
        <v>1</v>
      </c>
      <c r="J12" s="7">
        <v>14692.0325668</v>
      </c>
      <c r="K12" s="1">
        <v>1</v>
      </c>
      <c r="L12" s="8">
        <f t="shared" si="0"/>
        <v>2</v>
      </c>
      <c r="M12" s="6">
        <v>18345.923773400002</v>
      </c>
      <c r="N12" s="6">
        <f t="shared" si="1"/>
        <v>30900.620360346998</v>
      </c>
      <c r="O12" s="7">
        <f t="shared" si="2"/>
        <v>-12554.696586946997</v>
      </c>
      <c r="P12" s="7">
        <v>18873.767514499999</v>
      </c>
      <c r="Q12" s="24">
        <f t="shared" si="3"/>
        <v>0.97203294251163819</v>
      </c>
      <c r="R12" s="24">
        <v>0.57648545503616333</v>
      </c>
      <c r="S12" s="25">
        <f t="shared" si="4"/>
        <v>56.036285317396249</v>
      </c>
      <c r="T12" s="4">
        <v>11</v>
      </c>
    </row>
    <row r="13" spans="1:20" x14ac:dyDescent="0.25">
      <c r="A13" s="33">
        <v>54313</v>
      </c>
      <c r="B13" s="5" t="s">
        <v>64</v>
      </c>
      <c r="C13" s="5" t="s">
        <v>12</v>
      </c>
      <c r="D13" s="6"/>
      <c r="E13" s="7"/>
      <c r="F13" s="8"/>
      <c r="G13" s="7">
        <v>6835.6525907300002</v>
      </c>
      <c r="H13" s="7"/>
      <c r="I13" s="8">
        <v>1</v>
      </c>
      <c r="J13" s="7">
        <v>10093.190747099999</v>
      </c>
      <c r="K13" s="1">
        <v>1</v>
      </c>
      <c r="L13" s="8">
        <f t="shared" si="0"/>
        <v>2</v>
      </c>
      <c r="M13" s="6">
        <v>12957.6938264</v>
      </c>
      <c r="N13" s="6">
        <f t="shared" si="1"/>
        <v>16928.84333783</v>
      </c>
      <c r="O13" s="7">
        <f t="shared" si="2"/>
        <v>-3971.1495114299996</v>
      </c>
      <c r="P13" s="7">
        <v>14939.781567800001</v>
      </c>
      <c r="Q13" s="24">
        <f t="shared" si="3"/>
        <v>0.86732819804594519</v>
      </c>
      <c r="R13" s="24">
        <v>0.64361435174942017</v>
      </c>
      <c r="S13" s="25">
        <f t="shared" si="4"/>
        <v>55.822487593933367</v>
      </c>
      <c r="T13" s="4">
        <v>12</v>
      </c>
    </row>
    <row r="14" spans="1:20" x14ac:dyDescent="0.25">
      <c r="A14" s="33">
        <v>5642</v>
      </c>
      <c r="B14" s="5" t="s">
        <v>43</v>
      </c>
      <c r="C14" s="5" t="s">
        <v>15</v>
      </c>
      <c r="D14" s="6"/>
      <c r="E14" s="7">
        <v>83.785336705399999</v>
      </c>
      <c r="F14" s="8">
        <v>1</v>
      </c>
      <c r="G14" s="7">
        <v>25240.550849909003</v>
      </c>
      <c r="H14" s="7">
        <v>6.4950762209999997</v>
      </c>
      <c r="I14" s="8">
        <v>1</v>
      </c>
      <c r="J14" s="7">
        <v>5781.1906296200004</v>
      </c>
      <c r="K14" s="1">
        <v>1</v>
      </c>
      <c r="L14" s="8">
        <f t="shared" si="0"/>
        <v>3</v>
      </c>
      <c r="M14" s="6">
        <v>26442.439567099998</v>
      </c>
      <c r="N14" s="6">
        <f t="shared" si="1"/>
        <v>31112.021892455403</v>
      </c>
      <c r="O14" s="7">
        <f t="shared" si="2"/>
        <v>-4669.5823253554045</v>
      </c>
      <c r="P14" s="7">
        <v>29139.658882899999</v>
      </c>
      <c r="Q14" s="24">
        <f t="shared" si="3"/>
        <v>0.90743819868863296</v>
      </c>
      <c r="R14" s="24">
        <v>0.61514145135879517</v>
      </c>
      <c r="S14" s="25">
        <f t="shared" si="4"/>
        <v>55.820285055973642</v>
      </c>
      <c r="T14" s="4">
        <v>13</v>
      </c>
    </row>
    <row r="15" spans="1:20" x14ac:dyDescent="0.25">
      <c r="A15" s="33">
        <v>25518</v>
      </c>
      <c r="B15" s="5" t="s">
        <v>73</v>
      </c>
      <c r="C15" s="5" t="s">
        <v>61</v>
      </c>
      <c r="D15" s="6"/>
      <c r="E15" s="7"/>
      <c r="F15" s="8"/>
      <c r="G15" s="7">
        <v>11397.022073036</v>
      </c>
      <c r="H15" s="7">
        <v>52.267382187000003</v>
      </c>
      <c r="I15" s="8">
        <v>1</v>
      </c>
      <c r="J15" s="7">
        <v>14417.977610399999</v>
      </c>
      <c r="K15" s="1">
        <v>1</v>
      </c>
      <c r="L15" s="8">
        <f t="shared" si="0"/>
        <v>2</v>
      </c>
      <c r="M15" s="6">
        <v>16639.359573500002</v>
      </c>
      <c r="N15" s="6">
        <f t="shared" si="1"/>
        <v>25867.267065622997</v>
      </c>
      <c r="O15" s="7">
        <f t="shared" si="2"/>
        <v>-9227.9074921229949</v>
      </c>
      <c r="P15" s="7">
        <v>17319.279830799998</v>
      </c>
      <c r="Q15" s="24">
        <f t="shared" si="3"/>
        <v>0.96074200174935387</v>
      </c>
      <c r="R15" s="24">
        <v>0.57783740758895874</v>
      </c>
      <c r="S15" s="25">
        <f t="shared" si="4"/>
        <v>55.515266765267349</v>
      </c>
      <c r="T15" s="4">
        <v>14</v>
      </c>
    </row>
    <row r="16" spans="1:20" x14ac:dyDescent="0.25">
      <c r="A16" s="33">
        <v>47605</v>
      </c>
      <c r="B16" s="5" t="s">
        <v>75</v>
      </c>
      <c r="C16" s="5" t="s">
        <v>69</v>
      </c>
      <c r="D16" s="6">
        <v>26367.318890099999</v>
      </c>
      <c r="E16" s="7">
        <v>18693.770063799999</v>
      </c>
      <c r="F16" s="8">
        <v>1</v>
      </c>
      <c r="G16" s="7"/>
      <c r="H16" s="7"/>
      <c r="I16" s="8"/>
      <c r="J16" s="7"/>
      <c r="K16" s="1"/>
      <c r="L16" s="8">
        <f t="shared" si="0"/>
        <v>1</v>
      </c>
      <c r="M16" s="6">
        <v>45061.0889819</v>
      </c>
      <c r="N16" s="6">
        <f t="shared" si="1"/>
        <v>45061.088953899998</v>
      </c>
      <c r="O16" s="6">
        <f t="shared" si="2"/>
        <v>2.800000220304355E-5</v>
      </c>
      <c r="P16" s="7">
        <v>59749.512388299998</v>
      </c>
      <c r="Q16" s="24">
        <f t="shared" si="3"/>
        <v>0.75416663970505893</v>
      </c>
      <c r="R16" s="24">
        <v>0.73580247163772583</v>
      </c>
      <c r="S16" s="25">
        <f t="shared" si="4"/>
        <v>55.491767752170063</v>
      </c>
      <c r="T16" s="4">
        <v>15</v>
      </c>
    </row>
    <row r="17" spans="1:20" x14ac:dyDescent="0.25">
      <c r="A17" s="33">
        <v>5107</v>
      </c>
      <c r="B17" s="5" t="s">
        <v>40</v>
      </c>
      <c r="C17" s="5" t="s">
        <v>15</v>
      </c>
      <c r="D17" s="6"/>
      <c r="E17" s="7">
        <v>4.7670609442300002E-6</v>
      </c>
      <c r="F17" s="8">
        <v>1</v>
      </c>
      <c r="G17" s="7">
        <v>30222.671369200001</v>
      </c>
      <c r="H17" s="7">
        <v>30.1146700872</v>
      </c>
      <c r="I17" s="8">
        <v>1</v>
      </c>
      <c r="J17" s="7">
        <v>12727.0516412</v>
      </c>
      <c r="K17" s="1">
        <v>1</v>
      </c>
      <c r="L17" s="8">
        <f t="shared" si="0"/>
        <v>3</v>
      </c>
      <c r="M17" s="6">
        <v>33885.295843599997</v>
      </c>
      <c r="N17" s="6">
        <f t="shared" si="1"/>
        <v>42979.837685254264</v>
      </c>
      <c r="O17" s="7">
        <f t="shared" si="2"/>
        <v>-9094.541841654267</v>
      </c>
      <c r="P17" s="7">
        <v>37903.347854500003</v>
      </c>
      <c r="Q17" s="24">
        <f t="shared" si="3"/>
        <v>0.89399216063118891</v>
      </c>
      <c r="R17" s="24">
        <v>0.6192893385887146</v>
      </c>
      <c r="S17" s="25">
        <f t="shared" si="4"/>
        <v>55.363981386078486</v>
      </c>
      <c r="T17" s="4">
        <v>16</v>
      </c>
    </row>
    <row r="18" spans="1:20" x14ac:dyDescent="0.25">
      <c r="A18" s="33">
        <v>54670</v>
      </c>
      <c r="B18" s="5" t="s">
        <v>16</v>
      </c>
      <c r="C18" s="5" t="s">
        <v>12</v>
      </c>
      <c r="D18" s="6"/>
      <c r="E18" s="7">
        <v>4.3765477771600003E-2</v>
      </c>
      <c r="F18" s="8">
        <v>1</v>
      </c>
      <c r="G18" s="7">
        <v>22076.258357899998</v>
      </c>
      <c r="H18" s="7"/>
      <c r="I18" s="8">
        <v>1</v>
      </c>
      <c r="J18" s="7">
        <v>10182.0925033</v>
      </c>
      <c r="K18" s="1">
        <v>1</v>
      </c>
      <c r="L18" s="8">
        <f t="shared" si="0"/>
        <v>3</v>
      </c>
      <c r="M18" s="6">
        <v>27304.644169700001</v>
      </c>
      <c r="N18" s="6">
        <f t="shared" si="1"/>
        <v>32258.394626677771</v>
      </c>
      <c r="O18" s="7">
        <f t="shared" si="2"/>
        <v>-4953.7504569777702</v>
      </c>
      <c r="P18" s="7">
        <v>39635.964888499999</v>
      </c>
      <c r="Q18" s="24">
        <f t="shared" si="3"/>
        <v>0.68888556760282593</v>
      </c>
      <c r="R18" s="24">
        <v>0.8</v>
      </c>
      <c r="S18" s="25">
        <f t="shared" si="4"/>
        <v>55.110845408226069</v>
      </c>
      <c r="T18" s="4">
        <v>17</v>
      </c>
    </row>
    <row r="19" spans="1:20" x14ac:dyDescent="0.25">
      <c r="A19" s="33">
        <v>15442</v>
      </c>
      <c r="B19" s="5" t="s">
        <v>93</v>
      </c>
      <c r="C19" s="5" t="s">
        <v>46</v>
      </c>
      <c r="D19" s="6"/>
      <c r="E19" s="7"/>
      <c r="F19" s="8"/>
      <c r="G19" s="7">
        <v>6557.44048415</v>
      </c>
      <c r="H19" s="7">
        <v>7.4523863490500002</v>
      </c>
      <c r="I19" s="8">
        <v>1</v>
      </c>
      <c r="J19" s="7">
        <v>15981.742225800001</v>
      </c>
      <c r="K19" s="1">
        <v>1</v>
      </c>
      <c r="L19" s="8">
        <f t="shared" si="0"/>
        <v>2</v>
      </c>
      <c r="M19" s="6">
        <v>15981.742225800001</v>
      </c>
      <c r="N19" s="6">
        <f t="shared" si="1"/>
        <v>22546.635096299051</v>
      </c>
      <c r="O19" s="7">
        <f t="shared" si="2"/>
        <v>-6564.8928704990503</v>
      </c>
      <c r="P19" s="7">
        <v>15981.742225800001</v>
      </c>
      <c r="Q19" s="24">
        <f t="shared" si="3"/>
        <v>1</v>
      </c>
      <c r="R19" s="24">
        <v>0.5385553240776062</v>
      </c>
      <c r="S19" s="25">
        <f t="shared" si="4"/>
        <v>53.85553240776062</v>
      </c>
      <c r="T19" s="4">
        <v>18</v>
      </c>
    </row>
    <row r="20" spans="1:20" x14ac:dyDescent="0.25">
      <c r="A20" s="33">
        <v>73124</v>
      </c>
      <c r="B20" s="5" t="s">
        <v>87</v>
      </c>
      <c r="C20" s="5" t="s">
        <v>35</v>
      </c>
      <c r="D20" s="6"/>
      <c r="E20" s="7"/>
      <c r="F20" s="8"/>
      <c r="G20" s="7">
        <v>43569.434901296998</v>
      </c>
      <c r="H20" s="7">
        <v>357.54034212800002</v>
      </c>
      <c r="I20" s="8">
        <v>1</v>
      </c>
      <c r="J20" s="7">
        <v>29967.692974699999</v>
      </c>
      <c r="K20" s="1">
        <v>1</v>
      </c>
      <c r="L20" s="8">
        <f t="shared" si="0"/>
        <v>2</v>
      </c>
      <c r="M20" s="6">
        <v>46676.946776099998</v>
      </c>
      <c r="N20" s="6">
        <f t="shared" si="1"/>
        <v>73894.668218124993</v>
      </c>
      <c r="O20" s="7">
        <f t="shared" si="2"/>
        <v>-27217.721442024995</v>
      </c>
      <c r="P20" s="7">
        <v>50920.439526800001</v>
      </c>
      <c r="Q20" s="24">
        <f t="shared" si="3"/>
        <v>0.91666425525516915</v>
      </c>
      <c r="R20" s="24">
        <v>0.58735543489456177</v>
      </c>
      <c r="S20" s="25">
        <f t="shared" si="4"/>
        <v>53.840773229769944</v>
      </c>
      <c r="T20" s="4">
        <v>19</v>
      </c>
    </row>
    <row r="21" spans="1:20" x14ac:dyDescent="0.25">
      <c r="A21" s="33">
        <v>19137</v>
      </c>
      <c r="B21" s="5" t="s">
        <v>127</v>
      </c>
      <c r="C21" s="5" t="s">
        <v>80</v>
      </c>
      <c r="D21" s="6"/>
      <c r="E21" s="7"/>
      <c r="F21" s="8"/>
      <c r="G21" s="7">
        <v>27458.314464193998</v>
      </c>
      <c r="H21" s="7">
        <v>80.221655833300005</v>
      </c>
      <c r="I21" s="8">
        <v>1</v>
      </c>
      <c r="J21" s="7">
        <v>5052.1856314500001</v>
      </c>
      <c r="K21" s="1">
        <v>1</v>
      </c>
      <c r="L21" s="8">
        <f t="shared" si="0"/>
        <v>2</v>
      </c>
      <c r="M21" s="6">
        <v>28960.7628267</v>
      </c>
      <c r="N21" s="6">
        <f t="shared" si="1"/>
        <v>32590.721751477296</v>
      </c>
      <c r="O21" s="7">
        <f t="shared" si="2"/>
        <v>-3629.9589247772965</v>
      </c>
      <c r="P21" s="7">
        <v>35449.2588521</v>
      </c>
      <c r="Q21" s="24">
        <f t="shared" si="3"/>
        <v>0.81696384535228095</v>
      </c>
      <c r="R21" s="24">
        <v>0.65334111452102661</v>
      </c>
      <c r="S21" s="25">
        <f t="shared" si="4"/>
        <v>53.375606924584282</v>
      </c>
      <c r="T21" s="4">
        <v>20</v>
      </c>
    </row>
    <row r="22" spans="1:20" x14ac:dyDescent="0.25">
      <c r="A22" s="33">
        <v>54680</v>
      </c>
      <c r="B22" s="5" t="s">
        <v>101</v>
      </c>
      <c r="C22" s="5" t="s">
        <v>12</v>
      </c>
      <c r="D22" s="6"/>
      <c r="E22" s="7">
        <v>15.5631277382</v>
      </c>
      <c r="F22" s="8">
        <v>1</v>
      </c>
      <c r="G22" s="7">
        <v>4663.2779243109999</v>
      </c>
      <c r="H22" s="7"/>
      <c r="I22" s="8">
        <v>1</v>
      </c>
      <c r="J22" s="7">
        <v>16367.2195244</v>
      </c>
      <c r="K22" s="1">
        <v>1</v>
      </c>
      <c r="L22" s="8">
        <f t="shared" si="0"/>
        <v>3</v>
      </c>
      <c r="M22" s="6">
        <v>16699.201938599999</v>
      </c>
      <c r="N22" s="6">
        <f t="shared" si="1"/>
        <v>21046.060576449199</v>
      </c>
      <c r="O22" s="7">
        <f t="shared" si="2"/>
        <v>-4346.8586378492</v>
      </c>
      <c r="P22" s="7">
        <v>17174.696953899998</v>
      </c>
      <c r="Q22" s="24">
        <f t="shared" si="3"/>
        <v>0.97231421220553038</v>
      </c>
      <c r="R22" s="24">
        <v>0.54727792739868164</v>
      </c>
      <c r="S22" s="25">
        <f t="shared" si="4"/>
        <v>53.212610683612461</v>
      </c>
      <c r="T22" s="4">
        <v>21</v>
      </c>
    </row>
    <row r="23" spans="1:20" x14ac:dyDescent="0.25">
      <c r="A23" s="33">
        <v>15212</v>
      </c>
      <c r="B23" s="5" t="s">
        <v>103</v>
      </c>
      <c r="C23" s="5" t="s">
        <v>46</v>
      </c>
      <c r="D23" s="6"/>
      <c r="E23" s="7"/>
      <c r="F23" s="8"/>
      <c r="G23" s="7">
        <v>5416.1821921999999</v>
      </c>
      <c r="H23" s="7">
        <v>21.124502663299999</v>
      </c>
      <c r="I23" s="8">
        <v>1</v>
      </c>
      <c r="J23" s="7">
        <v>14924.518060099999</v>
      </c>
      <c r="K23" s="1">
        <v>1</v>
      </c>
      <c r="L23" s="8">
        <f t="shared" si="0"/>
        <v>2</v>
      </c>
      <c r="M23" s="6">
        <v>14924.518060099999</v>
      </c>
      <c r="N23" s="6">
        <f t="shared" si="1"/>
        <v>20361.824754963298</v>
      </c>
      <c r="O23" s="7">
        <f t="shared" si="2"/>
        <v>-5437.3066948632986</v>
      </c>
      <c r="P23" s="7">
        <v>14924.518060099999</v>
      </c>
      <c r="Q23" s="24">
        <f t="shared" si="3"/>
        <v>1</v>
      </c>
      <c r="R23" s="24">
        <v>0.52848577499389648</v>
      </c>
      <c r="S23" s="25">
        <f t="shared" si="4"/>
        <v>52.848577499389648</v>
      </c>
      <c r="T23" s="4">
        <v>22</v>
      </c>
    </row>
    <row r="24" spans="1:20" x14ac:dyDescent="0.25">
      <c r="A24" s="33">
        <v>81001</v>
      </c>
      <c r="B24" s="5" t="s">
        <v>104</v>
      </c>
      <c r="C24" s="5" t="s">
        <v>104</v>
      </c>
      <c r="D24" s="6">
        <v>471352.07445299998</v>
      </c>
      <c r="E24" s="7">
        <v>1174.2743678899999</v>
      </c>
      <c r="F24" s="8">
        <v>1</v>
      </c>
      <c r="G24" s="7"/>
      <c r="H24" s="7"/>
      <c r="I24" s="8"/>
      <c r="J24" s="7"/>
      <c r="K24" s="1"/>
      <c r="L24" s="8">
        <f t="shared" si="0"/>
        <v>1</v>
      </c>
      <c r="M24" s="6">
        <v>472526.33852200001</v>
      </c>
      <c r="N24" s="6">
        <f t="shared" si="1"/>
        <v>472526.34882088995</v>
      </c>
      <c r="O24" s="7">
        <f t="shared" si="2"/>
        <v>-1.029888994526118E-2</v>
      </c>
      <c r="P24" s="7">
        <v>578685.94001200004</v>
      </c>
      <c r="Q24" s="24">
        <f t="shared" si="3"/>
        <v>0.81655057752431548</v>
      </c>
      <c r="R24" s="24">
        <v>0.6468842625617981</v>
      </c>
      <c r="S24" s="25">
        <f t="shared" si="4"/>
        <v>52.821371818622723</v>
      </c>
      <c r="T24" s="4">
        <v>23</v>
      </c>
    </row>
    <row r="25" spans="1:20" x14ac:dyDescent="0.25">
      <c r="A25" s="33">
        <v>27025</v>
      </c>
      <c r="B25" s="5" t="s">
        <v>97</v>
      </c>
      <c r="C25" s="5" t="s">
        <v>49</v>
      </c>
      <c r="D25" s="6">
        <v>254.536552038</v>
      </c>
      <c r="E25" s="7">
        <v>1639.03702361</v>
      </c>
      <c r="F25" s="8">
        <v>1</v>
      </c>
      <c r="G25" s="7">
        <v>31505.8407099</v>
      </c>
      <c r="H25" s="7">
        <v>0.39068549441700001</v>
      </c>
      <c r="I25" s="8">
        <v>1</v>
      </c>
      <c r="J25" s="7">
        <v>128816.653924</v>
      </c>
      <c r="K25" s="1">
        <v>1</v>
      </c>
      <c r="L25" s="8">
        <f t="shared" si="0"/>
        <v>3</v>
      </c>
      <c r="M25" s="6">
        <v>144025.480152</v>
      </c>
      <c r="N25" s="6">
        <f t="shared" si="1"/>
        <v>162216.45889504242</v>
      </c>
      <c r="O25" s="7">
        <f t="shared" si="2"/>
        <v>-18190.978743042419</v>
      </c>
      <c r="P25" s="7">
        <v>206731.89819800001</v>
      </c>
      <c r="Q25" s="24">
        <f t="shared" si="3"/>
        <v>0.69667758777147126</v>
      </c>
      <c r="R25" s="24">
        <v>0.75781923532485962</v>
      </c>
      <c r="S25" s="25">
        <f t="shared" si="4"/>
        <v>52.795567683294408</v>
      </c>
      <c r="T25" s="4">
        <v>24</v>
      </c>
    </row>
    <row r="26" spans="1:20" x14ac:dyDescent="0.25">
      <c r="A26" s="33">
        <v>25851</v>
      </c>
      <c r="B26" s="5" t="s">
        <v>1077</v>
      </c>
      <c r="C26" s="5" t="s">
        <v>61</v>
      </c>
      <c r="D26" s="6"/>
      <c r="E26" s="7">
        <v>47.8427299206</v>
      </c>
      <c r="F26" s="8">
        <v>1</v>
      </c>
      <c r="G26" s="7">
        <v>6077.9130861900003</v>
      </c>
      <c r="H26" s="7"/>
      <c r="I26" s="8">
        <v>1</v>
      </c>
      <c r="J26" s="7">
        <v>8261.7723002900002</v>
      </c>
      <c r="K26" s="1">
        <v>1</v>
      </c>
      <c r="L26" s="8">
        <f t="shared" si="0"/>
        <v>3</v>
      </c>
      <c r="M26" s="6">
        <v>8810.0949636500009</v>
      </c>
      <c r="N26" s="6">
        <f t="shared" si="1"/>
        <v>14387.528116400601</v>
      </c>
      <c r="O26" s="7">
        <f t="shared" si="2"/>
        <v>-5577.4331527506001</v>
      </c>
      <c r="P26" s="7">
        <v>9120.3731227900007</v>
      </c>
      <c r="Q26" s="24">
        <f t="shared" si="3"/>
        <v>0.96597966388407108</v>
      </c>
      <c r="R26" s="24">
        <v>0.54295152425765991</v>
      </c>
      <c r="S26" s="25">
        <f t="shared" si="4"/>
        <v>52.448013090775838</v>
      </c>
      <c r="T26" s="4">
        <v>25</v>
      </c>
    </row>
    <row r="27" spans="1:20" x14ac:dyDescent="0.25">
      <c r="A27" s="33">
        <v>54051</v>
      </c>
      <c r="B27" s="5" t="s">
        <v>50</v>
      </c>
      <c r="C27" s="5" t="s">
        <v>12</v>
      </c>
      <c r="D27" s="6"/>
      <c r="E27" s="7">
        <v>5.57019117059E-3</v>
      </c>
      <c r="F27" s="8">
        <v>1</v>
      </c>
      <c r="G27" s="7">
        <v>28494.097768525</v>
      </c>
      <c r="H27" s="7"/>
      <c r="I27" s="8">
        <v>1</v>
      </c>
      <c r="J27" s="7">
        <v>26954.013054300001</v>
      </c>
      <c r="K27" s="1">
        <v>1</v>
      </c>
      <c r="L27" s="8">
        <f t="shared" si="0"/>
        <v>3</v>
      </c>
      <c r="M27" s="6">
        <v>37859.181769700001</v>
      </c>
      <c r="N27" s="6">
        <f t="shared" si="1"/>
        <v>55448.116393016171</v>
      </c>
      <c r="O27" s="7">
        <f t="shared" si="2"/>
        <v>-17588.93462331617</v>
      </c>
      <c r="P27" s="7">
        <v>45703.470516699999</v>
      </c>
      <c r="Q27" s="24">
        <f t="shared" si="3"/>
        <v>0.82836557796778898</v>
      </c>
      <c r="R27" s="24">
        <v>0.63017386198043823</v>
      </c>
      <c r="S27" s="25">
        <f t="shared" si="4"/>
        <v>52.20143353996194</v>
      </c>
      <c r="T27" s="4">
        <v>26</v>
      </c>
    </row>
    <row r="28" spans="1:20" x14ac:dyDescent="0.25">
      <c r="A28" s="33">
        <v>76054</v>
      </c>
      <c r="B28" s="5" t="s">
        <v>66</v>
      </c>
      <c r="C28" s="5" t="s">
        <v>57</v>
      </c>
      <c r="D28" s="6">
        <v>2.71630191894E-3</v>
      </c>
      <c r="E28" s="7"/>
      <c r="F28" s="8">
        <v>1</v>
      </c>
      <c r="G28" s="7">
        <v>8058.1158046971068</v>
      </c>
      <c r="H28" s="7">
        <v>0.32612629597359999</v>
      </c>
      <c r="I28" s="8">
        <v>1</v>
      </c>
      <c r="J28" s="7"/>
      <c r="K28" s="1"/>
      <c r="L28" s="8">
        <f t="shared" si="0"/>
        <v>2</v>
      </c>
      <c r="M28" s="6">
        <v>8058.4421818000001</v>
      </c>
      <c r="N28" s="6">
        <f t="shared" si="1"/>
        <v>8058.4446472949985</v>
      </c>
      <c r="O28" s="7">
        <f t="shared" si="2"/>
        <v>-2.4654949984324048E-3</v>
      </c>
      <c r="P28" s="7">
        <v>9044.0875684700004</v>
      </c>
      <c r="Q28" s="24">
        <f t="shared" si="3"/>
        <v>0.89101770861814611</v>
      </c>
      <c r="R28" s="24">
        <v>0.58271324634552002</v>
      </c>
      <c r="S28" s="25">
        <f t="shared" si="4"/>
        <v>51.92078215402266</v>
      </c>
      <c r="T28" s="4">
        <v>27</v>
      </c>
    </row>
    <row r="29" spans="1:20" x14ac:dyDescent="0.25">
      <c r="A29" s="33">
        <v>85230</v>
      </c>
      <c r="B29" s="5" t="s">
        <v>113</v>
      </c>
      <c r="C29" s="5" t="s">
        <v>114</v>
      </c>
      <c r="D29" s="6">
        <v>366535.70399000001</v>
      </c>
      <c r="E29" s="7">
        <v>49806.5144879</v>
      </c>
      <c r="F29" s="8">
        <v>1</v>
      </c>
      <c r="G29" s="7"/>
      <c r="H29" s="7"/>
      <c r="I29" s="8"/>
      <c r="J29" s="7"/>
      <c r="K29" s="1"/>
      <c r="L29" s="8">
        <f t="shared" si="0"/>
        <v>1</v>
      </c>
      <c r="M29" s="6">
        <v>416342.21847000002</v>
      </c>
      <c r="N29" s="6">
        <f t="shared" si="1"/>
        <v>416342.21847790002</v>
      </c>
      <c r="O29" s="7">
        <f t="shared" si="2"/>
        <v>-7.90000194683671E-6</v>
      </c>
      <c r="P29" s="7">
        <v>473623.93511999998</v>
      </c>
      <c r="Q29" s="24">
        <f t="shared" si="3"/>
        <v>0.87905654169380876</v>
      </c>
      <c r="R29" s="24">
        <v>0.58962690830230713</v>
      </c>
      <c r="S29" s="25">
        <f t="shared" si="4"/>
        <v>51.831539090183867</v>
      </c>
      <c r="T29" s="4">
        <v>28</v>
      </c>
    </row>
    <row r="30" spans="1:20" x14ac:dyDescent="0.25">
      <c r="A30" s="33">
        <v>5101</v>
      </c>
      <c r="B30" s="5" t="s">
        <v>77</v>
      </c>
      <c r="C30" s="5" t="s">
        <v>15</v>
      </c>
      <c r="D30" s="6"/>
      <c r="E30" s="7">
        <v>29.8951439557</v>
      </c>
      <c r="F30" s="8">
        <v>1</v>
      </c>
      <c r="G30" s="7">
        <v>22735.363102292002</v>
      </c>
      <c r="H30" s="7">
        <v>34.9849480548</v>
      </c>
      <c r="I30" s="8">
        <v>1</v>
      </c>
      <c r="J30" s="7">
        <v>7371.2201825499997</v>
      </c>
      <c r="K30" s="1">
        <v>1</v>
      </c>
      <c r="L30" s="8">
        <f t="shared" si="0"/>
        <v>3</v>
      </c>
      <c r="M30" s="6">
        <v>24244.0012503</v>
      </c>
      <c r="N30" s="6">
        <f t="shared" si="1"/>
        <v>30171.463376852502</v>
      </c>
      <c r="O30" s="7">
        <f t="shared" si="2"/>
        <v>-5927.462126552502</v>
      </c>
      <c r="P30" s="7">
        <v>25981.3114919</v>
      </c>
      <c r="Q30" s="24">
        <f t="shared" si="3"/>
        <v>0.93313231157935861</v>
      </c>
      <c r="R30" s="24">
        <v>0.55413007736206055</v>
      </c>
      <c r="S30" s="25">
        <f t="shared" si="4"/>
        <v>51.707668000450838</v>
      </c>
      <c r="T30" s="4">
        <v>29</v>
      </c>
    </row>
    <row r="31" spans="1:20" x14ac:dyDescent="0.25">
      <c r="A31" s="33">
        <v>13440</v>
      </c>
      <c r="B31" s="5" t="s">
        <v>115</v>
      </c>
      <c r="C31" s="5" t="s">
        <v>33</v>
      </c>
      <c r="D31" s="6">
        <v>12279.5965395</v>
      </c>
      <c r="E31" s="7">
        <v>13333.057674899999</v>
      </c>
      <c r="F31" s="8">
        <v>1</v>
      </c>
      <c r="G31" s="7"/>
      <c r="H31" s="7"/>
      <c r="I31" s="8"/>
      <c r="J31" s="7"/>
      <c r="K31" s="1"/>
      <c r="L31" s="8">
        <f t="shared" si="0"/>
        <v>1</v>
      </c>
      <c r="M31" s="6">
        <v>25612.6541956</v>
      </c>
      <c r="N31" s="6">
        <f t="shared" si="1"/>
        <v>25612.654214399998</v>
      </c>
      <c r="O31" s="7">
        <f t="shared" si="2"/>
        <v>-1.8799997633323073E-5</v>
      </c>
      <c r="P31" s="7">
        <v>29481.286749399998</v>
      </c>
      <c r="Q31" s="24">
        <f t="shared" si="3"/>
        <v>0.86877667224349586</v>
      </c>
      <c r="R31" s="24">
        <v>0.59387224912643433</v>
      </c>
      <c r="S31" s="25">
        <f t="shared" si="4"/>
        <v>51.594235633382389</v>
      </c>
      <c r="T31" s="4">
        <v>30</v>
      </c>
    </row>
    <row r="32" spans="1:20" x14ac:dyDescent="0.25">
      <c r="A32" s="33">
        <v>54518</v>
      </c>
      <c r="B32" s="5" t="s">
        <v>116</v>
      </c>
      <c r="C32" s="5" t="s">
        <v>12</v>
      </c>
      <c r="D32" s="6"/>
      <c r="E32" s="7">
        <v>6.6440651303100007E-2</v>
      </c>
      <c r="F32" s="8">
        <v>1</v>
      </c>
      <c r="G32" s="7">
        <v>17002.944719667874</v>
      </c>
      <c r="H32" s="7">
        <v>9.7186363903400004</v>
      </c>
      <c r="I32" s="8">
        <v>1</v>
      </c>
      <c r="J32" s="7">
        <v>27985.124155900001</v>
      </c>
      <c r="K32" s="1">
        <v>1</v>
      </c>
      <c r="L32" s="8">
        <f t="shared" si="0"/>
        <v>3</v>
      </c>
      <c r="M32" s="6">
        <v>29244.3814638</v>
      </c>
      <c r="N32" s="6">
        <f t="shared" si="1"/>
        <v>44997.853952609512</v>
      </c>
      <c r="O32" s="7">
        <f t="shared" si="2"/>
        <v>-15753.472488809512</v>
      </c>
      <c r="P32" s="7">
        <v>29961.8829472</v>
      </c>
      <c r="Q32" s="24">
        <f t="shared" si="3"/>
        <v>0.97605285740337455</v>
      </c>
      <c r="R32" s="24">
        <v>0.52777779102325439</v>
      </c>
      <c r="S32" s="25">
        <f t="shared" si="4"/>
        <v>51.513902100228862</v>
      </c>
      <c r="T32" s="4">
        <v>31</v>
      </c>
    </row>
    <row r="33" spans="1:20" x14ac:dyDescent="0.25">
      <c r="A33" s="33">
        <v>25398</v>
      </c>
      <c r="B33" s="5" t="s">
        <v>138</v>
      </c>
      <c r="C33" s="5" t="s">
        <v>61</v>
      </c>
      <c r="D33" s="6"/>
      <c r="E33" s="7"/>
      <c r="F33" s="8"/>
      <c r="G33" s="7">
        <v>10084.311140368</v>
      </c>
      <c r="H33" s="7"/>
      <c r="I33" s="8">
        <v>1</v>
      </c>
      <c r="J33" s="7">
        <v>12364.6250421</v>
      </c>
      <c r="K33" s="1">
        <v>1</v>
      </c>
      <c r="L33" s="8">
        <f t="shared" si="0"/>
        <v>2</v>
      </c>
      <c r="M33" s="6">
        <v>12913.270541600001</v>
      </c>
      <c r="N33" s="6">
        <f t="shared" si="1"/>
        <v>22448.936182468002</v>
      </c>
      <c r="O33" s="7">
        <f t="shared" si="2"/>
        <v>-9535.665640868001</v>
      </c>
      <c r="P33" s="7">
        <v>12956.789410199999</v>
      </c>
      <c r="Q33" s="24">
        <f t="shared" si="3"/>
        <v>0.99664123053773346</v>
      </c>
      <c r="R33" s="24">
        <v>0.51272910833358765</v>
      </c>
      <c r="S33" s="25">
        <f t="shared" si="4"/>
        <v>51.100696946210164</v>
      </c>
      <c r="T33" s="4">
        <v>32</v>
      </c>
    </row>
    <row r="34" spans="1:20" x14ac:dyDescent="0.25">
      <c r="A34" s="33">
        <v>54871</v>
      </c>
      <c r="B34" s="5" t="s">
        <v>63</v>
      </c>
      <c r="C34" s="5" t="s">
        <v>12</v>
      </c>
      <c r="D34" s="6"/>
      <c r="E34" s="7">
        <v>1.0743651394300001E-2</v>
      </c>
      <c r="F34" s="8">
        <v>1</v>
      </c>
      <c r="G34" s="7">
        <v>24397.454953687899</v>
      </c>
      <c r="H34" s="7">
        <v>0.41615574321600002</v>
      </c>
      <c r="I34" s="8">
        <v>1</v>
      </c>
      <c r="J34" s="7">
        <v>12999.5477479</v>
      </c>
      <c r="K34" s="1">
        <v>1</v>
      </c>
      <c r="L34" s="8">
        <f t="shared" si="0"/>
        <v>3</v>
      </c>
      <c r="M34" s="6">
        <v>30154.432853599999</v>
      </c>
      <c r="N34" s="6">
        <f t="shared" si="1"/>
        <v>37397.429600982505</v>
      </c>
      <c r="O34" s="7">
        <f t="shared" si="2"/>
        <v>-7242.9967473825054</v>
      </c>
      <c r="P34" s="7">
        <v>40117.880909300002</v>
      </c>
      <c r="Q34" s="24">
        <f t="shared" si="3"/>
        <v>0.75164570436245781</v>
      </c>
      <c r="R34" s="24">
        <v>0.67793595790863037</v>
      </c>
      <c r="S34" s="25">
        <f t="shared" si="4"/>
        <v>50.956765059487012</v>
      </c>
      <c r="T34" s="4">
        <v>33</v>
      </c>
    </row>
    <row r="35" spans="1:20" x14ac:dyDescent="0.25">
      <c r="A35" s="33">
        <v>15533</v>
      </c>
      <c r="B35" s="5" t="s">
        <v>72</v>
      </c>
      <c r="C35" s="5" t="s">
        <v>46</v>
      </c>
      <c r="D35" s="6">
        <v>11.512027144899999</v>
      </c>
      <c r="E35" s="7">
        <v>119.479047768</v>
      </c>
      <c r="F35" s="8">
        <v>1</v>
      </c>
      <c r="G35" s="7">
        <v>18006.086877764697</v>
      </c>
      <c r="H35" s="7">
        <v>2.15187782904</v>
      </c>
      <c r="I35" s="8">
        <v>1</v>
      </c>
      <c r="J35" s="7">
        <v>24802.4376314</v>
      </c>
      <c r="K35" s="1">
        <v>1</v>
      </c>
      <c r="L35" s="8">
        <f t="shared" si="0"/>
        <v>3</v>
      </c>
      <c r="M35" s="6">
        <v>32153.846069200001</v>
      </c>
      <c r="N35" s="6">
        <f t="shared" si="1"/>
        <v>42941.66746190664</v>
      </c>
      <c r="O35" s="7">
        <f t="shared" si="2"/>
        <v>-10787.821392706639</v>
      </c>
      <c r="P35" s="7">
        <v>44338.361639299997</v>
      </c>
      <c r="Q35" s="24">
        <f t="shared" si="3"/>
        <v>0.72519247171956702</v>
      </c>
      <c r="R35" s="24">
        <v>0.69714701175689697</v>
      </c>
      <c r="S35" s="25">
        <f t="shared" si="4"/>
        <v>50.556576460789415</v>
      </c>
      <c r="T35" s="4">
        <v>34</v>
      </c>
    </row>
    <row r="36" spans="1:20" x14ac:dyDescent="0.25">
      <c r="A36" s="33">
        <v>15531</v>
      </c>
      <c r="B36" s="5" t="s">
        <v>112</v>
      </c>
      <c r="C36" s="5" t="s">
        <v>46</v>
      </c>
      <c r="D36" s="6"/>
      <c r="E36" s="7"/>
      <c r="F36" s="8"/>
      <c r="G36" s="7">
        <v>9704.2667119238067</v>
      </c>
      <c r="H36" s="7">
        <v>5.0793355547100001</v>
      </c>
      <c r="I36" s="8">
        <v>1</v>
      </c>
      <c r="J36" s="7">
        <v>23633.951797000002</v>
      </c>
      <c r="K36" s="1">
        <v>1</v>
      </c>
      <c r="L36" s="8">
        <f t="shared" si="0"/>
        <v>2</v>
      </c>
      <c r="M36" s="6">
        <v>24472.793315999999</v>
      </c>
      <c r="N36" s="6">
        <f t="shared" si="1"/>
        <v>33343.297844478519</v>
      </c>
      <c r="O36" s="7">
        <f t="shared" si="2"/>
        <v>-8870.5045284785192</v>
      </c>
      <c r="P36" s="7">
        <v>25266.9140572</v>
      </c>
      <c r="Q36" s="24">
        <f t="shared" si="3"/>
        <v>0.9685707269434547</v>
      </c>
      <c r="R36" s="24">
        <v>0.52160704135894775</v>
      </c>
      <c r="S36" s="25">
        <f t="shared" si="4"/>
        <v>50.521331122786059</v>
      </c>
      <c r="T36" s="4">
        <v>35</v>
      </c>
    </row>
    <row r="37" spans="1:20" x14ac:dyDescent="0.25">
      <c r="A37" s="33">
        <v>52224</v>
      </c>
      <c r="B37" s="5" t="s">
        <v>131</v>
      </c>
      <c r="C37" s="5" t="s">
        <v>18</v>
      </c>
      <c r="D37" s="6"/>
      <c r="E37" s="7"/>
      <c r="F37" s="8"/>
      <c r="G37" s="7">
        <v>5114.7053502119697</v>
      </c>
      <c r="H37" s="7">
        <v>159.48181669499999</v>
      </c>
      <c r="I37" s="8">
        <v>1</v>
      </c>
      <c r="J37" s="7"/>
      <c r="K37" s="1"/>
      <c r="L37" s="8">
        <f t="shared" si="0"/>
        <v>1</v>
      </c>
      <c r="M37" s="6">
        <v>5274.1871617699999</v>
      </c>
      <c r="N37" s="6">
        <f t="shared" si="1"/>
        <v>5274.1871669069697</v>
      </c>
      <c r="O37" s="7">
        <f t="shared" si="2"/>
        <v>-5.1369697757763788E-6</v>
      </c>
      <c r="P37" s="7">
        <v>5712.7054628200003</v>
      </c>
      <c r="Q37" s="24">
        <f t="shared" si="3"/>
        <v>0.92323806926437757</v>
      </c>
      <c r="R37" s="24">
        <v>0.54707765579223633</v>
      </c>
      <c r="S37" s="25">
        <f t="shared" si="4"/>
        <v>50.508291867130595</v>
      </c>
      <c r="T37" s="4">
        <v>36</v>
      </c>
    </row>
    <row r="38" spans="1:20" x14ac:dyDescent="0.25">
      <c r="A38" s="33">
        <v>15109</v>
      </c>
      <c r="B38" s="5" t="s">
        <v>133</v>
      </c>
      <c r="C38" s="5" t="s">
        <v>46</v>
      </c>
      <c r="D38" s="6"/>
      <c r="E38" s="7"/>
      <c r="F38" s="8"/>
      <c r="G38" s="7">
        <v>3726.3268633100001</v>
      </c>
      <c r="H38" s="7">
        <v>4.1724676919599997</v>
      </c>
      <c r="I38" s="8">
        <v>1</v>
      </c>
      <c r="J38" s="7">
        <v>11230.161795599999</v>
      </c>
      <c r="K38" s="1">
        <v>1</v>
      </c>
      <c r="L38" s="8">
        <f t="shared" si="0"/>
        <v>2</v>
      </c>
      <c r="M38" s="6">
        <v>11230.161795599999</v>
      </c>
      <c r="N38" s="6">
        <f t="shared" si="1"/>
        <v>14960.661126601959</v>
      </c>
      <c r="O38" s="7">
        <f t="shared" si="2"/>
        <v>-3730.4993310019599</v>
      </c>
      <c r="P38" s="7">
        <v>11230.161795599999</v>
      </c>
      <c r="Q38" s="24">
        <f t="shared" si="3"/>
        <v>1</v>
      </c>
      <c r="R38" s="24">
        <v>0.50423455238342285</v>
      </c>
      <c r="S38" s="25">
        <f t="shared" si="4"/>
        <v>50.423455238342285</v>
      </c>
      <c r="T38" s="4">
        <v>37</v>
      </c>
    </row>
    <row r="39" spans="1:20" x14ac:dyDescent="0.25">
      <c r="A39" s="33">
        <v>15092</v>
      </c>
      <c r="B39" s="5" t="s">
        <v>119</v>
      </c>
      <c r="C39" s="5" t="s">
        <v>46</v>
      </c>
      <c r="D39" s="6"/>
      <c r="E39" s="7"/>
      <c r="F39" s="8"/>
      <c r="G39" s="7">
        <v>6417.3196217900004</v>
      </c>
      <c r="H39" s="7"/>
      <c r="I39" s="8">
        <v>1</v>
      </c>
      <c r="J39" s="7">
        <v>9331.9097051699991</v>
      </c>
      <c r="K39" s="1">
        <v>1</v>
      </c>
      <c r="L39" s="8">
        <f t="shared" si="0"/>
        <v>2</v>
      </c>
      <c r="M39" s="6">
        <v>10013.233947299999</v>
      </c>
      <c r="N39" s="6">
        <f t="shared" si="1"/>
        <v>15749.22932696</v>
      </c>
      <c r="O39" s="7">
        <f t="shared" si="2"/>
        <v>-5735.9953796600003</v>
      </c>
      <c r="P39" s="7">
        <v>10181.0332414</v>
      </c>
      <c r="Q39" s="24">
        <f t="shared" si="3"/>
        <v>0.9835184415843311</v>
      </c>
      <c r="R39" s="24">
        <v>0.51194536685943604</v>
      </c>
      <c r="S39" s="25">
        <f t="shared" si="4"/>
        <v>50.350770938991118</v>
      </c>
      <c r="T39" s="4">
        <v>38</v>
      </c>
    </row>
    <row r="40" spans="1:20" x14ac:dyDescent="0.25">
      <c r="A40" s="33">
        <v>54223</v>
      </c>
      <c r="B40" s="5" t="s">
        <v>65</v>
      </c>
      <c r="C40" s="5" t="s">
        <v>12</v>
      </c>
      <c r="D40" s="6"/>
      <c r="E40" s="7"/>
      <c r="F40" s="8"/>
      <c r="G40" s="7">
        <v>18529.138666259998</v>
      </c>
      <c r="H40" s="7"/>
      <c r="I40" s="8">
        <v>1</v>
      </c>
      <c r="J40" s="7">
        <v>24989.11767</v>
      </c>
      <c r="K40" s="1">
        <v>1</v>
      </c>
      <c r="L40" s="8">
        <f t="shared" si="0"/>
        <v>2</v>
      </c>
      <c r="M40" s="6">
        <v>28616.624276300001</v>
      </c>
      <c r="N40" s="6">
        <f t="shared" si="1"/>
        <v>43518.256336259998</v>
      </c>
      <c r="O40" s="7">
        <f t="shared" si="2"/>
        <v>-14901.632059959997</v>
      </c>
      <c r="P40" s="7">
        <v>37483.768723300003</v>
      </c>
      <c r="Q40" s="24">
        <f t="shared" si="3"/>
        <v>0.7634404237082979</v>
      </c>
      <c r="R40" s="24">
        <v>0.64916831254959106</v>
      </c>
      <c r="S40" s="25">
        <f t="shared" si="4"/>
        <v>49.560133159086057</v>
      </c>
      <c r="T40" s="4">
        <v>39</v>
      </c>
    </row>
    <row r="41" spans="1:20" x14ac:dyDescent="0.25">
      <c r="A41" s="33">
        <v>25258</v>
      </c>
      <c r="B41" s="5" t="s">
        <v>32</v>
      </c>
      <c r="C41" s="5" t="s">
        <v>61</v>
      </c>
      <c r="D41" s="6"/>
      <c r="E41" s="7"/>
      <c r="F41" s="8"/>
      <c r="G41" s="7">
        <v>9421.3311435420001</v>
      </c>
      <c r="H41" s="7">
        <v>0.46108937261900002</v>
      </c>
      <c r="I41" s="8">
        <v>1</v>
      </c>
      <c r="J41" s="7">
        <v>12965.399689399999</v>
      </c>
      <c r="K41" s="1">
        <v>1</v>
      </c>
      <c r="L41" s="8">
        <f t="shared" si="0"/>
        <v>2</v>
      </c>
      <c r="M41" s="6">
        <v>13407.3754654</v>
      </c>
      <c r="N41" s="6">
        <f t="shared" si="1"/>
        <v>22387.191922314618</v>
      </c>
      <c r="O41" s="7">
        <f t="shared" si="2"/>
        <v>-8979.8164569146174</v>
      </c>
      <c r="P41" s="7">
        <v>13595.3627418</v>
      </c>
      <c r="Q41" s="24">
        <f t="shared" si="3"/>
        <v>0.9861726913823331</v>
      </c>
      <c r="R41" s="24">
        <v>0.50025266408920288</v>
      </c>
      <c r="S41" s="25">
        <f t="shared" si="4"/>
        <v>49.333551611603141</v>
      </c>
      <c r="T41" s="4">
        <v>40</v>
      </c>
    </row>
    <row r="42" spans="1:20" x14ac:dyDescent="0.25">
      <c r="A42" s="33">
        <v>76246</v>
      </c>
      <c r="B42" s="5" t="s">
        <v>56</v>
      </c>
      <c r="C42" s="5" t="s">
        <v>57</v>
      </c>
      <c r="D42" s="6">
        <v>2.6353268746E-2</v>
      </c>
      <c r="E42" s="7"/>
      <c r="F42" s="8">
        <v>1</v>
      </c>
      <c r="G42" s="7">
        <v>17642.153785783725</v>
      </c>
      <c r="H42" s="7">
        <v>1.8518820311158004</v>
      </c>
      <c r="I42" s="8">
        <v>1</v>
      </c>
      <c r="J42" s="7">
        <v>1542.3139029900001</v>
      </c>
      <c r="K42" s="1">
        <v>1</v>
      </c>
      <c r="L42" s="8">
        <f t="shared" si="0"/>
        <v>3</v>
      </c>
      <c r="M42" s="6">
        <v>18033.933085299999</v>
      </c>
      <c r="N42" s="6">
        <f t="shared" si="1"/>
        <v>19186.345924073587</v>
      </c>
      <c r="O42" s="7">
        <f t="shared" si="2"/>
        <v>-1152.4128387735873</v>
      </c>
      <c r="P42" s="7">
        <v>21233.231592399999</v>
      </c>
      <c r="Q42" s="24">
        <f t="shared" si="3"/>
        <v>0.84932587895640321</v>
      </c>
      <c r="R42" s="24">
        <v>0.57849830389022827</v>
      </c>
      <c r="S42" s="25">
        <f t="shared" si="4"/>
        <v>49.133358042635656</v>
      </c>
      <c r="T42" s="4">
        <v>41</v>
      </c>
    </row>
    <row r="43" spans="1:20" x14ac:dyDescent="0.25">
      <c r="A43" s="33">
        <v>50686</v>
      </c>
      <c r="B43" s="5" t="s">
        <v>144</v>
      </c>
      <c r="C43" s="5" t="s">
        <v>145</v>
      </c>
      <c r="D43" s="6"/>
      <c r="E43" s="7"/>
      <c r="F43" s="8"/>
      <c r="G43" s="7">
        <v>14151.341414209999</v>
      </c>
      <c r="H43" s="7">
        <v>7.2367752634400002</v>
      </c>
      <c r="I43" s="8">
        <v>1</v>
      </c>
      <c r="J43" s="7">
        <v>20559.7485471</v>
      </c>
      <c r="K43" s="1">
        <v>1</v>
      </c>
      <c r="L43" s="8">
        <f t="shared" si="0"/>
        <v>2</v>
      </c>
      <c r="M43" s="6">
        <v>22683.780992700002</v>
      </c>
      <c r="N43" s="6">
        <f t="shared" si="1"/>
        <v>34718.326736573435</v>
      </c>
      <c r="O43" s="7">
        <f t="shared" si="2"/>
        <v>-12034.545743873434</v>
      </c>
      <c r="P43" s="7">
        <v>23714.725362000001</v>
      </c>
      <c r="Q43" s="24">
        <f t="shared" si="3"/>
        <v>0.95652724821549218</v>
      </c>
      <c r="R43" s="24">
        <v>0.51197981834411621</v>
      </c>
      <c r="S43" s="25">
        <f t="shared" si="4"/>
        <v>48.972264678256508</v>
      </c>
      <c r="T43" s="4">
        <v>42</v>
      </c>
    </row>
    <row r="44" spans="1:20" x14ac:dyDescent="0.25">
      <c r="A44" s="33">
        <v>13650</v>
      </c>
      <c r="B44" s="5" t="s">
        <v>147</v>
      </c>
      <c r="C44" s="5" t="s">
        <v>33</v>
      </c>
      <c r="D44" s="6">
        <v>14780.9024118</v>
      </c>
      <c r="E44" s="7">
        <v>12462.0548371</v>
      </c>
      <c r="F44" s="8">
        <v>1</v>
      </c>
      <c r="G44" s="7"/>
      <c r="H44" s="7"/>
      <c r="I44" s="8"/>
      <c r="J44" s="7"/>
      <c r="K44" s="1"/>
      <c r="L44" s="8">
        <f t="shared" si="0"/>
        <v>1</v>
      </c>
      <c r="M44" s="6">
        <v>27242.957268999999</v>
      </c>
      <c r="N44" s="6">
        <f t="shared" si="1"/>
        <v>27242.957248899998</v>
      </c>
      <c r="O44" s="7">
        <f t="shared" si="2"/>
        <v>2.010000025620684E-5</v>
      </c>
      <c r="P44" s="7">
        <v>31904.836059099998</v>
      </c>
      <c r="Q44" s="24">
        <f t="shared" si="3"/>
        <v>0.85388175067051242</v>
      </c>
      <c r="R44" s="24">
        <v>0.57175606489181519</v>
      </c>
      <c r="S44" s="25">
        <f t="shared" si="4"/>
        <v>48.821206964630626</v>
      </c>
      <c r="T44" s="4">
        <v>43</v>
      </c>
    </row>
    <row r="45" spans="1:20" x14ac:dyDescent="0.25">
      <c r="A45" s="33">
        <v>19364</v>
      </c>
      <c r="B45" s="5" t="s">
        <v>180</v>
      </c>
      <c r="C45" s="5" t="s">
        <v>80</v>
      </c>
      <c r="D45" s="6"/>
      <c r="E45" s="7"/>
      <c r="F45" s="8"/>
      <c r="G45" s="7">
        <v>18595.119339836798</v>
      </c>
      <c r="H45" s="7">
        <v>1.01466759332</v>
      </c>
      <c r="I45" s="8">
        <v>1</v>
      </c>
      <c r="J45" s="7">
        <v>5397.4344098399997</v>
      </c>
      <c r="K45" s="1">
        <v>1</v>
      </c>
      <c r="L45" s="8">
        <f t="shared" si="0"/>
        <v>2</v>
      </c>
      <c r="M45" s="6">
        <v>19643.145027800001</v>
      </c>
      <c r="N45" s="6">
        <f t="shared" si="1"/>
        <v>23993.568417270119</v>
      </c>
      <c r="O45" s="7">
        <f t="shared" si="2"/>
        <v>-4350.4233894701174</v>
      </c>
      <c r="P45" s="7">
        <v>23381.882726100001</v>
      </c>
      <c r="Q45" s="24">
        <f t="shared" si="3"/>
        <v>0.84010108415578366</v>
      </c>
      <c r="R45" s="24">
        <v>0.57586967945098877</v>
      </c>
      <c r="S45" s="25">
        <f t="shared" si="4"/>
        <v>48.378874203921931</v>
      </c>
      <c r="T45" s="4">
        <v>44</v>
      </c>
    </row>
    <row r="46" spans="1:20" x14ac:dyDescent="0.25">
      <c r="A46" s="33">
        <v>47675</v>
      </c>
      <c r="B46" s="5" t="s">
        <v>159</v>
      </c>
      <c r="C46" s="5" t="s">
        <v>69</v>
      </c>
      <c r="D46" s="6">
        <v>2088.3700287900001</v>
      </c>
      <c r="E46" s="7">
        <v>13979.623572</v>
      </c>
      <c r="F46" s="8">
        <v>1</v>
      </c>
      <c r="G46" s="7"/>
      <c r="H46" s="7"/>
      <c r="I46" s="8"/>
      <c r="J46" s="7"/>
      <c r="K46" s="1"/>
      <c r="L46" s="8">
        <f t="shared" si="0"/>
        <v>1</v>
      </c>
      <c r="M46" s="6">
        <v>16067.993623</v>
      </c>
      <c r="N46" s="6">
        <f t="shared" si="1"/>
        <v>16067.99360079</v>
      </c>
      <c r="O46" s="7">
        <f t="shared" si="2"/>
        <v>2.2210000679478981E-5</v>
      </c>
      <c r="P46" s="7">
        <v>16983.855064300002</v>
      </c>
      <c r="Q46" s="24">
        <f t="shared" si="3"/>
        <v>0.94607458449023518</v>
      </c>
      <c r="R46" s="24">
        <v>0.50828731060028076</v>
      </c>
      <c r="S46" s="25">
        <f t="shared" si="4"/>
        <v>48.08777061778197</v>
      </c>
      <c r="T46" s="4">
        <v>45</v>
      </c>
    </row>
    <row r="47" spans="1:20" x14ac:dyDescent="0.25">
      <c r="A47" s="33">
        <v>44110</v>
      </c>
      <c r="B47" s="5" t="s">
        <v>22</v>
      </c>
      <c r="C47" s="5" t="s">
        <v>23</v>
      </c>
      <c r="D47" s="6"/>
      <c r="E47" s="7">
        <v>14.0909459898</v>
      </c>
      <c r="F47" s="8">
        <v>1</v>
      </c>
      <c r="G47" s="7">
        <v>5522.0746774600002</v>
      </c>
      <c r="H47" s="7"/>
      <c r="I47" s="8">
        <v>1</v>
      </c>
      <c r="J47" s="7">
        <v>15094.8793255</v>
      </c>
      <c r="K47" s="1">
        <v>1</v>
      </c>
      <c r="L47" s="8">
        <f t="shared" si="0"/>
        <v>3</v>
      </c>
      <c r="M47" s="6">
        <v>15390.6825221</v>
      </c>
      <c r="N47" s="6">
        <f t="shared" si="1"/>
        <v>20631.044948949799</v>
      </c>
      <c r="O47" s="7">
        <f t="shared" si="2"/>
        <v>-5240.3624268497988</v>
      </c>
      <c r="P47" s="7">
        <v>24245.797912499998</v>
      </c>
      <c r="Q47" s="24">
        <f t="shared" si="3"/>
        <v>0.63477731595565612</v>
      </c>
      <c r="R47" s="24">
        <v>0.75752770900726318</v>
      </c>
      <c r="S47" s="25">
        <f t="shared" si="4"/>
        <v>48.086140588566785</v>
      </c>
      <c r="T47" s="4">
        <v>46</v>
      </c>
    </row>
    <row r="48" spans="1:20" x14ac:dyDescent="0.25">
      <c r="A48" s="33">
        <v>5091</v>
      </c>
      <c r="B48" s="5" t="s">
        <v>74</v>
      </c>
      <c r="C48" s="5" t="s">
        <v>15</v>
      </c>
      <c r="D48" s="6"/>
      <c r="E48" s="7">
        <v>108.339580695</v>
      </c>
      <c r="F48" s="8">
        <v>1</v>
      </c>
      <c r="G48" s="7">
        <v>12571.473336683599</v>
      </c>
      <c r="H48" s="7"/>
      <c r="I48" s="8">
        <v>1</v>
      </c>
      <c r="J48" s="7">
        <v>6835.2755816899999</v>
      </c>
      <c r="K48" s="1">
        <v>1</v>
      </c>
      <c r="L48" s="8">
        <f t="shared" si="0"/>
        <v>3</v>
      </c>
      <c r="M48" s="6">
        <v>14646.831728900001</v>
      </c>
      <c r="N48" s="6">
        <f t="shared" si="1"/>
        <v>19515.088499068599</v>
      </c>
      <c r="O48" s="7">
        <f t="shared" si="2"/>
        <v>-4868.2567701685985</v>
      </c>
      <c r="P48" s="7">
        <v>17177.148505199999</v>
      </c>
      <c r="Q48" s="24">
        <f t="shared" si="3"/>
        <v>0.8526928508806918</v>
      </c>
      <c r="R48" s="24">
        <v>0.56114083528518677</v>
      </c>
      <c r="S48" s="25">
        <f t="shared" si="4"/>
        <v>47.848077858489866</v>
      </c>
      <c r="T48" s="4">
        <v>47</v>
      </c>
    </row>
    <row r="49" spans="1:20" x14ac:dyDescent="0.25">
      <c r="A49" s="33">
        <v>25885</v>
      </c>
      <c r="B49" s="5" t="s">
        <v>86</v>
      </c>
      <c r="C49" s="5" t="s">
        <v>61</v>
      </c>
      <c r="D49" s="6"/>
      <c r="E49" s="7">
        <v>544.92245229900004</v>
      </c>
      <c r="F49" s="8">
        <v>1</v>
      </c>
      <c r="G49" s="7">
        <v>67851.35642507</v>
      </c>
      <c r="H49" s="7">
        <v>12.175803136100001</v>
      </c>
      <c r="I49" s="8">
        <v>1</v>
      </c>
      <c r="J49" s="7">
        <v>58587.099786400002</v>
      </c>
      <c r="K49" s="1">
        <v>1</v>
      </c>
      <c r="L49" s="8">
        <f t="shared" si="0"/>
        <v>3</v>
      </c>
      <c r="M49" s="6">
        <v>79383.941454999993</v>
      </c>
      <c r="N49" s="6">
        <f t="shared" si="1"/>
        <v>126995.5544669051</v>
      </c>
      <c r="O49" s="7">
        <f t="shared" si="2"/>
        <v>-47611.613011905109</v>
      </c>
      <c r="P49" s="7">
        <v>95792.948788900001</v>
      </c>
      <c r="Q49" s="24">
        <f t="shared" si="3"/>
        <v>0.82870339057981479</v>
      </c>
      <c r="R49" s="24">
        <v>0.57545685768127441</v>
      </c>
      <c r="S49" s="25">
        <f t="shared" si="4"/>
        <v>47.688304909287801</v>
      </c>
      <c r="T49" s="4">
        <v>48</v>
      </c>
    </row>
    <row r="50" spans="1:20" x14ac:dyDescent="0.25">
      <c r="A50" s="33">
        <v>66572</v>
      </c>
      <c r="B50" s="5" t="s">
        <v>37</v>
      </c>
      <c r="C50" s="5" t="s">
        <v>38</v>
      </c>
      <c r="D50" s="6"/>
      <c r="E50" s="7">
        <v>288.54147643099998</v>
      </c>
      <c r="F50" s="8">
        <v>1</v>
      </c>
      <c r="G50" s="7">
        <v>44899.7195632</v>
      </c>
      <c r="H50" s="7">
        <v>84.853846351900003</v>
      </c>
      <c r="I50" s="8">
        <v>1</v>
      </c>
      <c r="J50" s="7">
        <v>2908.1074779700002</v>
      </c>
      <c r="K50" s="1">
        <v>1</v>
      </c>
      <c r="L50" s="8">
        <f t="shared" si="0"/>
        <v>3</v>
      </c>
      <c r="M50" s="6">
        <v>45561.377570800003</v>
      </c>
      <c r="N50" s="6">
        <f t="shared" si="1"/>
        <v>48181.222363952897</v>
      </c>
      <c r="O50" s="7">
        <f t="shared" si="2"/>
        <v>-2619.8447931528935</v>
      </c>
      <c r="P50" s="7">
        <v>61301.742916800002</v>
      </c>
      <c r="Q50" s="24">
        <f t="shared" si="3"/>
        <v>0.74323135693934261</v>
      </c>
      <c r="R50" s="24">
        <v>0.63960778713226318</v>
      </c>
      <c r="S50" s="25">
        <f t="shared" si="4"/>
        <v>47.537656353928213</v>
      </c>
      <c r="T50" s="4">
        <v>49</v>
      </c>
    </row>
    <row r="51" spans="1:20" x14ac:dyDescent="0.25">
      <c r="A51" s="33">
        <v>47189</v>
      </c>
      <c r="B51" s="5" t="s">
        <v>136</v>
      </c>
      <c r="C51" s="5" t="s">
        <v>69</v>
      </c>
      <c r="D51" s="6">
        <v>1180.7123079999999</v>
      </c>
      <c r="E51" s="6">
        <v>2591.0244499999999</v>
      </c>
      <c r="F51" s="8">
        <v>1</v>
      </c>
      <c r="G51" s="7">
        <v>27903.468002000001</v>
      </c>
      <c r="H51" s="7"/>
      <c r="I51" s="8">
        <v>1</v>
      </c>
      <c r="J51" s="6">
        <v>74471.036489699996</v>
      </c>
      <c r="K51" s="1">
        <v>1</v>
      </c>
      <c r="L51" s="8">
        <f t="shared" si="0"/>
        <v>3</v>
      </c>
      <c r="M51" s="6">
        <v>85944.099986300003</v>
      </c>
      <c r="N51" s="6">
        <f t="shared" si="1"/>
        <v>106146.24124969999</v>
      </c>
      <c r="O51" s="6">
        <f t="shared" si="2"/>
        <v>-20202.141263399986</v>
      </c>
      <c r="P51" s="7">
        <v>132527.67023300001</v>
      </c>
      <c r="Q51" s="24">
        <f t="shared" si="3"/>
        <v>0.64849928950836955</v>
      </c>
      <c r="R51" s="24">
        <v>0.73254364728927612</v>
      </c>
      <c r="S51" s="25">
        <f t="shared" si="4"/>
        <v>47.505403480096525</v>
      </c>
      <c r="T51" s="4">
        <v>50</v>
      </c>
    </row>
    <row r="52" spans="1:20" x14ac:dyDescent="0.25">
      <c r="A52" s="33">
        <v>5873</v>
      </c>
      <c r="B52" s="5" t="s">
        <v>221</v>
      </c>
      <c r="C52" s="5" t="s">
        <v>15</v>
      </c>
      <c r="D52" s="6">
        <v>78810.182206400001</v>
      </c>
      <c r="E52" s="7">
        <v>4903.1458540599997</v>
      </c>
      <c r="F52" s="8">
        <v>1</v>
      </c>
      <c r="G52" s="7">
        <v>10467.685685459999</v>
      </c>
      <c r="H52" s="7"/>
      <c r="I52" s="8">
        <v>1</v>
      </c>
      <c r="J52" s="7">
        <v>35566.033263999998</v>
      </c>
      <c r="K52" s="1">
        <v>1</v>
      </c>
      <c r="L52" s="8">
        <f t="shared" si="0"/>
        <v>3</v>
      </c>
      <c r="M52" s="6">
        <v>118594.81127999999</v>
      </c>
      <c r="N52" s="6">
        <f t="shared" si="1"/>
        <v>129747.04700992</v>
      </c>
      <c r="O52" s="7">
        <f t="shared" si="2"/>
        <v>-11152.235729920008</v>
      </c>
      <c r="P52" s="7">
        <v>166352.03406400001</v>
      </c>
      <c r="Q52" s="24">
        <f t="shared" si="3"/>
        <v>0.71291470493455733</v>
      </c>
      <c r="R52" s="24">
        <v>0.66634374856948853</v>
      </c>
      <c r="S52" s="25">
        <f t="shared" si="4"/>
        <v>47.504625689640378</v>
      </c>
      <c r="T52" s="4">
        <v>51</v>
      </c>
    </row>
    <row r="53" spans="1:20" x14ac:dyDescent="0.25">
      <c r="A53" s="33">
        <v>27800</v>
      </c>
      <c r="B53" s="5" t="s">
        <v>84</v>
      </c>
      <c r="C53" s="5" t="s">
        <v>49</v>
      </c>
      <c r="D53" s="6">
        <v>21512.095181600002</v>
      </c>
      <c r="E53" s="7">
        <v>7273.2460732099998</v>
      </c>
      <c r="F53" s="8">
        <v>1</v>
      </c>
      <c r="G53" s="7">
        <v>21759.285835519</v>
      </c>
      <c r="H53" s="7"/>
      <c r="I53" s="8">
        <v>1</v>
      </c>
      <c r="J53" s="7">
        <v>53573.015366200001</v>
      </c>
      <c r="K53" s="1">
        <v>1</v>
      </c>
      <c r="L53" s="8">
        <f t="shared" si="0"/>
        <v>3</v>
      </c>
      <c r="M53" s="6">
        <v>86838.391001299999</v>
      </c>
      <c r="N53" s="6">
        <f t="shared" si="1"/>
        <v>104117.64245652899</v>
      </c>
      <c r="O53" s="7">
        <f t="shared" si="2"/>
        <v>-17279.251455228994</v>
      </c>
      <c r="P53" s="7">
        <v>118302.629787</v>
      </c>
      <c r="Q53" s="24">
        <f t="shared" si="3"/>
        <v>0.73403601557843368</v>
      </c>
      <c r="R53" s="24">
        <v>0.64509052038192749</v>
      </c>
      <c r="S53" s="25">
        <f t="shared" si="4"/>
        <v>47.351967526856839</v>
      </c>
      <c r="T53" s="4">
        <v>52</v>
      </c>
    </row>
    <row r="54" spans="1:20" x14ac:dyDescent="0.25">
      <c r="A54" s="33">
        <v>13549</v>
      </c>
      <c r="B54" s="5" t="s">
        <v>167</v>
      </c>
      <c r="C54" s="5" t="s">
        <v>33</v>
      </c>
      <c r="D54" s="6">
        <v>31830.551946799998</v>
      </c>
      <c r="E54" s="7">
        <v>19238.0928542</v>
      </c>
      <c r="F54" s="8">
        <v>1</v>
      </c>
      <c r="G54" s="7">
        <v>0.37568918086000003</v>
      </c>
      <c r="H54" s="7"/>
      <c r="I54" s="8">
        <v>1</v>
      </c>
      <c r="J54" s="7"/>
      <c r="K54" s="1"/>
      <c r="L54" s="8">
        <f t="shared" si="0"/>
        <v>2</v>
      </c>
      <c r="M54" s="6">
        <v>51068.644820699999</v>
      </c>
      <c r="N54" s="6">
        <f t="shared" si="1"/>
        <v>51069.020490180861</v>
      </c>
      <c r="O54" s="7">
        <f t="shared" si="2"/>
        <v>-0.3756694808616885</v>
      </c>
      <c r="P54" s="7">
        <v>77390.194541399993</v>
      </c>
      <c r="Q54" s="24">
        <f t="shared" si="3"/>
        <v>0.65988521056605898</v>
      </c>
      <c r="R54" s="24">
        <v>0.71011090278625488</v>
      </c>
      <c r="S54" s="25">
        <f t="shared" si="4"/>
        <v>46.859168261036203</v>
      </c>
      <c r="T54" s="4">
        <v>53</v>
      </c>
    </row>
    <row r="55" spans="1:20" x14ac:dyDescent="0.25">
      <c r="A55" s="33">
        <v>5134</v>
      </c>
      <c r="B55" s="5" t="s">
        <v>29</v>
      </c>
      <c r="C55" s="5" t="s">
        <v>15</v>
      </c>
      <c r="D55" s="6"/>
      <c r="E55" s="7">
        <v>6.2317260520599997E-4</v>
      </c>
      <c r="F55" s="8">
        <v>1</v>
      </c>
      <c r="G55" s="7">
        <v>12870.277009383</v>
      </c>
      <c r="H55" s="7">
        <v>23.858700881899999</v>
      </c>
      <c r="I55" s="8">
        <v>1</v>
      </c>
      <c r="J55" s="7">
        <v>7921.10126356</v>
      </c>
      <c r="K55" s="1">
        <v>1</v>
      </c>
      <c r="L55" s="8">
        <f t="shared" si="0"/>
        <v>3</v>
      </c>
      <c r="M55" s="6">
        <v>14982.609463500001</v>
      </c>
      <c r="N55" s="6">
        <f t="shared" si="1"/>
        <v>20815.237596997504</v>
      </c>
      <c r="O55" s="7">
        <f t="shared" si="2"/>
        <v>-5832.6281334975029</v>
      </c>
      <c r="P55" s="7">
        <v>20198.005314099999</v>
      </c>
      <c r="Q55" s="24">
        <f t="shared" si="3"/>
        <v>0.74178658884898951</v>
      </c>
      <c r="R55" s="24">
        <v>0.63133096694946289</v>
      </c>
      <c r="S55" s="25">
        <f t="shared" si="4"/>
        <v>46.831284440817619</v>
      </c>
      <c r="T55" s="4">
        <v>54</v>
      </c>
    </row>
    <row r="56" spans="1:20" x14ac:dyDescent="0.25">
      <c r="A56" s="33">
        <v>5543</v>
      </c>
      <c r="B56" s="5" t="s">
        <v>70</v>
      </c>
      <c r="C56" s="5" t="s">
        <v>15</v>
      </c>
      <c r="D56" s="6"/>
      <c r="E56" s="7">
        <v>4.3174879322799999E-6</v>
      </c>
      <c r="F56" s="8">
        <v>1</v>
      </c>
      <c r="G56" s="7">
        <v>30554.09492575</v>
      </c>
      <c r="H56" s="7"/>
      <c r="I56" s="8">
        <v>1</v>
      </c>
      <c r="J56" s="7">
        <v>9400.3557347499991</v>
      </c>
      <c r="K56" s="1">
        <v>1</v>
      </c>
      <c r="L56" s="8">
        <f t="shared" si="0"/>
        <v>3</v>
      </c>
      <c r="M56" s="6">
        <v>32968.941056099997</v>
      </c>
      <c r="N56" s="6">
        <f t="shared" si="1"/>
        <v>39954.450664817487</v>
      </c>
      <c r="O56" s="7">
        <f t="shared" si="2"/>
        <v>-6985.5096087174898</v>
      </c>
      <c r="P56" s="7">
        <v>43616.780834500001</v>
      </c>
      <c r="Q56" s="24">
        <f t="shared" si="3"/>
        <v>0.75587744958064906</v>
      </c>
      <c r="R56" s="24">
        <v>0.61769992113113403</v>
      </c>
      <c r="S56" s="25">
        <f t="shared" si="4"/>
        <v>46.690544099076966</v>
      </c>
      <c r="T56" s="4">
        <v>55</v>
      </c>
    </row>
    <row r="57" spans="1:20" x14ac:dyDescent="0.25">
      <c r="A57" s="33">
        <v>19821</v>
      </c>
      <c r="B57" s="5" t="s">
        <v>216</v>
      </c>
      <c r="C57" s="5" t="s">
        <v>80</v>
      </c>
      <c r="D57" s="6"/>
      <c r="E57" s="7"/>
      <c r="F57" s="8"/>
      <c r="G57" s="7">
        <v>34660.965829289999</v>
      </c>
      <c r="H57" s="7">
        <v>6.5136681246799999E-2</v>
      </c>
      <c r="I57" s="8">
        <v>1</v>
      </c>
      <c r="J57" s="7">
        <v>15105.967994799999</v>
      </c>
      <c r="K57" s="1">
        <v>1</v>
      </c>
      <c r="L57" s="8">
        <f t="shared" si="0"/>
        <v>2</v>
      </c>
      <c r="M57" s="6">
        <v>37376.322423600002</v>
      </c>
      <c r="N57" s="6">
        <f t="shared" si="1"/>
        <v>49766.998960771241</v>
      </c>
      <c r="O57" s="7">
        <f t="shared" si="2"/>
        <v>-12390.676537171239</v>
      </c>
      <c r="P57" s="7">
        <v>48845.654272599997</v>
      </c>
      <c r="Q57" s="24">
        <f t="shared" si="3"/>
        <v>0.765192379551486</v>
      </c>
      <c r="R57" s="24">
        <v>0.60904932022094727</v>
      </c>
      <c r="S57" s="25">
        <f t="shared" si="4"/>
        <v>46.603989860408163</v>
      </c>
      <c r="T57" s="4">
        <v>56</v>
      </c>
    </row>
    <row r="58" spans="1:20" x14ac:dyDescent="0.25">
      <c r="A58" s="33">
        <v>5483</v>
      </c>
      <c r="B58" s="5" t="s">
        <v>18</v>
      </c>
      <c r="C58" s="5" t="s">
        <v>15</v>
      </c>
      <c r="D58" s="6"/>
      <c r="E58" s="7">
        <v>2.0435686601800001E-4</v>
      </c>
      <c r="F58" s="8">
        <v>1</v>
      </c>
      <c r="G58" s="7">
        <v>13673.836782959999</v>
      </c>
      <c r="H58" s="7">
        <v>10.248309859600001</v>
      </c>
      <c r="I58" s="8">
        <v>1</v>
      </c>
      <c r="J58" s="7">
        <v>15608.233170899999</v>
      </c>
      <c r="K58" s="1">
        <v>1</v>
      </c>
      <c r="L58" s="8">
        <f t="shared" si="0"/>
        <v>3</v>
      </c>
      <c r="M58" s="6">
        <v>23222.634318500001</v>
      </c>
      <c r="N58" s="6">
        <f t="shared" si="1"/>
        <v>29292.318468076464</v>
      </c>
      <c r="O58" s="7">
        <f t="shared" si="2"/>
        <v>-6069.6841495764638</v>
      </c>
      <c r="P58" s="7">
        <v>31494.0322916</v>
      </c>
      <c r="Q58" s="24">
        <f t="shared" si="3"/>
        <v>0.73736618110644014</v>
      </c>
      <c r="R58" s="24">
        <v>0.6310875415802002</v>
      </c>
      <c r="S58" s="25">
        <f t="shared" si="4"/>
        <v>46.534261047884392</v>
      </c>
      <c r="T58" s="4">
        <v>57</v>
      </c>
    </row>
    <row r="59" spans="1:20" x14ac:dyDescent="0.25">
      <c r="A59" s="33">
        <v>25823</v>
      </c>
      <c r="B59" s="5" t="s">
        <v>174</v>
      </c>
      <c r="C59" s="5" t="s">
        <v>61</v>
      </c>
      <c r="D59" s="6"/>
      <c r="E59" s="7"/>
      <c r="F59" s="8"/>
      <c r="G59" s="7">
        <v>9848.0052316639994</v>
      </c>
      <c r="H59" s="7">
        <v>6.6816285742700003</v>
      </c>
      <c r="I59" s="8">
        <v>1</v>
      </c>
      <c r="J59" s="7">
        <v>8670.8372030400005</v>
      </c>
      <c r="K59" s="1">
        <v>1</v>
      </c>
      <c r="L59" s="8">
        <f t="shared" si="0"/>
        <v>2</v>
      </c>
      <c r="M59" s="6">
        <v>12185.1458511</v>
      </c>
      <c r="N59" s="6">
        <f t="shared" si="1"/>
        <v>18525.52406327827</v>
      </c>
      <c r="O59" s="7">
        <f t="shared" si="2"/>
        <v>-6340.3782121782697</v>
      </c>
      <c r="P59" s="7">
        <v>14303.7795998</v>
      </c>
      <c r="Q59" s="24">
        <f t="shared" si="3"/>
        <v>0.85188294227285044</v>
      </c>
      <c r="R59" s="24">
        <v>0.54605597257614136</v>
      </c>
      <c r="S59" s="25">
        <f t="shared" si="4"/>
        <v>46.517576856382625</v>
      </c>
      <c r="T59" s="4">
        <v>58</v>
      </c>
    </row>
    <row r="60" spans="1:20" x14ac:dyDescent="0.25">
      <c r="A60" s="33">
        <v>27372</v>
      </c>
      <c r="B60" s="5" t="s">
        <v>162</v>
      </c>
      <c r="C60" s="5" t="s">
        <v>49</v>
      </c>
      <c r="D60" s="6">
        <v>220.08923567900001</v>
      </c>
      <c r="E60" s="7">
        <v>6.9135216402099999</v>
      </c>
      <c r="F60" s="8">
        <v>1</v>
      </c>
      <c r="G60" s="7">
        <v>4164.8032584900002</v>
      </c>
      <c r="H60" s="7"/>
      <c r="I60" s="8">
        <v>1</v>
      </c>
      <c r="J60" s="7">
        <v>111405.475397</v>
      </c>
      <c r="K60" s="1">
        <v>1</v>
      </c>
      <c r="L60" s="8">
        <f t="shared" si="0"/>
        <v>3</v>
      </c>
      <c r="M60" s="6">
        <v>111728.61668200001</v>
      </c>
      <c r="N60" s="6">
        <f t="shared" si="1"/>
        <v>115797.28141280921</v>
      </c>
      <c r="O60" s="7">
        <f t="shared" si="2"/>
        <v>-4068.664730809207</v>
      </c>
      <c r="P60" s="7">
        <v>126130.377161</v>
      </c>
      <c r="Q60" s="24">
        <f t="shared" si="3"/>
        <v>0.88581846179198553</v>
      </c>
      <c r="R60" s="24">
        <v>0.52484190464019775</v>
      </c>
      <c r="S60" s="25">
        <f t="shared" si="4"/>
        <v>46.491464865235592</v>
      </c>
      <c r="T60" s="4">
        <v>59</v>
      </c>
    </row>
    <row r="61" spans="1:20" x14ac:dyDescent="0.25">
      <c r="A61" s="33">
        <v>15681</v>
      </c>
      <c r="B61" s="5" t="s">
        <v>171</v>
      </c>
      <c r="C61" s="5" t="s">
        <v>46</v>
      </c>
      <c r="D61" s="6"/>
      <c r="E61" s="7">
        <v>32.266596432100002</v>
      </c>
      <c r="F61" s="8">
        <v>1</v>
      </c>
      <c r="G61" s="7">
        <v>7960.4063174535277</v>
      </c>
      <c r="H61" s="7"/>
      <c r="I61" s="8">
        <v>1</v>
      </c>
      <c r="J61" s="7">
        <v>16353.7579826</v>
      </c>
      <c r="K61" s="1">
        <v>1</v>
      </c>
      <c r="L61" s="8">
        <f t="shared" si="0"/>
        <v>3</v>
      </c>
      <c r="M61" s="6">
        <v>17932.7300048</v>
      </c>
      <c r="N61" s="6">
        <f t="shared" si="1"/>
        <v>24346.430896485628</v>
      </c>
      <c r="O61" s="7">
        <f t="shared" si="2"/>
        <v>-6413.7008916856284</v>
      </c>
      <c r="P61" s="7">
        <v>19566.222294399999</v>
      </c>
      <c r="Q61" s="24">
        <f t="shared" si="3"/>
        <v>0.91651468203611708</v>
      </c>
      <c r="R61" s="24">
        <v>0.50551962852478027</v>
      </c>
      <c r="S61" s="25">
        <f t="shared" si="4"/>
        <v>46.331616160040504</v>
      </c>
      <c r="T61" s="4">
        <v>60</v>
      </c>
    </row>
    <row r="62" spans="1:20" x14ac:dyDescent="0.25">
      <c r="A62" s="33">
        <v>54109</v>
      </c>
      <c r="B62" s="5" t="s">
        <v>52</v>
      </c>
      <c r="C62" s="5" t="s">
        <v>12</v>
      </c>
      <c r="D62" s="6"/>
      <c r="E62" s="7"/>
      <c r="F62" s="8"/>
      <c r="G62" s="7">
        <v>14607.35679523</v>
      </c>
      <c r="H62" s="7"/>
      <c r="I62" s="8">
        <v>1</v>
      </c>
      <c r="J62" s="7">
        <v>7694.3137101299999</v>
      </c>
      <c r="K62" s="1">
        <v>1</v>
      </c>
      <c r="L62" s="8">
        <f t="shared" si="0"/>
        <v>2</v>
      </c>
      <c r="M62" s="6">
        <v>18902.329173999999</v>
      </c>
      <c r="N62" s="6">
        <f t="shared" si="1"/>
        <v>22301.670505360002</v>
      </c>
      <c r="O62" s="7">
        <f t="shared" si="2"/>
        <v>-3399.3413313600031</v>
      </c>
      <c r="P62" s="7">
        <v>27005.587636600001</v>
      </c>
      <c r="Q62" s="24">
        <f t="shared" si="3"/>
        <v>0.6999414131756253</v>
      </c>
      <c r="R62" s="24">
        <v>0.6618880033493042</v>
      </c>
      <c r="S62" s="25">
        <f t="shared" si="4"/>
        <v>46.328282442830499</v>
      </c>
      <c r="T62" s="4">
        <v>61</v>
      </c>
    </row>
    <row r="63" spans="1:20" x14ac:dyDescent="0.25">
      <c r="A63" s="33">
        <v>44090</v>
      </c>
      <c r="B63" s="5" t="s">
        <v>85</v>
      </c>
      <c r="C63" s="5" t="s">
        <v>23</v>
      </c>
      <c r="D63" s="6">
        <v>109.592735662</v>
      </c>
      <c r="E63" s="7">
        <v>113.06987816</v>
      </c>
      <c r="F63" s="8">
        <v>1</v>
      </c>
      <c r="G63" s="7">
        <v>20909.890471300001</v>
      </c>
      <c r="H63" s="7"/>
      <c r="I63" s="8">
        <v>1</v>
      </c>
      <c r="J63" s="7">
        <v>90360.738761899993</v>
      </c>
      <c r="K63" s="1">
        <v>1</v>
      </c>
      <c r="L63" s="8">
        <f t="shared" si="0"/>
        <v>3</v>
      </c>
      <c r="M63" s="6">
        <v>94485.358348299997</v>
      </c>
      <c r="N63" s="6">
        <f t="shared" si="1"/>
        <v>111493.29184702199</v>
      </c>
      <c r="O63" s="7">
        <f t="shared" si="2"/>
        <v>-17007.933498721992</v>
      </c>
      <c r="P63" s="7">
        <v>175136.20495399999</v>
      </c>
      <c r="Q63" s="24">
        <f t="shared" si="3"/>
        <v>0.53949643577760997</v>
      </c>
      <c r="R63" s="24">
        <v>0.8584970235824585</v>
      </c>
      <c r="S63" s="25">
        <f t="shared" si="4"/>
        <v>46.315608434842318</v>
      </c>
      <c r="T63" s="4">
        <v>62</v>
      </c>
    </row>
    <row r="64" spans="1:20" x14ac:dyDescent="0.25">
      <c r="A64" s="33">
        <v>73411</v>
      </c>
      <c r="B64" s="5" t="s">
        <v>122</v>
      </c>
      <c r="C64" s="5" t="s">
        <v>35</v>
      </c>
      <c r="D64" s="6"/>
      <c r="E64" s="7"/>
      <c r="F64" s="8"/>
      <c r="G64" s="7">
        <v>24073.388237346</v>
      </c>
      <c r="H64" s="7">
        <v>52.048253334800002</v>
      </c>
      <c r="I64" s="8">
        <v>1</v>
      </c>
      <c r="J64" s="7">
        <v>9148.3065527300005</v>
      </c>
      <c r="K64" s="1">
        <v>1</v>
      </c>
      <c r="L64" s="8">
        <f t="shared" si="0"/>
        <v>2</v>
      </c>
      <c r="M64" s="6">
        <v>25875.450253300001</v>
      </c>
      <c r="N64" s="6">
        <f t="shared" si="1"/>
        <v>33273.743043410803</v>
      </c>
      <c r="O64" s="7">
        <f t="shared" si="2"/>
        <v>-7398.2927901108014</v>
      </c>
      <c r="P64" s="7">
        <v>28474.0387677</v>
      </c>
      <c r="Q64" s="24">
        <f t="shared" si="3"/>
        <v>0.90873832350935224</v>
      </c>
      <c r="R64" s="24">
        <v>0.50937175750732422</v>
      </c>
      <c r="S64" s="25">
        <f t="shared" si="4"/>
        <v>46.288563696021811</v>
      </c>
      <c r="T64" s="4">
        <v>63</v>
      </c>
    </row>
    <row r="65" spans="1:20" x14ac:dyDescent="0.25">
      <c r="A65" s="33">
        <v>54239</v>
      </c>
      <c r="B65" s="5" t="s">
        <v>176</v>
      </c>
      <c r="C65" s="5" t="s">
        <v>12</v>
      </c>
      <c r="D65" s="6"/>
      <c r="E65" s="7">
        <v>4.12803055471E-2</v>
      </c>
      <c r="F65" s="8">
        <v>1</v>
      </c>
      <c r="G65" s="7">
        <v>6061.2743362000001</v>
      </c>
      <c r="H65" s="7"/>
      <c r="I65" s="8">
        <v>1</v>
      </c>
      <c r="J65" s="7">
        <v>17602.173379600001</v>
      </c>
      <c r="K65" s="1">
        <v>1</v>
      </c>
      <c r="L65" s="8">
        <f t="shared" si="0"/>
        <v>3</v>
      </c>
      <c r="M65" s="6">
        <v>17602.173379600001</v>
      </c>
      <c r="N65" s="6">
        <f t="shared" si="1"/>
        <v>23663.488996105549</v>
      </c>
      <c r="O65" s="7">
        <f t="shared" si="2"/>
        <v>-6061.315616505548</v>
      </c>
      <c r="P65" s="7">
        <v>17602.173379600001</v>
      </c>
      <c r="Q65" s="24">
        <f t="shared" si="3"/>
        <v>1</v>
      </c>
      <c r="R65" s="24">
        <v>0.4594724178314209</v>
      </c>
      <c r="S65" s="25">
        <f t="shared" si="4"/>
        <v>45.94724178314209</v>
      </c>
      <c r="T65" s="4">
        <v>64</v>
      </c>
    </row>
    <row r="66" spans="1:20" x14ac:dyDescent="0.25">
      <c r="A66" s="33">
        <v>15507</v>
      </c>
      <c r="B66" s="5" t="s">
        <v>156</v>
      </c>
      <c r="C66" s="5" t="s">
        <v>46</v>
      </c>
      <c r="D66" s="6"/>
      <c r="E66" s="7">
        <v>186.031572724</v>
      </c>
      <c r="F66" s="8">
        <v>1</v>
      </c>
      <c r="G66" s="7">
        <v>23623.412889974399</v>
      </c>
      <c r="H66" s="7"/>
      <c r="I66" s="8">
        <v>1</v>
      </c>
      <c r="J66" s="7">
        <v>39250.9947072</v>
      </c>
      <c r="K66" s="1">
        <v>1</v>
      </c>
      <c r="L66" s="8">
        <f t="shared" ref="L66:L129" si="5">+F66+I66+K66</f>
        <v>3</v>
      </c>
      <c r="M66" s="6">
        <v>43620.932062100001</v>
      </c>
      <c r="N66" s="6">
        <f t="shared" ref="N66:N129" si="6">+D66+E66+G66+H66+J66</f>
        <v>63060.439169898396</v>
      </c>
      <c r="O66" s="7">
        <f t="shared" ref="O66:O129" si="7">+M66-N66</f>
        <v>-19439.507107798396</v>
      </c>
      <c r="P66" s="7">
        <v>47538.417511300002</v>
      </c>
      <c r="Q66" s="24">
        <f t="shared" ref="Q66:Q129" si="8">+M66/P66</f>
        <v>0.91759327183600914</v>
      </c>
      <c r="R66" s="24">
        <v>0.50018417835235596</v>
      </c>
      <c r="S66" s="25">
        <f t="shared" si="4"/>
        <v>45.89656367349442</v>
      </c>
      <c r="T66" s="4">
        <v>65</v>
      </c>
    </row>
    <row r="67" spans="1:20" x14ac:dyDescent="0.25">
      <c r="A67" s="33">
        <v>76250</v>
      </c>
      <c r="B67" s="5" t="s">
        <v>118</v>
      </c>
      <c r="C67" s="5" t="s">
        <v>57</v>
      </c>
      <c r="D67" s="6">
        <v>7.4056847090100006E-2</v>
      </c>
      <c r="E67" s="7"/>
      <c r="F67" s="8">
        <v>1</v>
      </c>
      <c r="G67" s="7">
        <v>16015.905383599249</v>
      </c>
      <c r="H67" s="7">
        <v>15.570316868474995</v>
      </c>
      <c r="I67" s="8">
        <v>1</v>
      </c>
      <c r="J67" s="7">
        <v>3315.3618462999998</v>
      </c>
      <c r="K67" s="1">
        <v>1</v>
      </c>
      <c r="L67" s="8">
        <f t="shared" si="5"/>
        <v>3</v>
      </c>
      <c r="M67" s="6">
        <v>16253.1736224</v>
      </c>
      <c r="N67" s="6">
        <f t="shared" si="6"/>
        <v>19346.911603614815</v>
      </c>
      <c r="O67" s="7">
        <f t="shared" si="7"/>
        <v>-3093.7379812148156</v>
      </c>
      <c r="P67" s="7">
        <v>20625.034660000001</v>
      </c>
      <c r="Q67" s="24">
        <f t="shared" si="8"/>
        <v>0.78803133620527932</v>
      </c>
      <c r="R67" s="24">
        <v>0.57681792974472046</v>
      </c>
      <c r="S67" s="25">
        <f t="shared" ref="S67:S130" si="9">+Q67*R67*100</f>
        <v>45.455060392389498</v>
      </c>
      <c r="T67" s="4">
        <v>66</v>
      </c>
    </row>
    <row r="68" spans="1:20" x14ac:dyDescent="0.25">
      <c r="A68" s="33">
        <v>52693</v>
      </c>
      <c r="B68" s="5" t="s">
        <v>107</v>
      </c>
      <c r="C68" s="5" t="s">
        <v>18</v>
      </c>
      <c r="D68" s="6"/>
      <c r="E68" s="7"/>
      <c r="F68" s="8"/>
      <c r="G68" s="7">
        <v>8719.1943266590006</v>
      </c>
      <c r="H68" s="7">
        <v>85.754067351200007</v>
      </c>
      <c r="I68" s="8">
        <v>1</v>
      </c>
      <c r="J68" s="7">
        <v>1036.7816962700001</v>
      </c>
      <c r="K68" s="1">
        <v>1</v>
      </c>
      <c r="L68" s="8">
        <f t="shared" si="5"/>
        <v>2</v>
      </c>
      <c r="M68" s="6">
        <v>9163.6907912000006</v>
      </c>
      <c r="N68" s="6">
        <f t="shared" si="6"/>
        <v>9841.7300902801999</v>
      </c>
      <c r="O68" s="7">
        <f t="shared" si="7"/>
        <v>-678.03929908019927</v>
      </c>
      <c r="P68" s="7">
        <v>11233.048320600001</v>
      </c>
      <c r="Q68" s="24">
        <f t="shared" si="8"/>
        <v>0.81577952214404181</v>
      </c>
      <c r="R68" s="24">
        <v>0.55340534448623657</v>
      </c>
      <c r="S68" s="25">
        <f t="shared" si="9"/>
        <v>45.145674747694095</v>
      </c>
      <c r="T68" s="4">
        <v>67</v>
      </c>
    </row>
    <row r="69" spans="1:20" x14ac:dyDescent="0.25">
      <c r="A69" s="33">
        <v>19397</v>
      </c>
      <c r="B69" s="5" t="s">
        <v>217</v>
      </c>
      <c r="C69" s="5" t="s">
        <v>80</v>
      </c>
      <c r="D69" s="6"/>
      <c r="E69" s="7">
        <v>1.66320625577E-2</v>
      </c>
      <c r="F69" s="8">
        <v>1</v>
      </c>
      <c r="G69" s="7">
        <v>37890.080294003397</v>
      </c>
      <c r="H69" s="7">
        <v>392.57877407299998</v>
      </c>
      <c r="I69" s="8">
        <v>1</v>
      </c>
      <c r="J69" s="7">
        <v>15701.8112418</v>
      </c>
      <c r="K69" s="1">
        <v>1</v>
      </c>
      <c r="L69" s="8">
        <f t="shared" si="5"/>
        <v>3</v>
      </c>
      <c r="M69" s="6">
        <v>39993.267971100002</v>
      </c>
      <c r="N69" s="6">
        <f t="shared" si="6"/>
        <v>53984.486941938958</v>
      </c>
      <c r="O69" s="7">
        <f t="shared" si="7"/>
        <v>-13991.218970838956</v>
      </c>
      <c r="P69" s="7">
        <v>51710.668855999997</v>
      </c>
      <c r="Q69" s="24">
        <f t="shared" si="8"/>
        <v>0.77340457696399678</v>
      </c>
      <c r="R69" s="24">
        <v>0.58299297094345093</v>
      </c>
      <c r="S69" s="25">
        <f t="shared" si="9"/>
        <v>45.088943206550333</v>
      </c>
      <c r="T69" s="4">
        <v>68</v>
      </c>
    </row>
    <row r="70" spans="1:20" x14ac:dyDescent="0.25">
      <c r="A70" s="33">
        <v>5628</v>
      </c>
      <c r="B70" s="5" t="s">
        <v>126</v>
      </c>
      <c r="C70" s="5" t="s">
        <v>15</v>
      </c>
      <c r="D70" s="6"/>
      <c r="E70" s="7">
        <v>0.48384967438900001</v>
      </c>
      <c r="F70" s="8">
        <v>1</v>
      </c>
      <c r="G70" s="7">
        <v>20532.080669883002</v>
      </c>
      <c r="H70" s="7">
        <v>43.432739790799999</v>
      </c>
      <c r="I70" s="8">
        <v>1</v>
      </c>
      <c r="J70" s="7">
        <v>9308.7968609500003</v>
      </c>
      <c r="K70" s="1">
        <v>1</v>
      </c>
      <c r="L70" s="8">
        <f t="shared" si="5"/>
        <v>3</v>
      </c>
      <c r="M70" s="6">
        <v>23359.653432899999</v>
      </c>
      <c r="N70" s="6">
        <f t="shared" si="6"/>
        <v>29884.794120298189</v>
      </c>
      <c r="O70" s="7">
        <f t="shared" si="7"/>
        <v>-6525.1406873981905</v>
      </c>
      <c r="P70" s="7">
        <v>26351.337984199999</v>
      </c>
      <c r="Q70" s="24">
        <f t="shared" si="8"/>
        <v>0.88646934918091125</v>
      </c>
      <c r="R70" s="24">
        <v>0.50814330577850342</v>
      </c>
      <c r="S70" s="25">
        <f t="shared" si="9"/>
        <v>45.045346556410671</v>
      </c>
      <c r="T70" s="4">
        <v>69</v>
      </c>
    </row>
    <row r="71" spans="1:20" x14ac:dyDescent="0.25">
      <c r="A71" s="33">
        <v>68669</v>
      </c>
      <c r="B71" s="5" t="s">
        <v>117</v>
      </c>
      <c r="C71" s="5" t="s">
        <v>350</v>
      </c>
      <c r="D71" s="6"/>
      <c r="E71" s="7">
        <v>6.4070968619100004</v>
      </c>
      <c r="F71" s="8">
        <v>1</v>
      </c>
      <c r="G71" s="7">
        <v>19355.989919217998</v>
      </c>
      <c r="H71" s="7">
        <v>162.42071233799999</v>
      </c>
      <c r="I71" s="8">
        <v>1</v>
      </c>
      <c r="J71" s="7">
        <v>22899.477288499998</v>
      </c>
      <c r="K71" s="1">
        <v>1</v>
      </c>
      <c r="L71" s="8">
        <f t="shared" si="5"/>
        <v>3</v>
      </c>
      <c r="M71" s="6">
        <v>25457.216812499999</v>
      </c>
      <c r="N71" s="6">
        <f t="shared" si="6"/>
        <v>42424.295016917909</v>
      </c>
      <c r="O71" s="7">
        <f t="shared" si="7"/>
        <v>-16967.07820441791</v>
      </c>
      <c r="P71" s="7">
        <v>28060.263976999999</v>
      </c>
      <c r="Q71" s="24">
        <f t="shared" si="8"/>
        <v>0.90723368936822457</v>
      </c>
      <c r="R71" s="24">
        <v>0.49504250288009644</v>
      </c>
      <c r="S71" s="25">
        <f t="shared" si="9"/>
        <v>44.911923628198984</v>
      </c>
      <c r="T71" s="4">
        <v>70</v>
      </c>
    </row>
    <row r="72" spans="1:20" x14ac:dyDescent="0.25">
      <c r="A72" s="33">
        <v>5854</v>
      </c>
      <c r="B72" s="5" t="s">
        <v>25</v>
      </c>
      <c r="C72" s="5" t="s">
        <v>15</v>
      </c>
      <c r="D72" s="6"/>
      <c r="E72" s="7">
        <v>311.232412947</v>
      </c>
      <c r="F72" s="8">
        <v>1</v>
      </c>
      <c r="G72" s="7">
        <v>33424.428282528497</v>
      </c>
      <c r="H72" s="7">
        <v>31.4888933087</v>
      </c>
      <c r="I72" s="8">
        <v>1</v>
      </c>
      <c r="J72" s="7">
        <v>18074.6253273</v>
      </c>
      <c r="K72" s="1">
        <v>1</v>
      </c>
      <c r="L72" s="8">
        <f t="shared" si="5"/>
        <v>3</v>
      </c>
      <c r="M72" s="6">
        <v>39517.212052399998</v>
      </c>
      <c r="N72" s="6">
        <f t="shared" si="6"/>
        <v>51841.774916084192</v>
      </c>
      <c r="O72" s="7">
        <f t="shared" si="7"/>
        <v>-12324.562863684194</v>
      </c>
      <c r="P72" s="7">
        <v>56684.683382800002</v>
      </c>
      <c r="Q72" s="24">
        <f t="shared" si="8"/>
        <v>0.69714091521927457</v>
      </c>
      <c r="R72" s="24">
        <v>0.6395876407623291</v>
      </c>
      <c r="S72" s="25">
        <f t="shared" si="9"/>
        <v>44.588271324398669</v>
      </c>
      <c r="T72" s="4">
        <v>71</v>
      </c>
    </row>
    <row r="73" spans="1:20" x14ac:dyDescent="0.25">
      <c r="A73" s="33">
        <v>85250</v>
      </c>
      <c r="B73" s="5" t="s">
        <v>195</v>
      </c>
      <c r="C73" s="5" t="s">
        <v>114</v>
      </c>
      <c r="D73" s="6">
        <v>976936.538114</v>
      </c>
      <c r="E73" s="7">
        <v>4517.8571860000002</v>
      </c>
      <c r="F73" s="8">
        <v>1</v>
      </c>
      <c r="G73" s="7">
        <v>2443.8378830900001</v>
      </c>
      <c r="H73" s="7"/>
      <c r="I73" s="8">
        <v>1</v>
      </c>
      <c r="J73" s="7"/>
      <c r="K73" s="1"/>
      <c r="L73" s="8">
        <f t="shared" si="5"/>
        <v>2</v>
      </c>
      <c r="M73" s="6">
        <v>983894.20514700003</v>
      </c>
      <c r="N73" s="6">
        <f t="shared" si="6"/>
        <v>983898.23318308999</v>
      </c>
      <c r="O73" s="7">
        <f t="shared" si="7"/>
        <v>-4.0280360899632797</v>
      </c>
      <c r="P73" s="7">
        <v>1212899.9622599999</v>
      </c>
      <c r="Q73" s="24">
        <f t="shared" si="8"/>
        <v>0.81119155392972986</v>
      </c>
      <c r="R73" s="24">
        <v>0.5481879711151123</v>
      </c>
      <c r="S73" s="25">
        <f t="shared" si="9"/>
        <v>44.468545213445381</v>
      </c>
      <c r="T73" s="4">
        <v>72</v>
      </c>
    </row>
    <row r="74" spans="1:20" x14ac:dyDescent="0.25">
      <c r="A74" s="33">
        <v>73067</v>
      </c>
      <c r="B74" s="5" t="s">
        <v>34</v>
      </c>
      <c r="C74" s="5" t="s">
        <v>35</v>
      </c>
      <c r="D74" s="6"/>
      <c r="E74" s="7">
        <v>73.487643088699997</v>
      </c>
      <c r="F74" s="8">
        <v>1</v>
      </c>
      <c r="G74" s="7">
        <v>29726.120950944201</v>
      </c>
      <c r="H74" s="7">
        <v>4.7307979493200003</v>
      </c>
      <c r="I74" s="8">
        <v>1</v>
      </c>
      <c r="J74" s="7">
        <v>59757.696134600003</v>
      </c>
      <c r="K74" s="1">
        <v>1</v>
      </c>
      <c r="L74" s="8">
        <f t="shared" si="5"/>
        <v>3</v>
      </c>
      <c r="M74" s="6">
        <v>72534.9950924</v>
      </c>
      <c r="N74" s="6">
        <f t="shared" si="6"/>
        <v>89562.035526582229</v>
      </c>
      <c r="O74" s="7">
        <f t="shared" si="7"/>
        <v>-17027.040434182229</v>
      </c>
      <c r="P74" s="7">
        <v>101495.54661400001</v>
      </c>
      <c r="Q74" s="24">
        <f t="shared" si="8"/>
        <v>0.71466184982735714</v>
      </c>
      <c r="R74" s="24">
        <v>0.62206941843032837</v>
      </c>
      <c r="S74" s="25">
        <f t="shared" si="9"/>
        <v>44.456928129644673</v>
      </c>
      <c r="T74" s="4">
        <v>73</v>
      </c>
    </row>
    <row r="75" spans="1:20" x14ac:dyDescent="0.25">
      <c r="A75" s="33">
        <v>19050</v>
      </c>
      <c r="B75" s="5" t="s">
        <v>66</v>
      </c>
      <c r="C75" s="5" t="s">
        <v>80</v>
      </c>
      <c r="D75" s="6"/>
      <c r="E75" s="7">
        <v>87.593265616099998</v>
      </c>
      <c r="F75" s="8">
        <v>1</v>
      </c>
      <c r="G75" s="7">
        <v>64659.110762219789</v>
      </c>
      <c r="H75" s="7">
        <v>2.58296027415</v>
      </c>
      <c r="I75" s="8">
        <v>1</v>
      </c>
      <c r="J75" s="7">
        <v>12082.7346844</v>
      </c>
      <c r="K75" s="1">
        <v>1</v>
      </c>
      <c r="L75" s="8">
        <f t="shared" si="5"/>
        <v>3</v>
      </c>
      <c r="M75" s="6">
        <v>65881.258474699993</v>
      </c>
      <c r="N75" s="6">
        <f t="shared" si="6"/>
        <v>76832.021672510047</v>
      </c>
      <c r="O75" s="7">
        <f t="shared" si="7"/>
        <v>-10950.763197810054</v>
      </c>
      <c r="P75" s="7">
        <v>77582.145038699993</v>
      </c>
      <c r="Q75" s="24">
        <f t="shared" si="8"/>
        <v>0.84918067735606828</v>
      </c>
      <c r="R75" s="24">
        <v>0.52341353893280029</v>
      </c>
      <c r="S75" s="25">
        <f t="shared" si="9"/>
        <v>44.447266352829217</v>
      </c>
      <c r="T75" s="4">
        <v>74</v>
      </c>
    </row>
    <row r="76" spans="1:20" x14ac:dyDescent="0.25">
      <c r="A76" s="33">
        <v>47745</v>
      </c>
      <c r="B76" s="5" t="s">
        <v>201</v>
      </c>
      <c r="C76" s="5" t="s">
        <v>69</v>
      </c>
      <c r="D76" s="6">
        <v>33465.857726800001</v>
      </c>
      <c r="E76" s="7">
        <v>21557.845513100001</v>
      </c>
      <c r="F76" s="8">
        <v>1</v>
      </c>
      <c r="G76" s="7"/>
      <c r="H76" s="7"/>
      <c r="I76" s="8"/>
      <c r="J76" s="7"/>
      <c r="K76" s="1"/>
      <c r="L76" s="8">
        <f t="shared" si="5"/>
        <v>1</v>
      </c>
      <c r="M76" s="6">
        <v>54999.412355799999</v>
      </c>
      <c r="N76" s="6">
        <f t="shared" si="6"/>
        <v>55023.703239900002</v>
      </c>
      <c r="O76" s="6">
        <f t="shared" si="7"/>
        <v>-24.290884100002586</v>
      </c>
      <c r="P76" s="7">
        <v>97123.413790399994</v>
      </c>
      <c r="Q76" s="24">
        <f t="shared" si="8"/>
        <v>0.56628376422695648</v>
      </c>
      <c r="R76" s="24">
        <v>0.78131633996963501</v>
      </c>
      <c r="S76" s="25">
        <f t="shared" si="9"/>
        <v>44.24467580500334</v>
      </c>
      <c r="T76" s="4">
        <v>75</v>
      </c>
    </row>
    <row r="77" spans="1:20" x14ac:dyDescent="0.25">
      <c r="A77" s="33">
        <v>15522</v>
      </c>
      <c r="B77" s="5" t="s">
        <v>160</v>
      </c>
      <c r="C77" s="5" t="s">
        <v>46</v>
      </c>
      <c r="D77" s="6"/>
      <c r="E77" s="7"/>
      <c r="F77" s="8"/>
      <c r="G77" s="7">
        <v>3056.5390830451997</v>
      </c>
      <c r="H77" s="7">
        <v>3.4994289894200001</v>
      </c>
      <c r="I77" s="8">
        <v>1</v>
      </c>
      <c r="J77" s="7">
        <v>1671.27238683</v>
      </c>
      <c r="K77" s="1">
        <v>1</v>
      </c>
      <c r="L77" s="8">
        <f t="shared" si="5"/>
        <v>2</v>
      </c>
      <c r="M77" s="6">
        <v>3336.98555842</v>
      </c>
      <c r="N77" s="6">
        <f t="shared" si="6"/>
        <v>4731.31089886462</v>
      </c>
      <c r="O77" s="7">
        <f t="shared" si="7"/>
        <v>-1394.32534044462</v>
      </c>
      <c r="P77" s="7">
        <v>4015.8646036700002</v>
      </c>
      <c r="Q77" s="24">
        <f t="shared" si="8"/>
        <v>0.83095071366958206</v>
      </c>
      <c r="R77" s="24">
        <v>0.53104108572006226</v>
      </c>
      <c r="S77" s="25">
        <f t="shared" si="9"/>
        <v>44.126896916695543</v>
      </c>
      <c r="T77" s="4">
        <v>76</v>
      </c>
    </row>
    <row r="78" spans="1:20" x14ac:dyDescent="0.25">
      <c r="A78" s="33">
        <v>5353</v>
      </c>
      <c r="B78" s="5" t="s">
        <v>204</v>
      </c>
      <c r="C78" s="5" t="s">
        <v>15</v>
      </c>
      <c r="D78" s="6"/>
      <c r="E78" s="7">
        <v>441.95929112900001</v>
      </c>
      <c r="F78" s="8">
        <v>1</v>
      </c>
      <c r="G78" s="7">
        <v>4080.8469967775</v>
      </c>
      <c r="H78" s="7">
        <v>7.1213075009000004</v>
      </c>
      <c r="I78" s="8">
        <v>1</v>
      </c>
      <c r="J78" s="7">
        <v>1487.65576321</v>
      </c>
      <c r="K78" s="1">
        <v>1</v>
      </c>
      <c r="L78" s="8">
        <f t="shared" si="5"/>
        <v>3</v>
      </c>
      <c r="M78" s="6">
        <v>4507.8591745399999</v>
      </c>
      <c r="N78" s="6">
        <f t="shared" si="6"/>
        <v>6017.5833586174003</v>
      </c>
      <c r="O78" s="7">
        <f t="shared" si="7"/>
        <v>-1509.7241840774004</v>
      </c>
      <c r="P78" s="7">
        <v>5597.9313312800004</v>
      </c>
      <c r="Q78" s="24">
        <f t="shared" si="8"/>
        <v>0.80527232432293006</v>
      </c>
      <c r="R78" s="24">
        <v>0.54750925302505493</v>
      </c>
      <c r="S78" s="25">
        <f t="shared" si="9"/>
        <v>44.089404877179724</v>
      </c>
      <c r="T78" s="4">
        <v>77</v>
      </c>
    </row>
    <row r="79" spans="1:20" x14ac:dyDescent="0.25">
      <c r="A79" s="33">
        <v>27615</v>
      </c>
      <c r="B79" s="5" t="s">
        <v>153</v>
      </c>
      <c r="C79" s="5" t="s">
        <v>49</v>
      </c>
      <c r="D79" s="6">
        <v>175475.32547000001</v>
      </c>
      <c r="E79" s="7">
        <v>63991.5133909</v>
      </c>
      <c r="F79" s="8">
        <v>1</v>
      </c>
      <c r="G79" s="7">
        <v>11157.187858400001</v>
      </c>
      <c r="H79" s="7">
        <v>0.95398974434799999</v>
      </c>
      <c r="I79" s="8">
        <v>1</v>
      </c>
      <c r="J79" s="7">
        <v>298752.79630400002</v>
      </c>
      <c r="K79" s="1">
        <v>1</v>
      </c>
      <c r="L79" s="8">
        <f t="shared" si="5"/>
        <v>3</v>
      </c>
      <c r="M79" s="6">
        <v>537330.19208800001</v>
      </c>
      <c r="N79" s="6">
        <f t="shared" si="6"/>
        <v>549377.77701304434</v>
      </c>
      <c r="O79" s="7">
        <f t="shared" si="7"/>
        <v>-12047.584925044328</v>
      </c>
      <c r="P79" s="7">
        <v>743955.10182900005</v>
      </c>
      <c r="Q79" s="24">
        <f t="shared" si="8"/>
        <v>0.7222615864411488</v>
      </c>
      <c r="R79" s="24">
        <v>0.60901540517807007</v>
      </c>
      <c r="S79" s="25">
        <f t="shared" si="9"/>
        <v>43.986843271101186</v>
      </c>
      <c r="T79" s="4">
        <v>78</v>
      </c>
    </row>
    <row r="80" spans="1:20" x14ac:dyDescent="0.25">
      <c r="A80" s="33">
        <v>68686</v>
      </c>
      <c r="B80" s="5" t="s">
        <v>494</v>
      </c>
      <c r="C80" s="5" t="s">
        <v>350</v>
      </c>
      <c r="D80" s="6"/>
      <c r="E80" s="7"/>
      <c r="F80" s="8"/>
      <c r="G80" s="7">
        <v>4177.1239662520002</v>
      </c>
      <c r="H80" s="7">
        <v>4.1166052582499999</v>
      </c>
      <c r="I80" s="8">
        <v>1</v>
      </c>
      <c r="J80" s="7">
        <v>5857.9025178600004</v>
      </c>
      <c r="K80" s="1">
        <v>1</v>
      </c>
      <c r="L80" s="8">
        <f t="shared" si="5"/>
        <v>2</v>
      </c>
      <c r="M80" s="6">
        <v>6726.3248925099997</v>
      </c>
      <c r="N80" s="6">
        <f t="shared" si="6"/>
        <v>10039.143089370251</v>
      </c>
      <c r="O80" s="7">
        <f t="shared" si="7"/>
        <v>-3312.8181968602512</v>
      </c>
      <c r="P80" s="7">
        <v>7105.8494070899997</v>
      </c>
      <c r="Q80" s="24">
        <f t="shared" si="8"/>
        <v>0.94658984551497505</v>
      </c>
      <c r="R80" s="24">
        <v>0.46086320281028748</v>
      </c>
      <c r="S80" s="25">
        <f t="shared" si="9"/>
        <v>43.624842795172661</v>
      </c>
      <c r="T80" s="4">
        <v>79</v>
      </c>
    </row>
    <row r="81" spans="1:20" x14ac:dyDescent="0.25">
      <c r="A81" s="33">
        <v>66456</v>
      </c>
      <c r="B81" s="5" t="s">
        <v>89</v>
      </c>
      <c r="C81" s="5" t="s">
        <v>38</v>
      </c>
      <c r="D81" s="6"/>
      <c r="E81" s="7">
        <v>276.22614512500002</v>
      </c>
      <c r="F81" s="8">
        <v>1</v>
      </c>
      <c r="G81" s="7">
        <v>31133.391059199999</v>
      </c>
      <c r="H81" s="7"/>
      <c r="I81" s="8">
        <v>1</v>
      </c>
      <c r="J81" s="7">
        <v>13494.566036099999</v>
      </c>
      <c r="K81" s="1">
        <v>1</v>
      </c>
      <c r="L81" s="8">
        <f t="shared" si="5"/>
        <v>3</v>
      </c>
      <c r="M81" s="6">
        <v>37454.208582799998</v>
      </c>
      <c r="N81" s="6">
        <f t="shared" si="6"/>
        <v>44904.183240425002</v>
      </c>
      <c r="O81" s="7">
        <f t="shared" si="7"/>
        <v>-7449.9746576250036</v>
      </c>
      <c r="P81" s="7">
        <v>56593.658959200002</v>
      </c>
      <c r="Q81" s="24">
        <f t="shared" si="8"/>
        <v>0.66180927813488466</v>
      </c>
      <c r="R81" s="24">
        <v>0.65796160697937012</v>
      </c>
      <c r="S81" s="25">
        <f t="shared" si="9"/>
        <v>43.544509615548563</v>
      </c>
      <c r="T81" s="4">
        <v>80</v>
      </c>
    </row>
    <row r="82" spans="1:20" x14ac:dyDescent="0.25">
      <c r="A82" s="33">
        <v>54347</v>
      </c>
      <c r="B82" s="5" t="s">
        <v>211</v>
      </c>
      <c r="C82" s="5" t="s">
        <v>12</v>
      </c>
      <c r="D82" s="6"/>
      <c r="E82" s="7"/>
      <c r="F82" s="8"/>
      <c r="G82" s="7">
        <v>4535.9432287713598</v>
      </c>
      <c r="H82" s="7"/>
      <c r="I82" s="8">
        <v>1</v>
      </c>
      <c r="J82" s="7">
        <v>10200.635762600001</v>
      </c>
      <c r="K82" s="1">
        <v>1</v>
      </c>
      <c r="L82" s="8">
        <f t="shared" si="5"/>
        <v>2</v>
      </c>
      <c r="M82" s="6">
        <v>10495.684142399999</v>
      </c>
      <c r="N82" s="6">
        <f t="shared" si="6"/>
        <v>14736.57899137136</v>
      </c>
      <c r="O82" s="7">
        <f t="shared" si="7"/>
        <v>-4240.8948489713603</v>
      </c>
      <c r="P82" s="7">
        <v>10740.7515461</v>
      </c>
      <c r="Q82" s="24">
        <f t="shared" si="8"/>
        <v>0.97718340260938397</v>
      </c>
      <c r="R82" s="24">
        <v>0.44439339637756348</v>
      </c>
      <c r="S82" s="25">
        <f t="shared" si="9"/>
        <v>43.425385116936816</v>
      </c>
      <c r="T82" s="4">
        <v>81</v>
      </c>
    </row>
    <row r="83" spans="1:20" x14ac:dyDescent="0.25">
      <c r="A83" s="33">
        <v>70771</v>
      </c>
      <c r="B83" s="5" t="s">
        <v>214</v>
      </c>
      <c r="C83" s="5" t="s">
        <v>214</v>
      </c>
      <c r="D83" s="6">
        <v>42787.642489400001</v>
      </c>
      <c r="E83" s="7">
        <v>27792.364547000001</v>
      </c>
      <c r="F83" s="8">
        <v>1</v>
      </c>
      <c r="G83" s="7">
        <v>185.92662880099999</v>
      </c>
      <c r="H83" s="7"/>
      <c r="I83" s="8">
        <v>1</v>
      </c>
      <c r="J83" s="7"/>
      <c r="K83" s="1"/>
      <c r="L83" s="8">
        <f t="shared" si="5"/>
        <v>2</v>
      </c>
      <c r="M83" s="6">
        <v>70454.913529500001</v>
      </c>
      <c r="N83" s="6">
        <f t="shared" si="6"/>
        <v>70765.933665200995</v>
      </c>
      <c r="O83" s="7">
        <f t="shared" si="7"/>
        <v>-311.02013570099371</v>
      </c>
      <c r="P83" s="7">
        <v>109869.38926</v>
      </c>
      <c r="Q83" s="24">
        <f t="shared" si="8"/>
        <v>0.64126062776932569</v>
      </c>
      <c r="R83" s="24">
        <v>0.6754072904586792</v>
      </c>
      <c r="S83" s="25">
        <f t="shared" si="9"/>
        <v>43.311210307951193</v>
      </c>
      <c r="T83" s="4">
        <v>82</v>
      </c>
    </row>
    <row r="84" spans="1:20" x14ac:dyDescent="0.25">
      <c r="A84" s="33">
        <v>54520</v>
      </c>
      <c r="B84" s="5" t="s">
        <v>220</v>
      </c>
      <c r="C84" s="5" t="s">
        <v>12</v>
      </c>
      <c r="D84" s="6"/>
      <c r="E84" s="7">
        <v>4.5082649226799998E-2</v>
      </c>
      <c r="F84" s="8">
        <v>1</v>
      </c>
      <c r="G84" s="7">
        <v>11623.221509507001</v>
      </c>
      <c r="H84" s="7"/>
      <c r="I84" s="8">
        <v>1</v>
      </c>
      <c r="J84" s="7">
        <v>17045.077151699999</v>
      </c>
      <c r="K84" s="1">
        <v>1</v>
      </c>
      <c r="L84" s="8">
        <f t="shared" si="5"/>
        <v>3</v>
      </c>
      <c r="M84" s="6">
        <v>17045.077151699999</v>
      </c>
      <c r="N84" s="6">
        <f t="shared" si="6"/>
        <v>28668.343743856225</v>
      </c>
      <c r="O84" s="7">
        <f t="shared" si="7"/>
        <v>-11623.266592156226</v>
      </c>
      <c r="P84" s="7">
        <v>17045.077151699999</v>
      </c>
      <c r="Q84" s="24">
        <f t="shared" si="8"/>
        <v>1</v>
      </c>
      <c r="R84" s="24">
        <v>0.42998203635215759</v>
      </c>
      <c r="S84" s="25">
        <f t="shared" si="9"/>
        <v>42.998203635215759</v>
      </c>
      <c r="T84" s="4">
        <v>83</v>
      </c>
    </row>
    <row r="85" spans="1:20" x14ac:dyDescent="0.25">
      <c r="A85" s="33">
        <v>5093</v>
      </c>
      <c r="B85" s="5" t="s">
        <v>106</v>
      </c>
      <c r="C85" s="5" t="s">
        <v>15</v>
      </c>
      <c r="D85" s="6"/>
      <c r="E85" s="7">
        <v>0.53150099850300003</v>
      </c>
      <c r="F85" s="8">
        <v>1</v>
      </c>
      <c r="G85" s="7">
        <v>21018.920339049997</v>
      </c>
      <c r="H85" s="7">
        <v>1.9593320781900001</v>
      </c>
      <c r="I85" s="8">
        <v>1</v>
      </c>
      <c r="J85" s="7">
        <v>5344.1309433599999</v>
      </c>
      <c r="K85" s="1">
        <v>1</v>
      </c>
      <c r="L85" s="8">
        <f t="shared" si="5"/>
        <v>3</v>
      </c>
      <c r="M85" s="6">
        <v>22554.535179499999</v>
      </c>
      <c r="N85" s="6">
        <f t="shared" si="6"/>
        <v>26365.542115486689</v>
      </c>
      <c r="O85" s="7">
        <f t="shared" si="7"/>
        <v>-3811.0069359866902</v>
      </c>
      <c r="P85" s="7">
        <v>27690.465970099998</v>
      </c>
      <c r="Q85" s="24">
        <f t="shared" si="8"/>
        <v>0.81452349714353856</v>
      </c>
      <c r="R85" s="24">
        <v>0.52773648500442505</v>
      </c>
      <c r="S85" s="25">
        <f t="shared" si="9"/>
        <v>42.985376733604284</v>
      </c>
      <c r="T85" s="4">
        <v>84</v>
      </c>
    </row>
    <row r="86" spans="1:20" x14ac:dyDescent="0.25">
      <c r="A86" s="33">
        <v>17444</v>
      </c>
      <c r="B86" s="5" t="s">
        <v>150</v>
      </c>
      <c r="C86" s="5" t="s">
        <v>96</v>
      </c>
      <c r="D86" s="6"/>
      <c r="E86" s="7"/>
      <c r="F86" s="8"/>
      <c r="G86" s="7">
        <v>7246.1341613300001</v>
      </c>
      <c r="H86" s="7">
        <v>24.4507481618</v>
      </c>
      <c r="I86" s="8">
        <v>1</v>
      </c>
      <c r="J86" s="7">
        <v>2894.5198479800001</v>
      </c>
      <c r="K86" s="1">
        <v>1</v>
      </c>
      <c r="L86" s="8">
        <f t="shared" si="5"/>
        <v>2</v>
      </c>
      <c r="M86" s="6">
        <v>7953.5361967899998</v>
      </c>
      <c r="N86" s="6">
        <f t="shared" si="6"/>
        <v>10165.1047574718</v>
      </c>
      <c r="O86" s="7">
        <f t="shared" si="7"/>
        <v>-2211.5685606817997</v>
      </c>
      <c r="P86" s="7">
        <v>9028.8285674300005</v>
      </c>
      <c r="Q86" s="24">
        <f t="shared" si="8"/>
        <v>0.88090455338592433</v>
      </c>
      <c r="R86" s="24">
        <v>0.48700806498527527</v>
      </c>
      <c r="S86" s="25">
        <f t="shared" si="9"/>
        <v>42.900762198119715</v>
      </c>
      <c r="T86" s="4">
        <v>85</v>
      </c>
    </row>
    <row r="87" spans="1:20" x14ac:dyDescent="0.25">
      <c r="A87" s="33">
        <v>27006</v>
      </c>
      <c r="B87" s="5" t="s">
        <v>151</v>
      </c>
      <c r="C87" s="5" t="s">
        <v>49</v>
      </c>
      <c r="D87" s="6"/>
      <c r="E87" s="7">
        <v>0.147615709347</v>
      </c>
      <c r="F87" s="8">
        <v>1</v>
      </c>
      <c r="G87" s="7">
        <v>12899.7735046</v>
      </c>
      <c r="H87" s="7"/>
      <c r="I87" s="8">
        <v>1</v>
      </c>
      <c r="J87" s="7">
        <v>55311.166205100002</v>
      </c>
      <c r="K87" s="1">
        <v>1</v>
      </c>
      <c r="L87" s="8">
        <f t="shared" si="5"/>
        <v>3</v>
      </c>
      <c r="M87" s="6">
        <v>59582.484963700001</v>
      </c>
      <c r="N87" s="6">
        <f t="shared" si="6"/>
        <v>68211.087325409346</v>
      </c>
      <c r="O87" s="7">
        <f t="shared" si="7"/>
        <v>-8628.6023617093451</v>
      </c>
      <c r="P87" s="7">
        <v>80408.128377500005</v>
      </c>
      <c r="Q87" s="24">
        <f t="shared" si="8"/>
        <v>0.74100076902638756</v>
      </c>
      <c r="R87" s="24">
        <v>0.57842510938644409</v>
      </c>
      <c r="S87" s="25">
        <f t="shared" si="9"/>
        <v>42.861345087952742</v>
      </c>
      <c r="T87" s="4">
        <v>86</v>
      </c>
    </row>
    <row r="88" spans="1:20" x14ac:dyDescent="0.25">
      <c r="A88" s="33">
        <v>5125</v>
      </c>
      <c r="B88" s="5" t="s">
        <v>205</v>
      </c>
      <c r="C88" s="5" t="s">
        <v>15</v>
      </c>
      <c r="D88" s="6"/>
      <c r="E88" s="7">
        <v>3.43252424747E-3</v>
      </c>
      <c r="F88" s="8">
        <v>1</v>
      </c>
      <c r="G88" s="7">
        <v>14792.905603766001</v>
      </c>
      <c r="H88" s="7">
        <v>1.16927999605</v>
      </c>
      <c r="I88" s="8">
        <v>1</v>
      </c>
      <c r="J88" s="7">
        <v>8943.7182949300004</v>
      </c>
      <c r="K88" s="1">
        <v>1</v>
      </c>
      <c r="L88" s="8">
        <f t="shared" si="5"/>
        <v>3</v>
      </c>
      <c r="M88" s="6">
        <v>16560.455658300001</v>
      </c>
      <c r="N88" s="6">
        <f t="shared" si="6"/>
        <v>23737.796611216298</v>
      </c>
      <c r="O88" s="7">
        <f t="shared" si="7"/>
        <v>-7177.3409529162964</v>
      </c>
      <c r="P88" s="7">
        <v>19413.533198500001</v>
      </c>
      <c r="Q88" s="24">
        <f t="shared" si="8"/>
        <v>0.85303666720386351</v>
      </c>
      <c r="R88" s="24">
        <v>0.50169950723648071</v>
      </c>
      <c r="S88" s="25">
        <f t="shared" si="9"/>
        <v>42.796807559082808</v>
      </c>
      <c r="T88" s="4">
        <v>87</v>
      </c>
    </row>
    <row r="89" spans="1:20" x14ac:dyDescent="0.25">
      <c r="A89" s="33">
        <v>15550</v>
      </c>
      <c r="B89" s="5" t="s">
        <v>213</v>
      </c>
      <c r="C89" s="5" t="s">
        <v>46</v>
      </c>
      <c r="D89" s="6"/>
      <c r="E89" s="7">
        <v>171.86778194799999</v>
      </c>
      <c r="F89" s="8">
        <v>1</v>
      </c>
      <c r="G89" s="7">
        <v>17549.950738748892</v>
      </c>
      <c r="H89" s="7">
        <v>6.2586352180000002</v>
      </c>
      <c r="I89" s="8">
        <v>1</v>
      </c>
      <c r="J89" s="7">
        <v>38225.303701299999</v>
      </c>
      <c r="K89" s="1">
        <v>1</v>
      </c>
      <c r="L89" s="8">
        <f t="shared" si="5"/>
        <v>3</v>
      </c>
      <c r="M89" s="6">
        <v>40478.5342915</v>
      </c>
      <c r="N89" s="6">
        <f t="shared" si="6"/>
        <v>55953.380857214892</v>
      </c>
      <c r="O89" s="7">
        <f t="shared" si="7"/>
        <v>-15474.846565714892</v>
      </c>
      <c r="P89" s="7">
        <v>46570.675461899998</v>
      </c>
      <c r="Q89" s="24">
        <f t="shared" si="8"/>
        <v>0.86918503736575503</v>
      </c>
      <c r="R89" s="24">
        <v>0.49230769276618958</v>
      </c>
      <c r="S89" s="25">
        <f t="shared" si="9"/>
        <v>42.79064803324291</v>
      </c>
      <c r="T89" s="4">
        <v>88</v>
      </c>
    </row>
    <row r="90" spans="1:20" x14ac:dyDescent="0.25">
      <c r="A90" s="33">
        <v>27150</v>
      </c>
      <c r="B90" s="5" t="s">
        <v>163</v>
      </c>
      <c r="C90" s="5" t="s">
        <v>49</v>
      </c>
      <c r="D90" s="6">
        <v>110903.411996</v>
      </c>
      <c r="E90" s="7">
        <v>26509.3163479</v>
      </c>
      <c r="F90" s="8">
        <v>1</v>
      </c>
      <c r="G90" s="7">
        <v>7493.2860474600002</v>
      </c>
      <c r="H90" s="7">
        <v>3.0104526321999998</v>
      </c>
      <c r="I90" s="8">
        <v>1</v>
      </c>
      <c r="J90" s="7">
        <v>67864.032007100002</v>
      </c>
      <c r="K90" s="1">
        <v>1</v>
      </c>
      <c r="L90" s="8">
        <f t="shared" si="5"/>
        <v>3</v>
      </c>
      <c r="M90" s="6">
        <v>207771.421688</v>
      </c>
      <c r="N90" s="6">
        <f t="shared" si="6"/>
        <v>212773.0568510922</v>
      </c>
      <c r="O90" s="7">
        <f t="shared" si="7"/>
        <v>-5001.6351630921999</v>
      </c>
      <c r="P90" s="7">
        <v>318062.70494299999</v>
      </c>
      <c r="Q90" s="24">
        <f t="shared" si="8"/>
        <v>0.65324044114268198</v>
      </c>
      <c r="R90" s="24">
        <v>0.64963322877883911</v>
      </c>
      <c r="S90" s="25">
        <f t="shared" si="9"/>
        <v>42.436669694843374</v>
      </c>
      <c r="T90" s="4">
        <v>89</v>
      </c>
    </row>
    <row r="91" spans="1:20" x14ac:dyDescent="0.25">
      <c r="A91" s="33">
        <v>15621</v>
      </c>
      <c r="B91" s="5" t="s">
        <v>210</v>
      </c>
      <c r="C91" s="5" t="s">
        <v>46</v>
      </c>
      <c r="D91" s="6"/>
      <c r="E91" s="7"/>
      <c r="F91" s="8"/>
      <c r="G91" s="7">
        <v>4823.5332318999999</v>
      </c>
      <c r="H91" s="7"/>
      <c r="I91" s="8">
        <v>1</v>
      </c>
      <c r="J91" s="7">
        <v>17365.806606900001</v>
      </c>
      <c r="K91" s="1">
        <v>1</v>
      </c>
      <c r="L91" s="8">
        <f t="shared" si="5"/>
        <v>2</v>
      </c>
      <c r="M91" s="6">
        <v>18230.209656999999</v>
      </c>
      <c r="N91" s="6">
        <f t="shared" si="6"/>
        <v>22189.339838800002</v>
      </c>
      <c r="O91" s="7">
        <f t="shared" si="7"/>
        <v>-3959.1301818000029</v>
      </c>
      <c r="P91" s="7">
        <v>20653.3582599</v>
      </c>
      <c r="Q91" s="24">
        <f t="shared" si="8"/>
        <v>0.88267532222085543</v>
      </c>
      <c r="R91" s="24">
        <v>0.47690939903259277</v>
      </c>
      <c r="S91" s="25">
        <f t="shared" si="9"/>
        <v>42.095615746124835</v>
      </c>
      <c r="T91" s="4">
        <v>90</v>
      </c>
    </row>
    <row r="92" spans="1:20" x14ac:dyDescent="0.25">
      <c r="A92" s="33">
        <v>73870</v>
      </c>
      <c r="B92" s="5" t="s">
        <v>191</v>
      </c>
      <c r="C92" s="5" t="s">
        <v>35</v>
      </c>
      <c r="D92" s="6"/>
      <c r="E92" s="7">
        <v>9.7779644337100006E-5</v>
      </c>
      <c r="F92" s="8">
        <v>1</v>
      </c>
      <c r="G92" s="7">
        <v>19256.260842690001</v>
      </c>
      <c r="H92" s="7">
        <v>65.490306727199993</v>
      </c>
      <c r="I92" s="8">
        <v>1</v>
      </c>
      <c r="J92" s="7">
        <v>12793.891589700001</v>
      </c>
      <c r="K92" s="1">
        <v>1</v>
      </c>
      <c r="L92" s="8">
        <f t="shared" si="5"/>
        <v>3</v>
      </c>
      <c r="M92" s="6">
        <v>22821.774621100001</v>
      </c>
      <c r="N92" s="6">
        <f t="shared" si="6"/>
        <v>32115.642836896845</v>
      </c>
      <c r="O92" s="7">
        <f t="shared" si="7"/>
        <v>-9293.8682157968433</v>
      </c>
      <c r="P92" s="7">
        <v>28092.8719939</v>
      </c>
      <c r="Q92" s="24">
        <f t="shared" si="8"/>
        <v>0.81236886801945529</v>
      </c>
      <c r="R92" s="24">
        <v>0.5161927342414856</v>
      </c>
      <c r="S92" s="25">
        <f t="shared" si="9"/>
        <v>41.933890719562314</v>
      </c>
      <c r="T92" s="4">
        <v>91</v>
      </c>
    </row>
    <row r="93" spans="1:20" x14ac:dyDescent="0.25">
      <c r="A93" s="33">
        <v>15401</v>
      </c>
      <c r="B93" s="5" t="s">
        <v>233</v>
      </c>
      <c r="C93" s="5" t="s">
        <v>46</v>
      </c>
      <c r="D93" s="6"/>
      <c r="E93" s="7"/>
      <c r="F93" s="8"/>
      <c r="G93" s="7">
        <v>1497.429054687</v>
      </c>
      <c r="H93" s="7"/>
      <c r="I93" s="8">
        <v>1</v>
      </c>
      <c r="J93" s="7">
        <v>1762.4805266000001</v>
      </c>
      <c r="K93" s="1">
        <v>1</v>
      </c>
      <c r="L93" s="8">
        <f t="shared" si="5"/>
        <v>2</v>
      </c>
      <c r="M93" s="6">
        <v>2383.8266826700001</v>
      </c>
      <c r="N93" s="6">
        <f t="shared" si="6"/>
        <v>3259.909581287</v>
      </c>
      <c r="O93" s="7">
        <f t="shared" si="7"/>
        <v>-876.08289861699996</v>
      </c>
      <c r="P93" s="7">
        <v>2857.83318925</v>
      </c>
      <c r="Q93" s="24">
        <f t="shared" si="8"/>
        <v>0.83413779769826368</v>
      </c>
      <c r="R93" s="24">
        <v>0.50253808498382568</v>
      </c>
      <c r="S93" s="25">
        <f t="shared" si="9"/>
        <v>41.918601146791126</v>
      </c>
      <c r="T93" s="4">
        <v>92</v>
      </c>
    </row>
    <row r="94" spans="1:20" x14ac:dyDescent="0.25">
      <c r="A94" s="33">
        <v>76243</v>
      </c>
      <c r="B94" s="5" t="s">
        <v>226</v>
      </c>
      <c r="C94" s="5" t="s">
        <v>57</v>
      </c>
      <c r="D94" s="6"/>
      <c r="E94" s="7"/>
      <c r="F94" s="8"/>
      <c r="G94" s="7">
        <v>18005.610443484773</v>
      </c>
      <c r="H94" s="7">
        <v>10.623969867943201</v>
      </c>
      <c r="I94" s="8">
        <v>1</v>
      </c>
      <c r="J94" s="7">
        <v>1495.5818743299999</v>
      </c>
      <c r="K94" s="1">
        <v>1</v>
      </c>
      <c r="L94" s="8">
        <f t="shared" si="5"/>
        <v>2</v>
      </c>
      <c r="M94" s="6">
        <v>18276.877749399999</v>
      </c>
      <c r="N94" s="6">
        <f t="shared" si="6"/>
        <v>19511.816287682715</v>
      </c>
      <c r="O94" s="7">
        <f t="shared" si="7"/>
        <v>-1234.9385382827168</v>
      </c>
      <c r="P94" s="7">
        <v>18699.785193899999</v>
      </c>
      <c r="Q94" s="24">
        <f t="shared" si="8"/>
        <v>0.97738436885157609</v>
      </c>
      <c r="R94" s="24">
        <v>0.42829075455665588</v>
      </c>
      <c r="S94" s="25">
        <f t="shared" si="9"/>
        <v>41.860468882732235</v>
      </c>
      <c r="T94" s="4">
        <v>93</v>
      </c>
    </row>
    <row r="95" spans="1:20" x14ac:dyDescent="0.25">
      <c r="A95" s="33">
        <v>41206</v>
      </c>
      <c r="B95" s="5" t="s">
        <v>196</v>
      </c>
      <c r="C95" s="5" t="s">
        <v>99</v>
      </c>
      <c r="D95" s="6">
        <v>1.5430170386799999E-4</v>
      </c>
      <c r="E95" s="7">
        <v>6.1383022676999999E-5</v>
      </c>
      <c r="F95" s="8">
        <v>1</v>
      </c>
      <c r="G95" s="7">
        <v>55593.0560854</v>
      </c>
      <c r="H95" s="7">
        <v>13.9405055778</v>
      </c>
      <c r="I95" s="8">
        <v>1</v>
      </c>
      <c r="J95" s="7">
        <v>108729.543572</v>
      </c>
      <c r="K95" s="1">
        <v>1</v>
      </c>
      <c r="L95" s="8">
        <f t="shared" si="5"/>
        <v>3</v>
      </c>
      <c r="M95" s="6">
        <v>130340.460842</v>
      </c>
      <c r="N95" s="6">
        <f t="shared" si="6"/>
        <v>164336.54037866252</v>
      </c>
      <c r="O95" s="7">
        <f t="shared" si="7"/>
        <v>-33996.079536662524</v>
      </c>
      <c r="P95" s="7">
        <v>158454.55517800001</v>
      </c>
      <c r="Q95" s="24">
        <f t="shared" si="8"/>
        <v>0.82257313900242235</v>
      </c>
      <c r="R95" s="24">
        <v>0.50882959365844727</v>
      </c>
      <c r="S95" s="25">
        <f t="shared" si="9"/>
        <v>41.854955607295601</v>
      </c>
      <c r="T95" s="4">
        <v>94</v>
      </c>
    </row>
    <row r="96" spans="1:20" x14ac:dyDescent="0.25">
      <c r="A96" s="33">
        <v>19824</v>
      </c>
      <c r="B96" s="5" t="s">
        <v>321</v>
      </c>
      <c r="C96" s="5" t="s">
        <v>80</v>
      </c>
      <c r="D96" s="6"/>
      <c r="E96" s="7"/>
      <c r="F96" s="8"/>
      <c r="G96" s="7">
        <v>23954.413130673696</v>
      </c>
      <c r="H96" s="7">
        <v>26.4571394506</v>
      </c>
      <c r="I96" s="8">
        <v>1</v>
      </c>
      <c r="J96" s="7">
        <v>8396.9255837599994</v>
      </c>
      <c r="K96" s="1">
        <v>1</v>
      </c>
      <c r="L96" s="8">
        <f t="shared" si="5"/>
        <v>2</v>
      </c>
      <c r="M96" s="6">
        <v>27655.888502999998</v>
      </c>
      <c r="N96" s="6">
        <f t="shared" si="6"/>
        <v>32377.795853884294</v>
      </c>
      <c r="O96" s="7">
        <f t="shared" si="7"/>
        <v>-4721.9073508842957</v>
      </c>
      <c r="P96" s="7">
        <v>40478.904101400003</v>
      </c>
      <c r="Q96" s="24">
        <f t="shared" si="8"/>
        <v>0.68321732312025441</v>
      </c>
      <c r="R96" s="24">
        <v>0.61107641458511353</v>
      </c>
      <c r="S96" s="25">
        <f t="shared" si="9"/>
        <v>41.749799219476401</v>
      </c>
      <c r="T96" s="4">
        <v>95</v>
      </c>
    </row>
    <row r="97" spans="1:20" x14ac:dyDescent="0.25">
      <c r="A97" s="33">
        <v>52685</v>
      </c>
      <c r="B97" s="5" t="s">
        <v>155</v>
      </c>
      <c r="C97" s="5" t="s">
        <v>18</v>
      </c>
      <c r="D97" s="6"/>
      <c r="E97" s="7"/>
      <c r="F97" s="8"/>
      <c r="G97" s="7">
        <v>3868.5289251980153</v>
      </c>
      <c r="H97" s="7">
        <v>5.8611899702299999</v>
      </c>
      <c r="I97" s="8">
        <v>1</v>
      </c>
      <c r="J97" s="7">
        <v>3086.5694357399998</v>
      </c>
      <c r="K97" s="1">
        <v>1</v>
      </c>
      <c r="L97" s="8">
        <f t="shared" si="5"/>
        <v>2</v>
      </c>
      <c r="M97" s="6">
        <v>5296.9195523300004</v>
      </c>
      <c r="N97" s="6">
        <f t="shared" si="6"/>
        <v>6960.9595509082446</v>
      </c>
      <c r="O97" s="7">
        <f t="shared" si="7"/>
        <v>-1664.0399985782442</v>
      </c>
      <c r="P97" s="7">
        <v>6492.6650519599998</v>
      </c>
      <c r="Q97" s="24">
        <f t="shared" si="8"/>
        <v>0.81583132811247838</v>
      </c>
      <c r="R97" s="24">
        <v>0.51137673854827881</v>
      </c>
      <c r="S97" s="25">
        <f t="shared" si="9"/>
        <v>41.719716377566989</v>
      </c>
      <c r="T97" s="4">
        <v>96</v>
      </c>
    </row>
    <row r="98" spans="1:20" x14ac:dyDescent="0.25">
      <c r="A98" s="33">
        <v>27077</v>
      </c>
      <c r="B98" s="5" t="s">
        <v>76</v>
      </c>
      <c r="C98" s="5" t="s">
        <v>49</v>
      </c>
      <c r="D98" s="6">
        <v>8252.5435910100005</v>
      </c>
      <c r="E98" s="7">
        <v>3740.9944960100001</v>
      </c>
      <c r="F98" s="8">
        <v>1</v>
      </c>
      <c r="G98" s="7">
        <v>35376.298056109998</v>
      </c>
      <c r="H98" s="7"/>
      <c r="I98" s="8">
        <v>1</v>
      </c>
      <c r="J98" s="7">
        <v>155057.99116400001</v>
      </c>
      <c r="K98" s="1">
        <v>1</v>
      </c>
      <c r="L98" s="8">
        <f t="shared" si="5"/>
        <v>3</v>
      </c>
      <c r="M98" s="6">
        <v>179729.688834</v>
      </c>
      <c r="N98" s="6">
        <f t="shared" si="6"/>
        <v>202427.82730713001</v>
      </c>
      <c r="O98" s="7">
        <f t="shared" si="7"/>
        <v>-22698.138473130006</v>
      </c>
      <c r="P98" s="7">
        <v>347575.39907099999</v>
      </c>
      <c r="Q98" s="24">
        <f t="shared" si="8"/>
        <v>0.51709554046224726</v>
      </c>
      <c r="R98" s="24">
        <v>0.80425459146499634</v>
      </c>
      <c r="S98" s="25">
        <f t="shared" si="9"/>
        <v>41.58764626428362</v>
      </c>
      <c r="T98" s="4">
        <v>97</v>
      </c>
    </row>
    <row r="99" spans="1:20" x14ac:dyDescent="0.25">
      <c r="A99" s="33">
        <v>19130</v>
      </c>
      <c r="B99" s="5" t="s">
        <v>270</v>
      </c>
      <c r="C99" s="5" t="s">
        <v>80</v>
      </c>
      <c r="D99" s="6"/>
      <c r="E99" s="7">
        <v>150.50418505799999</v>
      </c>
      <c r="F99" s="8">
        <v>1</v>
      </c>
      <c r="G99" s="7">
        <v>39165.993614470004</v>
      </c>
      <c r="H99" s="7">
        <v>0.33485935504499997</v>
      </c>
      <c r="I99" s="8">
        <v>1</v>
      </c>
      <c r="J99" s="7">
        <v>4193.22829568</v>
      </c>
      <c r="K99" s="1">
        <v>1</v>
      </c>
      <c r="L99" s="8">
        <f t="shared" si="5"/>
        <v>3</v>
      </c>
      <c r="M99" s="6">
        <v>41056.195224399999</v>
      </c>
      <c r="N99" s="6">
        <f t="shared" si="6"/>
        <v>43510.06095456305</v>
      </c>
      <c r="O99" s="7">
        <f t="shared" si="7"/>
        <v>-2453.8657301630519</v>
      </c>
      <c r="P99" s="7">
        <v>55334.381519499999</v>
      </c>
      <c r="Q99" s="24">
        <f t="shared" si="8"/>
        <v>0.74196537662450734</v>
      </c>
      <c r="R99" s="24">
        <v>0.56006991863250732</v>
      </c>
      <c r="S99" s="25">
        <f t="shared" si="9"/>
        <v>41.555248811422544</v>
      </c>
      <c r="T99" s="4">
        <v>98</v>
      </c>
    </row>
    <row r="100" spans="1:20" x14ac:dyDescent="0.25">
      <c r="A100" s="33">
        <v>25524</v>
      </c>
      <c r="B100" s="5" t="s">
        <v>242</v>
      </c>
      <c r="C100" s="5" t="s">
        <v>61</v>
      </c>
      <c r="D100" s="6"/>
      <c r="E100" s="7"/>
      <c r="F100" s="8"/>
      <c r="G100" s="7">
        <v>2122.5131077400001</v>
      </c>
      <c r="H100" s="7"/>
      <c r="I100" s="8">
        <v>1</v>
      </c>
      <c r="J100" s="7">
        <v>7154.1156209299997</v>
      </c>
      <c r="K100" s="1">
        <v>1</v>
      </c>
      <c r="L100" s="8">
        <f t="shared" si="5"/>
        <v>2</v>
      </c>
      <c r="M100" s="6">
        <v>7154.1156209299997</v>
      </c>
      <c r="N100" s="6">
        <f t="shared" si="6"/>
        <v>9276.628728669999</v>
      </c>
      <c r="O100" s="7">
        <f t="shared" si="7"/>
        <v>-2122.5131077399992</v>
      </c>
      <c r="P100" s="7">
        <v>7154.1156209299997</v>
      </c>
      <c r="Q100" s="24">
        <f t="shared" si="8"/>
        <v>1</v>
      </c>
      <c r="R100" s="24">
        <v>0.41295337677001953</v>
      </c>
      <c r="S100" s="25">
        <f t="shared" si="9"/>
        <v>41.295337677001953</v>
      </c>
      <c r="T100" s="4">
        <v>99</v>
      </c>
    </row>
    <row r="101" spans="1:20" x14ac:dyDescent="0.25">
      <c r="A101" s="33">
        <v>27495</v>
      </c>
      <c r="B101" s="5" t="s">
        <v>165</v>
      </c>
      <c r="C101" s="5" t="s">
        <v>49</v>
      </c>
      <c r="D101" s="6">
        <v>221.069306697</v>
      </c>
      <c r="E101" s="7">
        <v>87.861487593099994</v>
      </c>
      <c r="F101" s="8">
        <v>1</v>
      </c>
      <c r="G101" s="7">
        <v>15663.29558645</v>
      </c>
      <c r="H101" s="7"/>
      <c r="I101" s="8">
        <v>1</v>
      </c>
      <c r="J101" s="7">
        <v>37519.825879199998</v>
      </c>
      <c r="K101" s="1">
        <v>1</v>
      </c>
      <c r="L101" s="8">
        <f t="shared" si="5"/>
        <v>3</v>
      </c>
      <c r="M101" s="6">
        <v>43250.152835599998</v>
      </c>
      <c r="N101" s="6">
        <f t="shared" si="6"/>
        <v>53492.052259940101</v>
      </c>
      <c r="O101" s="7">
        <f t="shared" si="7"/>
        <v>-10241.899424340103</v>
      </c>
      <c r="P101" s="7">
        <v>70516.920062100005</v>
      </c>
      <c r="Q101" s="24">
        <f t="shared" si="8"/>
        <v>0.61333014541066444</v>
      </c>
      <c r="R101" s="24">
        <v>0.67252892255783081</v>
      </c>
      <c r="S101" s="25">
        <f t="shared" si="9"/>
        <v>41.248226186527184</v>
      </c>
      <c r="T101" s="4">
        <v>100</v>
      </c>
    </row>
    <row r="102" spans="1:20" x14ac:dyDescent="0.25">
      <c r="A102" s="33">
        <v>52540</v>
      </c>
      <c r="B102" s="5" t="s">
        <v>190</v>
      </c>
      <c r="C102" s="5" t="s">
        <v>18</v>
      </c>
      <c r="D102" s="6"/>
      <c r="E102" s="7"/>
      <c r="F102" s="8"/>
      <c r="G102" s="7">
        <v>32417.508772810001</v>
      </c>
      <c r="H102" s="7">
        <v>0.320870580101</v>
      </c>
      <c r="I102" s="8">
        <v>1</v>
      </c>
      <c r="J102" s="7"/>
      <c r="K102" s="1"/>
      <c r="L102" s="8">
        <f t="shared" si="5"/>
        <v>1</v>
      </c>
      <c r="M102" s="6">
        <v>32417.8296434</v>
      </c>
      <c r="N102" s="6">
        <f t="shared" si="6"/>
        <v>32417.829643390101</v>
      </c>
      <c r="O102" s="7">
        <f t="shared" si="7"/>
        <v>9.8989403340965509E-9</v>
      </c>
      <c r="P102" s="7">
        <v>43385.027396400001</v>
      </c>
      <c r="Q102" s="24">
        <f t="shared" si="8"/>
        <v>0.74721238152519787</v>
      </c>
      <c r="R102" s="24">
        <v>0.55132317543029785</v>
      </c>
      <c r="S102" s="25">
        <f t="shared" si="9"/>
        <v>41.195550290330729</v>
      </c>
      <c r="T102" s="4">
        <v>101</v>
      </c>
    </row>
    <row r="103" spans="1:20" x14ac:dyDescent="0.25">
      <c r="A103" s="33">
        <v>5842</v>
      </c>
      <c r="B103" s="5" t="s">
        <v>143</v>
      </c>
      <c r="C103" s="5" t="s">
        <v>15</v>
      </c>
      <c r="D103" s="6"/>
      <c r="E103" s="7">
        <v>4.0982802601200003E-3</v>
      </c>
      <c r="F103" s="8">
        <v>1</v>
      </c>
      <c r="G103" s="7">
        <v>18637.41689249</v>
      </c>
      <c r="H103" s="7">
        <v>8.6865416126100001</v>
      </c>
      <c r="I103" s="8">
        <v>1</v>
      </c>
      <c r="J103" s="7">
        <v>4215.2271053599998</v>
      </c>
      <c r="K103" s="1">
        <v>1</v>
      </c>
      <c r="L103" s="8">
        <f t="shared" si="5"/>
        <v>3</v>
      </c>
      <c r="M103" s="6">
        <v>20632.711479900001</v>
      </c>
      <c r="N103" s="6">
        <f t="shared" si="6"/>
        <v>22861.334637742868</v>
      </c>
      <c r="O103" s="7">
        <f t="shared" si="7"/>
        <v>-2228.6231578428669</v>
      </c>
      <c r="P103" s="7">
        <v>26695.427346699998</v>
      </c>
      <c r="Q103" s="24">
        <f t="shared" si="8"/>
        <v>0.77289309558292385</v>
      </c>
      <c r="R103" s="24">
        <v>0.52963525056838989</v>
      </c>
      <c r="S103" s="25">
        <f t="shared" si="9"/>
        <v>40.93514283416404</v>
      </c>
      <c r="T103" s="4">
        <v>102</v>
      </c>
    </row>
    <row r="104" spans="1:20" x14ac:dyDescent="0.25">
      <c r="A104" s="33">
        <v>20250</v>
      </c>
      <c r="B104" s="5" t="s">
        <v>238</v>
      </c>
      <c r="C104" s="5" t="s">
        <v>28</v>
      </c>
      <c r="D104" s="6">
        <v>10645.525748800001</v>
      </c>
      <c r="E104" s="7">
        <v>41194.332323000002</v>
      </c>
      <c r="F104" s="8">
        <v>1</v>
      </c>
      <c r="G104" s="7">
        <v>896.30943247200003</v>
      </c>
      <c r="H104" s="7"/>
      <c r="I104" s="8">
        <v>1</v>
      </c>
      <c r="J104" s="7"/>
      <c r="K104" s="1"/>
      <c r="L104" s="8">
        <f t="shared" si="5"/>
        <v>2</v>
      </c>
      <c r="M104" s="6">
        <v>51999.953327800002</v>
      </c>
      <c r="N104" s="6">
        <f t="shared" si="6"/>
        <v>52736.167504272002</v>
      </c>
      <c r="O104" s="7">
        <f t="shared" si="7"/>
        <v>-736.21417647199996</v>
      </c>
      <c r="P104" s="7">
        <v>81056.127069399998</v>
      </c>
      <c r="Q104" s="24">
        <f t="shared" si="8"/>
        <v>0.64153019898517738</v>
      </c>
      <c r="R104" s="24">
        <v>0.63721472024917603</v>
      </c>
      <c r="S104" s="25">
        <f t="shared" si="9"/>
        <v>40.879248627773798</v>
      </c>
      <c r="T104" s="4">
        <v>103</v>
      </c>
    </row>
    <row r="105" spans="1:20" x14ac:dyDescent="0.25">
      <c r="A105" s="33">
        <v>13580</v>
      </c>
      <c r="B105" s="5" t="s">
        <v>227</v>
      </c>
      <c r="C105" s="5" t="s">
        <v>33</v>
      </c>
      <c r="D105" s="6">
        <v>5190.9431206400004</v>
      </c>
      <c r="E105" s="7">
        <v>10546.073353600001</v>
      </c>
      <c r="F105" s="8">
        <v>1</v>
      </c>
      <c r="G105" s="7"/>
      <c r="H105" s="7"/>
      <c r="I105" s="8"/>
      <c r="J105" s="7"/>
      <c r="K105" s="1"/>
      <c r="L105" s="8">
        <f t="shared" si="5"/>
        <v>1</v>
      </c>
      <c r="M105" s="6">
        <v>15737.0164394</v>
      </c>
      <c r="N105" s="6">
        <f t="shared" si="6"/>
        <v>15737.016474240001</v>
      </c>
      <c r="O105" s="7">
        <f t="shared" si="7"/>
        <v>-3.4840000807889737E-5</v>
      </c>
      <c r="P105" s="7">
        <v>18068.807826200002</v>
      </c>
      <c r="Q105" s="24">
        <f t="shared" si="8"/>
        <v>0.87094935043700705</v>
      </c>
      <c r="R105" s="24">
        <v>0.46788990497589111</v>
      </c>
      <c r="S105" s="25">
        <f t="shared" si="9"/>
        <v>40.750840881478531</v>
      </c>
      <c r="T105" s="4">
        <v>104</v>
      </c>
    </row>
    <row r="106" spans="1:20" x14ac:dyDescent="0.25">
      <c r="A106" s="33">
        <v>25148</v>
      </c>
      <c r="B106" s="5" t="s">
        <v>207</v>
      </c>
      <c r="C106" s="5" t="s">
        <v>61</v>
      </c>
      <c r="D106" s="6"/>
      <c r="E106" s="7">
        <v>218.48744193499999</v>
      </c>
      <c r="F106" s="8">
        <v>1</v>
      </c>
      <c r="G106" s="7">
        <v>45529.372107399999</v>
      </c>
      <c r="H106" s="7"/>
      <c r="I106" s="8">
        <v>1</v>
      </c>
      <c r="J106" s="7">
        <v>42982.796749100002</v>
      </c>
      <c r="K106" s="1">
        <v>1</v>
      </c>
      <c r="L106" s="8">
        <f t="shared" si="5"/>
        <v>3</v>
      </c>
      <c r="M106" s="6">
        <v>55321.725718100002</v>
      </c>
      <c r="N106" s="6">
        <f t="shared" si="6"/>
        <v>88730.656298435002</v>
      </c>
      <c r="O106" s="7">
        <f t="shared" si="7"/>
        <v>-33408.930580335</v>
      </c>
      <c r="P106" s="7">
        <v>61585.135628399999</v>
      </c>
      <c r="Q106" s="24">
        <f t="shared" si="8"/>
        <v>0.89829672620852974</v>
      </c>
      <c r="R106" s="24">
        <v>0.45276129245758057</v>
      </c>
      <c r="S106" s="25">
        <f t="shared" si="9"/>
        <v>40.671398676858736</v>
      </c>
      <c r="T106" s="4">
        <v>105</v>
      </c>
    </row>
    <row r="107" spans="1:20" x14ac:dyDescent="0.25">
      <c r="A107" s="33">
        <v>44855</v>
      </c>
      <c r="B107" s="5" t="s">
        <v>132</v>
      </c>
      <c r="C107" s="5" t="s">
        <v>23</v>
      </c>
      <c r="D107" s="6"/>
      <c r="E107" s="7">
        <v>10.668605515399999</v>
      </c>
      <c r="F107" s="8">
        <v>1</v>
      </c>
      <c r="G107" s="7">
        <v>10949.7391675</v>
      </c>
      <c r="H107" s="7"/>
      <c r="I107" s="8">
        <v>1</v>
      </c>
      <c r="J107" s="7">
        <v>16356.332948200001</v>
      </c>
      <c r="K107" s="1">
        <v>1</v>
      </c>
      <c r="L107" s="8">
        <f t="shared" si="5"/>
        <v>3</v>
      </c>
      <c r="M107" s="6">
        <v>17552.332264199998</v>
      </c>
      <c r="N107" s="6">
        <f t="shared" si="6"/>
        <v>27316.740721215399</v>
      </c>
      <c r="O107" s="7">
        <f t="shared" si="7"/>
        <v>-9764.4084570154009</v>
      </c>
      <c r="P107" s="7">
        <v>24657.606916199999</v>
      </c>
      <c r="Q107" s="24">
        <f t="shared" si="8"/>
        <v>0.71184248835876085</v>
      </c>
      <c r="R107" s="24">
        <v>0.57097792625427246</v>
      </c>
      <c r="S107" s="25">
        <f t="shared" si="9"/>
        <v>40.644634782276633</v>
      </c>
      <c r="T107" s="4">
        <v>106</v>
      </c>
    </row>
    <row r="108" spans="1:20" x14ac:dyDescent="0.25">
      <c r="A108" s="33">
        <v>17446</v>
      </c>
      <c r="B108" s="5" t="s">
        <v>251</v>
      </c>
      <c r="C108" s="5" t="s">
        <v>96</v>
      </c>
      <c r="D108" s="6"/>
      <c r="E108" s="7"/>
      <c r="F108" s="8"/>
      <c r="G108" s="7">
        <v>17114.839244700001</v>
      </c>
      <c r="H108" s="7">
        <v>127.21661638800001</v>
      </c>
      <c r="I108" s="8">
        <v>1</v>
      </c>
      <c r="J108" s="7">
        <v>29065.102928</v>
      </c>
      <c r="K108" s="1">
        <v>1</v>
      </c>
      <c r="L108" s="8">
        <f t="shared" si="5"/>
        <v>2</v>
      </c>
      <c r="M108" s="6">
        <v>32611.274484000001</v>
      </c>
      <c r="N108" s="6">
        <f t="shared" si="6"/>
        <v>46307.158789088004</v>
      </c>
      <c r="O108" s="7">
        <f t="shared" si="7"/>
        <v>-13695.884305088002</v>
      </c>
      <c r="P108" s="7">
        <v>37690.976593799998</v>
      </c>
      <c r="Q108" s="24">
        <f t="shared" si="8"/>
        <v>0.86522763353827281</v>
      </c>
      <c r="R108" s="24">
        <v>0.46954986453056335</v>
      </c>
      <c r="S108" s="25">
        <f t="shared" si="9"/>
        <v>40.62675181159959</v>
      </c>
      <c r="T108" s="4">
        <v>107</v>
      </c>
    </row>
    <row r="109" spans="1:20" x14ac:dyDescent="0.25">
      <c r="A109" s="33">
        <v>68250</v>
      </c>
      <c r="B109" s="5" t="s">
        <v>32</v>
      </c>
      <c r="C109" s="5" t="s">
        <v>350</v>
      </c>
      <c r="D109" s="6"/>
      <c r="E109" s="7">
        <v>233.03344001299999</v>
      </c>
      <c r="F109" s="8">
        <v>1</v>
      </c>
      <c r="G109" s="7">
        <v>6879.3216859690001</v>
      </c>
      <c r="H109" s="7">
        <v>0.59085874535000005</v>
      </c>
      <c r="I109" s="8">
        <v>1</v>
      </c>
      <c r="J109" s="7">
        <v>28928.664892299999</v>
      </c>
      <c r="K109" s="1">
        <v>1</v>
      </c>
      <c r="L109" s="8">
        <f t="shared" si="5"/>
        <v>3</v>
      </c>
      <c r="M109" s="6">
        <v>30836.015513099999</v>
      </c>
      <c r="N109" s="6">
        <f t="shared" si="6"/>
        <v>36041.610877027349</v>
      </c>
      <c r="O109" s="7">
        <f t="shared" si="7"/>
        <v>-5205.5953639273503</v>
      </c>
      <c r="P109" s="7">
        <v>39952.7018408</v>
      </c>
      <c r="Q109" s="24">
        <f t="shared" si="8"/>
        <v>0.77181302120624107</v>
      </c>
      <c r="R109" s="24">
        <v>0.52621454000473022</v>
      </c>
      <c r="S109" s="25">
        <f t="shared" si="9"/>
        <v>40.613923392370324</v>
      </c>
      <c r="T109" s="4">
        <v>108</v>
      </c>
    </row>
    <row r="110" spans="1:20" x14ac:dyDescent="0.25">
      <c r="A110" s="33">
        <v>54172</v>
      </c>
      <c r="B110" s="5" t="s">
        <v>254</v>
      </c>
      <c r="C110" s="5" t="s">
        <v>12</v>
      </c>
      <c r="D110" s="6"/>
      <c r="E110" s="7">
        <v>3.9842574400199997E-2</v>
      </c>
      <c r="F110" s="8">
        <v>1</v>
      </c>
      <c r="G110" s="7">
        <v>6753.4899342049994</v>
      </c>
      <c r="H110" s="7">
        <v>6.9921705708699999</v>
      </c>
      <c r="I110" s="8">
        <v>1</v>
      </c>
      <c r="J110" s="7">
        <v>15361.880579000001</v>
      </c>
      <c r="K110" s="1">
        <v>1</v>
      </c>
      <c r="L110" s="8">
        <f t="shared" si="5"/>
        <v>3</v>
      </c>
      <c r="M110" s="6">
        <v>15952.926211800001</v>
      </c>
      <c r="N110" s="6">
        <f t="shared" si="6"/>
        <v>22122.40252635027</v>
      </c>
      <c r="O110" s="7">
        <f t="shared" si="7"/>
        <v>-6169.4763145502693</v>
      </c>
      <c r="P110" s="7">
        <v>16765.253909399999</v>
      </c>
      <c r="Q110" s="24">
        <f t="shared" si="8"/>
        <v>0.95154694930420713</v>
      </c>
      <c r="R110" s="24">
        <v>0.42665815353393555</v>
      </c>
      <c r="S110" s="25">
        <f t="shared" si="9"/>
        <v>40.598526439098237</v>
      </c>
      <c r="T110" s="4">
        <v>109</v>
      </c>
    </row>
    <row r="111" spans="1:20" x14ac:dyDescent="0.25">
      <c r="A111" s="33">
        <v>13744</v>
      </c>
      <c r="B111" s="5" t="s">
        <v>140</v>
      </c>
      <c r="C111" s="5" t="s">
        <v>33</v>
      </c>
      <c r="D111" s="6">
        <v>25230.106939199999</v>
      </c>
      <c r="E111" s="7">
        <v>11737.1474098</v>
      </c>
      <c r="F111" s="8">
        <v>1</v>
      </c>
      <c r="G111" s="7">
        <v>1278.68318790431</v>
      </c>
      <c r="H111" s="7">
        <v>1.7888856628300001</v>
      </c>
      <c r="I111" s="8">
        <v>1</v>
      </c>
      <c r="J111" s="7">
        <v>50156.0898457</v>
      </c>
      <c r="K111" s="1">
        <v>1</v>
      </c>
      <c r="L111" s="8">
        <f t="shared" si="5"/>
        <v>3</v>
      </c>
      <c r="M111" s="6">
        <v>87407.299573199998</v>
      </c>
      <c r="N111" s="6">
        <f t="shared" si="6"/>
        <v>88403.816268267139</v>
      </c>
      <c r="O111" s="7">
        <f t="shared" si="7"/>
        <v>-996.51669506714097</v>
      </c>
      <c r="P111" s="7">
        <v>135688.86795700001</v>
      </c>
      <c r="Q111" s="24">
        <f t="shared" si="8"/>
        <v>0.64417443294537247</v>
      </c>
      <c r="R111" s="24">
        <v>0.62957239151000977</v>
      </c>
      <c r="S111" s="25">
        <f t="shared" si="9"/>
        <v>40.555443829902252</v>
      </c>
      <c r="T111" s="4">
        <v>110</v>
      </c>
    </row>
    <row r="112" spans="1:20" x14ac:dyDescent="0.25">
      <c r="A112" s="33">
        <v>68264</v>
      </c>
      <c r="B112" s="5" t="s">
        <v>700</v>
      </c>
      <c r="C112" s="5" t="s">
        <v>350</v>
      </c>
      <c r="D112" s="6"/>
      <c r="E112" s="7"/>
      <c r="F112" s="8"/>
      <c r="G112" s="7">
        <v>12458.654905070001</v>
      </c>
      <c r="H112" s="7">
        <v>0.22563120494200001</v>
      </c>
      <c r="I112" s="8">
        <v>1</v>
      </c>
      <c r="J112" s="7">
        <v>23079.0191743</v>
      </c>
      <c r="K112" s="1">
        <v>1</v>
      </c>
      <c r="L112" s="8">
        <f t="shared" si="5"/>
        <v>2</v>
      </c>
      <c r="M112" s="6">
        <v>29103.1878081</v>
      </c>
      <c r="N112" s="6">
        <f t="shared" si="6"/>
        <v>35537.899710574944</v>
      </c>
      <c r="O112" s="7">
        <f t="shared" si="7"/>
        <v>-6434.7119024749445</v>
      </c>
      <c r="P112" s="7">
        <v>39730.450061800002</v>
      </c>
      <c r="Q112" s="24">
        <f t="shared" si="8"/>
        <v>0.73251593583335983</v>
      </c>
      <c r="R112" s="24">
        <v>0.55098038911819458</v>
      </c>
      <c r="S112" s="25">
        <f t="shared" si="9"/>
        <v>40.360191536074311</v>
      </c>
      <c r="T112" s="4">
        <v>111</v>
      </c>
    </row>
    <row r="113" spans="1:20" x14ac:dyDescent="0.25">
      <c r="A113" s="33">
        <v>54673</v>
      </c>
      <c r="B113" s="5" t="s">
        <v>258</v>
      </c>
      <c r="C113" s="5" t="s">
        <v>12</v>
      </c>
      <c r="D113" s="6"/>
      <c r="E113" s="7">
        <v>826.36102807300006</v>
      </c>
      <c r="F113" s="8">
        <v>1</v>
      </c>
      <c r="G113" s="7">
        <v>2848.69907392</v>
      </c>
      <c r="H113" s="7"/>
      <c r="I113" s="8">
        <v>1</v>
      </c>
      <c r="J113" s="7">
        <v>9183.4443788699991</v>
      </c>
      <c r="K113" s="1">
        <v>1</v>
      </c>
      <c r="L113" s="8">
        <f t="shared" si="5"/>
        <v>3</v>
      </c>
      <c r="M113" s="6">
        <v>10333.062648700001</v>
      </c>
      <c r="N113" s="6">
        <f t="shared" si="6"/>
        <v>12858.504480862999</v>
      </c>
      <c r="O113" s="7">
        <f t="shared" si="7"/>
        <v>-2525.4418321629983</v>
      </c>
      <c r="P113" s="7">
        <v>13942.2818658</v>
      </c>
      <c r="Q113" s="24">
        <f t="shared" si="8"/>
        <v>0.74113138352529617</v>
      </c>
      <c r="R113" s="24">
        <v>0.54377102851867676</v>
      </c>
      <c r="S113" s="25">
        <f t="shared" si="9"/>
        <v>40.300577468702024</v>
      </c>
      <c r="T113" s="4">
        <v>112</v>
      </c>
    </row>
    <row r="114" spans="1:20" x14ac:dyDescent="0.25">
      <c r="A114" s="33">
        <v>13030</v>
      </c>
      <c r="B114" s="5" t="s">
        <v>59</v>
      </c>
      <c r="C114" s="5" t="s">
        <v>33</v>
      </c>
      <c r="D114" s="6">
        <v>13670.109262800001</v>
      </c>
      <c r="E114" s="7">
        <v>3175.14610004</v>
      </c>
      <c r="F114" s="8">
        <v>1</v>
      </c>
      <c r="G114" s="7">
        <v>244.96761564179999</v>
      </c>
      <c r="H114" s="7"/>
      <c r="I114" s="8">
        <v>1</v>
      </c>
      <c r="J114" s="7"/>
      <c r="K114" s="1"/>
      <c r="L114" s="8">
        <f t="shared" si="5"/>
        <v>2</v>
      </c>
      <c r="M114" s="6">
        <v>17082.3822105</v>
      </c>
      <c r="N114" s="6">
        <f t="shared" si="6"/>
        <v>17090.222978481801</v>
      </c>
      <c r="O114" s="7">
        <f t="shared" si="7"/>
        <v>-7.8407679818010365</v>
      </c>
      <c r="P114" s="7">
        <v>30447.800008099999</v>
      </c>
      <c r="Q114" s="24">
        <f t="shared" si="8"/>
        <v>0.56103830838207003</v>
      </c>
      <c r="R114" s="24">
        <v>0.71752166748046875</v>
      </c>
      <c r="S114" s="25">
        <f t="shared" si="9"/>
        <v>40.255714255072434</v>
      </c>
      <c r="T114" s="4">
        <v>113</v>
      </c>
    </row>
    <row r="115" spans="1:20" x14ac:dyDescent="0.25">
      <c r="A115" s="33">
        <v>25839</v>
      </c>
      <c r="B115" s="5" t="s">
        <v>239</v>
      </c>
      <c r="C115" s="5" t="s">
        <v>61</v>
      </c>
      <c r="D115" s="6"/>
      <c r="E115" s="7">
        <v>18.468225327900001</v>
      </c>
      <c r="F115" s="8">
        <v>1</v>
      </c>
      <c r="G115" s="7">
        <v>29803.3085608</v>
      </c>
      <c r="H115" s="7">
        <v>0.38502788838500002</v>
      </c>
      <c r="I115" s="8">
        <v>1</v>
      </c>
      <c r="J115" s="7">
        <v>36101.872237099997</v>
      </c>
      <c r="K115" s="1">
        <v>1</v>
      </c>
      <c r="L115" s="8">
        <f t="shared" si="5"/>
        <v>3</v>
      </c>
      <c r="M115" s="6">
        <v>43575.173220600002</v>
      </c>
      <c r="N115" s="6">
        <f t="shared" si="6"/>
        <v>65924.034051116279</v>
      </c>
      <c r="O115" s="7">
        <f t="shared" si="7"/>
        <v>-22348.860830516278</v>
      </c>
      <c r="P115" s="7">
        <v>52315.5041948</v>
      </c>
      <c r="Q115" s="24">
        <f t="shared" si="8"/>
        <v>0.83293038825249899</v>
      </c>
      <c r="R115" s="24">
        <v>0.48264524340629578</v>
      </c>
      <c r="S115" s="25">
        <f t="shared" si="9"/>
        <v>40.20098899786278</v>
      </c>
      <c r="T115" s="4">
        <v>114</v>
      </c>
    </row>
    <row r="116" spans="1:20" x14ac:dyDescent="0.25">
      <c r="A116" s="33">
        <v>47001</v>
      </c>
      <c r="B116" s="5" t="s">
        <v>68</v>
      </c>
      <c r="C116" s="5" t="s">
        <v>69</v>
      </c>
      <c r="D116" s="6">
        <v>8.4500000000000005E-4</v>
      </c>
      <c r="E116" s="6">
        <v>113.09897628900001</v>
      </c>
      <c r="F116" s="8">
        <v>1</v>
      </c>
      <c r="G116" s="7">
        <v>37146.574522000003</v>
      </c>
      <c r="H116" s="7"/>
      <c r="I116" s="8">
        <v>1</v>
      </c>
      <c r="J116" s="6">
        <v>108264.03901199999</v>
      </c>
      <c r="K116" s="1">
        <v>1</v>
      </c>
      <c r="L116" s="8">
        <f t="shared" si="5"/>
        <v>3</v>
      </c>
      <c r="M116" s="6">
        <v>136776.903177</v>
      </c>
      <c r="N116" s="6">
        <f t="shared" si="6"/>
        <v>145523.71335528899</v>
      </c>
      <c r="O116" s="6">
        <f t="shared" si="7"/>
        <v>-8746.8101782889862</v>
      </c>
      <c r="P116" s="7">
        <v>234789.75375800001</v>
      </c>
      <c r="Q116" s="24">
        <f t="shared" si="8"/>
        <v>0.58255056273868422</v>
      </c>
      <c r="R116" s="24">
        <v>0.68621987104415894</v>
      </c>
      <c r="S116" s="25">
        <f t="shared" si="9"/>
        <v>39.97577720392421</v>
      </c>
      <c r="T116" s="4">
        <v>115</v>
      </c>
    </row>
    <row r="117" spans="1:20" x14ac:dyDescent="0.25">
      <c r="A117" s="33">
        <v>27075</v>
      </c>
      <c r="B117" s="5" t="s">
        <v>208</v>
      </c>
      <c r="C117" s="5" t="s">
        <v>49</v>
      </c>
      <c r="D117" s="6">
        <v>1.22918129901</v>
      </c>
      <c r="E117" s="7">
        <v>40.392997335099999</v>
      </c>
      <c r="F117" s="8">
        <v>1</v>
      </c>
      <c r="G117" s="7">
        <v>10802.285380837</v>
      </c>
      <c r="H117" s="7">
        <v>1.6024174041899999</v>
      </c>
      <c r="I117" s="8">
        <v>1</v>
      </c>
      <c r="J117" s="7">
        <v>58480.768299900003</v>
      </c>
      <c r="K117" s="1">
        <v>1</v>
      </c>
      <c r="L117" s="8">
        <f t="shared" si="5"/>
        <v>3</v>
      </c>
      <c r="M117" s="6">
        <v>60699.7016974</v>
      </c>
      <c r="N117" s="6">
        <f t="shared" si="6"/>
        <v>69326.278276775309</v>
      </c>
      <c r="O117" s="7">
        <f t="shared" si="7"/>
        <v>-8626.5765793753089</v>
      </c>
      <c r="P117" s="7">
        <v>89306.133399099999</v>
      </c>
      <c r="Q117" s="24">
        <f t="shared" si="8"/>
        <v>0.67968121994644226</v>
      </c>
      <c r="R117" s="24">
        <v>0.58762884140014648</v>
      </c>
      <c r="S117" s="25">
        <f t="shared" si="9"/>
        <v>39.940028779856604</v>
      </c>
      <c r="T117" s="4">
        <v>116</v>
      </c>
    </row>
    <row r="118" spans="1:20" x14ac:dyDescent="0.25">
      <c r="A118" s="33">
        <v>68684</v>
      </c>
      <c r="B118" s="5" t="s">
        <v>369</v>
      </c>
      <c r="C118" s="5" t="s">
        <v>350</v>
      </c>
      <c r="D118" s="6"/>
      <c r="E118" s="7">
        <v>116.149266733</v>
      </c>
      <c r="F118" s="8">
        <v>1</v>
      </c>
      <c r="G118" s="7">
        <v>5204.8817303900005</v>
      </c>
      <c r="H118" s="7">
        <v>0.130368935839</v>
      </c>
      <c r="I118" s="8">
        <v>1</v>
      </c>
      <c r="J118" s="7">
        <v>3479.31417951</v>
      </c>
      <c r="K118" s="1">
        <v>1</v>
      </c>
      <c r="L118" s="8">
        <f t="shared" si="5"/>
        <v>3</v>
      </c>
      <c r="M118" s="6">
        <v>6228.30429731</v>
      </c>
      <c r="N118" s="6">
        <f t="shared" si="6"/>
        <v>8800.4755455688392</v>
      </c>
      <c r="O118" s="7">
        <f t="shared" si="7"/>
        <v>-2572.1712482588391</v>
      </c>
      <c r="P118" s="7">
        <v>7591.6716876999999</v>
      </c>
      <c r="Q118" s="24">
        <f t="shared" si="8"/>
        <v>0.82041275670562475</v>
      </c>
      <c r="R118" s="24">
        <v>0.48631295561790466</v>
      </c>
      <c r="S118" s="25">
        <f t="shared" si="9"/>
        <v>39.897735254014535</v>
      </c>
      <c r="T118" s="4">
        <v>117</v>
      </c>
    </row>
    <row r="119" spans="1:20" x14ac:dyDescent="0.25">
      <c r="A119" s="33">
        <v>54174</v>
      </c>
      <c r="B119" s="5" t="s">
        <v>255</v>
      </c>
      <c r="C119" s="5" t="s">
        <v>12</v>
      </c>
      <c r="D119" s="6"/>
      <c r="E119" s="7">
        <v>0.36627506422200001</v>
      </c>
      <c r="F119" s="8">
        <v>1</v>
      </c>
      <c r="G119" s="7">
        <v>79664.740702174298</v>
      </c>
      <c r="H119" s="7">
        <v>42.680905853500001</v>
      </c>
      <c r="I119" s="8">
        <v>1</v>
      </c>
      <c r="J119" s="7">
        <v>75983.326439600001</v>
      </c>
      <c r="K119" s="1">
        <v>1</v>
      </c>
      <c r="L119" s="8">
        <f t="shared" si="5"/>
        <v>3</v>
      </c>
      <c r="M119" s="6">
        <v>101667.209521</v>
      </c>
      <c r="N119" s="6">
        <f t="shared" si="6"/>
        <v>155691.11432269204</v>
      </c>
      <c r="O119" s="7">
        <f t="shared" si="7"/>
        <v>-54023.904801692042</v>
      </c>
      <c r="P119" s="7">
        <v>118520.953697</v>
      </c>
      <c r="Q119" s="24">
        <f t="shared" si="8"/>
        <v>0.85779945528377399</v>
      </c>
      <c r="R119" s="24">
        <v>0.46423563361167908</v>
      </c>
      <c r="S119" s="25">
        <f t="shared" si="9"/>
        <v>39.822107363541598</v>
      </c>
      <c r="T119" s="4">
        <v>118</v>
      </c>
    </row>
    <row r="120" spans="1:20" x14ac:dyDescent="0.25">
      <c r="A120" s="33">
        <v>15135</v>
      </c>
      <c r="B120" s="5" t="s">
        <v>268</v>
      </c>
      <c r="C120" s="5" t="s">
        <v>46</v>
      </c>
      <c r="D120" s="6"/>
      <c r="E120" s="7">
        <v>0.12352923239499999</v>
      </c>
      <c r="F120" s="8">
        <v>1</v>
      </c>
      <c r="G120" s="7">
        <v>14203.05531526</v>
      </c>
      <c r="H120" s="7">
        <v>0.39110680748799997</v>
      </c>
      <c r="I120" s="8">
        <v>1</v>
      </c>
      <c r="J120" s="7">
        <v>21986.034211900002</v>
      </c>
      <c r="K120" s="1">
        <v>1</v>
      </c>
      <c r="L120" s="8">
        <f t="shared" si="5"/>
        <v>3</v>
      </c>
      <c r="M120" s="6">
        <v>24563.947821099999</v>
      </c>
      <c r="N120" s="6">
        <f t="shared" si="6"/>
        <v>36189.604163199881</v>
      </c>
      <c r="O120" s="7">
        <f t="shared" si="7"/>
        <v>-11625.656342099883</v>
      </c>
      <c r="P120" s="7">
        <v>30250.431551599999</v>
      </c>
      <c r="Q120" s="24">
        <f t="shared" si="8"/>
        <v>0.81201974851829073</v>
      </c>
      <c r="R120" s="24">
        <v>0.49008265137672424</v>
      </c>
      <c r="S120" s="25">
        <f t="shared" si="9"/>
        <v>39.795679132410477</v>
      </c>
      <c r="T120" s="4">
        <v>119</v>
      </c>
    </row>
    <row r="121" spans="1:20" x14ac:dyDescent="0.25">
      <c r="A121" s="33">
        <v>15090</v>
      </c>
      <c r="B121" s="5" t="s">
        <v>188</v>
      </c>
      <c r="C121" s="5" t="s">
        <v>46</v>
      </c>
      <c r="D121" s="6"/>
      <c r="E121" s="7">
        <v>2.2211899448099998E-2</v>
      </c>
      <c r="F121" s="8">
        <v>1</v>
      </c>
      <c r="G121" s="7">
        <v>1550.4586085200001</v>
      </c>
      <c r="H121" s="7">
        <v>2.2770120013600001</v>
      </c>
      <c r="I121" s="8">
        <v>1</v>
      </c>
      <c r="J121" s="7">
        <v>4901.90394423</v>
      </c>
      <c r="K121" s="1">
        <v>1</v>
      </c>
      <c r="L121" s="8">
        <f t="shared" si="5"/>
        <v>3</v>
      </c>
      <c r="M121" s="6">
        <v>5217.7674010800001</v>
      </c>
      <c r="N121" s="6">
        <f t="shared" si="6"/>
        <v>6454.661776650808</v>
      </c>
      <c r="O121" s="7">
        <f t="shared" si="7"/>
        <v>-1236.8943755708078</v>
      </c>
      <c r="P121" s="7">
        <v>5972.6230039299999</v>
      </c>
      <c r="Q121" s="24">
        <f t="shared" si="8"/>
        <v>0.87361405493812305</v>
      </c>
      <c r="R121" s="24">
        <v>0.45275589823722839</v>
      </c>
      <c r="S121" s="25">
        <f t="shared" si="9"/>
        <v>39.553391615617727</v>
      </c>
      <c r="T121" s="4">
        <v>120</v>
      </c>
    </row>
    <row r="122" spans="1:20" x14ac:dyDescent="0.25">
      <c r="A122" s="33">
        <v>41396</v>
      </c>
      <c r="B122" s="5" t="s">
        <v>168</v>
      </c>
      <c r="C122" s="5" t="s">
        <v>99</v>
      </c>
      <c r="D122" s="6"/>
      <c r="E122" s="7">
        <v>160.90123115700001</v>
      </c>
      <c r="F122" s="8">
        <v>1</v>
      </c>
      <c r="G122" s="7">
        <v>53711.923309400001</v>
      </c>
      <c r="H122" s="7">
        <v>2992.1330253000001</v>
      </c>
      <c r="I122" s="8">
        <v>1</v>
      </c>
      <c r="J122" s="7">
        <v>25122.251774</v>
      </c>
      <c r="K122" s="1">
        <v>1</v>
      </c>
      <c r="L122" s="8">
        <f t="shared" si="5"/>
        <v>3</v>
      </c>
      <c r="M122" s="6">
        <v>65736.415013599995</v>
      </c>
      <c r="N122" s="6">
        <f t="shared" si="6"/>
        <v>81987.209339857</v>
      </c>
      <c r="O122" s="7">
        <f t="shared" si="7"/>
        <v>-16250.794326257004</v>
      </c>
      <c r="P122" s="7">
        <v>81499.971786599999</v>
      </c>
      <c r="Q122" s="24">
        <f t="shared" si="8"/>
        <v>0.80658205852788034</v>
      </c>
      <c r="R122" s="24">
        <v>0.48913043737411499</v>
      </c>
      <c r="S122" s="25">
        <f t="shared" si="9"/>
        <v>39.452383506585612</v>
      </c>
      <c r="T122" s="4">
        <v>121</v>
      </c>
    </row>
    <row r="123" spans="1:20" x14ac:dyDescent="0.25">
      <c r="A123" s="33">
        <v>19473</v>
      </c>
      <c r="B123" s="5" t="s">
        <v>139</v>
      </c>
      <c r="C123" s="5" t="s">
        <v>80</v>
      </c>
      <c r="D123" s="6"/>
      <c r="E123" s="7">
        <v>12.976925018699999</v>
      </c>
      <c r="F123" s="8">
        <v>1</v>
      </c>
      <c r="G123" s="7">
        <v>35890.621729780003</v>
      </c>
      <c r="H123" s="7">
        <v>433.75024881399997</v>
      </c>
      <c r="I123" s="8">
        <v>1</v>
      </c>
      <c r="J123" s="7">
        <v>960.65868944700003</v>
      </c>
      <c r="K123" s="1">
        <v>1</v>
      </c>
      <c r="L123" s="8">
        <f t="shared" si="5"/>
        <v>3</v>
      </c>
      <c r="M123" s="6">
        <v>36461.592902199998</v>
      </c>
      <c r="N123" s="6">
        <f t="shared" si="6"/>
        <v>37298.007593059709</v>
      </c>
      <c r="O123" s="7">
        <f t="shared" si="7"/>
        <v>-836.41469085971039</v>
      </c>
      <c r="P123" s="7">
        <v>51162.0701797</v>
      </c>
      <c r="Q123" s="24">
        <f t="shared" si="8"/>
        <v>0.71266844312854183</v>
      </c>
      <c r="R123" s="24">
        <v>0.55333644151687622</v>
      </c>
      <c r="S123" s="25">
        <f t="shared" si="9"/>
        <v>39.434542030211958</v>
      </c>
      <c r="T123" s="4">
        <v>122</v>
      </c>
    </row>
    <row r="124" spans="1:20" x14ac:dyDescent="0.25">
      <c r="A124" s="33">
        <v>19785</v>
      </c>
      <c r="B124" s="5" t="s">
        <v>214</v>
      </c>
      <c r="C124" s="5" t="s">
        <v>80</v>
      </c>
      <c r="D124" s="6"/>
      <c r="E124" s="7">
        <v>2.13815051641E-2</v>
      </c>
      <c r="F124" s="8">
        <v>1</v>
      </c>
      <c r="G124" s="7">
        <v>7557.1909707800005</v>
      </c>
      <c r="H124" s="7">
        <v>0.84721347735399999</v>
      </c>
      <c r="I124" s="8">
        <v>1</v>
      </c>
      <c r="J124" s="7">
        <v>3628.9461350000001</v>
      </c>
      <c r="K124" s="1">
        <v>1</v>
      </c>
      <c r="L124" s="8">
        <f t="shared" si="5"/>
        <v>3</v>
      </c>
      <c r="M124" s="6">
        <v>9124.7821229399997</v>
      </c>
      <c r="N124" s="6">
        <f t="shared" si="6"/>
        <v>11187.005700762518</v>
      </c>
      <c r="O124" s="7">
        <f t="shared" si="7"/>
        <v>-2062.2235778225186</v>
      </c>
      <c r="P124" s="7">
        <v>13572.1874143</v>
      </c>
      <c r="Q124" s="24">
        <f t="shared" si="8"/>
        <v>0.67231477464906642</v>
      </c>
      <c r="R124" s="24">
        <v>0.58588129281997681</v>
      </c>
      <c r="S124" s="25">
        <f t="shared" si="9"/>
        <v>39.38966493533664</v>
      </c>
      <c r="T124" s="4">
        <v>123</v>
      </c>
    </row>
    <row r="125" spans="1:20" x14ac:dyDescent="0.25">
      <c r="A125" s="33">
        <v>19780</v>
      </c>
      <c r="B125" s="5" t="s">
        <v>286</v>
      </c>
      <c r="C125" s="5" t="s">
        <v>80</v>
      </c>
      <c r="D125" s="6"/>
      <c r="E125" s="7">
        <v>49.1422350498</v>
      </c>
      <c r="F125" s="8">
        <v>1</v>
      </c>
      <c r="G125" s="7">
        <v>41311.606408029998</v>
      </c>
      <c r="H125" s="7">
        <v>2.7346378849700002</v>
      </c>
      <c r="I125" s="8">
        <v>1</v>
      </c>
      <c r="J125" s="7">
        <v>3200.98722112</v>
      </c>
      <c r="K125" s="1">
        <v>1</v>
      </c>
      <c r="L125" s="8">
        <f t="shared" si="5"/>
        <v>3</v>
      </c>
      <c r="M125" s="6">
        <v>42496.256487400002</v>
      </c>
      <c r="N125" s="6">
        <f t="shared" si="6"/>
        <v>44564.470502084769</v>
      </c>
      <c r="O125" s="7">
        <f t="shared" si="7"/>
        <v>-2068.2140146847669</v>
      </c>
      <c r="P125" s="7">
        <v>59386.1111714</v>
      </c>
      <c r="Q125" s="24">
        <f t="shared" si="8"/>
        <v>0.71559251227525988</v>
      </c>
      <c r="R125" s="24">
        <v>0.54980403184890747</v>
      </c>
      <c r="S125" s="25">
        <f t="shared" si="9"/>
        <v>39.343564840982673</v>
      </c>
      <c r="T125" s="4">
        <v>124</v>
      </c>
    </row>
    <row r="126" spans="1:20" x14ac:dyDescent="0.25">
      <c r="A126" s="33">
        <v>81065</v>
      </c>
      <c r="B126" s="5" t="s">
        <v>279</v>
      </c>
      <c r="C126" s="5" t="s">
        <v>104</v>
      </c>
      <c r="D126" s="6">
        <v>116877.30779000001</v>
      </c>
      <c r="E126" s="7">
        <v>104694.010161</v>
      </c>
      <c r="F126" s="8">
        <v>1</v>
      </c>
      <c r="G126" s="7">
        <v>84.757809903899997</v>
      </c>
      <c r="H126" s="7"/>
      <c r="I126" s="8">
        <v>1</v>
      </c>
      <c r="J126" s="7"/>
      <c r="K126" s="1"/>
      <c r="L126" s="8">
        <f t="shared" si="5"/>
        <v>2</v>
      </c>
      <c r="M126" s="6">
        <v>221265.10888300001</v>
      </c>
      <c r="N126" s="6">
        <f t="shared" si="6"/>
        <v>221656.07576090391</v>
      </c>
      <c r="O126" s="7">
        <f t="shared" si="7"/>
        <v>-390.9668779039057</v>
      </c>
      <c r="P126" s="7">
        <v>307737.34977299999</v>
      </c>
      <c r="Q126" s="24">
        <f t="shared" si="8"/>
        <v>0.71900635085801079</v>
      </c>
      <c r="R126" s="24">
        <v>0.54305458068847656</v>
      </c>
      <c r="S126" s="25">
        <f t="shared" si="9"/>
        <v>39.045969237754868</v>
      </c>
      <c r="T126" s="4">
        <v>125</v>
      </c>
    </row>
    <row r="127" spans="1:20" x14ac:dyDescent="0.25">
      <c r="A127" s="33">
        <v>15755</v>
      </c>
      <c r="B127" s="5" t="s">
        <v>276</v>
      </c>
      <c r="C127" s="5" t="s">
        <v>46</v>
      </c>
      <c r="D127" s="6"/>
      <c r="E127" s="7">
        <v>11.4797667077</v>
      </c>
      <c r="F127" s="8">
        <v>1</v>
      </c>
      <c r="G127" s="7">
        <v>22593.06604093</v>
      </c>
      <c r="H127" s="7">
        <v>174.39842143300001</v>
      </c>
      <c r="I127" s="8">
        <v>1</v>
      </c>
      <c r="J127" s="7">
        <v>30859.461712699998</v>
      </c>
      <c r="K127" s="1">
        <v>1</v>
      </c>
      <c r="L127" s="8">
        <f t="shared" si="5"/>
        <v>3</v>
      </c>
      <c r="M127" s="6">
        <v>39479.311891199999</v>
      </c>
      <c r="N127" s="6">
        <f t="shared" si="6"/>
        <v>53638.405941770703</v>
      </c>
      <c r="O127" s="7">
        <f t="shared" si="7"/>
        <v>-14159.094050570704</v>
      </c>
      <c r="P127" s="7">
        <v>59296.8219187</v>
      </c>
      <c r="Q127" s="24">
        <f t="shared" si="8"/>
        <v>0.66579136307387332</v>
      </c>
      <c r="R127" s="24">
        <v>0.58538717031478882</v>
      </c>
      <c r="S127" s="25">
        <f t="shared" si="9"/>
        <v>38.974572204984085</v>
      </c>
      <c r="T127" s="4">
        <v>126</v>
      </c>
    </row>
    <row r="128" spans="1:20" x14ac:dyDescent="0.25">
      <c r="A128" s="33">
        <v>25599</v>
      </c>
      <c r="B128" s="5" t="s">
        <v>281</v>
      </c>
      <c r="C128" s="5" t="s">
        <v>61</v>
      </c>
      <c r="D128" s="6"/>
      <c r="E128" s="7">
        <v>14.695191937300001</v>
      </c>
      <c r="F128" s="8">
        <v>1</v>
      </c>
      <c r="G128" s="7">
        <v>5869.2123212759998</v>
      </c>
      <c r="H128" s="7"/>
      <c r="I128" s="8">
        <v>1</v>
      </c>
      <c r="J128" s="7">
        <v>10793.061927700001</v>
      </c>
      <c r="K128" s="1">
        <v>1</v>
      </c>
      <c r="L128" s="8">
        <f t="shared" si="5"/>
        <v>3</v>
      </c>
      <c r="M128" s="6">
        <v>11446.3638032</v>
      </c>
      <c r="N128" s="6">
        <f t="shared" si="6"/>
        <v>16676.969440913301</v>
      </c>
      <c r="O128" s="7">
        <f t="shared" si="7"/>
        <v>-5230.6056377133009</v>
      </c>
      <c r="P128" s="7">
        <v>11884.3174119</v>
      </c>
      <c r="Q128" s="24">
        <f t="shared" si="8"/>
        <v>0.96314861059992662</v>
      </c>
      <c r="R128" s="24">
        <v>0.4038461446762085</v>
      </c>
      <c r="S128" s="25">
        <f t="shared" si="9"/>
        <v>38.896385314102716</v>
      </c>
      <c r="T128" s="4">
        <v>127</v>
      </c>
    </row>
    <row r="129" spans="1:20" x14ac:dyDescent="0.25">
      <c r="A129" s="33">
        <v>44078</v>
      </c>
      <c r="B129" s="5" t="s">
        <v>134</v>
      </c>
      <c r="C129" s="5" t="s">
        <v>23</v>
      </c>
      <c r="D129" s="6"/>
      <c r="E129" s="7">
        <v>3860.4878422699999</v>
      </c>
      <c r="F129" s="8">
        <v>1</v>
      </c>
      <c r="G129" s="7">
        <v>2054.9111286000002</v>
      </c>
      <c r="H129" s="7"/>
      <c r="I129" s="8">
        <v>1</v>
      </c>
      <c r="J129" s="7">
        <v>50220.7528361</v>
      </c>
      <c r="K129" s="1">
        <v>1</v>
      </c>
      <c r="L129" s="8">
        <f t="shared" si="5"/>
        <v>3</v>
      </c>
      <c r="M129" s="6">
        <v>53732.124639000001</v>
      </c>
      <c r="N129" s="6">
        <f t="shared" si="6"/>
        <v>56136.151806970003</v>
      </c>
      <c r="O129" s="7">
        <f t="shared" si="7"/>
        <v>-2404.0271679700018</v>
      </c>
      <c r="P129" s="7">
        <v>80063.4613274</v>
      </c>
      <c r="Q129" s="24">
        <f t="shared" si="8"/>
        <v>0.67111918156118155</v>
      </c>
      <c r="R129" s="24">
        <v>0.57951480150222778</v>
      </c>
      <c r="S129" s="25">
        <f t="shared" si="9"/>
        <v>38.892349928676566</v>
      </c>
      <c r="T129" s="4">
        <v>128</v>
      </c>
    </row>
    <row r="130" spans="1:20" x14ac:dyDescent="0.25">
      <c r="A130" s="33">
        <v>5647</v>
      </c>
      <c r="B130" s="5" t="s">
        <v>117</v>
      </c>
      <c r="C130" s="5" t="s">
        <v>15</v>
      </c>
      <c r="D130" s="6"/>
      <c r="E130" s="7"/>
      <c r="F130" s="8"/>
      <c r="G130" s="7">
        <v>14648.998842453</v>
      </c>
      <c r="H130" s="7">
        <v>100.612711788</v>
      </c>
      <c r="I130" s="8">
        <v>1</v>
      </c>
      <c r="J130" s="7">
        <v>3536.2908285799999</v>
      </c>
      <c r="K130" s="1">
        <v>1</v>
      </c>
      <c r="L130" s="8">
        <f t="shared" ref="L130:L193" si="10">+F130+I130+K130</f>
        <v>2</v>
      </c>
      <c r="M130" s="6">
        <v>16410.170521</v>
      </c>
      <c r="N130" s="6">
        <f t="shared" ref="N130:N193" si="11">+D130+E130+G130+H130+J130</f>
        <v>18285.902382821001</v>
      </c>
      <c r="O130" s="7">
        <f t="shared" ref="O130:O193" si="12">+M130-N130</f>
        <v>-1875.7318618210011</v>
      </c>
      <c r="P130" s="7">
        <v>21923.158617000001</v>
      </c>
      <c r="Q130" s="24">
        <f t="shared" ref="Q130:Q193" si="13">+M130/P130</f>
        <v>0.74853130462117656</v>
      </c>
      <c r="R130" s="24">
        <v>0.51815980672836304</v>
      </c>
      <c r="S130" s="25">
        <f t="shared" si="9"/>
        <v>38.785883613263827</v>
      </c>
      <c r="T130" s="4">
        <v>129</v>
      </c>
    </row>
    <row r="131" spans="1:20" x14ac:dyDescent="0.25">
      <c r="A131" s="33">
        <v>54344</v>
      </c>
      <c r="B131" s="5" t="s">
        <v>24</v>
      </c>
      <c r="C131" s="5" t="s">
        <v>12</v>
      </c>
      <c r="D131" s="6"/>
      <c r="E131" s="7">
        <v>8.1470612502300005E-2</v>
      </c>
      <c r="F131" s="8">
        <v>1</v>
      </c>
      <c r="G131" s="7">
        <v>15444.4763599</v>
      </c>
      <c r="H131" s="7">
        <v>6.5168569303700005E-2</v>
      </c>
      <c r="I131" s="8">
        <v>1</v>
      </c>
      <c r="J131" s="7">
        <v>10289.1842098</v>
      </c>
      <c r="K131" s="1">
        <v>1</v>
      </c>
      <c r="L131" s="8">
        <f t="shared" si="10"/>
        <v>3</v>
      </c>
      <c r="M131" s="6">
        <v>22769.193074499999</v>
      </c>
      <c r="N131" s="6">
        <f t="shared" si="11"/>
        <v>25733.807208881804</v>
      </c>
      <c r="O131" s="7">
        <f t="shared" si="12"/>
        <v>-2964.6141343818053</v>
      </c>
      <c r="P131" s="7">
        <v>41867.006942499997</v>
      </c>
      <c r="Q131" s="24">
        <f t="shared" si="13"/>
        <v>0.5438457328886952</v>
      </c>
      <c r="R131" s="24">
        <v>0.70649760961532593</v>
      </c>
      <c r="S131" s="25">
        <f t="shared" ref="S131:S194" si="14">+Q131*R131*100</f>
        <v>38.42257102853582</v>
      </c>
      <c r="T131" s="4">
        <v>130</v>
      </c>
    </row>
    <row r="132" spans="1:20" x14ac:dyDescent="0.25">
      <c r="A132" s="33">
        <v>73043</v>
      </c>
      <c r="B132" s="5" t="s">
        <v>157</v>
      </c>
      <c r="C132" s="5" t="s">
        <v>35</v>
      </c>
      <c r="D132" s="6"/>
      <c r="E132" s="7"/>
      <c r="F132" s="8"/>
      <c r="G132" s="7">
        <v>19844.01971923</v>
      </c>
      <c r="H132" s="7">
        <v>15.287411109400001</v>
      </c>
      <c r="I132" s="8">
        <v>1</v>
      </c>
      <c r="J132" s="7">
        <v>23912.059857600001</v>
      </c>
      <c r="K132" s="1">
        <v>1</v>
      </c>
      <c r="L132" s="8">
        <f t="shared" si="10"/>
        <v>2</v>
      </c>
      <c r="M132" s="6">
        <v>31319.388744100001</v>
      </c>
      <c r="N132" s="6">
        <f t="shared" si="11"/>
        <v>43771.3669879394</v>
      </c>
      <c r="O132" s="7">
        <f t="shared" si="12"/>
        <v>-12451.9782438394</v>
      </c>
      <c r="P132" s="7">
        <v>46992.2018561</v>
      </c>
      <c r="Q132" s="24">
        <f t="shared" si="13"/>
        <v>0.66648055436956444</v>
      </c>
      <c r="R132" s="24">
        <v>0.57630455493927002</v>
      </c>
      <c r="S132" s="25">
        <f t="shared" si="14"/>
        <v>38.409577926162981</v>
      </c>
      <c r="T132" s="4">
        <v>131</v>
      </c>
    </row>
    <row r="133" spans="1:20" x14ac:dyDescent="0.25">
      <c r="A133" s="33">
        <v>68502</v>
      </c>
      <c r="B133" s="5" t="s">
        <v>491</v>
      </c>
      <c r="C133" s="5" t="s">
        <v>350</v>
      </c>
      <c r="D133" s="6"/>
      <c r="E133" s="7"/>
      <c r="F133" s="8"/>
      <c r="G133" s="7">
        <v>28682.740639910004</v>
      </c>
      <c r="H133" s="7">
        <v>2.2194400017200002</v>
      </c>
      <c r="I133" s="8">
        <v>1</v>
      </c>
      <c r="J133" s="7">
        <v>32206.533028999998</v>
      </c>
      <c r="K133" s="1">
        <v>1</v>
      </c>
      <c r="L133" s="8">
        <f t="shared" si="10"/>
        <v>2</v>
      </c>
      <c r="M133" s="6">
        <v>40572.447170300002</v>
      </c>
      <c r="N133" s="6">
        <f t="shared" si="11"/>
        <v>60891.493108911724</v>
      </c>
      <c r="O133" s="7">
        <f t="shared" si="12"/>
        <v>-20319.045938611722</v>
      </c>
      <c r="P133" s="7">
        <v>48941.5356961</v>
      </c>
      <c r="Q133" s="24">
        <f t="shared" si="13"/>
        <v>0.82899824439986047</v>
      </c>
      <c r="R133" s="24">
        <v>0.4631769061088562</v>
      </c>
      <c r="S133" s="25">
        <f t="shared" si="14"/>
        <v>38.397284201080076</v>
      </c>
      <c r="T133" s="4">
        <v>132</v>
      </c>
    </row>
    <row r="134" spans="1:20" x14ac:dyDescent="0.25">
      <c r="A134" s="33">
        <v>5315</v>
      </c>
      <c r="B134" s="5" t="s">
        <v>88</v>
      </c>
      <c r="C134" s="5" t="s">
        <v>15</v>
      </c>
      <c r="D134" s="6"/>
      <c r="E134" s="7">
        <v>37.3806346848</v>
      </c>
      <c r="F134" s="8">
        <v>1</v>
      </c>
      <c r="G134" s="7">
        <v>6587.6290560430007</v>
      </c>
      <c r="H134" s="7"/>
      <c r="I134" s="8">
        <v>1</v>
      </c>
      <c r="J134" s="7">
        <v>6471.2251993999998</v>
      </c>
      <c r="K134" s="1">
        <v>1</v>
      </c>
      <c r="L134" s="8">
        <f t="shared" si="10"/>
        <v>3</v>
      </c>
      <c r="M134" s="6">
        <v>8486.3438508199997</v>
      </c>
      <c r="N134" s="6">
        <f t="shared" si="11"/>
        <v>13096.2348901278</v>
      </c>
      <c r="O134" s="7">
        <f t="shared" si="12"/>
        <v>-4609.8910393078004</v>
      </c>
      <c r="P134" s="7">
        <v>12059.908484899999</v>
      </c>
      <c r="Q134" s="24">
        <f t="shared" si="13"/>
        <v>0.70368227598456512</v>
      </c>
      <c r="R134" s="24">
        <v>0.54526388645172119</v>
      </c>
      <c r="S134" s="25">
        <f t="shared" si="14"/>
        <v>38.369253263053665</v>
      </c>
      <c r="T134" s="4">
        <v>133</v>
      </c>
    </row>
    <row r="135" spans="1:20" x14ac:dyDescent="0.25">
      <c r="A135" s="33">
        <v>68468</v>
      </c>
      <c r="B135" s="5" t="s">
        <v>371</v>
      </c>
      <c r="C135" s="5" t="s">
        <v>350</v>
      </c>
      <c r="D135" s="6"/>
      <c r="E135" s="7">
        <v>134.679095953</v>
      </c>
      <c r="F135" s="8">
        <v>1</v>
      </c>
      <c r="G135" s="7">
        <v>12385.65146074823</v>
      </c>
      <c r="H135" s="7">
        <v>163.00418541799999</v>
      </c>
      <c r="I135" s="8">
        <v>1</v>
      </c>
      <c r="J135" s="7">
        <v>8195.9493073699996</v>
      </c>
      <c r="K135" s="1">
        <v>1</v>
      </c>
      <c r="L135" s="8">
        <f t="shared" si="10"/>
        <v>3</v>
      </c>
      <c r="M135" s="6">
        <v>14455.217198099999</v>
      </c>
      <c r="N135" s="6">
        <f t="shared" si="11"/>
        <v>20879.28404948923</v>
      </c>
      <c r="O135" s="7">
        <f t="shared" si="12"/>
        <v>-6424.0668513892306</v>
      </c>
      <c r="P135" s="7">
        <v>18034.3439254</v>
      </c>
      <c r="Q135" s="24">
        <f t="shared" si="13"/>
        <v>0.80153829038055147</v>
      </c>
      <c r="R135" s="24">
        <v>0.47735968232154846</v>
      </c>
      <c r="S135" s="25">
        <f t="shared" si="14"/>
        <v>38.262206366461712</v>
      </c>
      <c r="T135" s="4">
        <v>134</v>
      </c>
    </row>
    <row r="136" spans="1:20" x14ac:dyDescent="0.25">
      <c r="A136" s="33">
        <v>54720</v>
      </c>
      <c r="B136" s="5" t="s">
        <v>234</v>
      </c>
      <c r="C136" s="5" t="s">
        <v>12</v>
      </c>
      <c r="D136" s="6">
        <v>60.075498329399998</v>
      </c>
      <c r="E136" s="7">
        <v>867.56383892700001</v>
      </c>
      <c r="F136" s="8">
        <v>1</v>
      </c>
      <c r="G136" s="7">
        <v>41158.281377070001</v>
      </c>
      <c r="H136" s="7"/>
      <c r="I136" s="8">
        <v>1</v>
      </c>
      <c r="J136" s="7">
        <v>40655.158508699998</v>
      </c>
      <c r="K136" s="1">
        <v>1</v>
      </c>
      <c r="L136" s="8">
        <f t="shared" si="10"/>
        <v>3</v>
      </c>
      <c r="M136" s="6">
        <v>74231.7337616</v>
      </c>
      <c r="N136" s="6">
        <f t="shared" si="11"/>
        <v>82741.079223026405</v>
      </c>
      <c r="O136" s="7">
        <f t="shared" si="12"/>
        <v>-8509.3454614264047</v>
      </c>
      <c r="P136" s="7">
        <v>145735.860522</v>
      </c>
      <c r="Q136" s="24">
        <f t="shared" si="13"/>
        <v>0.50935805021300251</v>
      </c>
      <c r="R136" s="24">
        <v>0.747902512550354</v>
      </c>
      <c r="S136" s="25">
        <f t="shared" si="14"/>
        <v>38.095016554205394</v>
      </c>
      <c r="T136" s="4">
        <v>135</v>
      </c>
    </row>
    <row r="137" spans="1:20" x14ac:dyDescent="0.25">
      <c r="A137" s="33">
        <v>25871</v>
      </c>
      <c r="B137" s="5" t="s">
        <v>293</v>
      </c>
      <c r="C137" s="5" t="s">
        <v>61</v>
      </c>
      <c r="D137" s="6"/>
      <c r="E137" s="7"/>
      <c r="F137" s="8"/>
      <c r="G137" s="7">
        <v>4270.3352063559996</v>
      </c>
      <c r="H137" s="7">
        <v>17.202069977299999</v>
      </c>
      <c r="I137" s="8">
        <v>1</v>
      </c>
      <c r="J137" s="7">
        <v>4066.25135972</v>
      </c>
      <c r="K137" s="1">
        <v>1</v>
      </c>
      <c r="L137" s="8">
        <f t="shared" si="10"/>
        <v>2</v>
      </c>
      <c r="M137" s="6">
        <v>5671.3975874099997</v>
      </c>
      <c r="N137" s="6">
        <f t="shared" si="11"/>
        <v>8353.7886360532993</v>
      </c>
      <c r="O137" s="7">
        <f t="shared" si="12"/>
        <v>-2682.3910486432997</v>
      </c>
      <c r="P137" s="7">
        <v>6189.8437632799996</v>
      </c>
      <c r="Q137" s="24">
        <f t="shared" si="13"/>
        <v>0.91624244557745105</v>
      </c>
      <c r="R137" s="24">
        <v>0.41562500596046448</v>
      </c>
      <c r="S137" s="25">
        <f t="shared" si="14"/>
        <v>38.081327190435864</v>
      </c>
      <c r="T137" s="4">
        <v>136</v>
      </c>
    </row>
    <row r="138" spans="1:20" x14ac:dyDescent="0.25">
      <c r="A138" s="33">
        <v>13780</v>
      </c>
      <c r="B138" s="5" t="s">
        <v>289</v>
      </c>
      <c r="C138" s="5" t="s">
        <v>33</v>
      </c>
      <c r="D138" s="6">
        <v>8831.2573715300005</v>
      </c>
      <c r="E138" s="7">
        <v>7320.21645489</v>
      </c>
      <c r="F138" s="8">
        <v>1</v>
      </c>
      <c r="G138" s="7"/>
      <c r="H138" s="7"/>
      <c r="I138" s="8"/>
      <c r="J138" s="7"/>
      <c r="K138" s="1"/>
      <c r="L138" s="8">
        <f t="shared" si="10"/>
        <v>1</v>
      </c>
      <c r="M138" s="6">
        <v>16151.473822800001</v>
      </c>
      <c r="N138" s="6">
        <f t="shared" si="11"/>
        <v>16151.47382642</v>
      </c>
      <c r="O138" s="7">
        <f t="shared" si="12"/>
        <v>-3.6199999158270657E-6</v>
      </c>
      <c r="P138" s="7">
        <v>24821.822053899999</v>
      </c>
      <c r="Q138" s="24">
        <f t="shared" si="13"/>
        <v>0.65069654386077935</v>
      </c>
      <c r="R138" s="24">
        <v>0.58517700433731079</v>
      </c>
      <c r="S138" s="25">
        <f t="shared" si="14"/>
        <v>38.077265426909243</v>
      </c>
      <c r="T138" s="4">
        <v>137</v>
      </c>
    </row>
    <row r="139" spans="1:20" x14ac:dyDescent="0.25">
      <c r="A139" s="33">
        <v>54599</v>
      </c>
      <c r="B139" s="5" t="s">
        <v>292</v>
      </c>
      <c r="C139" s="5" t="s">
        <v>12</v>
      </c>
      <c r="D139" s="6"/>
      <c r="E139" s="7"/>
      <c r="F139" s="8"/>
      <c r="G139" s="7">
        <v>4795.9990134700001</v>
      </c>
      <c r="H139" s="7">
        <v>0.63716708572299996</v>
      </c>
      <c r="I139" s="8">
        <v>1</v>
      </c>
      <c r="J139" s="7">
        <v>6902.25353782</v>
      </c>
      <c r="K139" s="1">
        <v>1</v>
      </c>
      <c r="L139" s="8">
        <f t="shared" si="10"/>
        <v>2</v>
      </c>
      <c r="M139" s="6">
        <v>8499.6711660199999</v>
      </c>
      <c r="N139" s="6">
        <f t="shared" si="11"/>
        <v>11698.889718375724</v>
      </c>
      <c r="O139" s="7">
        <f t="shared" si="12"/>
        <v>-3199.2185523557237</v>
      </c>
      <c r="P139" s="7">
        <v>9747.0717729000007</v>
      </c>
      <c r="Q139" s="24">
        <f t="shared" si="13"/>
        <v>0.87202304077126258</v>
      </c>
      <c r="R139" s="24">
        <v>0.43545278906822205</v>
      </c>
      <c r="S139" s="25">
        <f t="shared" si="14"/>
        <v>37.972486523559816</v>
      </c>
      <c r="T139" s="4">
        <v>138</v>
      </c>
    </row>
    <row r="140" spans="1:20" x14ac:dyDescent="0.25">
      <c r="A140" s="33">
        <v>25299</v>
      </c>
      <c r="B140" s="5" t="s">
        <v>260</v>
      </c>
      <c r="C140" s="5" t="s">
        <v>61</v>
      </c>
      <c r="D140" s="6"/>
      <c r="E140" s="7">
        <v>3.6209450468700002</v>
      </c>
      <c r="F140" s="8">
        <v>1</v>
      </c>
      <c r="G140" s="7">
        <v>8371.0648575499999</v>
      </c>
      <c r="H140" s="7">
        <v>77.905736378100002</v>
      </c>
      <c r="I140" s="8">
        <v>1</v>
      </c>
      <c r="J140" s="7">
        <v>7459.5416995599999</v>
      </c>
      <c r="K140" s="1">
        <v>1</v>
      </c>
      <c r="L140" s="8">
        <f t="shared" si="10"/>
        <v>3</v>
      </c>
      <c r="M140" s="6">
        <v>10029.4520832</v>
      </c>
      <c r="N140" s="6">
        <f t="shared" si="11"/>
        <v>15912.133238534971</v>
      </c>
      <c r="O140" s="7">
        <f t="shared" si="12"/>
        <v>-5882.6811553349708</v>
      </c>
      <c r="P140" s="7">
        <v>10711.3861772</v>
      </c>
      <c r="Q140" s="24">
        <f t="shared" si="13"/>
        <v>0.93633558881001333</v>
      </c>
      <c r="R140" s="24">
        <v>0.40464839339256287</v>
      </c>
      <c r="S140" s="25">
        <f t="shared" si="14"/>
        <v>37.888669168825125</v>
      </c>
      <c r="T140" s="4">
        <v>139</v>
      </c>
    </row>
    <row r="141" spans="1:20" x14ac:dyDescent="0.25">
      <c r="A141" s="33">
        <v>5234</v>
      </c>
      <c r="B141" s="5" t="s">
        <v>91</v>
      </c>
      <c r="C141" s="5" t="s">
        <v>15</v>
      </c>
      <c r="D141" s="6"/>
      <c r="E141" s="7">
        <v>26.8923863901</v>
      </c>
      <c r="F141" s="8">
        <v>1</v>
      </c>
      <c r="G141" s="7">
        <v>106165.215868256</v>
      </c>
      <c r="H141" s="7">
        <v>124.651080755</v>
      </c>
      <c r="I141" s="8">
        <v>1</v>
      </c>
      <c r="J141" s="7">
        <v>49791.656105499998</v>
      </c>
      <c r="K141" s="1">
        <v>1</v>
      </c>
      <c r="L141" s="8">
        <f t="shared" si="10"/>
        <v>3</v>
      </c>
      <c r="M141" s="6">
        <v>129037.190237</v>
      </c>
      <c r="N141" s="6">
        <f t="shared" si="11"/>
        <v>156108.4154409011</v>
      </c>
      <c r="O141" s="7">
        <f t="shared" si="12"/>
        <v>-27071.225203901093</v>
      </c>
      <c r="P141" s="7">
        <v>202209.66365999999</v>
      </c>
      <c r="Q141" s="24">
        <f t="shared" si="13"/>
        <v>0.63813562567398419</v>
      </c>
      <c r="R141" s="24">
        <v>0.59353089332580566</v>
      </c>
      <c r="S141" s="25">
        <f t="shared" si="14"/>
        <v>37.875320796930176</v>
      </c>
      <c r="T141" s="4">
        <v>140</v>
      </c>
    </row>
    <row r="142" spans="1:20" x14ac:dyDescent="0.25">
      <c r="A142" s="33">
        <v>54820</v>
      </c>
      <c r="B142" s="5" t="s">
        <v>247</v>
      </c>
      <c r="C142" s="5" t="s">
        <v>12</v>
      </c>
      <c r="D142" s="6"/>
      <c r="E142" s="7">
        <v>380.91342293100001</v>
      </c>
      <c r="F142" s="8">
        <v>1</v>
      </c>
      <c r="G142" s="7">
        <v>53821.394546399999</v>
      </c>
      <c r="H142" s="7">
        <v>14.653905953200001</v>
      </c>
      <c r="I142" s="8">
        <v>1</v>
      </c>
      <c r="J142" s="7">
        <v>84914.853952899997</v>
      </c>
      <c r="K142" s="1">
        <v>1</v>
      </c>
      <c r="L142" s="8">
        <f t="shared" si="10"/>
        <v>3</v>
      </c>
      <c r="M142" s="6">
        <v>105268.65843700001</v>
      </c>
      <c r="N142" s="6">
        <f t="shared" si="11"/>
        <v>139131.81582818419</v>
      </c>
      <c r="O142" s="7">
        <f t="shared" si="12"/>
        <v>-33863.157391184184</v>
      </c>
      <c r="P142" s="7">
        <v>147974.70945900001</v>
      </c>
      <c r="Q142" s="24">
        <f t="shared" si="13"/>
        <v>0.71139628401275723</v>
      </c>
      <c r="R142" s="24">
        <v>0.53193753957748413</v>
      </c>
      <c r="S142" s="25">
        <f t="shared" si="14"/>
        <v>37.841838898231117</v>
      </c>
      <c r="T142" s="4">
        <v>141</v>
      </c>
    </row>
    <row r="143" spans="1:20" x14ac:dyDescent="0.25">
      <c r="A143" s="33">
        <v>19290</v>
      </c>
      <c r="B143" s="5" t="s">
        <v>323</v>
      </c>
      <c r="C143" s="5" t="s">
        <v>80</v>
      </c>
      <c r="D143" s="6">
        <v>9.2199402247500003E-4</v>
      </c>
      <c r="E143" s="7">
        <v>4.1918170884999999E-4</v>
      </c>
      <c r="F143" s="8">
        <v>1</v>
      </c>
      <c r="G143" s="7">
        <v>3553.0591923399998</v>
      </c>
      <c r="H143" s="7">
        <v>193.176155454</v>
      </c>
      <c r="I143" s="8">
        <v>1</v>
      </c>
      <c r="J143" s="7">
        <v>654.63645645300005</v>
      </c>
      <c r="K143" s="1">
        <v>1</v>
      </c>
      <c r="L143" s="8">
        <f t="shared" si="10"/>
        <v>3</v>
      </c>
      <c r="M143" s="6">
        <v>3919.9580631899998</v>
      </c>
      <c r="N143" s="6">
        <f t="shared" si="11"/>
        <v>4400.8731454227309</v>
      </c>
      <c r="O143" s="7">
        <f t="shared" si="12"/>
        <v>-480.91508223273104</v>
      </c>
      <c r="P143" s="7">
        <v>5686.3039093400002</v>
      </c>
      <c r="Q143" s="24">
        <f t="shared" si="13"/>
        <v>0.68936837103470661</v>
      </c>
      <c r="R143" s="24">
        <v>0.54866224527359009</v>
      </c>
      <c r="S143" s="25">
        <f t="shared" si="14"/>
        <v>37.823039827249943</v>
      </c>
      <c r="T143" s="4">
        <v>142</v>
      </c>
    </row>
    <row r="144" spans="1:20" x14ac:dyDescent="0.25">
      <c r="A144" s="33">
        <v>25653</v>
      </c>
      <c r="B144" s="5" t="s">
        <v>258</v>
      </c>
      <c r="C144" s="5" t="s">
        <v>61</v>
      </c>
      <c r="D144" s="6"/>
      <c r="E144" s="7"/>
      <c r="F144" s="8"/>
      <c r="G144" s="7">
        <v>17245.735423999999</v>
      </c>
      <c r="H144" s="7">
        <v>38.804914253299998</v>
      </c>
      <c r="I144" s="8">
        <v>1</v>
      </c>
      <c r="J144" s="7">
        <v>28412.330889199999</v>
      </c>
      <c r="K144" s="1">
        <v>1</v>
      </c>
      <c r="L144" s="8">
        <f t="shared" si="10"/>
        <v>2</v>
      </c>
      <c r="M144" s="6">
        <v>28585.035018999999</v>
      </c>
      <c r="N144" s="6">
        <f t="shared" si="11"/>
        <v>45696.871227453295</v>
      </c>
      <c r="O144" s="7">
        <f t="shared" si="12"/>
        <v>-17111.836208453296</v>
      </c>
      <c r="P144" s="7">
        <v>28859.168204699999</v>
      </c>
      <c r="Q144" s="24">
        <f t="shared" si="13"/>
        <v>0.99050100183915368</v>
      </c>
      <c r="R144" s="24">
        <v>0.38066023588180542</v>
      </c>
      <c r="S144" s="25">
        <f t="shared" si="14"/>
        <v>37.704434500125686</v>
      </c>
      <c r="T144" s="4">
        <v>143</v>
      </c>
    </row>
    <row r="145" spans="1:20" x14ac:dyDescent="0.25">
      <c r="A145" s="33">
        <v>15368</v>
      </c>
      <c r="B145" s="5" t="s">
        <v>249</v>
      </c>
      <c r="C145" s="5" t="s">
        <v>46</v>
      </c>
      <c r="D145" s="6"/>
      <c r="E145" s="7">
        <v>13.135317107900001</v>
      </c>
      <c r="F145" s="8">
        <v>1</v>
      </c>
      <c r="G145" s="7">
        <v>9119.1361553919996</v>
      </c>
      <c r="H145" s="7">
        <v>95.179132668299999</v>
      </c>
      <c r="I145" s="8">
        <v>1</v>
      </c>
      <c r="J145" s="7">
        <v>3520.2264886900002</v>
      </c>
      <c r="K145" s="1">
        <v>1</v>
      </c>
      <c r="L145" s="8">
        <f t="shared" si="10"/>
        <v>3</v>
      </c>
      <c r="M145" s="6">
        <v>10342.4237923</v>
      </c>
      <c r="N145" s="6">
        <f t="shared" si="11"/>
        <v>12747.677093858201</v>
      </c>
      <c r="O145" s="7">
        <f t="shared" si="12"/>
        <v>-2405.2533015582012</v>
      </c>
      <c r="P145" s="7">
        <v>13185.0673659</v>
      </c>
      <c r="Q145" s="24">
        <f t="shared" si="13"/>
        <v>0.78440431931718357</v>
      </c>
      <c r="R145" s="24">
        <v>0.4789796769618988</v>
      </c>
      <c r="S145" s="25">
        <f t="shared" si="14"/>
        <v>37.571372747406272</v>
      </c>
      <c r="T145" s="4">
        <v>144</v>
      </c>
    </row>
    <row r="146" spans="1:20" x14ac:dyDescent="0.25">
      <c r="A146" s="33">
        <v>25281</v>
      </c>
      <c r="B146" s="5" t="s">
        <v>256</v>
      </c>
      <c r="C146" s="5" t="s">
        <v>61</v>
      </c>
      <c r="D146" s="6"/>
      <c r="E146" s="7"/>
      <c r="F146" s="8"/>
      <c r="G146" s="7">
        <v>7309.8005692799998</v>
      </c>
      <c r="H146" s="7"/>
      <c r="I146" s="8">
        <v>1</v>
      </c>
      <c r="J146" s="7">
        <v>7611.1150392199997</v>
      </c>
      <c r="K146" s="1">
        <v>1</v>
      </c>
      <c r="L146" s="8">
        <f t="shared" si="10"/>
        <v>2</v>
      </c>
      <c r="M146" s="6">
        <v>10290.9155823</v>
      </c>
      <c r="N146" s="6">
        <f t="shared" si="11"/>
        <v>14920.9156085</v>
      </c>
      <c r="O146" s="7">
        <f t="shared" si="12"/>
        <v>-4630.0000261999994</v>
      </c>
      <c r="P146" s="7">
        <v>11268.036400200001</v>
      </c>
      <c r="Q146" s="24">
        <f t="shared" si="13"/>
        <v>0.91328384261496909</v>
      </c>
      <c r="R146" s="24">
        <v>0.41058394312858582</v>
      </c>
      <c r="S146" s="25">
        <f t="shared" si="14"/>
        <v>37.497968129648079</v>
      </c>
      <c r="T146" s="4">
        <v>145</v>
      </c>
    </row>
    <row r="147" spans="1:20" x14ac:dyDescent="0.25">
      <c r="A147" s="33">
        <v>68298</v>
      </c>
      <c r="B147" s="5" t="s">
        <v>896</v>
      </c>
      <c r="C147" s="5" t="s">
        <v>350</v>
      </c>
      <c r="D147" s="6"/>
      <c r="E147" s="7">
        <v>388.88236562499998</v>
      </c>
      <c r="F147" s="8">
        <v>1</v>
      </c>
      <c r="G147" s="7">
        <v>10347.9048005515</v>
      </c>
      <c r="H147" s="7"/>
      <c r="I147" s="8">
        <v>1</v>
      </c>
      <c r="J147" s="7">
        <v>45058.458314299998</v>
      </c>
      <c r="K147" s="1">
        <v>1</v>
      </c>
      <c r="L147" s="8">
        <f t="shared" si="10"/>
        <v>3</v>
      </c>
      <c r="M147" s="6">
        <v>47376.638276799997</v>
      </c>
      <c r="N147" s="6">
        <f t="shared" si="11"/>
        <v>55795.2454804765</v>
      </c>
      <c r="O147" s="7">
        <f t="shared" si="12"/>
        <v>-8418.6072036765036</v>
      </c>
      <c r="P147" s="7">
        <v>58846.235837799999</v>
      </c>
      <c r="Q147" s="24">
        <f t="shared" si="13"/>
        <v>0.80509207772245506</v>
      </c>
      <c r="R147" s="24">
        <v>0.46485474705696106</v>
      </c>
      <c r="S147" s="25">
        <f t="shared" si="14"/>
        <v>37.425087414723507</v>
      </c>
      <c r="T147" s="4">
        <v>146</v>
      </c>
    </row>
    <row r="148" spans="1:20" x14ac:dyDescent="0.25">
      <c r="A148" s="33">
        <v>13468</v>
      </c>
      <c r="B148" s="5" t="s">
        <v>302</v>
      </c>
      <c r="C148" s="5" t="s">
        <v>33</v>
      </c>
      <c r="D148" s="6">
        <v>26145.651424200001</v>
      </c>
      <c r="E148" s="7">
        <v>18371.135470199999</v>
      </c>
      <c r="F148" s="8">
        <v>1</v>
      </c>
      <c r="G148" s="7"/>
      <c r="H148" s="7"/>
      <c r="I148" s="8"/>
      <c r="J148" s="7"/>
      <c r="K148" s="1"/>
      <c r="L148" s="8">
        <f t="shared" si="10"/>
        <v>1</v>
      </c>
      <c r="M148" s="6">
        <v>44516.786904799999</v>
      </c>
      <c r="N148" s="6">
        <f t="shared" si="11"/>
        <v>44516.7868944</v>
      </c>
      <c r="O148" s="7">
        <f t="shared" si="12"/>
        <v>1.0399999155197293E-5</v>
      </c>
      <c r="P148" s="7">
        <v>65302.014751800001</v>
      </c>
      <c r="Q148" s="24">
        <f t="shared" si="13"/>
        <v>0.68170617819372759</v>
      </c>
      <c r="R148" s="24">
        <v>0.54845911264419556</v>
      </c>
      <c r="S148" s="25">
        <f t="shared" si="14"/>
        <v>37.38879655761977</v>
      </c>
      <c r="T148" s="4">
        <v>147</v>
      </c>
    </row>
    <row r="149" spans="1:20" x14ac:dyDescent="0.25">
      <c r="A149" s="33">
        <v>85125</v>
      </c>
      <c r="B149" s="5" t="s">
        <v>301</v>
      </c>
      <c r="C149" s="5" t="s">
        <v>114</v>
      </c>
      <c r="D149" s="6">
        <v>360566.65717000002</v>
      </c>
      <c r="E149" s="7">
        <v>11199.7425441</v>
      </c>
      <c r="F149" s="8">
        <v>1</v>
      </c>
      <c r="G149" s="7">
        <v>9939.1607531440004</v>
      </c>
      <c r="H149" s="7">
        <v>10.0301987453</v>
      </c>
      <c r="I149" s="8">
        <v>1</v>
      </c>
      <c r="J149" s="7"/>
      <c r="K149" s="1"/>
      <c r="L149" s="8">
        <f t="shared" si="10"/>
        <v>2</v>
      </c>
      <c r="M149" s="6">
        <v>381655.70947</v>
      </c>
      <c r="N149" s="6">
        <f t="shared" si="11"/>
        <v>381715.59066598932</v>
      </c>
      <c r="O149" s="7">
        <f t="shared" si="12"/>
        <v>-59.881195989320986</v>
      </c>
      <c r="P149" s="7">
        <v>549850.51119300001</v>
      </c>
      <c r="Q149" s="24">
        <f t="shared" si="13"/>
        <v>0.69410812884747342</v>
      </c>
      <c r="R149" s="24">
        <v>0.536651611328125</v>
      </c>
      <c r="S149" s="25">
        <f t="shared" si="14"/>
        <v>37.249424578194642</v>
      </c>
      <c r="T149" s="4">
        <v>148</v>
      </c>
    </row>
    <row r="150" spans="1:20" x14ac:dyDescent="0.25">
      <c r="A150" s="33">
        <v>85400</v>
      </c>
      <c r="B150" s="5" t="s">
        <v>241</v>
      </c>
      <c r="C150" s="5" t="s">
        <v>114</v>
      </c>
      <c r="D150" s="6">
        <v>1.1838324241399999E-3</v>
      </c>
      <c r="E150" s="7">
        <v>311.28593426600003</v>
      </c>
      <c r="F150" s="8">
        <v>1</v>
      </c>
      <c r="G150" s="7">
        <v>15388.051843043662</v>
      </c>
      <c r="H150" s="7"/>
      <c r="I150" s="8">
        <v>1</v>
      </c>
      <c r="J150" s="7">
        <v>68579.885464699997</v>
      </c>
      <c r="K150" s="1">
        <v>1</v>
      </c>
      <c r="L150" s="8">
        <f t="shared" si="10"/>
        <v>3</v>
      </c>
      <c r="M150" s="6">
        <v>72508.478427199996</v>
      </c>
      <c r="N150" s="6">
        <f t="shared" si="11"/>
        <v>84279.224425842083</v>
      </c>
      <c r="O150" s="7">
        <f t="shared" si="12"/>
        <v>-11770.745998642087</v>
      </c>
      <c r="P150" s="7">
        <v>109425.72024</v>
      </c>
      <c r="Q150" s="24">
        <f t="shared" si="13"/>
        <v>0.66262738109623065</v>
      </c>
      <c r="R150" s="24">
        <v>0.55957245826721191</v>
      </c>
      <c r="S150" s="25">
        <f t="shared" si="14"/>
        <v>37.078803255518245</v>
      </c>
      <c r="T150" s="4">
        <v>149</v>
      </c>
    </row>
    <row r="151" spans="1:20" x14ac:dyDescent="0.25">
      <c r="A151" s="33">
        <v>5042</v>
      </c>
      <c r="B151" s="5" t="s">
        <v>179</v>
      </c>
      <c r="C151" s="5" t="s">
        <v>15</v>
      </c>
      <c r="D151" s="6"/>
      <c r="E151" s="7">
        <v>381.02635107700002</v>
      </c>
      <c r="F151" s="8">
        <v>1</v>
      </c>
      <c r="G151" s="7">
        <v>34386.92779306</v>
      </c>
      <c r="H151" s="7">
        <v>22.8330799228</v>
      </c>
      <c r="I151" s="8">
        <v>1</v>
      </c>
      <c r="J151" s="7">
        <v>15572.6393747</v>
      </c>
      <c r="K151" s="1">
        <v>1</v>
      </c>
      <c r="L151" s="8">
        <f t="shared" si="10"/>
        <v>3</v>
      </c>
      <c r="M151" s="6">
        <v>40105.8923154</v>
      </c>
      <c r="N151" s="6">
        <f t="shared" si="11"/>
        <v>50363.426598759805</v>
      </c>
      <c r="O151" s="7">
        <f t="shared" si="12"/>
        <v>-10257.534283359804</v>
      </c>
      <c r="P151" s="7">
        <v>49765.442394199999</v>
      </c>
      <c r="Q151" s="24">
        <f t="shared" si="13"/>
        <v>0.80589843847292342</v>
      </c>
      <c r="R151" s="24">
        <v>0.45864331722259521</v>
      </c>
      <c r="S151" s="25">
        <f t="shared" si="14"/>
        <v>36.961993316573114</v>
      </c>
      <c r="T151" s="4">
        <v>150</v>
      </c>
    </row>
    <row r="152" spans="1:20" x14ac:dyDescent="0.25">
      <c r="A152" s="33">
        <v>13188</v>
      </c>
      <c r="B152" s="5" t="s">
        <v>306</v>
      </c>
      <c r="C152" s="5" t="s">
        <v>33</v>
      </c>
      <c r="D152" s="6">
        <v>6257.0676441400001</v>
      </c>
      <c r="E152" s="7">
        <v>939.16451457899996</v>
      </c>
      <c r="F152" s="8">
        <v>1</v>
      </c>
      <c r="G152" s="7"/>
      <c r="H152" s="7"/>
      <c r="I152" s="8"/>
      <c r="J152" s="7"/>
      <c r="K152" s="1"/>
      <c r="L152" s="8">
        <f t="shared" si="10"/>
        <v>1</v>
      </c>
      <c r="M152" s="6">
        <v>7196.2321644800004</v>
      </c>
      <c r="N152" s="6">
        <f t="shared" si="11"/>
        <v>7196.2321587189999</v>
      </c>
      <c r="O152" s="7">
        <f t="shared" si="12"/>
        <v>5.7610004660091363E-6</v>
      </c>
      <c r="P152" s="7">
        <v>13141.9078988</v>
      </c>
      <c r="Q152" s="24">
        <f t="shared" si="13"/>
        <v>0.54757895275898982</v>
      </c>
      <c r="R152" s="24">
        <v>0.67472118139266968</v>
      </c>
      <c r="S152" s="25">
        <f t="shared" si="14"/>
        <v>36.946311791130647</v>
      </c>
      <c r="T152" s="4">
        <v>151</v>
      </c>
    </row>
    <row r="153" spans="1:20" x14ac:dyDescent="0.25">
      <c r="A153" s="33">
        <v>15106</v>
      </c>
      <c r="B153" s="5" t="s">
        <v>40</v>
      </c>
      <c r="C153" s="5" t="s">
        <v>46</v>
      </c>
      <c r="D153" s="6"/>
      <c r="E153" s="7">
        <v>1.0134771443599999E-2</v>
      </c>
      <c r="F153" s="8">
        <v>1</v>
      </c>
      <c r="G153" s="7">
        <v>1214.1568848563243</v>
      </c>
      <c r="H153" s="7">
        <v>0.95494556705400002</v>
      </c>
      <c r="I153" s="8">
        <v>1</v>
      </c>
      <c r="J153" s="7">
        <v>4903.43338408</v>
      </c>
      <c r="K153" s="1">
        <v>1</v>
      </c>
      <c r="L153" s="8">
        <f t="shared" si="10"/>
        <v>3</v>
      </c>
      <c r="M153" s="6">
        <v>5126.4286209800002</v>
      </c>
      <c r="N153" s="6">
        <f t="shared" si="11"/>
        <v>6118.5553492748222</v>
      </c>
      <c r="O153" s="7">
        <f t="shared" si="12"/>
        <v>-992.12672829482199</v>
      </c>
      <c r="P153" s="7">
        <v>6570.8615049600003</v>
      </c>
      <c r="Q153" s="24">
        <f t="shared" si="13"/>
        <v>0.78017602670674568</v>
      </c>
      <c r="R153" s="24">
        <v>0.47198969125747681</v>
      </c>
      <c r="S153" s="25">
        <f t="shared" si="14"/>
        <v>36.823504197180192</v>
      </c>
      <c r="T153" s="4">
        <v>152</v>
      </c>
    </row>
    <row r="154" spans="1:20" x14ac:dyDescent="0.25">
      <c r="A154" s="33">
        <v>68432</v>
      </c>
      <c r="B154" s="5" t="s">
        <v>601</v>
      </c>
      <c r="C154" s="5" t="s">
        <v>350</v>
      </c>
      <c r="D154" s="6"/>
      <c r="E154" s="7">
        <v>82.3751257813</v>
      </c>
      <c r="F154" s="8">
        <v>1</v>
      </c>
      <c r="G154" s="7">
        <v>3486.2505250470667</v>
      </c>
      <c r="H154" s="7">
        <v>36.972044175100002</v>
      </c>
      <c r="I154" s="8">
        <v>1</v>
      </c>
      <c r="J154" s="7">
        <v>5786.34013177</v>
      </c>
      <c r="K154" s="1">
        <v>1</v>
      </c>
      <c r="L154" s="8">
        <f t="shared" si="10"/>
        <v>3</v>
      </c>
      <c r="M154" s="6">
        <v>5803.1659581599997</v>
      </c>
      <c r="N154" s="6">
        <f t="shared" si="11"/>
        <v>9391.9378267734664</v>
      </c>
      <c r="O154" s="7">
        <f t="shared" si="12"/>
        <v>-3588.7718686134667</v>
      </c>
      <c r="P154" s="7">
        <v>5839.7481865700001</v>
      </c>
      <c r="Q154" s="24">
        <f t="shared" si="13"/>
        <v>0.99373564968192796</v>
      </c>
      <c r="R154" s="24">
        <v>0.36934563517570496</v>
      </c>
      <c r="S154" s="25">
        <f t="shared" si="14"/>
        <v>36.703192472851349</v>
      </c>
      <c r="T154" s="4">
        <v>153</v>
      </c>
    </row>
    <row r="155" spans="1:20" x14ac:dyDescent="0.25">
      <c r="A155" s="33">
        <v>15293</v>
      </c>
      <c r="B155" s="5" t="s">
        <v>152</v>
      </c>
      <c r="C155" s="5" t="s">
        <v>46</v>
      </c>
      <c r="D155" s="6"/>
      <c r="E155" s="7">
        <v>0.256674047791</v>
      </c>
      <c r="F155" s="8">
        <v>1</v>
      </c>
      <c r="G155" s="7">
        <v>1651.7332430313099</v>
      </c>
      <c r="H155" s="7"/>
      <c r="I155" s="8">
        <v>1</v>
      </c>
      <c r="J155" s="7">
        <v>5620.3400783400002</v>
      </c>
      <c r="K155" s="1">
        <v>1</v>
      </c>
      <c r="L155" s="8">
        <f t="shared" si="10"/>
        <v>3</v>
      </c>
      <c r="M155" s="6">
        <v>6372.2197930399998</v>
      </c>
      <c r="N155" s="6">
        <f t="shared" si="11"/>
        <v>7272.3299954191007</v>
      </c>
      <c r="O155" s="7">
        <f t="shared" si="12"/>
        <v>-900.11020237910088</v>
      </c>
      <c r="P155" s="7">
        <v>8690.3953133600007</v>
      </c>
      <c r="Q155" s="24">
        <f t="shared" si="13"/>
        <v>0.73324855352020624</v>
      </c>
      <c r="R155" s="24">
        <v>0.49899932742118835</v>
      </c>
      <c r="S155" s="25">
        <f t="shared" si="14"/>
        <v>36.589053503914215</v>
      </c>
      <c r="T155" s="4">
        <v>154</v>
      </c>
    </row>
    <row r="156" spans="1:20" x14ac:dyDescent="0.25">
      <c r="A156" s="33">
        <v>5306</v>
      </c>
      <c r="B156" s="5" t="s">
        <v>366</v>
      </c>
      <c r="C156" s="5" t="s">
        <v>15</v>
      </c>
      <c r="D156" s="6"/>
      <c r="E156" s="7">
        <v>3.3288849972999999E-4</v>
      </c>
      <c r="F156" s="8">
        <v>1</v>
      </c>
      <c r="G156" s="7">
        <v>10721.605477675999</v>
      </c>
      <c r="H156" s="7">
        <v>7.7933028827999999</v>
      </c>
      <c r="I156" s="8">
        <v>1</v>
      </c>
      <c r="J156" s="7">
        <v>3119.4085781899998</v>
      </c>
      <c r="K156" s="1">
        <v>1</v>
      </c>
      <c r="L156" s="8">
        <f t="shared" si="10"/>
        <v>3</v>
      </c>
      <c r="M156" s="6">
        <v>11114.532382900001</v>
      </c>
      <c r="N156" s="6">
        <f t="shared" si="11"/>
        <v>13848.807691637297</v>
      </c>
      <c r="O156" s="7">
        <f t="shared" si="12"/>
        <v>-2734.2753087372967</v>
      </c>
      <c r="P156" s="7">
        <v>12569.4062385</v>
      </c>
      <c r="Q156" s="24">
        <f t="shared" si="13"/>
        <v>0.88425277789624379</v>
      </c>
      <c r="R156" s="24">
        <v>0.41330999135971069</v>
      </c>
      <c r="S156" s="25">
        <f t="shared" si="14"/>
        <v>36.547050799209671</v>
      </c>
      <c r="T156" s="4">
        <v>155</v>
      </c>
    </row>
    <row r="157" spans="1:20" x14ac:dyDescent="0.25">
      <c r="A157" s="33">
        <v>25513</v>
      </c>
      <c r="B157" s="5" t="s">
        <v>311</v>
      </c>
      <c r="C157" s="5" t="s">
        <v>61</v>
      </c>
      <c r="D157" s="6"/>
      <c r="E157" s="7"/>
      <c r="F157" s="8"/>
      <c r="G157" s="7">
        <v>22537.948930400002</v>
      </c>
      <c r="H157" s="7">
        <v>4.8692325604400004</v>
      </c>
      <c r="I157" s="8">
        <v>1</v>
      </c>
      <c r="J157" s="7">
        <v>38434.328602699999</v>
      </c>
      <c r="K157" s="1">
        <v>1</v>
      </c>
      <c r="L157" s="8">
        <f t="shared" si="10"/>
        <v>2</v>
      </c>
      <c r="M157" s="6">
        <v>39926.393522600003</v>
      </c>
      <c r="N157" s="6">
        <f t="shared" si="11"/>
        <v>60977.146765660436</v>
      </c>
      <c r="O157" s="7">
        <f t="shared" si="12"/>
        <v>-21050.753243060433</v>
      </c>
      <c r="P157" s="7">
        <v>40528.6465044</v>
      </c>
      <c r="Q157" s="24">
        <f t="shared" si="13"/>
        <v>0.98514006674921617</v>
      </c>
      <c r="R157" s="24">
        <v>0.37079200148582458</v>
      </c>
      <c r="S157" s="25">
        <f t="shared" si="14"/>
        <v>36.528205709382064</v>
      </c>
      <c r="T157" s="4">
        <v>156</v>
      </c>
    </row>
    <row r="158" spans="1:20" x14ac:dyDescent="0.25">
      <c r="A158" s="33">
        <v>25506</v>
      </c>
      <c r="B158" s="5" t="s">
        <v>318</v>
      </c>
      <c r="C158" s="5" t="s">
        <v>61</v>
      </c>
      <c r="D158" s="6"/>
      <c r="E158" s="7"/>
      <c r="F158" s="8"/>
      <c r="G158" s="7">
        <v>3820.40202533</v>
      </c>
      <c r="H158" s="7"/>
      <c r="I158" s="8">
        <v>1</v>
      </c>
      <c r="J158" s="7">
        <v>12242.0219927</v>
      </c>
      <c r="K158" s="1">
        <v>1</v>
      </c>
      <c r="L158" s="8">
        <f t="shared" si="10"/>
        <v>2</v>
      </c>
      <c r="M158" s="6">
        <v>12242.02198</v>
      </c>
      <c r="N158" s="6">
        <f t="shared" si="11"/>
        <v>16062.42401803</v>
      </c>
      <c r="O158" s="7">
        <f t="shared" si="12"/>
        <v>-3820.4020380300008</v>
      </c>
      <c r="P158" s="7">
        <v>12242.0219927</v>
      </c>
      <c r="Q158" s="24">
        <f t="shared" si="13"/>
        <v>0.99999999896258962</v>
      </c>
      <c r="R158" s="24">
        <v>0.36382979154586792</v>
      </c>
      <c r="S158" s="25">
        <f t="shared" si="14"/>
        <v>36.382979116842712</v>
      </c>
      <c r="T158" s="4">
        <v>157</v>
      </c>
    </row>
    <row r="159" spans="1:20" x14ac:dyDescent="0.25">
      <c r="A159" s="33">
        <v>15215</v>
      </c>
      <c r="B159" s="5" t="s">
        <v>322</v>
      </c>
      <c r="C159" s="5" t="s">
        <v>46</v>
      </c>
      <c r="D159" s="6"/>
      <c r="E159" s="7"/>
      <c r="F159" s="8"/>
      <c r="G159" s="7">
        <v>3608.0331841369998</v>
      </c>
      <c r="H159" s="7">
        <v>8.40931340797</v>
      </c>
      <c r="I159" s="8">
        <v>1</v>
      </c>
      <c r="J159" s="7">
        <v>6200.9487105500002</v>
      </c>
      <c r="K159" s="1">
        <v>1</v>
      </c>
      <c r="L159" s="8">
        <f t="shared" si="10"/>
        <v>2</v>
      </c>
      <c r="M159" s="6">
        <v>6200.9487105500002</v>
      </c>
      <c r="N159" s="6">
        <f t="shared" si="11"/>
        <v>9817.3912080949704</v>
      </c>
      <c r="O159" s="7">
        <f t="shared" si="12"/>
        <v>-3616.4424975449701</v>
      </c>
      <c r="P159" s="7">
        <v>6200.9487105500002</v>
      </c>
      <c r="Q159" s="24">
        <f t="shared" si="13"/>
        <v>1</v>
      </c>
      <c r="R159" s="24">
        <v>0.36186769604682922</v>
      </c>
      <c r="S159" s="25">
        <f t="shared" si="14"/>
        <v>36.186769604682922</v>
      </c>
      <c r="T159" s="4">
        <v>158</v>
      </c>
    </row>
    <row r="160" spans="1:20" x14ac:dyDescent="0.25">
      <c r="A160" s="33">
        <v>25862</v>
      </c>
      <c r="B160" s="5" t="s">
        <v>314</v>
      </c>
      <c r="C160" s="5" t="s">
        <v>61</v>
      </c>
      <c r="D160" s="6"/>
      <c r="E160" s="7"/>
      <c r="F160" s="8"/>
      <c r="G160" s="7">
        <v>10794.872347603001</v>
      </c>
      <c r="H160" s="7"/>
      <c r="I160" s="8">
        <v>1</v>
      </c>
      <c r="J160" s="7">
        <v>12192.2393801</v>
      </c>
      <c r="K160" s="1">
        <v>1</v>
      </c>
      <c r="L160" s="8">
        <f t="shared" si="10"/>
        <v>2</v>
      </c>
      <c r="M160" s="6">
        <v>13829.738218</v>
      </c>
      <c r="N160" s="6">
        <f t="shared" si="11"/>
        <v>22987.111727702999</v>
      </c>
      <c r="O160" s="7">
        <f t="shared" si="12"/>
        <v>-9157.3735097029985</v>
      </c>
      <c r="P160" s="7">
        <v>14504.5629109</v>
      </c>
      <c r="Q160" s="24">
        <f t="shared" si="13"/>
        <v>0.95347500665512108</v>
      </c>
      <c r="R160" s="24">
        <v>0.37949836254119873</v>
      </c>
      <c r="S160" s="25">
        <f t="shared" si="14"/>
        <v>36.184220374957704</v>
      </c>
      <c r="T160" s="4">
        <v>159</v>
      </c>
    </row>
    <row r="161" spans="1:20" x14ac:dyDescent="0.25">
      <c r="A161" s="33">
        <v>20443</v>
      </c>
      <c r="B161" s="5" t="s">
        <v>130</v>
      </c>
      <c r="C161" s="5" t="s">
        <v>28</v>
      </c>
      <c r="D161" s="6"/>
      <c r="E161" s="7"/>
      <c r="F161" s="8"/>
      <c r="G161" s="7">
        <v>6955.2545418700001</v>
      </c>
      <c r="H161" s="7"/>
      <c r="I161" s="8">
        <v>1</v>
      </c>
      <c r="J161" s="7">
        <v>7188.4342307200004</v>
      </c>
      <c r="K161" s="1">
        <v>1</v>
      </c>
      <c r="L161" s="8">
        <f t="shared" si="10"/>
        <v>2</v>
      </c>
      <c r="M161" s="6">
        <v>9398.5649324299993</v>
      </c>
      <c r="N161" s="6">
        <f t="shared" si="11"/>
        <v>14143.688772590001</v>
      </c>
      <c r="O161" s="7">
        <f t="shared" si="12"/>
        <v>-4745.1238401600021</v>
      </c>
      <c r="P161" s="7">
        <v>13675.045346499999</v>
      </c>
      <c r="Q161" s="24">
        <f t="shared" si="13"/>
        <v>0.68727852042080972</v>
      </c>
      <c r="R161" s="24">
        <v>0.52603775262832642</v>
      </c>
      <c r="S161" s="25">
        <f t="shared" si="14"/>
        <v>36.153444831188409</v>
      </c>
      <c r="T161" s="4">
        <v>160</v>
      </c>
    </row>
    <row r="162" spans="1:20" x14ac:dyDescent="0.25">
      <c r="A162" s="33">
        <v>25368</v>
      </c>
      <c r="B162" s="5" t="s">
        <v>310</v>
      </c>
      <c r="C162" s="5" t="s">
        <v>61</v>
      </c>
      <c r="D162" s="6"/>
      <c r="E162" s="7">
        <v>199.671157518</v>
      </c>
      <c r="F162" s="8">
        <v>1</v>
      </c>
      <c r="G162" s="7">
        <v>6829.5823660529995</v>
      </c>
      <c r="H162" s="7"/>
      <c r="I162" s="8">
        <v>1</v>
      </c>
      <c r="J162" s="7">
        <v>14065.117111199999</v>
      </c>
      <c r="K162" s="1">
        <v>1</v>
      </c>
      <c r="L162" s="8">
        <f t="shared" si="10"/>
        <v>3</v>
      </c>
      <c r="M162" s="6">
        <v>17445.7397729</v>
      </c>
      <c r="N162" s="6">
        <f t="shared" si="11"/>
        <v>21094.370634770999</v>
      </c>
      <c r="O162" s="7">
        <f t="shared" si="12"/>
        <v>-3648.6308618709991</v>
      </c>
      <c r="P162" s="7">
        <v>22300.427793999999</v>
      </c>
      <c r="Q162" s="24">
        <f t="shared" si="13"/>
        <v>0.78230516176886222</v>
      </c>
      <c r="R162" s="24">
        <v>0.46109840273857117</v>
      </c>
      <c r="S162" s="25">
        <f t="shared" si="14"/>
        <v>36.071966054576187</v>
      </c>
      <c r="T162" s="4">
        <v>161</v>
      </c>
    </row>
    <row r="163" spans="1:20" x14ac:dyDescent="0.25">
      <c r="A163" s="33">
        <v>54398</v>
      </c>
      <c r="B163" s="5" t="s">
        <v>259</v>
      </c>
      <c r="C163" s="5" t="s">
        <v>12</v>
      </c>
      <c r="D163" s="6"/>
      <c r="E163" s="7">
        <v>1.25919215798E-2</v>
      </c>
      <c r="F163" s="8">
        <v>1</v>
      </c>
      <c r="G163" s="7">
        <v>12898.988223050002</v>
      </c>
      <c r="H163" s="7"/>
      <c r="I163" s="8">
        <v>1</v>
      </c>
      <c r="J163" s="7">
        <v>3836.2532060799999</v>
      </c>
      <c r="K163" s="1">
        <v>1</v>
      </c>
      <c r="L163" s="8">
        <f t="shared" si="10"/>
        <v>3</v>
      </c>
      <c r="M163" s="6">
        <v>14709.529169199999</v>
      </c>
      <c r="N163" s="6">
        <f t="shared" si="11"/>
        <v>16735.254021051584</v>
      </c>
      <c r="O163" s="7">
        <f t="shared" si="12"/>
        <v>-2025.7248518515844</v>
      </c>
      <c r="P163" s="7">
        <v>24251.119606299999</v>
      </c>
      <c r="Q163" s="24">
        <f t="shared" si="13"/>
        <v>0.60655051840900287</v>
      </c>
      <c r="R163" s="24">
        <v>0.59414482116699219</v>
      </c>
      <c r="S163" s="25">
        <f t="shared" si="14"/>
        <v>36.037884928886342</v>
      </c>
      <c r="T163" s="4">
        <v>162</v>
      </c>
    </row>
    <row r="164" spans="1:20" x14ac:dyDescent="0.25">
      <c r="A164" s="33">
        <v>15114</v>
      </c>
      <c r="B164" s="5" t="s">
        <v>325</v>
      </c>
      <c r="C164" s="5" t="s">
        <v>46</v>
      </c>
      <c r="D164" s="6"/>
      <c r="E164" s="7"/>
      <c r="F164" s="8"/>
      <c r="G164" s="7">
        <v>1197.184430839</v>
      </c>
      <c r="H164" s="7"/>
      <c r="I164" s="8">
        <v>1</v>
      </c>
      <c r="J164" s="7">
        <v>2518.4146618099999</v>
      </c>
      <c r="K164" s="1">
        <v>1</v>
      </c>
      <c r="L164" s="8">
        <f t="shared" si="10"/>
        <v>2</v>
      </c>
      <c r="M164" s="6">
        <v>2518.4146618099999</v>
      </c>
      <c r="N164" s="6">
        <f t="shared" si="11"/>
        <v>3715.5990926489999</v>
      </c>
      <c r="O164" s="7">
        <f t="shared" si="12"/>
        <v>-1197.184430839</v>
      </c>
      <c r="P164" s="7">
        <v>2518.4146618099999</v>
      </c>
      <c r="Q164" s="24">
        <f t="shared" si="13"/>
        <v>1</v>
      </c>
      <c r="R164" s="24">
        <v>0.35971224308013916</v>
      </c>
      <c r="S164" s="25">
        <f t="shared" si="14"/>
        <v>35.971224308013916</v>
      </c>
      <c r="T164" s="4">
        <v>163</v>
      </c>
    </row>
    <row r="165" spans="1:20" x14ac:dyDescent="0.25">
      <c r="A165" s="33">
        <v>76100</v>
      </c>
      <c r="B165" s="5" t="s">
        <v>222</v>
      </c>
      <c r="C165" s="5" t="s">
        <v>57</v>
      </c>
      <c r="D165" s="6">
        <v>39.632179127199997</v>
      </c>
      <c r="E165" s="7">
        <v>915.252635768</v>
      </c>
      <c r="F165" s="8">
        <v>1</v>
      </c>
      <c r="G165" s="7">
        <v>54698.644685892381</v>
      </c>
      <c r="H165" s="7">
        <v>57.802565924471573</v>
      </c>
      <c r="I165" s="8">
        <v>1</v>
      </c>
      <c r="J165" s="7">
        <v>9842.0612029099993</v>
      </c>
      <c r="K165" s="1">
        <v>1</v>
      </c>
      <c r="L165" s="8">
        <f t="shared" si="10"/>
        <v>3</v>
      </c>
      <c r="M165" s="6">
        <v>57728.808011100002</v>
      </c>
      <c r="N165" s="6">
        <f t="shared" si="11"/>
        <v>65553.393269622058</v>
      </c>
      <c r="O165" s="7">
        <f t="shared" si="12"/>
        <v>-7824.5852585220564</v>
      </c>
      <c r="P165" s="7">
        <v>74276.851098600004</v>
      </c>
      <c r="Q165" s="24">
        <f t="shared" si="13"/>
        <v>0.77721130011915773</v>
      </c>
      <c r="R165" s="24">
        <v>0.46265938878059387</v>
      </c>
      <c r="S165" s="25">
        <f t="shared" si="14"/>
        <v>35.958410506650026</v>
      </c>
      <c r="T165" s="4">
        <v>164</v>
      </c>
    </row>
    <row r="166" spans="1:20" x14ac:dyDescent="0.25">
      <c r="A166" s="33">
        <v>15185</v>
      </c>
      <c r="B166" s="5" t="s">
        <v>185</v>
      </c>
      <c r="C166" s="5" t="s">
        <v>46</v>
      </c>
      <c r="D166" s="6"/>
      <c r="E166" s="7"/>
      <c r="F166" s="8"/>
      <c r="G166" s="7">
        <v>3934.3895240900001</v>
      </c>
      <c r="H166" s="7"/>
      <c r="I166" s="8">
        <v>1</v>
      </c>
      <c r="J166" s="7">
        <v>10376.903784800001</v>
      </c>
      <c r="K166" s="1">
        <v>1</v>
      </c>
      <c r="L166" s="8">
        <f t="shared" si="10"/>
        <v>2</v>
      </c>
      <c r="M166" s="6">
        <v>11507.0248006</v>
      </c>
      <c r="N166" s="6">
        <f t="shared" si="11"/>
        <v>14311.293308890001</v>
      </c>
      <c r="O166" s="7">
        <f t="shared" si="12"/>
        <v>-2804.2685082900007</v>
      </c>
      <c r="P166" s="7">
        <v>15442.138143599999</v>
      </c>
      <c r="Q166" s="24">
        <f t="shared" si="13"/>
        <v>0.74517043518154846</v>
      </c>
      <c r="R166" s="24">
        <v>0.48143664002418518</v>
      </c>
      <c r="S166" s="25">
        <f t="shared" si="14"/>
        <v>35.875235055916455</v>
      </c>
      <c r="T166" s="4">
        <v>165</v>
      </c>
    </row>
    <row r="167" spans="1:20" x14ac:dyDescent="0.25">
      <c r="A167" s="33">
        <v>15542</v>
      </c>
      <c r="B167" s="5" t="s">
        <v>267</v>
      </c>
      <c r="C167" s="5" t="s">
        <v>46</v>
      </c>
      <c r="D167" s="6"/>
      <c r="E167" s="7">
        <v>5.5982597028099998E-3</v>
      </c>
      <c r="F167" s="8">
        <v>1</v>
      </c>
      <c r="G167" s="7">
        <v>4910.1976121999996</v>
      </c>
      <c r="H167" s="7"/>
      <c r="I167" s="8">
        <v>1</v>
      </c>
      <c r="J167" s="7">
        <v>21006.239159500001</v>
      </c>
      <c r="K167" s="1">
        <v>1</v>
      </c>
      <c r="L167" s="8">
        <f t="shared" si="10"/>
        <v>3</v>
      </c>
      <c r="M167" s="6">
        <v>22318.176076100001</v>
      </c>
      <c r="N167" s="6">
        <f t="shared" si="11"/>
        <v>25916.442369959703</v>
      </c>
      <c r="O167" s="7">
        <f t="shared" si="12"/>
        <v>-3598.2662938597023</v>
      </c>
      <c r="P167" s="7">
        <v>26220.973766399999</v>
      </c>
      <c r="Q167" s="24">
        <f t="shared" si="13"/>
        <v>0.85115740837584342</v>
      </c>
      <c r="R167" s="24">
        <v>0.42147612571716309</v>
      </c>
      <c r="S167" s="25">
        <f t="shared" si="14"/>
        <v>35.874252685771168</v>
      </c>
      <c r="T167" s="4">
        <v>166</v>
      </c>
    </row>
    <row r="168" spans="1:20" x14ac:dyDescent="0.25">
      <c r="A168" s="33">
        <v>68266</v>
      </c>
      <c r="B168" s="5" t="s">
        <v>619</v>
      </c>
      <c r="C168" s="5" t="s">
        <v>350</v>
      </c>
      <c r="D168" s="6"/>
      <c r="E168" s="7">
        <v>16.1727715721</v>
      </c>
      <c r="F168" s="8">
        <v>1</v>
      </c>
      <c r="G168" s="7">
        <v>4410.684696151</v>
      </c>
      <c r="H168" s="7">
        <v>19.5954248874</v>
      </c>
      <c r="I168" s="8">
        <v>1</v>
      </c>
      <c r="J168" s="7">
        <v>7279.3270270000003</v>
      </c>
      <c r="K168" s="1">
        <v>1</v>
      </c>
      <c r="L168" s="8">
        <f t="shared" si="10"/>
        <v>3</v>
      </c>
      <c r="M168" s="6">
        <v>7345.3451600199996</v>
      </c>
      <c r="N168" s="6">
        <f t="shared" si="11"/>
        <v>11725.779919610501</v>
      </c>
      <c r="O168" s="7">
        <f t="shared" si="12"/>
        <v>-4380.434759590501</v>
      </c>
      <c r="P168" s="7">
        <v>7461.8197268200001</v>
      </c>
      <c r="Q168" s="24">
        <f t="shared" si="13"/>
        <v>0.98439059491328151</v>
      </c>
      <c r="R168" s="24">
        <v>0.36433365941047668</v>
      </c>
      <c r="S168" s="25">
        <f t="shared" si="14"/>
        <v>35.8646627734012</v>
      </c>
      <c r="T168" s="4">
        <v>167</v>
      </c>
    </row>
    <row r="169" spans="1:20" x14ac:dyDescent="0.25">
      <c r="A169" s="33">
        <v>73873</v>
      </c>
      <c r="B169" s="5" t="s">
        <v>327</v>
      </c>
      <c r="C169" s="5" t="s">
        <v>35</v>
      </c>
      <c r="D169" s="6"/>
      <c r="E169" s="7"/>
      <c r="F169" s="8"/>
      <c r="G169" s="7">
        <v>8717.4087540599994</v>
      </c>
      <c r="H169" s="7">
        <v>1.2047525124</v>
      </c>
      <c r="I169" s="8">
        <v>1</v>
      </c>
      <c r="J169" s="7">
        <v>39389.165072999996</v>
      </c>
      <c r="K169" s="1">
        <v>1</v>
      </c>
      <c r="L169" s="8">
        <f t="shared" si="10"/>
        <v>2</v>
      </c>
      <c r="M169" s="6">
        <v>40655.679491700001</v>
      </c>
      <c r="N169" s="6">
        <f t="shared" si="11"/>
        <v>48107.778579572398</v>
      </c>
      <c r="O169" s="7">
        <f t="shared" si="12"/>
        <v>-7452.0990878723969</v>
      </c>
      <c r="P169" s="7">
        <v>43027.073751099997</v>
      </c>
      <c r="Q169" s="24">
        <f t="shared" si="13"/>
        <v>0.94488599728817557</v>
      </c>
      <c r="R169" s="24">
        <v>0.37933754920959473</v>
      </c>
      <c r="S169" s="25">
        <f t="shared" si="14"/>
        <v>35.843073849376026</v>
      </c>
      <c r="T169" s="4">
        <v>168</v>
      </c>
    </row>
    <row r="170" spans="1:20" x14ac:dyDescent="0.25">
      <c r="A170" s="33">
        <v>63302</v>
      </c>
      <c r="B170" s="5" t="s">
        <v>223</v>
      </c>
      <c r="C170" s="5" t="s">
        <v>224</v>
      </c>
      <c r="D170" s="6"/>
      <c r="E170" s="7"/>
      <c r="F170" s="8"/>
      <c r="G170" s="7">
        <v>19943.636665999999</v>
      </c>
      <c r="H170" s="7">
        <v>0.86998170955200005</v>
      </c>
      <c r="I170" s="8">
        <v>1</v>
      </c>
      <c r="J170" s="7">
        <v>8101.5256568100003</v>
      </c>
      <c r="K170" s="1">
        <v>1</v>
      </c>
      <c r="L170" s="8">
        <f t="shared" si="10"/>
        <v>2</v>
      </c>
      <c r="M170" s="6">
        <v>23093.739987299999</v>
      </c>
      <c r="N170" s="6">
        <f t="shared" si="11"/>
        <v>28046.032304519551</v>
      </c>
      <c r="O170" s="7">
        <f t="shared" si="12"/>
        <v>-4952.2923172195515</v>
      </c>
      <c r="P170" s="7">
        <v>29242.353019800001</v>
      </c>
      <c r="Q170" s="24">
        <f t="shared" si="13"/>
        <v>0.78973603703037254</v>
      </c>
      <c r="R170" s="24">
        <v>0.4527142345905304</v>
      </c>
      <c r="S170" s="25">
        <f t="shared" si="14"/>
        <v>35.752474553276386</v>
      </c>
      <c r="T170" s="4">
        <v>169</v>
      </c>
    </row>
    <row r="171" spans="1:20" x14ac:dyDescent="0.25">
      <c r="A171" s="33">
        <v>25777</v>
      </c>
      <c r="B171" s="5" t="s">
        <v>340</v>
      </c>
      <c r="C171" s="5" t="s">
        <v>61</v>
      </c>
      <c r="D171" s="6"/>
      <c r="E171" s="7"/>
      <c r="F171" s="8"/>
      <c r="G171" s="7">
        <v>8957.8666339619995</v>
      </c>
      <c r="H171" s="7">
        <v>40.825522581400001</v>
      </c>
      <c r="I171" s="8">
        <v>1</v>
      </c>
      <c r="J171" s="7">
        <v>12856.130218599999</v>
      </c>
      <c r="K171" s="1">
        <v>1</v>
      </c>
      <c r="L171" s="8">
        <f t="shared" si="10"/>
        <v>2</v>
      </c>
      <c r="M171" s="6">
        <v>12973.7038307</v>
      </c>
      <c r="N171" s="6">
        <f t="shared" si="11"/>
        <v>21854.822375143398</v>
      </c>
      <c r="O171" s="7">
        <f t="shared" si="12"/>
        <v>-8881.1185444433977</v>
      </c>
      <c r="P171" s="7">
        <v>13016.3667852</v>
      </c>
      <c r="Q171" s="24">
        <f t="shared" si="13"/>
        <v>0.99672236076287368</v>
      </c>
      <c r="R171" s="24">
        <v>0.35765305161476135</v>
      </c>
      <c r="S171" s="25">
        <f t="shared" si="14"/>
        <v>35.648079393951079</v>
      </c>
      <c r="T171" s="4">
        <v>170</v>
      </c>
    </row>
    <row r="172" spans="1:20" x14ac:dyDescent="0.25">
      <c r="A172" s="33">
        <v>19743</v>
      </c>
      <c r="B172" s="5" t="s">
        <v>395</v>
      </c>
      <c r="C172" s="5" t="s">
        <v>80</v>
      </c>
      <c r="D172" s="6"/>
      <c r="E172" s="7"/>
      <c r="F172" s="8"/>
      <c r="G172" s="7">
        <v>36467.333856829129</v>
      </c>
      <c r="H172" s="7">
        <v>1.24273955232</v>
      </c>
      <c r="I172" s="8">
        <v>1</v>
      </c>
      <c r="J172" s="7">
        <v>10839.3714547</v>
      </c>
      <c r="K172" s="1">
        <v>1</v>
      </c>
      <c r="L172" s="8">
        <f t="shared" si="10"/>
        <v>2</v>
      </c>
      <c r="M172" s="6">
        <v>40532.317922900002</v>
      </c>
      <c r="N172" s="6">
        <f t="shared" si="11"/>
        <v>47307.948051081446</v>
      </c>
      <c r="O172" s="7">
        <f t="shared" si="12"/>
        <v>-6775.6301281814449</v>
      </c>
      <c r="P172" s="7">
        <v>67999.494320600003</v>
      </c>
      <c r="Q172" s="24">
        <f t="shared" si="13"/>
        <v>0.59606793150255821</v>
      </c>
      <c r="R172" s="24">
        <v>0.59463638067245483</v>
      </c>
      <c r="S172" s="25">
        <f t="shared" si="14"/>
        <v>35.444367742359795</v>
      </c>
      <c r="T172" s="4">
        <v>171</v>
      </c>
    </row>
    <row r="173" spans="1:20" x14ac:dyDescent="0.25">
      <c r="A173" s="33">
        <v>66383</v>
      </c>
      <c r="B173" s="5" t="s">
        <v>263</v>
      </c>
      <c r="C173" s="5" t="s">
        <v>38</v>
      </c>
      <c r="D173" s="6"/>
      <c r="E173" s="7"/>
      <c r="F173" s="8"/>
      <c r="G173" s="7">
        <v>7855.0660163299999</v>
      </c>
      <c r="H173" s="7"/>
      <c r="I173" s="8">
        <v>1</v>
      </c>
      <c r="J173" s="7">
        <v>1574.97180998</v>
      </c>
      <c r="K173" s="1">
        <v>1</v>
      </c>
      <c r="L173" s="8">
        <f t="shared" si="10"/>
        <v>2</v>
      </c>
      <c r="M173" s="6">
        <v>8179.25179192</v>
      </c>
      <c r="N173" s="6">
        <f t="shared" si="11"/>
        <v>9430.0378263099992</v>
      </c>
      <c r="O173" s="7">
        <f t="shared" si="12"/>
        <v>-1250.7860343899993</v>
      </c>
      <c r="P173" s="7">
        <v>9232.6233752000007</v>
      </c>
      <c r="Q173" s="24">
        <f t="shared" si="13"/>
        <v>0.88590766237584317</v>
      </c>
      <c r="R173" s="24">
        <v>0.39987677335739136</v>
      </c>
      <c r="S173" s="25">
        <f t="shared" si="14"/>
        <v>35.425389752344145</v>
      </c>
      <c r="T173" s="4">
        <v>172</v>
      </c>
    </row>
    <row r="174" spans="1:20" x14ac:dyDescent="0.25">
      <c r="A174" s="33">
        <v>15673</v>
      </c>
      <c r="B174" s="5" t="s">
        <v>283</v>
      </c>
      <c r="C174" s="5" t="s">
        <v>46</v>
      </c>
      <c r="D174" s="6"/>
      <c r="E174" s="7"/>
      <c r="F174" s="8"/>
      <c r="G174" s="7">
        <v>9345.4969535290002</v>
      </c>
      <c r="H174" s="7">
        <v>6.3018638186400002</v>
      </c>
      <c r="I174" s="8">
        <v>1</v>
      </c>
      <c r="J174" s="7">
        <v>8409.0263792400001</v>
      </c>
      <c r="K174" s="1">
        <v>1</v>
      </c>
      <c r="L174" s="8">
        <f t="shared" si="10"/>
        <v>2</v>
      </c>
      <c r="M174" s="6">
        <v>11213.7574731</v>
      </c>
      <c r="N174" s="6">
        <f t="shared" si="11"/>
        <v>17760.825196587641</v>
      </c>
      <c r="O174" s="7">
        <f t="shared" si="12"/>
        <v>-6547.0677234876403</v>
      </c>
      <c r="P174" s="7">
        <v>12492.514615100001</v>
      </c>
      <c r="Q174" s="24">
        <f t="shared" si="13"/>
        <v>0.89763813120103653</v>
      </c>
      <c r="R174" s="24">
        <v>0.39397740364074707</v>
      </c>
      <c r="S174" s="25">
        <f t="shared" si="14"/>
        <v>35.364914033951663</v>
      </c>
      <c r="T174" s="4">
        <v>173</v>
      </c>
    </row>
    <row r="175" spans="1:20" x14ac:dyDescent="0.25">
      <c r="A175" s="33">
        <v>15097</v>
      </c>
      <c r="B175" s="5" t="s">
        <v>275</v>
      </c>
      <c r="C175" s="5" t="s">
        <v>46</v>
      </c>
      <c r="D175" s="6"/>
      <c r="E175" s="7">
        <v>4.08186465012</v>
      </c>
      <c r="F175" s="8">
        <v>1</v>
      </c>
      <c r="G175" s="7">
        <v>10770.668935921</v>
      </c>
      <c r="H175" s="7">
        <v>13.425956486700001</v>
      </c>
      <c r="I175" s="8">
        <v>1</v>
      </c>
      <c r="J175" s="7">
        <v>4455.2739178800002</v>
      </c>
      <c r="K175" s="1">
        <v>1</v>
      </c>
      <c r="L175" s="8">
        <f t="shared" si="10"/>
        <v>3</v>
      </c>
      <c r="M175" s="6">
        <v>11833.851138100001</v>
      </c>
      <c r="N175" s="6">
        <f t="shared" si="11"/>
        <v>15243.45067493782</v>
      </c>
      <c r="O175" s="7">
        <f t="shared" si="12"/>
        <v>-3409.599536837819</v>
      </c>
      <c r="P175" s="7">
        <v>14298.9270461</v>
      </c>
      <c r="Q175" s="24">
        <f t="shared" si="13"/>
        <v>0.82760413420863332</v>
      </c>
      <c r="R175" s="24">
        <v>0.42726895213127136</v>
      </c>
      <c r="S175" s="25">
        <f t="shared" si="14"/>
        <v>35.36095512028308</v>
      </c>
      <c r="T175" s="4">
        <v>174</v>
      </c>
    </row>
    <row r="176" spans="1:20" x14ac:dyDescent="0.25">
      <c r="A176" s="33">
        <v>15403</v>
      </c>
      <c r="B176" s="5" t="s">
        <v>326</v>
      </c>
      <c r="C176" s="5" t="s">
        <v>46</v>
      </c>
      <c r="D176" s="6"/>
      <c r="E176" s="7">
        <v>49.935446082399999</v>
      </c>
      <c r="F176" s="8">
        <v>1</v>
      </c>
      <c r="G176" s="7">
        <v>12532.466417094</v>
      </c>
      <c r="H176" s="7">
        <v>185.86202466500001</v>
      </c>
      <c r="I176" s="8">
        <v>1</v>
      </c>
      <c r="J176" s="7">
        <v>5473.7417416899998</v>
      </c>
      <c r="K176" s="1">
        <v>1</v>
      </c>
      <c r="L176" s="8">
        <f t="shared" si="10"/>
        <v>3</v>
      </c>
      <c r="M176" s="6">
        <v>13754.779339500001</v>
      </c>
      <c r="N176" s="6">
        <f t="shared" si="11"/>
        <v>18242.005629531399</v>
      </c>
      <c r="O176" s="7">
        <f t="shared" si="12"/>
        <v>-4487.2262900313981</v>
      </c>
      <c r="P176" s="7">
        <v>16154.0863887</v>
      </c>
      <c r="Q176" s="24">
        <f t="shared" si="13"/>
        <v>0.85147367721901335</v>
      </c>
      <c r="R176" s="24">
        <v>0.41383096575737</v>
      </c>
      <c r="S176" s="25">
        <f t="shared" si="14"/>
        <v>35.23661741605234</v>
      </c>
      <c r="T176" s="4">
        <v>175</v>
      </c>
    </row>
    <row r="177" spans="1:20" x14ac:dyDescent="0.25">
      <c r="A177" s="33">
        <v>52405</v>
      </c>
      <c r="B177" s="5" t="s">
        <v>26</v>
      </c>
      <c r="C177" s="5" t="s">
        <v>18</v>
      </c>
      <c r="D177" s="6"/>
      <c r="E177" s="7"/>
      <c r="F177" s="8"/>
      <c r="G177" s="7">
        <v>16864.123751835999</v>
      </c>
      <c r="H177" s="7">
        <v>31.519842884700001</v>
      </c>
      <c r="I177" s="8">
        <v>1</v>
      </c>
      <c r="J177" s="7"/>
      <c r="K177" s="1"/>
      <c r="L177" s="8">
        <f t="shared" si="10"/>
        <v>1</v>
      </c>
      <c r="M177" s="6">
        <v>16895.6436005</v>
      </c>
      <c r="N177" s="6">
        <f t="shared" si="11"/>
        <v>16895.643594720699</v>
      </c>
      <c r="O177" s="7">
        <f t="shared" si="12"/>
        <v>5.7793004089035094E-6</v>
      </c>
      <c r="P177" s="7">
        <v>30976.660781999999</v>
      </c>
      <c r="Q177" s="24">
        <f t="shared" si="13"/>
        <v>0.54543140461149275</v>
      </c>
      <c r="R177" s="24">
        <v>0.6408088207244873</v>
      </c>
      <c r="S177" s="25">
        <f t="shared" si="14"/>
        <v>34.951725517519137</v>
      </c>
      <c r="T177" s="4">
        <v>176</v>
      </c>
    </row>
    <row r="178" spans="1:20" x14ac:dyDescent="0.25">
      <c r="A178" s="33">
        <v>17433</v>
      </c>
      <c r="B178" s="5" t="s">
        <v>95</v>
      </c>
      <c r="C178" s="5" t="s">
        <v>96</v>
      </c>
      <c r="D178" s="6"/>
      <c r="E178" s="7"/>
      <c r="F178" s="8"/>
      <c r="G178" s="7">
        <v>9650.1140268599993</v>
      </c>
      <c r="H178" s="7">
        <v>29.8444541024</v>
      </c>
      <c r="I178" s="8">
        <v>1</v>
      </c>
      <c r="J178" s="7">
        <v>8245.1583359300002</v>
      </c>
      <c r="K178" s="1">
        <v>1</v>
      </c>
      <c r="L178" s="8">
        <f t="shared" si="10"/>
        <v>2</v>
      </c>
      <c r="M178" s="6">
        <v>12943.2624445</v>
      </c>
      <c r="N178" s="6">
        <f t="shared" si="11"/>
        <v>17925.116816892398</v>
      </c>
      <c r="O178" s="7">
        <f t="shared" si="12"/>
        <v>-4981.8543723923976</v>
      </c>
      <c r="P178" s="7">
        <v>19902.902159900001</v>
      </c>
      <c r="Q178" s="24">
        <f t="shared" si="13"/>
        <v>0.65032035732848281</v>
      </c>
      <c r="R178" s="24">
        <v>0.53724199533462524</v>
      </c>
      <c r="S178" s="25">
        <f t="shared" si="14"/>
        <v>34.93794063778806</v>
      </c>
      <c r="T178" s="4">
        <v>177</v>
      </c>
    </row>
    <row r="179" spans="1:20" x14ac:dyDescent="0.25">
      <c r="A179" s="33">
        <v>15218</v>
      </c>
      <c r="B179" s="5" t="s">
        <v>272</v>
      </c>
      <c r="C179" s="5" t="s">
        <v>46</v>
      </c>
      <c r="D179" s="6"/>
      <c r="E179" s="7">
        <v>194.67774580099999</v>
      </c>
      <c r="F179" s="8">
        <v>1</v>
      </c>
      <c r="G179" s="7">
        <v>7143.2414944550001</v>
      </c>
      <c r="H179" s="7">
        <v>15.866917473599999</v>
      </c>
      <c r="I179" s="8">
        <v>1</v>
      </c>
      <c r="J179" s="7">
        <v>1225.8634961800001</v>
      </c>
      <c r="K179" s="1">
        <v>1</v>
      </c>
      <c r="L179" s="8">
        <f t="shared" si="10"/>
        <v>3</v>
      </c>
      <c r="M179" s="6">
        <v>7590.4144462499999</v>
      </c>
      <c r="N179" s="6">
        <f t="shared" si="11"/>
        <v>8579.6496539096006</v>
      </c>
      <c r="O179" s="7">
        <f t="shared" si="12"/>
        <v>-989.23520765960075</v>
      </c>
      <c r="P179" s="7">
        <v>10246.367887500001</v>
      </c>
      <c r="Q179" s="24">
        <f t="shared" si="13"/>
        <v>0.74079073966394315</v>
      </c>
      <c r="R179" s="24">
        <v>0.47040170431137085</v>
      </c>
      <c r="S179" s="25">
        <f t="shared" si="14"/>
        <v>34.846922647599989</v>
      </c>
      <c r="T179" s="4">
        <v>178</v>
      </c>
    </row>
    <row r="180" spans="1:20" x14ac:dyDescent="0.25">
      <c r="A180" s="33">
        <v>27425</v>
      </c>
      <c r="B180" s="5" t="s">
        <v>317</v>
      </c>
      <c r="C180" s="5" t="s">
        <v>49</v>
      </c>
      <c r="D180" s="6">
        <v>65455.006432599999</v>
      </c>
      <c r="E180" s="7">
        <v>5619.5405887799998</v>
      </c>
      <c r="F180" s="8">
        <v>1</v>
      </c>
      <c r="G180" s="7">
        <v>9025.5483001539997</v>
      </c>
      <c r="H180" s="7"/>
      <c r="I180" s="8">
        <v>1</v>
      </c>
      <c r="J180" s="7">
        <v>22237.874707999999</v>
      </c>
      <c r="K180" s="1">
        <v>1</v>
      </c>
      <c r="L180" s="8">
        <f t="shared" si="10"/>
        <v>3</v>
      </c>
      <c r="M180" s="6">
        <v>98241.495907000004</v>
      </c>
      <c r="N180" s="6">
        <f t="shared" si="11"/>
        <v>102337.970029534</v>
      </c>
      <c r="O180" s="7">
        <f t="shared" si="12"/>
        <v>-4096.4741225339967</v>
      </c>
      <c r="P180" s="7">
        <v>181312.20303100001</v>
      </c>
      <c r="Q180" s="24">
        <f t="shared" si="13"/>
        <v>0.54183609412215394</v>
      </c>
      <c r="R180" s="24">
        <v>0.64040273427963257</v>
      </c>
      <c r="S180" s="25">
        <f t="shared" si="14"/>
        <v>34.699331620722376</v>
      </c>
      <c r="T180" s="4">
        <v>179</v>
      </c>
    </row>
    <row r="181" spans="1:20" x14ac:dyDescent="0.25">
      <c r="A181" s="33">
        <v>85015</v>
      </c>
      <c r="B181" s="5" t="s">
        <v>309</v>
      </c>
      <c r="C181" s="5" t="s">
        <v>114</v>
      </c>
      <c r="D181" s="6"/>
      <c r="E181" s="7">
        <v>5.6215812461799996E-3</v>
      </c>
      <c r="F181" s="8">
        <v>1</v>
      </c>
      <c r="G181" s="7">
        <v>10031.067885799999</v>
      </c>
      <c r="H181" s="7"/>
      <c r="I181" s="8">
        <v>1</v>
      </c>
      <c r="J181" s="7">
        <v>27732.229161899999</v>
      </c>
      <c r="K181" s="1">
        <v>1</v>
      </c>
      <c r="L181" s="8">
        <f t="shared" si="10"/>
        <v>3</v>
      </c>
      <c r="M181" s="6">
        <v>29070.881140400001</v>
      </c>
      <c r="N181" s="6">
        <f t="shared" si="11"/>
        <v>37763.302669281242</v>
      </c>
      <c r="O181" s="7">
        <f t="shared" si="12"/>
        <v>-8692.4215288812411</v>
      </c>
      <c r="P181" s="7">
        <v>31976.281000700001</v>
      </c>
      <c r="Q181" s="24">
        <f t="shared" si="13"/>
        <v>0.9091389064214066</v>
      </c>
      <c r="R181" s="24">
        <v>0.38133874535560608</v>
      </c>
      <c r="S181" s="25">
        <f t="shared" si="14"/>
        <v>34.668988992870695</v>
      </c>
      <c r="T181" s="4">
        <v>180</v>
      </c>
    </row>
    <row r="182" spans="1:20" x14ac:dyDescent="0.25">
      <c r="A182" s="33">
        <v>76041</v>
      </c>
      <c r="B182" s="5" t="s">
        <v>264</v>
      </c>
      <c r="C182" s="5" t="s">
        <v>57</v>
      </c>
      <c r="D182" s="6"/>
      <c r="E182" s="7">
        <v>821.25967794300004</v>
      </c>
      <c r="F182" s="8">
        <v>1</v>
      </c>
      <c r="G182" s="7">
        <v>17860.086141285763</v>
      </c>
      <c r="H182" s="7">
        <v>0.45435769824069994</v>
      </c>
      <c r="I182" s="8">
        <v>1</v>
      </c>
      <c r="J182" s="7">
        <v>7187.0109887999997</v>
      </c>
      <c r="K182" s="1">
        <v>1</v>
      </c>
      <c r="L182" s="8">
        <f t="shared" si="10"/>
        <v>3</v>
      </c>
      <c r="M182" s="6">
        <v>23999.320417200001</v>
      </c>
      <c r="N182" s="6">
        <f t="shared" si="11"/>
        <v>25868.811165727002</v>
      </c>
      <c r="O182" s="7">
        <f t="shared" si="12"/>
        <v>-1869.4907485270014</v>
      </c>
      <c r="P182" s="7">
        <v>30432.344947500002</v>
      </c>
      <c r="Q182" s="24">
        <f t="shared" si="13"/>
        <v>0.78861226299196274</v>
      </c>
      <c r="R182" s="24">
        <v>0.43938261270523071</v>
      </c>
      <c r="S182" s="25">
        <f t="shared" si="14"/>
        <v>34.650251652479312</v>
      </c>
      <c r="T182" s="4">
        <v>181</v>
      </c>
    </row>
    <row r="183" spans="1:20" x14ac:dyDescent="0.25">
      <c r="A183" s="33">
        <v>27245</v>
      </c>
      <c r="B183" s="5" t="s">
        <v>19</v>
      </c>
      <c r="C183" s="5" t="s">
        <v>49</v>
      </c>
      <c r="D183" s="6">
        <v>0.33805457627399998</v>
      </c>
      <c r="E183" s="7">
        <v>745.67487785799995</v>
      </c>
      <c r="F183" s="8">
        <v>1</v>
      </c>
      <c r="G183" s="7">
        <v>37034.909848310876</v>
      </c>
      <c r="H183" s="7">
        <v>55.772694523299997</v>
      </c>
      <c r="I183" s="8">
        <v>1</v>
      </c>
      <c r="J183" s="7">
        <v>12011.855193199999</v>
      </c>
      <c r="K183" s="1">
        <v>1</v>
      </c>
      <c r="L183" s="8">
        <f t="shared" si="10"/>
        <v>3</v>
      </c>
      <c r="M183" s="6">
        <v>43301.7281114</v>
      </c>
      <c r="N183" s="6">
        <f t="shared" si="11"/>
        <v>49848.550668468444</v>
      </c>
      <c r="O183" s="7">
        <f t="shared" si="12"/>
        <v>-6546.8225570684444</v>
      </c>
      <c r="P183" s="7">
        <v>83060.321916200002</v>
      </c>
      <c r="Q183" s="24">
        <f t="shared" si="13"/>
        <v>0.52132868152241618</v>
      </c>
      <c r="R183" s="24">
        <v>0.66341567039489746</v>
      </c>
      <c r="S183" s="25">
        <f t="shared" si="14"/>
        <v>34.585761674828177</v>
      </c>
      <c r="T183" s="4">
        <v>182</v>
      </c>
    </row>
    <row r="184" spans="1:20" x14ac:dyDescent="0.25">
      <c r="A184" s="33">
        <v>13074</v>
      </c>
      <c r="B184" s="5" t="s">
        <v>125</v>
      </c>
      <c r="C184" s="5" t="s">
        <v>33</v>
      </c>
      <c r="D184" s="6">
        <v>12515.7313529</v>
      </c>
      <c r="E184" s="7">
        <v>8343.5568123899993</v>
      </c>
      <c r="F184" s="8">
        <v>1</v>
      </c>
      <c r="G184" s="7">
        <v>537.81808093890004</v>
      </c>
      <c r="H184" s="7">
        <v>0.38899965161099997</v>
      </c>
      <c r="I184" s="8">
        <v>1</v>
      </c>
      <c r="J184" s="7"/>
      <c r="K184" s="1"/>
      <c r="L184" s="8">
        <f t="shared" si="10"/>
        <v>2</v>
      </c>
      <c r="M184" s="6">
        <v>21387.469625000002</v>
      </c>
      <c r="N184" s="6">
        <f t="shared" si="11"/>
        <v>21397.495245880513</v>
      </c>
      <c r="O184" s="7">
        <f t="shared" si="12"/>
        <v>-10.025620880511269</v>
      </c>
      <c r="P184" s="7">
        <v>42885.922533700003</v>
      </c>
      <c r="Q184" s="24">
        <f t="shared" si="13"/>
        <v>0.49870606393493355</v>
      </c>
      <c r="R184" s="24">
        <v>0.6933586597442627</v>
      </c>
      <c r="S184" s="25">
        <f t="shared" si="14"/>
        <v>34.578216809626213</v>
      </c>
      <c r="T184" s="4">
        <v>183</v>
      </c>
    </row>
    <row r="185" spans="1:20" x14ac:dyDescent="0.25">
      <c r="A185" s="33">
        <v>5480</v>
      </c>
      <c r="B185" s="5" t="s">
        <v>178</v>
      </c>
      <c r="C185" s="5" t="s">
        <v>15</v>
      </c>
      <c r="D185" s="6">
        <v>1633.34718202</v>
      </c>
      <c r="E185" s="7">
        <v>24319.029167299999</v>
      </c>
      <c r="F185" s="8">
        <v>1</v>
      </c>
      <c r="G185" s="7">
        <v>32228.280662240002</v>
      </c>
      <c r="H185" s="7"/>
      <c r="I185" s="8">
        <v>1</v>
      </c>
      <c r="J185" s="7">
        <v>11603.978714700001</v>
      </c>
      <c r="K185" s="1">
        <v>1</v>
      </c>
      <c r="L185" s="8">
        <f t="shared" si="10"/>
        <v>3</v>
      </c>
      <c r="M185" s="6">
        <v>63742.197185999998</v>
      </c>
      <c r="N185" s="6">
        <f t="shared" si="11"/>
        <v>69784.635726260007</v>
      </c>
      <c r="O185" s="7">
        <f t="shared" si="12"/>
        <v>-6042.4385402600092</v>
      </c>
      <c r="P185" s="7">
        <v>119935.96619000001</v>
      </c>
      <c r="Q185" s="24">
        <f t="shared" si="13"/>
        <v>0.53146857619857724</v>
      </c>
      <c r="R185" s="24">
        <v>0.65053761005401611</v>
      </c>
      <c r="S185" s="25">
        <f t="shared" si="14"/>
        <v>34.574029737903317</v>
      </c>
      <c r="T185" s="4">
        <v>184</v>
      </c>
    </row>
    <row r="186" spans="1:20" x14ac:dyDescent="0.25">
      <c r="A186" s="33">
        <v>15761</v>
      </c>
      <c r="B186" s="5" t="s">
        <v>316</v>
      </c>
      <c r="C186" s="5" t="s">
        <v>46</v>
      </c>
      <c r="D186" s="6"/>
      <c r="E186" s="7">
        <v>2.27921400844E-2</v>
      </c>
      <c r="F186" s="8">
        <v>1</v>
      </c>
      <c r="G186" s="7">
        <v>2703.4519769369999</v>
      </c>
      <c r="H186" s="7">
        <v>6.0912987741900002</v>
      </c>
      <c r="I186" s="8">
        <v>1</v>
      </c>
      <c r="J186" s="7">
        <v>4957.1885803499999</v>
      </c>
      <c r="K186" s="1">
        <v>1</v>
      </c>
      <c r="L186" s="8">
        <f t="shared" si="10"/>
        <v>3</v>
      </c>
      <c r="M186" s="6">
        <v>5361.5861241599996</v>
      </c>
      <c r="N186" s="6">
        <f t="shared" si="11"/>
        <v>7666.754648201274</v>
      </c>
      <c r="O186" s="7">
        <f t="shared" si="12"/>
        <v>-2305.1685240412744</v>
      </c>
      <c r="P186" s="7">
        <v>5765.3283012600004</v>
      </c>
      <c r="Q186" s="24">
        <f t="shared" si="13"/>
        <v>0.92997065284005354</v>
      </c>
      <c r="R186" s="24">
        <v>0.37174427509307861</v>
      </c>
      <c r="S186" s="25">
        <f t="shared" si="14"/>
        <v>34.571126619786277</v>
      </c>
      <c r="T186" s="4">
        <v>185</v>
      </c>
    </row>
    <row r="187" spans="1:20" x14ac:dyDescent="0.25">
      <c r="A187" s="33">
        <v>73236</v>
      </c>
      <c r="B187" s="5" t="s">
        <v>307</v>
      </c>
      <c r="C187" s="5" t="s">
        <v>35</v>
      </c>
      <c r="D187" s="6"/>
      <c r="E187" s="7"/>
      <c r="F187" s="8"/>
      <c r="G187" s="7">
        <v>20496.054902069998</v>
      </c>
      <c r="H187" s="7">
        <v>10.4411207581</v>
      </c>
      <c r="I187" s="8">
        <v>1</v>
      </c>
      <c r="J187" s="7">
        <v>56806.065698699997</v>
      </c>
      <c r="K187" s="1">
        <v>1</v>
      </c>
      <c r="L187" s="8">
        <f t="shared" si="10"/>
        <v>2</v>
      </c>
      <c r="M187" s="6">
        <v>59234.789248000001</v>
      </c>
      <c r="N187" s="6">
        <f t="shared" si="11"/>
        <v>77312.561721528094</v>
      </c>
      <c r="O187" s="7">
        <f t="shared" si="12"/>
        <v>-18077.772473528094</v>
      </c>
      <c r="P187" s="7">
        <v>65267.417062799999</v>
      </c>
      <c r="Q187" s="24">
        <f t="shared" si="13"/>
        <v>0.90757060588140892</v>
      </c>
      <c r="R187" s="24">
        <v>0.38085219264030457</v>
      </c>
      <c r="S187" s="25">
        <f t="shared" si="14"/>
        <v>34.565025522582424</v>
      </c>
      <c r="T187" s="4">
        <v>186</v>
      </c>
    </row>
    <row r="188" spans="1:20" x14ac:dyDescent="0.25">
      <c r="A188" s="33">
        <v>54660</v>
      </c>
      <c r="B188" s="5" t="s">
        <v>172</v>
      </c>
      <c r="C188" s="5" t="s">
        <v>12</v>
      </c>
      <c r="D188" s="6"/>
      <c r="E188" s="7">
        <v>9.0186454616399993E-3</v>
      </c>
      <c r="F188" s="8">
        <v>1</v>
      </c>
      <c r="G188" s="7">
        <v>25186.315107442999</v>
      </c>
      <c r="H188" s="7"/>
      <c r="I188" s="8">
        <v>1</v>
      </c>
      <c r="J188" s="7">
        <v>22567.385404600001</v>
      </c>
      <c r="K188" s="1">
        <v>1</v>
      </c>
      <c r="L188" s="8">
        <f t="shared" si="10"/>
        <v>3</v>
      </c>
      <c r="M188" s="6">
        <v>36193.4636264</v>
      </c>
      <c r="N188" s="6">
        <f t="shared" si="11"/>
        <v>47753.709530688458</v>
      </c>
      <c r="O188" s="7">
        <f t="shared" si="12"/>
        <v>-11560.245904288458</v>
      </c>
      <c r="P188" s="7">
        <v>49439.293650300002</v>
      </c>
      <c r="Q188" s="24">
        <f t="shared" si="13"/>
        <v>0.73207889826274597</v>
      </c>
      <c r="R188" s="24">
        <v>0.47202381491661072</v>
      </c>
      <c r="S188" s="25">
        <f t="shared" si="14"/>
        <v>34.555867437793069</v>
      </c>
      <c r="T188" s="4">
        <v>187</v>
      </c>
    </row>
    <row r="189" spans="1:20" x14ac:dyDescent="0.25">
      <c r="A189" s="33">
        <v>81591</v>
      </c>
      <c r="B189" s="5" t="s">
        <v>346</v>
      </c>
      <c r="C189" s="5" t="s">
        <v>104</v>
      </c>
      <c r="D189" s="6">
        <v>183708.309423</v>
      </c>
      <c r="E189" s="7">
        <v>5099.2828037400004</v>
      </c>
      <c r="F189" s="8">
        <v>1</v>
      </c>
      <c r="G189" s="7"/>
      <c r="H189" s="7"/>
      <c r="I189" s="8"/>
      <c r="J189" s="7"/>
      <c r="K189" s="1"/>
      <c r="L189" s="8">
        <f t="shared" si="10"/>
        <v>1</v>
      </c>
      <c r="M189" s="6">
        <v>188807.59221599999</v>
      </c>
      <c r="N189" s="6">
        <f t="shared" si="11"/>
        <v>188807.59222674</v>
      </c>
      <c r="O189" s="7">
        <f t="shared" si="12"/>
        <v>-1.0740011930465698E-5</v>
      </c>
      <c r="P189" s="7">
        <v>228793.63117000001</v>
      </c>
      <c r="Q189" s="24">
        <f t="shared" si="13"/>
        <v>0.82523097889779418</v>
      </c>
      <c r="R189" s="24">
        <v>0.41845494508743286</v>
      </c>
      <c r="S189" s="25">
        <f t="shared" si="14"/>
        <v>34.532198395912495</v>
      </c>
      <c r="T189" s="4">
        <v>188</v>
      </c>
    </row>
    <row r="190" spans="1:20" x14ac:dyDescent="0.25">
      <c r="A190" s="33">
        <v>5887</v>
      </c>
      <c r="B190" s="5" t="s">
        <v>109</v>
      </c>
      <c r="C190" s="5" t="s">
        <v>15</v>
      </c>
      <c r="D190" s="6"/>
      <c r="E190" s="7">
        <v>1.41958355671E-3</v>
      </c>
      <c r="F190" s="8">
        <v>1</v>
      </c>
      <c r="G190" s="7">
        <v>36024.982586759004</v>
      </c>
      <c r="H190" s="7">
        <v>24.754154980500001</v>
      </c>
      <c r="I190" s="8">
        <v>1</v>
      </c>
      <c r="J190" s="7">
        <v>26183.882025800001</v>
      </c>
      <c r="K190" s="1">
        <v>1</v>
      </c>
      <c r="L190" s="8">
        <f t="shared" si="10"/>
        <v>3</v>
      </c>
      <c r="M190" s="6">
        <v>47832.6852506</v>
      </c>
      <c r="N190" s="6">
        <f t="shared" si="11"/>
        <v>62233.620187123059</v>
      </c>
      <c r="O190" s="7">
        <f t="shared" si="12"/>
        <v>-14400.934936523059</v>
      </c>
      <c r="P190" s="7">
        <v>72618.806145299997</v>
      </c>
      <c r="Q190" s="24">
        <f t="shared" si="13"/>
        <v>0.65868179042896324</v>
      </c>
      <c r="R190" s="24">
        <v>0.5242505669593811</v>
      </c>
      <c r="S190" s="25">
        <f t="shared" si="14"/>
        <v>34.531430207820421</v>
      </c>
      <c r="T190" s="4">
        <v>189</v>
      </c>
    </row>
    <row r="191" spans="1:20" x14ac:dyDescent="0.25">
      <c r="A191" s="33">
        <v>15778</v>
      </c>
      <c r="B191" s="5" t="s">
        <v>351</v>
      </c>
      <c r="C191" s="5" t="s">
        <v>46</v>
      </c>
      <c r="D191" s="6"/>
      <c r="E191" s="7">
        <v>8.3804573771400007E-3</v>
      </c>
      <c r="F191" s="8">
        <v>1</v>
      </c>
      <c r="G191" s="7">
        <v>1942.668165995</v>
      </c>
      <c r="H191" s="7">
        <v>0.27471511887</v>
      </c>
      <c r="I191" s="8">
        <v>1</v>
      </c>
      <c r="J191" s="7">
        <v>2383.01788584</v>
      </c>
      <c r="K191" s="1">
        <v>1</v>
      </c>
      <c r="L191" s="8">
        <f t="shared" si="10"/>
        <v>3</v>
      </c>
      <c r="M191" s="6">
        <v>2976.5183796299998</v>
      </c>
      <c r="N191" s="6">
        <f t="shared" si="11"/>
        <v>4325.9691474112469</v>
      </c>
      <c r="O191" s="7">
        <f t="shared" si="12"/>
        <v>-1349.4507677812471</v>
      </c>
      <c r="P191" s="7">
        <v>4033.1868456900002</v>
      </c>
      <c r="Q191" s="24">
        <f t="shared" si="13"/>
        <v>0.73800656738995563</v>
      </c>
      <c r="R191" s="24">
        <v>0.4649350643157959</v>
      </c>
      <c r="S191" s="25">
        <f t="shared" si="14"/>
        <v>34.312513087492881</v>
      </c>
      <c r="T191" s="4">
        <v>190</v>
      </c>
    </row>
    <row r="192" spans="1:20" x14ac:dyDescent="0.25">
      <c r="A192" s="33">
        <v>5034</v>
      </c>
      <c r="B192" s="5" t="s">
        <v>183</v>
      </c>
      <c r="C192" s="5" t="s">
        <v>15</v>
      </c>
      <c r="D192" s="6"/>
      <c r="E192" s="7">
        <v>412.914090918</v>
      </c>
      <c r="F192" s="8">
        <v>1</v>
      </c>
      <c r="G192" s="7">
        <v>29672.351788757467</v>
      </c>
      <c r="H192" s="7">
        <v>13.350519758500001</v>
      </c>
      <c r="I192" s="8">
        <v>1</v>
      </c>
      <c r="J192" s="7">
        <v>6129.6318955500001</v>
      </c>
      <c r="K192" s="1">
        <v>1</v>
      </c>
      <c r="L192" s="8">
        <f t="shared" si="10"/>
        <v>3</v>
      </c>
      <c r="M192" s="6">
        <v>30688.2083556</v>
      </c>
      <c r="N192" s="6">
        <f t="shared" si="11"/>
        <v>36228.248294983969</v>
      </c>
      <c r="O192" s="7">
        <f t="shared" si="12"/>
        <v>-5540.0399393839689</v>
      </c>
      <c r="P192" s="7">
        <v>40870.288288099997</v>
      </c>
      <c r="Q192" s="24">
        <f t="shared" si="13"/>
        <v>0.75086840932647236</v>
      </c>
      <c r="R192" s="24">
        <v>0.45696759223937988</v>
      </c>
      <c r="S192" s="25">
        <f t="shared" si="14"/>
        <v>34.312252909853122</v>
      </c>
      <c r="T192" s="4">
        <v>191</v>
      </c>
    </row>
    <row r="193" spans="1:20" x14ac:dyDescent="0.25">
      <c r="A193" s="33">
        <v>47053</v>
      </c>
      <c r="B193" s="5" t="s">
        <v>253</v>
      </c>
      <c r="C193" s="5" t="s">
        <v>69</v>
      </c>
      <c r="D193" s="6">
        <v>20.174356189000001</v>
      </c>
      <c r="E193" s="6">
        <v>133.69459150500001</v>
      </c>
      <c r="F193" s="8">
        <v>1</v>
      </c>
      <c r="G193" s="7">
        <v>20968.087023</v>
      </c>
      <c r="H193" s="7"/>
      <c r="I193" s="8">
        <v>1</v>
      </c>
      <c r="J193" s="6">
        <v>61208.937815999998</v>
      </c>
      <c r="K193" s="1">
        <v>1</v>
      </c>
      <c r="L193" s="8">
        <f t="shared" si="10"/>
        <v>3</v>
      </c>
      <c r="M193" s="6">
        <v>73549.771434099996</v>
      </c>
      <c r="N193" s="6">
        <f t="shared" si="11"/>
        <v>82330.893786693996</v>
      </c>
      <c r="O193" s="6">
        <f t="shared" si="12"/>
        <v>-8781.1223525940004</v>
      </c>
      <c r="P193" s="7">
        <v>174500.37336500001</v>
      </c>
      <c r="Q193" s="24">
        <f t="shared" si="13"/>
        <v>0.42148775968666247</v>
      </c>
      <c r="R193" s="24">
        <v>0.81243860721588135</v>
      </c>
      <c r="S193" s="25">
        <f t="shared" si="14"/>
        <v>34.243292843837416</v>
      </c>
      <c r="T193" s="4">
        <v>192</v>
      </c>
    </row>
    <row r="194" spans="1:20" x14ac:dyDescent="0.25">
      <c r="A194" s="33">
        <v>25594</v>
      </c>
      <c r="B194" s="5" t="s">
        <v>329</v>
      </c>
      <c r="C194" s="5" t="s">
        <v>61</v>
      </c>
      <c r="D194" s="6"/>
      <c r="E194" s="7">
        <v>1.59310895148E-2</v>
      </c>
      <c r="F194" s="8">
        <v>1</v>
      </c>
      <c r="G194" s="7">
        <v>10380.394735</v>
      </c>
      <c r="H194" s="7">
        <v>0.71586399497099995</v>
      </c>
      <c r="I194" s="8">
        <v>1</v>
      </c>
      <c r="J194" s="7">
        <v>10468.5458655</v>
      </c>
      <c r="K194" s="1">
        <v>1</v>
      </c>
      <c r="L194" s="8">
        <f t="shared" ref="L194:L257" si="15">+F194+I194+K194</f>
        <v>3</v>
      </c>
      <c r="M194" s="6">
        <v>13152.2824642</v>
      </c>
      <c r="N194" s="6">
        <f t="shared" ref="N194:N257" si="16">+D194+E194+G194+H194+J194</f>
        <v>20849.672395584486</v>
      </c>
      <c r="O194" s="7">
        <f t="shared" ref="O194:O257" si="17">+M194-N194</f>
        <v>-7697.3899313844868</v>
      </c>
      <c r="P194" s="7">
        <v>13827.836751700001</v>
      </c>
      <c r="Q194" s="24">
        <f t="shared" ref="Q194:Q257" si="18">+M194/P194</f>
        <v>0.95114533823109038</v>
      </c>
      <c r="R194" s="24">
        <v>0.35948479175567627</v>
      </c>
      <c r="S194" s="25">
        <f t="shared" si="14"/>
        <v>34.192228384338577</v>
      </c>
      <c r="T194" s="4">
        <v>193</v>
      </c>
    </row>
    <row r="195" spans="1:20" x14ac:dyDescent="0.25">
      <c r="A195" s="33">
        <v>15842</v>
      </c>
      <c r="B195" s="5" t="s">
        <v>1078</v>
      </c>
      <c r="C195" s="5" t="s">
        <v>46</v>
      </c>
      <c r="D195" s="6"/>
      <c r="E195" s="7">
        <v>1.77362864994E-3</v>
      </c>
      <c r="F195" s="8">
        <v>1</v>
      </c>
      <c r="G195" s="7">
        <v>3303.9557071600002</v>
      </c>
      <c r="H195" s="7">
        <v>0.389239675151</v>
      </c>
      <c r="I195" s="8">
        <v>1</v>
      </c>
      <c r="J195" s="7">
        <v>11042.484035199999</v>
      </c>
      <c r="K195" s="1">
        <v>1</v>
      </c>
      <c r="L195" s="8">
        <f t="shared" si="15"/>
        <v>3</v>
      </c>
      <c r="M195" s="6">
        <v>11943.6748706</v>
      </c>
      <c r="N195" s="6">
        <f t="shared" si="16"/>
        <v>14346.830755663801</v>
      </c>
      <c r="O195" s="7">
        <f t="shared" si="17"/>
        <v>-2403.1558850638012</v>
      </c>
      <c r="P195" s="7">
        <v>14583.833120699999</v>
      </c>
      <c r="Q195" s="24">
        <f t="shared" si="18"/>
        <v>0.81896678134964318</v>
      </c>
      <c r="R195" s="24">
        <v>0.41720697283744812</v>
      </c>
      <c r="S195" s="25">
        <f t="shared" ref="S195:S258" si="19">+Q195*R195*100</f>
        <v>34.167865170131293</v>
      </c>
      <c r="T195" s="4">
        <v>194</v>
      </c>
    </row>
    <row r="196" spans="1:20" x14ac:dyDescent="0.25">
      <c r="A196" s="33">
        <v>17050</v>
      </c>
      <c r="B196" s="5" t="s">
        <v>261</v>
      </c>
      <c r="C196" s="5" t="s">
        <v>96</v>
      </c>
      <c r="D196" s="6"/>
      <c r="E196" s="7"/>
      <c r="F196" s="8"/>
      <c r="G196" s="7">
        <v>10509.1860158</v>
      </c>
      <c r="H196" s="7">
        <v>98.347091105000004</v>
      </c>
      <c r="I196" s="8">
        <v>1</v>
      </c>
      <c r="J196" s="7">
        <v>7071.6667560899996</v>
      </c>
      <c r="K196" s="1">
        <v>1</v>
      </c>
      <c r="L196" s="8">
        <f t="shared" si="15"/>
        <v>2</v>
      </c>
      <c r="M196" s="6">
        <v>12697.689465900001</v>
      </c>
      <c r="N196" s="6">
        <f t="shared" si="16"/>
        <v>17679.199862994999</v>
      </c>
      <c r="O196" s="7">
        <f t="shared" si="17"/>
        <v>-4981.5103970949986</v>
      </c>
      <c r="P196" s="7">
        <v>14881.600867700001</v>
      </c>
      <c r="Q196" s="24">
        <f t="shared" si="18"/>
        <v>0.85324754902275979</v>
      </c>
      <c r="R196" s="24">
        <v>0.40023565292358398</v>
      </c>
      <c r="S196" s="25">
        <f t="shared" si="19"/>
        <v>34.150008988857202</v>
      </c>
      <c r="T196" s="4">
        <v>195</v>
      </c>
    </row>
    <row r="197" spans="1:20" x14ac:dyDescent="0.25">
      <c r="A197" s="33">
        <v>5847</v>
      </c>
      <c r="B197" s="5" t="s">
        <v>108</v>
      </c>
      <c r="C197" s="5" t="s">
        <v>15</v>
      </c>
      <c r="D197" s="6">
        <v>3.51330483536</v>
      </c>
      <c r="E197" s="7">
        <v>4725.66817765</v>
      </c>
      <c r="F197" s="8">
        <v>1</v>
      </c>
      <c r="G197" s="7">
        <v>137533.438157</v>
      </c>
      <c r="H197" s="7">
        <v>61.566662171300003</v>
      </c>
      <c r="I197" s="8">
        <v>1</v>
      </c>
      <c r="J197" s="7">
        <v>51434.872249100001</v>
      </c>
      <c r="K197" s="1">
        <v>1</v>
      </c>
      <c r="L197" s="8">
        <f t="shared" si="15"/>
        <v>3</v>
      </c>
      <c r="M197" s="6">
        <v>165921.795143</v>
      </c>
      <c r="N197" s="6">
        <f t="shared" si="16"/>
        <v>193759.05855075666</v>
      </c>
      <c r="O197" s="7">
        <f t="shared" si="17"/>
        <v>-27837.263407756662</v>
      </c>
      <c r="P197" s="7">
        <v>255547.11825</v>
      </c>
      <c r="Q197" s="24">
        <f t="shared" si="18"/>
        <v>0.64928063473867792</v>
      </c>
      <c r="R197" s="24">
        <v>0.52491539716720581</v>
      </c>
      <c r="S197" s="25">
        <f t="shared" si="19"/>
        <v>34.081740225682857</v>
      </c>
      <c r="T197" s="4">
        <v>196</v>
      </c>
    </row>
    <row r="198" spans="1:20" x14ac:dyDescent="0.25">
      <c r="A198" s="33">
        <v>50370</v>
      </c>
      <c r="B198" s="5" t="s">
        <v>352</v>
      </c>
      <c r="C198" s="5" t="s">
        <v>145</v>
      </c>
      <c r="D198" s="6">
        <v>1112.36048396</v>
      </c>
      <c r="E198" s="7"/>
      <c r="F198" s="8">
        <v>1</v>
      </c>
      <c r="G198" s="7">
        <v>75816.045394167901</v>
      </c>
      <c r="H198" s="7">
        <v>11.441099311</v>
      </c>
      <c r="I198" s="8">
        <v>1</v>
      </c>
      <c r="J198" s="7">
        <v>327931.533452</v>
      </c>
      <c r="K198" s="1">
        <v>1</v>
      </c>
      <c r="L198" s="8">
        <f t="shared" si="15"/>
        <v>3</v>
      </c>
      <c r="M198" s="6">
        <v>346930.63125400001</v>
      </c>
      <c r="N198" s="6">
        <f t="shared" si="16"/>
        <v>404871.3804294389</v>
      </c>
      <c r="O198" s="7">
        <f t="shared" si="17"/>
        <v>-57940.74917543889</v>
      </c>
      <c r="P198" s="7">
        <v>643742.42387399997</v>
      </c>
      <c r="Q198" s="24">
        <f t="shared" si="18"/>
        <v>0.53892771143805318</v>
      </c>
      <c r="R198" s="24">
        <v>0.63228553533554077</v>
      </c>
      <c r="S198" s="25">
        <f t="shared" si="19"/>
        <v>34.075619653376734</v>
      </c>
      <c r="T198" s="4">
        <v>197</v>
      </c>
    </row>
    <row r="199" spans="1:20" x14ac:dyDescent="0.25">
      <c r="A199" s="33">
        <v>15377</v>
      </c>
      <c r="B199" s="5" t="s">
        <v>250</v>
      </c>
      <c r="C199" s="5" t="s">
        <v>46</v>
      </c>
      <c r="D199" s="6">
        <v>8.5065291425799995E-4</v>
      </c>
      <c r="E199" s="7">
        <v>142.34945042199999</v>
      </c>
      <c r="F199" s="8">
        <v>1</v>
      </c>
      <c r="G199" s="7">
        <v>23989.10821961</v>
      </c>
      <c r="H199" s="7"/>
      <c r="I199" s="8">
        <v>1</v>
      </c>
      <c r="J199" s="7">
        <v>34599.267957700002</v>
      </c>
      <c r="K199" s="1">
        <v>1</v>
      </c>
      <c r="L199" s="8">
        <f t="shared" si="15"/>
        <v>3</v>
      </c>
      <c r="M199" s="6">
        <v>45263.633022900001</v>
      </c>
      <c r="N199" s="6">
        <f t="shared" si="16"/>
        <v>58730.726478384917</v>
      </c>
      <c r="O199" s="7">
        <f t="shared" si="17"/>
        <v>-13467.093455484915</v>
      </c>
      <c r="P199" s="7">
        <v>64047.982471299998</v>
      </c>
      <c r="Q199" s="24">
        <f t="shared" si="18"/>
        <v>0.70671442372416193</v>
      </c>
      <c r="R199" s="24">
        <v>0.48215767741203308</v>
      </c>
      <c r="S199" s="25">
        <f t="shared" si="19"/>
        <v>34.074778513642535</v>
      </c>
      <c r="T199" s="4">
        <v>198</v>
      </c>
    </row>
    <row r="200" spans="1:20" x14ac:dyDescent="0.25">
      <c r="A200" s="33">
        <v>54800</v>
      </c>
      <c r="B200" s="5" t="s">
        <v>13</v>
      </c>
      <c r="C200" s="5" t="s">
        <v>12</v>
      </c>
      <c r="D200" s="6">
        <v>3.8136494419700002E-3</v>
      </c>
      <c r="E200" s="7">
        <v>8.7363148873400007E-2</v>
      </c>
      <c r="F200" s="8">
        <v>1</v>
      </c>
      <c r="G200" s="7">
        <v>19620.299191185597</v>
      </c>
      <c r="H200" s="7"/>
      <c r="I200" s="8">
        <v>1</v>
      </c>
      <c r="J200" s="7">
        <v>23409.208266500002</v>
      </c>
      <c r="K200" s="1">
        <v>1</v>
      </c>
      <c r="L200" s="8">
        <f t="shared" si="15"/>
        <v>3</v>
      </c>
      <c r="M200" s="6">
        <v>36872.691279500003</v>
      </c>
      <c r="N200" s="6">
        <f t="shared" si="16"/>
        <v>43029.598634483918</v>
      </c>
      <c r="O200" s="7">
        <f t="shared" si="17"/>
        <v>-6156.9073549839159</v>
      </c>
      <c r="P200" s="7">
        <v>92465.371586299996</v>
      </c>
      <c r="Q200" s="24">
        <f t="shared" si="18"/>
        <v>0.39877297464906519</v>
      </c>
      <c r="R200" s="24">
        <v>0.85212570428848267</v>
      </c>
      <c r="S200" s="25">
        <f t="shared" si="19"/>
        <v>33.980470187404791</v>
      </c>
      <c r="T200" s="4">
        <v>199</v>
      </c>
    </row>
    <row r="201" spans="1:20" x14ac:dyDescent="0.25">
      <c r="A201" s="33">
        <v>17541</v>
      </c>
      <c r="B201" s="5" t="s">
        <v>194</v>
      </c>
      <c r="C201" s="5" t="s">
        <v>96</v>
      </c>
      <c r="D201" s="6"/>
      <c r="E201" s="7">
        <v>2.9252626689299998E-4</v>
      </c>
      <c r="F201" s="8">
        <v>1</v>
      </c>
      <c r="G201" s="7">
        <v>20860.9918339</v>
      </c>
      <c r="H201" s="7">
        <v>2.9347220295600001</v>
      </c>
      <c r="I201" s="8">
        <v>1</v>
      </c>
      <c r="J201" s="7">
        <v>27116.077849699999</v>
      </c>
      <c r="K201" s="1">
        <v>1</v>
      </c>
      <c r="L201" s="8">
        <f t="shared" si="15"/>
        <v>3</v>
      </c>
      <c r="M201" s="6">
        <v>36432.359647999998</v>
      </c>
      <c r="N201" s="6">
        <f t="shared" si="16"/>
        <v>47980.004698155826</v>
      </c>
      <c r="O201" s="7">
        <f t="shared" si="17"/>
        <v>-11547.645050155828</v>
      </c>
      <c r="P201" s="7">
        <v>49644.454216400001</v>
      </c>
      <c r="Q201" s="24">
        <f t="shared" si="18"/>
        <v>0.73386564970966284</v>
      </c>
      <c r="R201" s="24">
        <v>0.46250000596046448</v>
      </c>
      <c r="S201" s="25">
        <f t="shared" si="19"/>
        <v>33.941286736489914</v>
      </c>
      <c r="T201" s="4">
        <v>200</v>
      </c>
    </row>
    <row r="202" spans="1:20" x14ac:dyDescent="0.25">
      <c r="A202" s="33">
        <v>52885</v>
      </c>
      <c r="B202" s="5" t="s">
        <v>278</v>
      </c>
      <c r="C202" s="5" t="s">
        <v>18</v>
      </c>
      <c r="D202" s="6"/>
      <c r="E202" s="7"/>
      <c r="F202" s="8"/>
      <c r="G202" s="7">
        <v>6311.1197085705799</v>
      </c>
      <c r="H202" s="7">
        <v>868.89247187499996</v>
      </c>
      <c r="I202" s="8">
        <v>1</v>
      </c>
      <c r="J202" s="7">
        <v>1277.57526364</v>
      </c>
      <c r="K202" s="1">
        <v>1</v>
      </c>
      <c r="L202" s="8">
        <f t="shared" si="15"/>
        <v>2</v>
      </c>
      <c r="M202" s="6">
        <v>7377.9632125600001</v>
      </c>
      <c r="N202" s="6">
        <f t="shared" si="16"/>
        <v>8457.5874440855787</v>
      </c>
      <c r="O202" s="7">
        <f t="shared" si="17"/>
        <v>-1079.6242315255786</v>
      </c>
      <c r="P202" s="7">
        <v>10240.4256369</v>
      </c>
      <c r="Q202" s="24">
        <f t="shared" si="18"/>
        <v>0.7204742726683645</v>
      </c>
      <c r="R202" s="24">
        <v>0.47087979316711426</v>
      </c>
      <c r="S202" s="25">
        <f t="shared" si="19"/>
        <v>33.92567764963065</v>
      </c>
      <c r="T202" s="4">
        <v>201</v>
      </c>
    </row>
    <row r="203" spans="1:20" x14ac:dyDescent="0.25">
      <c r="A203" s="33">
        <v>52079</v>
      </c>
      <c r="B203" s="5" t="s">
        <v>17</v>
      </c>
      <c r="C203" s="5" t="s">
        <v>18</v>
      </c>
      <c r="D203" s="6">
        <v>140.93488909600001</v>
      </c>
      <c r="E203" s="7"/>
      <c r="F203" s="8">
        <v>1</v>
      </c>
      <c r="G203" s="7">
        <v>112441.864907</v>
      </c>
      <c r="H203" s="7">
        <v>2088.7033646300001</v>
      </c>
      <c r="I203" s="8">
        <v>1</v>
      </c>
      <c r="J203" s="7"/>
      <c r="K203" s="1"/>
      <c r="L203" s="8">
        <f t="shared" si="15"/>
        <v>2</v>
      </c>
      <c r="M203" s="6">
        <v>114670.805588</v>
      </c>
      <c r="N203" s="6">
        <f t="shared" si="16"/>
        <v>114671.50316072599</v>
      </c>
      <c r="O203" s="7">
        <f t="shared" si="17"/>
        <v>-0.6975727259850828</v>
      </c>
      <c r="P203" s="7">
        <v>273468.28948899999</v>
      </c>
      <c r="Q203" s="24">
        <f t="shared" si="18"/>
        <v>0.41932030145898336</v>
      </c>
      <c r="R203" s="24">
        <v>0.8079034686088562</v>
      </c>
      <c r="S203" s="25">
        <f t="shared" si="19"/>
        <v>33.877032600682391</v>
      </c>
      <c r="T203" s="4">
        <v>202</v>
      </c>
    </row>
    <row r="204" spans="1:20" x14ac:dyDescent="0.25">
      <c r="A204" s="33">
        <v>19100</v>
      </c>
      <c r="B204" s="5" t="s">
        <v>222</v>
      </c>
      <c r="C204" s="5" t="s">
        <v>80</v>
      </c>
      <c r="D204" s="6"/>
      <c r="E204" s="7">
        <v>1882.24569277</v>
      </c>
      <c r="F204" s="8">
        <v>1</v>
      </c>
      <c r="G204" s="7">
        <v>46822.985365400004</v>
      </c>
      <c r="H204" s="7">
        <v>40.316331935299999</v>
      </c>
      <c r="I204" s="8">
        <v>1</v>
      </c>
      <c r="J204" s="7">
        <v>12713.234592500001</v>
      </c>
      <c r="K204" s="1">
        <v>1</v>
      </c>
      <c r="L204" s="8">
        <f t="shared" si="15"/>
        <v>3</v>
      </c>
      <c r="M204" s="6">
        <v>50546.9086331</v>
      </c>
      <c r="N204" s="6">
        <f t="shared" si="16"/>
        <v>61458.781982605302</v>
      </c>
      <c r="O204" s="7">
        <f t="shared" si="17"/>
        <v>-10911.873349505302</v>
      </c>
      <c r="P204" s="7">
        <v>79709.295471699996</v>
      </c>
      <c r="Q204" s="24">
        <f t="shared" si="18"/>
        <v>0.63414070258651556</v>
      </c>
      <c r="R204" s="24">
        <v>0.53418183326721191</v>
      </c>
      <c r="S204" s="25">
        <f t="shared" si="19"/>
        <v>33.874644305702269</v>
      </c>
      <c r="T204" s="4">
        <v>203</v>
      </c>
    </row>
    <row r="205" spans="1:20" x14ac:dyDescent="0.25">
      <c r="A205" s="33">
        <v>15183</v>
      </c>
      <c r="B205" s="5" t="s">
        <v>341</v>
      </c>
      <c r="C205" s="5" t="s">
        <v>46</v>
      </c>
      <c r="D205" s="6"/>
      <c r="E205" s="7">
        <v>12.624653860900001</v>
      </c>
      <c r="F205" s="8">
        <v>1</v>
      </c>
      <c r="G205" s="7">
        <v>28199.317635799998</v>
      </c>
      <c r="H205" s="7">
        <v>53.854905137700001</v>
      </c>
      <c r="I205" s="8">
        <v>1</v>
      </c>
      <c r="J205" s="7">
        <v>20488.248231400001</v>
      </c>
      <c r="K205" s="1">
        <v>1</v>
      </c>
      <c r="L205" s="8">
        <f t="shared" si="15"/>
        <v>3</v>
      </c>
      <c r="M205" s="6">
        <v>38951.3229574</v>
      </c>
      <c r="N205" s="6">
        <f t="shared" si="16"/>
        <v>48754.045426198601</v>
      </c>
      <c r="O205" s="7">
        <f t="shared" si="17"/>
        <v>-9802.7224687986018</v>
      </c>
      <c r="P205" s="7">
        <v>68665.276252700001</v>
      </c>
      <c r="Q205" s="24">
        <f t="shared" si="18"/>
        <v>0.5672637624590986</v>
      </c>
      <c r="R205" s="24">
        <v>0.59580332040786743</v>
      </c>
      <c r="S205" s="25">
        <f t="shared" si="19"/>
        <v>33.797763322019073</v>
      </c>
      <c r="T205" s="4">
        <v>204</v>
      </c>
    </row>
    <row r="206" spans="1:20" x14ac:dyDescent="0.25">
      <c r="A206" s="33">
        <v>25580</v>
      </c>
      <c r="B206" s="5" t="s">
        <v>365</v>
      </c>
      <c r="C206" s="5" t="s">
        <v>61</v>
      </c>
      <c r="D206" s="6"/>
      <c r="E206" s="7">
        <v>83.236125256099996</v>
      </c>
      <c r="F206" s="8">
        <v>1</v>
      </c>
      <c r="G206" s="7">
        <v>2977.9326790200003</v>
      </c>
      <c r="H206" s="7"/>
      <c r="I206" s="8">
        <v>1</v>
      </c>
      <c r="J206" s="7">
        <v>13107.671042</v>
      </c>
      <c r="K206" s="1">
        <v>1</v>
      </c>
      <c r="L206" s="8">
        <f t="shared" si="15"/>
        <v>3</v>
      </c>
      <c r="M206" s="6">
        <v>14822.560754800001</v>
      </c>
      <c r="N206" s="6">
        <f t="shared" si="16"/>
        <v>16168.8398462761</v>
      </c>
      <c r="O206" s="7">
        <f t="shared" si="17"/>
        <v>-1346.279091476099</v>
      </c>
      <c r="P206" s="7">
        <v>19737.3932809</v>
      </c>
      <c r="Q206" s="24">
        <f t="shared" si="18"/>
        <v>0.75098877262297281</v>
      </c>
      <c r="R206" s="24">
        <v>0.44861021637916565</v>
      </c>
      <c r="S206" s="25">
        <f t="shared" si="19"/>
        <v>33.690123578471585</v>
      </c>
      <c r="T206" s="4">
        <v>205</v>
      </c>
    </row>
    <row r="207" spans="1:20" x14ac:dyDescent="0.25">
      <c r="A207" s="33">
        <v>52473</v>
      </c>
      <c r="B207" s="5" t="s">
        <v>362</v>
      </c>
      <c r="C207" s="5" t="s">
        <v>18</v>
      </c>
      <c r="D207" s="6">
        <v>36396.841255699997</v>
      </c>
      <c r="E207" s="7"/>
      <c r="F207" s="8">
        <v>1</v>
      </c>
      <c r="G207" s="7">
        <v>210.435546139</v>
      </c>
      <c r="H207" s="7"/>
      <c r="I207" s="8">
        <v>1</v>
      </c>
      <c r="J207" s="7"/>
      <c r="K207" s="1"/>
      <c r="L207" s="8">
        <f t="shared" si="15"/>
        <v>2</v>
      </c>
      <c r="M207" s="6">
        <v>36607.276525900001</v>
      </c>
      <c r="N207" s="6">
        <f t="shared" si="16"/>
        <v>36607.276801838998</v>
      </c>
      <c r="O207" s="7">
        <f t="shared" si="17"/>
        <v>-2.7593899721978232E-4</v>
      </c>
      <c r="P207" s="7">
        <v>76030.697036800004</v>
      </c>
      <c r="Q207" s="24">
        <f t="shared" si="18"/>
        <v>0.48148021723622403</v>
      </c>
      <c r="R207" s="24">
        <v>0.69923943281173706</v>
      </c>
      <c r="S207" s="25">
        <f t="shared" si="19"/>
        <v>33.666995401032921</v>
      </c>
      <c r="T207" s="4">
        <v>206</v>
      </c>
    </row>
    <row r="208" spans="1:20" x14ac:dyDescent="0.25">
      <c r="A208" s="33">
        <v>68324</v>
      </c>
      <c r="B208" s="5" t="s">
        <v>887</v>
      </c>
      <c r="C208" s="5" t="s">
        <v>350</v>
      </c>
      <c r="D208" s="6"/>
      <c r="E208" s="7"/>
      <c r="F208" s="8"/>
      <c r="G208" s="7">
        <v>2134.1581304783708</v>
      </c>
      <c r="H208" s="7">
        <v>2.8725582244800001</v>
      </c>
      <c r="I208" s="8">
        <v>1</v>
      </c>
      <c r="J208" s="7">
        <v>8269.1811077999992</v>
      </c>
      <c r="K208" s="1">
        <v>1</v>
      </c>
      <c r="L208" s="8">
        <f t="shared" si="15"/>
        <v>2</v>
      </c>
      <c r="M208" s="6">
        <v>8277.6082539599993</v>
      </c>
      <c r="N208" s="6">
        <f t="shared" si="16"/>
        <v>10406.21179650285</v>
      </c>
      <c r="O208" s="7">
        <f t="shared" si="17"/>
        <v>-2128.6035425428508</v>
      </c>
      <c r="P208" s="7">
        <v>8318.4273032599995</v>
      </c>
      <c r="Q208" s="24">
        <f t="shared" si="18"/>
        <v>0.99509293670403265</v>
      </c>
      <c r="R208" s="24">
        <v>0.33799535036087036</v>
      </c>
      <c r="S208" s="25">
        <f t="shared" si="19"/>
        <v>33.633678578290692</v>
      </c>
      <c r="T208" s="4">
        <v>207</v>
      </c>
    </row>
    <row r="209" spans="1:20" x14ac:dyDescent="0.25">
      <c r="A209" s="33">
        <v>15332</v>
      </c>
      <c r="B209" s="5" t="s">
        <v>363</v>
      </c>
      <c r="C209" s="5" t="s">
        <v>46</v>
      </c>
      <c r="D209" s="6"/>
      <c r="E209" s="7">
        <v>0.79094451837699997</v>
      </c>
      <c r="F209" s="8">
        <v>1</v>
      </c>
      <c r="G209" s="7">
        <v>48754.48958809</v>
      </c>
      <c r="H209" s="7">
        <v>129.09526085799999</v>
      </c>
      <c r="I209" s="8">
        <v>1</v>
      </c>
      <c r="J209" s="7">
        <v>27085.645531400001</v>
      </c>
      <c r="K209" s="1">
        <v>1</v>
      </c>
      <c r="L209" s="8">
        <f t="shared" si="15"/>
        <v>3</v>
      </c>
      <c r="M209" s="6">
        <v>54943.627298599997</v>
      </c>
      <c r="N209" s="6">
        <f t="shared" si="16"/>
        <v>75970.021324866379</v>
      </c>
      <c r="O209" s="7">
        <f t="shared" si="17"/>
        <v>-21026.394026266382</v>
      </c>
      <c r="P209" s="7">
        <v>94866.1740555</v>
      </c>
      <c r="Q209" s="24">
        <f t="shared" si="18"/>
        <v>0.57916984473787325</v>
      </c>
      <c r="R209" s="24">
        <v>0.57954543828964233</v>
      </c>
      <c r="S209" s="25">
        <f t="shared" si="19"/>
        <v>33.565524151275483</v>
      </c>
      <c r="T209" s="4">
        <v>208</v>
      </c>
    </row>
    <row r="210" spans="1:20" x14ac:dyDescent="0.25">
      <c r="A210" s="33">
        <v>52203</v>
      </c>
      <c r="B210" s="5" t="s">
        <v>110</v>
      </c>
      <c r="C210" s="5" t="s">
        <v>18</v>
      </c>
      <c r="D210" s="6"/>
      <c r="E210" s="7"/>
      <c r="F210" s="8"/>
      <c r="G210" s="7">
        <v>3951.6887094690001</v>
      </c>
      <c r="H210" s="7">
        <v>9.47630069571</v>
      </c>
      <c r="I210" s="8">
        <v>1</v>
      </c>
      <c r="J210" s="7"/>
      <c r="K210" s="1"/>
      <c r="L210" s="8">
        <f t="shared" si="15"/>
        <v>1</v>
      </c>
      <c r="M210" s="6">
        <v>3961.1650101700002</v>
      </c>
      <c r="N210" s="6">
        <f t="shared" si="16"/>
        <v>3961.1650101647101</v>
      </c>
      <c r="O210" s="7">
        <f t="shared" si="17"/>
        <v>5.2900759328622371E-9</v>
      </c>
      <c r="P210" s="7">
        <v>6176.9467594400003</v>
      </c>
      <c r="Q210" s="24">
        <f t="shared" si="18"/>
        <v>0.6412820385923349</v>
      </c>
      <c r="R210" s="24">
        <v>0.52271676063537598</v>
      </c>
      <c r="S210" s="25">
        <f t="shared" si="19"/>
        <v>33.520886986663548</v>
      </c>
      <c r="T210" s="4">
        <v>209</v>
      </c>
    </row>
    <row r="211" spans="1:20" x14ac:dyDescent="0.25">
      <c r="A211" s="33">
        <v>73152</v>
      </c>
      <c r="B211" s="5" t="s">
        <v>294</v>
      </c>
      <c r="C211" s="5" t="s">
        <v>35</v>
      </c>
      <c r="D211" s="6"/>
      <c r="E211" s="7"/>
      <c r="F211" s="8"/>
      <c r="G211" s="7">
        <v>10273.41109145</v>
      </c>
      <c r="H211" s="7">
        <v>21.223471514100002</v>
      </c>
      <c r="I211" s="8">
        <v>1</v>
      </c>
      <c r="J211" s="7">
        <v>5477.7334833100003</v>
      </c>
      <c r="K211" s="1">
        <v>1</v>
      </c>
      <c r="L211" s="8">
        <f t="shared" si="15"/>
        <v>2</v>
      </c>
      <c r="M211" s="6">
        <v>12658.5371734</v>
      </c>
      <c r="N211" s="6">
        <f t="shared" si="16"/>
        <v>15772.368046274099</v>
      </c>
      <c r="O211" s="7">
        <f t="shared" si="17"/>
        <v>-3113.8308728740994</v>
      </c>
      <c r="P211" s="7">
        <v>17659.786559100001</v>
      </c>
      <c r="Q211" s="24">
        <f t="shared" si="18"/>
        <v>0.71680012275556737</v>
      </c>
      <c r="R211" s="24">
        <v>0.46565097570419312</v>
      </c>
      <c r="S211" s="25">
        <f t="shared" si="19"/>
        <v>33.37786765460153</v>
      </c>
      <c r="T211" s="4">
        <v>210</v>
      </c>
    </row>
    <row r="212" spans="1:20" x14ac:dyDescent="0.25">
      <c r="A212" s="33">
        <v>25489</v>
      </c>
      <c r="B212" s="5" t="s">
        <v>368</v>
      </c>
      <c r="C212" s="5" t="s">
        <v>61</v>
      </c>
      <c r="D212" s="6"/>
      <c r="E212" s="7"/>
      <c r="F212" s="8"/>
      <c r="G212" s="7">
        <v>4425.7077784539997</v>
      </c>
      <c r="H212" s="7"/>
      <c r="I212" s="8">
        <v>1</v>
      </c>
      <c r="J212" s="7">
        <v>5314.2784157100004</v>
      </c>
      <c r="K212" s="1">
        <v>1</v>
      </c>
      <c r="L212" s="8">
        <f t="shared" si="15"/>
        <v>2</v>
      </c>
      <c r="M212" s="6">
        <v>5687.5544811099999</v>
      </c>
      <c r="N212" s="6">
        <f t="shared" si="16"/>
        <v>9739.9861941640011</v>
      </c>
      <c r="O212" s="7">
        <f t="shared" si="17"/>
        <v>-4052.4317130540012</v>
      </c>
      <c r="P212" s="7">
        <v>5691.8935154800001</v>
      </c>
      <c r="Q212" s="24">
        <f t="shared" si="18"/>
        <v>0.99923768173838823</v>
      </c>
      <c r="R212" s="24">
        <v>0.33374384045600891</v>
      </c>
      <c r="S212" s="25">
        <f t="shared" si="19"/>
        <v>33.348942143172884</v>
      </c>
      <c r="T212" s="4">
        <v>211</v>
      </c>
    </row>
    <row r="213" spans="1:20" x14ac:dyDescent="0.25">
      <c r="A213" s="33">
        <v>15276</v>
      </c>
      <c r="B213" s="5" t="s">
        <v>373</v>
      </c>
      <c r="C213" s="5" t="s">
        <v>46</v>
      </c>
      <c r="D213" s="6"/>
      <c r="E213" s="7"/>
      <c r="F213" s="8"/>
      <c r="G213" s="7">
        <v>4348.4031252466502</v>
      </c>
      <c r="H213" s="7"/>
      <c r="I213" s="8">
        <v>1</v>
      </c>
      <c r="J213" s="7">
        <v>8831.1238271399998</v>
      </c>
      <c r="K213" s="1">
        <v>1</v>
      </c>
      <c r="L213" s="8">
        <f t="shared" si="15"/>
        <v>2</v>
      </c>
      <c r="M213" s="6">
        <v>8831.1238271399998</v>
      </c>
      <c r="N213" s="6">
        <f t="shared" si="16"/>
        <v>13179.52695238665</v>
      </c>
      <c r="O213" s="7">
        <f t="shared" si="17"/>
        <v>-4348.4031252466502</v>
      </c>
      <c r="P213" s="7">
        <v>8834.9391751300009</v>
      </c>
      <c r="Q213" s="24">
        <f t="shared" si="18"/>
        <v>0.99956815231951557</v>
      </c>
      <c r="R213" s="24">
        <v>0.33137398958206177</v>
      </c>
      <c r="S213" s="25">
        <f t="shared" si="19"/>
        <v>33.123088649328785</v>
      </c>
      <c r="T213" s="4">
        <v>212</v>
      </c>
    </row>
    <row r="214" spans="1:20" x14ac:dyDescent="0.25">
      <c r="A214" s="33">
        <v>50245</v>
      </c>
      <c r="B214" s="5" t="s">
        <v>344</v>
      </c>
      <c r="C214" s="5" t="s">
        <v>145</v>
      </c>
      <c r="D214" s="6"/>
      <c r="E214" s="7"/>
      <c r="F214" s="8"/>
      <c r="G214" s="7">
        <v>19028.04952253</v>
      </c>
      <c r="H214" s="7">
        <v>0.32131592277600002</v>
      </c>
      <c r="I214" s="8">
        <v>1</v>
      </c>
      <c r="J214" s="7">
        <v>21600.190749199999</v>
      </c>
      <c r="K214" s="1">
        <v>1</v>
      </c>
      <c r="L214" s="8">
        <f t="shared" si="15"/>
        <v>2</v>
      </c>
      <c r="M214" s="6">
        <v>25718.240576600001</v>
      </c>
      <c r="N214" s="6">
        <f t="shared" si="16"/>
        <v>40628.561587652774</v>
      </c>
      <c r="O214" s="7">
        <f t="shared" si="17"/>
        <v>-14910.321011052773</v>
      </c>
      <c r="P214" s="7">
        <v>27534.714542199999</v>
      </c>
      <c r="Q214" s="24">
        <f t="shared" si="18"/>
        <v>0.93402967868738751</v>
      </c>
      <c r="R214" s="24">
        <v>0.35406091809272766</v>
      </c>
      <c r="S214" s="25">
        <f t="shared" si="19"/>
        <v>33.070340556191184</v>
      </c>
      <c r="T214" s="4">
        <v>213</v>
      </c>
    </row>
    <row r="215" spans="1:20" x14ac:dyDescent="0.25">
      <c r="A215" s="33">
        <v>15810</v>
      </c>
      <c r="B215" s="5" t="s">
        <v>342</v>
      </c>
      <c r="C215" s="5" t="s">
        <v>46</v>
      </c>
      <c r="D215" s="6"/>
      <c r="E215" s="7">
        <v>18.349333874799999</v>
      </c>
      <c r="F215" s="8">
        <v>1</v>
      </c>
      <c r="G215" s="7">
        <v>5131.5827244299999</v>
      </c>
      <c r="H215" s="7">
        <v>19.452540657499998</v>
      </c>
      <c r="I215" s="8">
        <v>1</v>
      </c>
      <c r="J215" s="7">
        <v>1414.04740343</v>
      </c>
      <c r="K215" s="1">
        <v>1</v>
      </c>
      <c r="L215" s="8">
        <f t="shared" si="15"/>
        <v>3</v>
      </c>
      <c r="M215" s="6">
        <v>5281.6177800300002</v>
      </c>
      <c r="N215" s="6">
        <f t="shared" si="16"/>
        <v>6583.432002392301</v>
      </c>
      <c r="O215" s="7">
        <f t="shared" si="17"/>
        <v>-1301.8142223623008</v>
      </c>
      <c r="P215" s="7">
        <v>7236.6164147400004</v>
      </c>
      <c r="Q215" s="24">
        <f t="shared" si="18"/>
        <v>0.72984630901149672</v>
      </c>
      <c r="R215" s="24">
        <v>0.45251396298408508</v>
      </c>
      <c r="S215" s="25">
        <f t="shared" si="19"/>
        <v>33.026564566009952</v>
      </c>
      <c r="T215" s="4">
        <v>214</v>
      </c>
    </row>
    <row r="216" spans="1:20" x14ac:dyDescent="0.25">
      <c r="A216" s="33">
        <v>44378</v>
      </c>
      <c r="B216" s="5" t="s">
        <v>252</v>
      </c>
      <c r="C216" s="5" t="s">
        <v>23</v>
      </c>
      <c r="D216" s="6"/>
      <c r="E216" s="7">
        <v>1060.52002369</v>
      </c>
      <c r="F216" s="8">
        <v>1</v>
      </c>
      <c r="G216" s="7">
        <v>66.785128013999994</v>
      </c>
      <c r="H216" s="7"/>
      <c r="I216" s="8">
        <v>1</v>
      </c>
      <c r="J216" s="7">
        <v>10237.047269799999</v>
      </c>
      <c r="K216" s="1">
        <v>1</v>
      </c>
      <c r="L216" s="8">
        <f t="shared" si="15"/>
        <v>3</v>
      </c>
      <c r="M216" s="6">
        <v>11320.2048369</v>
      </c>
      <c r="N216" s="6">
        <f t="shared" si="16"/>
        <v>11364.352421504</v>
      </c>
      <c r="O216" s="7">
        <f t="shared" si="17"/>
        <v>-44.147584603999348</v>
      </c>
      <c r="P216" s="7">
        <v>21517.428713199999</v>
      </c>
      <c r="Q216" s="24">
        <f t="shared" si="18"/>
        <v>0.52609468295603323</v>
      </c>
      <c r="R216" s="24">
        <v>0.62734025716781616</v>
      </c>
      <c r="S216" s="25">
        <f t="shared" si="19"/>
        <v>33.004037370025856</v>
      </c>
      <c r="T216" s="4">
        <v>215</v>
      </c>
    </row>
    <row r="217" spans="1:20" x14ac:dyDescent="0.25">
      <c r="A217" s="33">
        <v>19548</v>
      </c>
      <c r="B217" s="5" t="s">
        <v>389</v>
      </c>
      <c r="C217" s="5" t="s">
        <v>80</v>
      </c>
      <c r="D217" s="6"/>
      <c r="E217" s="7"/>
      <c r="F217" s="8"/>
      <c r="G217" s="7">
        <v>16766.302127407791</v>
      </c>
      <c r="H217" s="7">
        <v>224.09477684500001</v>
      </c>
      <c r="I217" s="8">
        <v>1</v>
      </c>
      <c r="J217" s="7">
        <v>2194.5225841199999</v>
      </c>
      <c r="K217" s="1">
        <v>1</v>
      </c>
      <c r="L217" s="8">
        <f t="shared" si="15"/>
        <v>2</v>
      </c>
      <c r="M217" s="6">
        <v>17463.313963100001</v>
      </c>
      <c r="N217" s="6">
        <f t="shared" si="16"/>
        <v>19184.919488372791</v>
      </c>
      <c r="O217" s="7">
        <f t="shared" si="17"/>
        <v>-1721.6055252727892</v>
      </c>
      <c r="P217" s="7">
        <v>18150.612716899999</v>
      </c>
      <c r="Q217" s="24">
        <f t="shared" si="18"/>
        <v>0.96213357837997082</v>
      </c>
      <c r="R217" s="24">
        <v>0.34273290634155273</v>
      </c>
      <c r="S217" s="25">
        <f t="shared" si="19"/>
        <v>32.975483760696548</v>
      </c>
      <c r="T217" s="4">
        <v>216</v>
      </c>
    </row>
    <row r="218" spans="1:20" x14ac:dyDescent="0.25">
      <c r="A218" s="33">
        <v>15753</v>
      </c>
      <c r="B218" s="5" t="s">
        <v>364</v>
      </c>
      <c r="C218" s="5" t="s">
        <v>46</v>
      </c>
      <c r="D218" s="6"/>
      <c r="E218" s="7">
        <v>9.5181562141599994</v>
      </c>
      <c r="F218" s="8">
        <v>1</v>
      </c>
      <c r="G218" s="7">
        <v>9272.106349239999</v>
      </c>
      <c r="H218" s="7">
        <v>27.804939688499999</v>
      </c>
      <c r="I218" s="8">
        <v>1</v>
      </c>
      <c r="J218" s="7">
        <v>6356.12672785</v>
      </c>
      <c r="K218" s="1">
        <v>1</v>
      </c>
      <c r="L218" s="8">
        <f t="shared" si="15"/>
        <v>3</v>
      </c>
      <c r="M218" s="6">
        <v>10819.139024800001</v>
      </c>
      <c r="N218" s="6">
        <f t="shared" si="16"/>
        <v>15665.556172992659</v>
      </c>
      <c r="O218" s="7">
        <f t="shared" si="17"/>
        <v>-4846.4171481926587</v>
      </c>
      <c r="P218" s="7">
        <v>12342.729199400001</v>
      </c>
      <c r="Q218" s="24">
        <f t="shared" si="18"/>
        <v>0.87655970166840702</v>
      </c>
      <c r="R218" s="24">
        <v>0.37562605738639832</v>
      </c>
      <c r="S218" s="25">
        <f t="shared" si="19"/>
        <v>32.92586648015012</v>
      </c>
      <c r="T218" s="4">
        <v>217</v>
      </c>
    </row>
    <row r="219" spans="1:20" x14ac:dyDescent="0.25">
      <c r="A219" s="33">
        <v>54743</v>
      </c>
      <c r="B219" s="5" t="s">
        <v>375</v>
      </c>
      <c r="C219" s="5" t="s">
        <v>12</v>
      </c>
      <c r="D219" s="6"/>
      <c r="E219" s="7"/>
      <c r="F219" s="8"/>
      <c r="G219" s="7">
        <v>11963.699965787098</v>
      </c>
      <c r="H219" s="7"/>
      <c r="I219" s="8">
        <v>1</v>
      </c>
      <c r="J219" s="7">
        <v>18347.743418499998</v>
      </c>
      <c r="K219" s="1">
        <v>1</v>
      </c>
      <c r="L219" s="8">
        <f t="shared" si="15"/>
        <v>2</v>
      </c>
      <c r="M219" s="6">
        <v>20583.2570089</v>
      </c>
      <c r="N219" s="6">
        <f t="shared" si="16"/>
        <v>30311.443384287097</v>
      </c>
      <c r="O219" s="7">
        <f t="shared" si="17"/>
        <v>-9728.1863753870966</v>
      </c>
      <c r="P219" s="7">
        <v>31652.007424799998</v>
      </c>
      <c r="Q219" s="24">
        <f t="shared" si="18"/>
        <v>0.65029862822452755</v>
      </c>
      <c r="R219" s="24">
        <v>0.50610685348510742</v>
      </c>
      <c r="S219" s="25">
        <f t="shared" si="19"/>
        <v>32.912059255639733</v>
      </c>
      <c r="T219" s="4">
        <v>218</v>
      </c>
    </row>
    <row r="220" spans="1:20" x14ac:dyDescent="0.25">
      <c r="A220" s="33">
        <v>73449</v>
      </c>
      <c r="B220" s="5" t="s">
        <v>378</v>
      </c>
      <c r="C220" s="5" t="s">
        <v>35</v>
      </c>
      <c r="D220" s="6"/>
      <c r="E220" s="7"/>
      <c r="F220" s="8"/>
      <c r="G220" s="7">
        <v>4033.0588780432499</v>
      </c>
      <c r="H220" s="7">
        <v>0.455776614804</v>
      </c>
      <c r="I220" s="8">
        <v>1</v>
      </c>
      <c r="J220" s="7">
        <v>17672.360773699998</v>
      </c>
      <c r="K220" s="1">
        <v>1</v>
      </c>
      <c r="L220" s="8">
        <f t="shared" si="15"/>
        <v>2</v>
      </c>
      <c r="M220" s="6">
        <v>18912.612734400002</v>
      </c>
      <c r="N220" s="6">
        <f t="shared" si="16"/>
        <v>21705.875428358053</v>
      </c>
      <c r="O220" s="7">
        <f t="shared" si="17"/>
        <v>-2793.2626939580514</v>
      </c>
      <c r="P220" s="7">
        <v>20265.188638899999</v>
      </c>
      <c r="Q220" s="24">
        <f t="shared" si="18"/>
        <v>0.93325618978430513</v>
      </c>
      <c r="R220" s="24">
        <v>0.35187444090843201</v>
      </c>
      <c r="S220" s="25">
        <f t="shared" si="19"/>
        <v>32.838900000468591</v>
      </c>
      <c r="T220" s="4">
        <v>219</v>
      </c>
    </row>
    <row r="221" spans="1:20" x14ac:dyDescent="0.25">
      <c r="A221" s="33">
        <v>15464</v>
      </c>
      <c r="B221" s="5" t="s">
        <v>372</v>
      </c>
      <c r="C221" s="5" t="s">
        <v>46</v>
      </c>
      <c r="D221" s="6"/>
      <c r="E221" s="7">
        <v>16.585232493500001</v>
      </c>
      <c r="F221" s="8">
        <v>1</v>
      </c>
      <c r="G221" s="7">
        <v>14986.059334905929</v>
      </c>
      <c r="H221" s="7">
        <v>11.3242829167</v>
      </c>
      <c r="I221" s="8">
        <v>1</v>
      </c>
      <c r="J221" s="7">
        <v>22293.805493600001</v>
      </c>
      <c r="K221" s="1">
        <v>1</v>
      </c>
      <c r="L221" s="8">
        <f t="shared" si="15"/>
        <v>3</v>
      </c>
      <c r="M221" s="6">
        <v>27594.216701500001</v>
      </c>
      <c r="N221" s="6">
        <f t="shared" si="16"/>
        <v>37307.774343916128</v>
      </c>
      <c r="O221" s="7">
        <f t="shared" si="17"/>
        <v>-9713.5576424161263</v>
      </c>
      <c r="P221" s="7">
        <v>36006.248934000003</v>
      </c>
      <c r="Q221" s="24">
        <f t="shared" si="18"/>
        <v>0.76637299131271952</v>
      </c>
      <c r="R221" s="24">
        <v>0.42737248539924622</v>
      </c>
      <c r="S221" s="25">
        <f t="shared" si="19"/>
        <v>32.752673004017183</v>
      </c>
      <c r="T221" s="4">
        <v>220</v>
      </c>
    </row>
    <row r="222" spans="1:20" x14ac:dyDescent="0.25">
      <c r="A222" s="33">
        <v>5467</v>
      </c>
      <c r="B222" s="5" t="s">
        <v>285</v>
      </c>
      <c r="C222" s="5" t="s">
        <v>15</v>
      </c>
      <c r="D222" s="6"/>
      <c r="E222" s="7"/>
      <c r="F222" s="8"/>
      <c r="G222" s="7">
        <v>5557.9060874636898</v>
      </c>
      <c r="H222" s="7">
        <v>0.41287345322899999</v>
      </c>
      <c r="I222" s="8">
        <v>1</v>
      </c>
      <c r="J222" s="7">
        <v>2039.43102636</v>
      </c>
      <c r="K222" s="1">
        <v>1</v>
      </c>
      <c r="L222" s="8">
        <f t="shared" si="15"/>
        <v>2</v>
      </c>
      <c r="M222" s="6">
        <v>6413.6893368800002</v>
      </c>
      <c r="N222" s="6">
        <f t="shared" si="16"/>
        <v>7597.7499872769185</v>
      </c>
      <c r="O222" s="7">
        <f t="shared" si="17"/>
        <v>-1184.0606503969184</v>
      </c>
      <c r="P222" s="7">
        <v>7536.9018992399997</v>
      </c>
      <c r="Q222" s="24">
        <f t="shared" si="18"/>
        <v>0.85097158257118066</v>
      </c>
      <c r="R222" s="24">
        <v>0.38333332538604736</v>
      </c>
      <c r="S222" s="25">
        <f t="shared" si="19"/>
        <v>32.620576655603806</v>
      </c>
      <c r="T222" s="4">
        <v>221</v>
      </c>
    </row>
    <row r="223" spans="1:20" x14ac:dyDescent="0.25">
      <c r="A223" s="33">
        <v>15832</v>
      </c>
      <c r="B223" s="5" t="s">
        <v>320</v>
      </c>
      <c r="C223" s="5" t="s">
        <v>46</v>
      </c>
      <c r="D223" s="6"/>
      <c r="E223" s="7"/>
      <c r="F223" s="8"/>
      <c r="G223" s="7">
        <v>1301.42701718644</v>
      </c>
      <c r="H223" s="7">
        <v>1.6679484653100001</v>
      </c>
      <c r="I223" s="8">
        <v>1</v>
      </c>
      <c r="J223" s="7">
        <v>1926.0926277900001</v>
      </c>
      <c r="K223" s="1">
        <v>1</v>
      </c>
      <c r="L223" s="8">
        <f t="shared" si="15"/>
        <v>2</v>
      </c>
      <c r="M223" s="6">
        <v>2628.7917105699999</v>
      </c>
      <c r="N223" s="6">
        <f t="shared" si="16"/>
        <v>3229.1875934417503</v>
      </c>
      <c r="O223" s="7">
        <f t="shared" si="17"/>
        <v>-600.39588287175047</v>
      </c>
      <c r="P223" s="7">
        <v>2919.60145397</v>
      </c>
      <c r="Q223" s="24">
        <f t="shared" si="18"/>
        <v>0.90039402706675442</v>
      </c>
      <c r="R223" s="24">
        <v>0.36226415634155273</v>
      </c>
      <c r="S223" s="25">
        <f t="shared" si="19"/>
        <v>32.618048259031099</v>
      </c>
      <c r="T223" s="4">
        <v>222</v>
      </c>
    </row>
    <row r="224" spans="1:20" x14ac:dyDescent="0.25">
      <c r="A224" s="33">
        <v>73347</v>
      </c>
      <c r="B224" s="5" t="s">
        <v>277</v>
      </c>
      <c r="C224" s="5" t="s">
        <v>35</v>
      </c>
      <c r="D224" s="6"/>
      <c r="E224" s="7"/>
      <c r="F224" s="8"/>
      <c r="G224" s="7">
        <v>15163.460343850002</v>
      </c>
      <c r="H224" s="7">
        <v>88.990497871100004</v>
      </c>
      <c r="I224" s="8">
        <v>1</v>
      </c>
      <c r="J224" s="7">
        <v>13953.5927672</v>
      </c>
      <c r="K224" s="1">
        <v>1</v>
      </c>
      <c r="L224" s="8">
        <f t="shared" si="15"/>
        <v>2</v>
      </c>
      <c r="M224" s="6">
        <v>23793.305996899999</v>
      </c>
      <c r="N224" s="6">
        <f t="shared" si="16"/>
        <v>29206.0436089211</v>
      </c>
      <c r="O224" s="7">
        <f t="shared" si="17"/>
        <v>-5412.7376120211011</v>
      </c>
      <c r="P224" s="7">
        <v>32317.7784293</v>
      </c>
      <c r="Q224" s="24">
        <f t="shared" si="18"/>
        <v>0.73622962818906112</v>
      </c>
      <c r="R224" s="24">
        <v>0.44169095158576965</v>
      </c>
      <c r="S224" s="25">
        <f t="shared" si="19"/>
        <v>32.518596506046379</v>
      </c>
      <c r="T224" s="4">
        <v>223</v>
      </c>
    </row>
    <row r="225" spans="1:20" x14ac:dyDescent="0.25">
      <c r="A225" s="33">
        <v>85315</v>
      </c>
      <c r="B225" s="5" t="s">
        <v>287</v>
      </c>
      <c r="C225" s="5" t="s">
        <v>114</v>
      </c>
      <c r="D225" s="6"/>
      <c r="E225" s="7">
        <v>8.9622399995999996E-2</v>
      </c>
      <c r="F225" s="8">
        <v>1</v>
      </c>
      <c r="G225" s="7">
        <v>6078.47413624</v>
      </c>
      <c r="H225" s="7"/>
      <c r="I225" s="8">
        <v>1</v>
      </c>
      <c r="J225" s="7">
        <v>15990.9029969</v>
      </c>
      <c r="K225" s="1">
        <v>1</v>
      </c>
      <c r="L225" s="8">
        <f t="shared" si="15"/>
        <v>3</v>
      </c>
      <c r="M225" s="6">
        <v>17916.109994800001</v>
      </c>
      <c r="N225" s="6">
        <f t="shared" si="16"/>
        <v>22069.466755539997</v>
      </c>
      <c r="O225" s="7">
        <f t="shared" si="17"/>
        <v>-4153.3567607399964</v>
      </c>
      <c r="P225" s="7">
        <v>31194.051878800001</v>
      </c>
      <c r="Q225" s="24">
        <f t="shared" si="18"/>
        <v>0.5743437904255102</v>
      </c>
      <c r="R225" s="24">
        <v>0.56521737575531006</v>
      </c>
      <c r="S225" s="25">
        <f t="shared" si="19"/>
        <v>32.462909000566462</v>
      </c>
      <c r="T225" s="4">
        <v>224</v>
      </c>
    </row>
    <row r="226" spans="1:20" x14ac:dyDescent="0.25">
      <c r="A226" s="33">
        <v>25335</v>
      </c>
      <c r="B226" s="5" t="s">
        <v>398</v>
      </c>
      <c r="C226" s="5" t="s">
        <v>61</v>
      </c>
      <c r="D226" s="6"/>
      <c r="E226" s="7">
        <v>3.0372717788199999E-2</v>
      </c>
      <c r="F226" s="8">
        <v>1</v>
      </c>
      <c r="G226" s="7">
        <v>16237.543690799999</v>
      </c>
      <c r="H226" s="7">
        <v>3.09931382143</v>
      </c>
      <c r="I226" s="8">
        <v>1</v>
      </c>
      <c r="J226" s="7">
        <v>20742.574849000001</v>
      </c>
      <c r="K226" s="1">
        <v>1</v>
      </c>
      <c r="L226" s="8">
        <f t="shared" si="15"/>
        <v>3</v>
      </c>
      <c r="M226" s="6">
        <v>21681.993401700001</v>
      </c>
      <c r="N226" s="6">
        <f t="shared" si="16"/>
        <v>36983.248226339216</v>
      </c>
      <c r="O226" s="7">
        <f t="shared" si="17"/>
        <v>-15301.254824639214</v>
      </c>
      <c r="P226" s="7">
        <v>22156.875355700002</v>
      </c>
      <c r="Q226" s="24">
        <f t="shared" si="18"/>
        <v>0.97856728684092931</v>
      </c>
      <c r="R226" s="24">
        <v>0.33112582564353943</v>
      </c>
      <c r="S226" s="25">
        <f t="shared" si="19"/>
        <v>32.402890080296096</v>
      </c>
      <c r="T226" s="4">
        <v>225</v>
      </c>
    </row>
    <row r="227" spans="1:20" x14ac:dyDescent="0.25">
      <c r="A227" s="33">
        <v>20517</v>
      </c>
      <c r="B227" s="5" t="s">
        <v>36</v>
      </c>
      <c r="C227" s="5" t="s">
        <v>28</v>
      </c>
      <c r="D227" s="6">
        <v>1.1558323563600001E-4</v>
      </c>
      <c r="E227" s="7">
        <v>392.46158579799999</v>
      </c>
      <c r="F227" s="8">
        <v>1</v>
      </c>
      <c r="G227" s="7">
        <v>9776.3845717950007</v>
      </c>
      <c r="H227" s="7">
        <v>6.5168569308099999E-2</v>
      </c>
      <c r="I227" s="8">
        <v>1</v>
      </c>
      <c r="J227" s="7">
        <v>21895.696105700001</v>
      </c>
      <c r="K227" s="1">
        <v>1</v>
      </c>
      <c r="L227" s="8">
        <f t="shared" si="15"/>
        <v>3</v>
      </c>
      <c r="M227" s="6">
        <v>25908.563238300001</v>
      </c>
      <c r="N227" s="6">
        <f t="shared" si="16"/>
        <v>32064.607547445543</v>
      </c>
      <c r="O227" s="7">
        <f t="shared" si="17"/>
        <v>-6156.0443091455418</v>
      </c>
      <c r="P227" s="7">
        <v>53317.546698999999</v>
      </c>
      <c r="Q227" s="24">
        <f t="shared" si="18"/>
        <v>0.48592939552460562</v>
      </c>
      <c r="R227" s="24">
        <v>0.66666668653488159</v>
      </c>
      <c r="S227" s="25">
        <f t="shared" si="19"/>
        <v>32.395294000428677</v>
      </c>
      <c r="T227" s="4">
        <v>226</v>
      </c>
    </row>
    <row r="228" spans="1:20" x14ac:dyDescent="0.25">
      <c r="A228" s="33">
        <v>68245</v>
      </c>
      <c r="B228" s="5" t="s">
        <v>832</v>
      </c>
      <c r="C228" s="5" t="s">
        <v>350</v>
      </c>
      <c r="D228" s="6"/>
      <c r="E228" s="7"/>
      <c r="F228" s="8"/>
      <c r="G228" s="7">
        <v>2431.1974176200001</v>
      </c>
      <c r="H228" s="7"/>
      <c r="I228" s="8">
        <v>1</v>
      </c>
      <c r="J228" s="7">
        <v>7202.5866220500002</v>
      </c>
      <c r="K228" s="1">
        <v>1</v>
      </c>
      <c r="L228" s="8">
        <f t="shared" si="15"/>
        <v>2</v>
      </c>
      <c r="M228" s="6">
        <v>7423.4037236200002</v>
      </c>
      <c r="N228" s="6">
        <f t="shared" si="16"/>
        <v>9633.7840396700012</v>
      </c>
      <c r="O228" s="7">
        <f t="shared" si="17"/>
        <v>-2210.3803160500011</v>
      </c>
      <c r="P228" s="7">
        <v>9342.3356625600009</v>
      </c>
      <c r="Q228" s="24">
        <f t="shared" si="18"/>
        <v>0.79459826661653343</v>
      </c>
      <c r="R228" s="24">
        <v>0.40758875012397766</v>
      </c>
      <c r="S228" s="25">
        <f t="shared" si="19"/>
        <v>32.386931434091203</v>
      </c>
      <c r="T228" s="4">
        <v>227</v>
      </c>
    </row>
    <row r="229" spans="1:20" x14ac:dyDescent="0.25">
      <c r="A229" s="33">
        <v>68682</v>
      </c>
      <c r="B229" s="5" t="s">
        <v>524</v>
      </c>
      <c r="C229" s="5" t="s">
        <v>350</v>
      </c>
      <c r="D229" s="6"/>
      <c r="E229" s="7">
        <v>41.322697933299999</v>
      </c>
      <c r="F229" s="8">
        <v>1</v>
      </c>
      <c r="G229" s="7">
        <v>7041.1592165500006</v>
      </c>
      <c r="H229" s="7"/>
      <c r="I229" s="8">
        <v>1</v>
      </c>
      <c r="J229" s="7">
        <v>3411.3792946600001</v>
      </c>
      <c r="K229" s="1">
        <v>1</v>
      </c>
      <c r="L229" s="8">
        <f t="shared" si="15"/>
        <v>3</v>
      </c>
      <c r="M229" s="6">
        <v>8760.1503272600003</v>
      </c>
      <c r="N229" s="6">
        <f t="shared" si="16"/>
        <v>10493.861209143301</v>
      </c>
      <c r="O229" s="7">
        <f t="shared" si="17"/>
        <v>-1733.7108818833003</v>
      </c>
      <c r="P229" s="7">
        <v>14368.031791199999</v>
      </c>
      <c r="Q229" s="24">
        <f t="shared" si="18"/>
        <v>0.60969730959429924</v>
      </c>
      <c r="R229" s="24">
        <v>0.53051948547363281</v>
      </c>
      <c r="S229" s="25">
        <f t="shared" si="19"/>
        <v>32.345630298062581</v>
      </c>
      <c r="T229" s="4">
        <v>228</v>
      </c>
    </row>
    <row r="230" spans="1:20" x14ac:dyDescent="0.25">
      <c r="A230" s="33">
        <v>15051</v>
      </c>
      <c r="B230" s="5" t="s">
        <v>353</v>
      </c>
      <c r="C230" s="5" t="s">
        <v>46</v>
      </c>
      <c r="D230" s="6"/>
      <c r="E230" s="7"/>
      <c r="F230" s="8"/>
      <c r="G230" s="7">
        <v>3302.5196287611716</v>
      </c>
      <c r="H230" s="7">
        <v>1.0928278678200001</v>
      </c>
      <c r="I230" s="8">
        <v>1</v>
      </c>
      <c r="J230" s="7">
        <v>10321.7432467</v>
      </c>
      <c r="K230" s="1">
        <v>1</v>
      </c>
      <c r="L230" s="8">
        <f t="shared" si="15"/>
        <v>2</v>
      </c>
      <c r="M230" s="6">
        <v>11028.6114652</v>
      </c>
      <c r="N230" s="6">
        <f t="shared" si="16"/>
        <v>13625.355703328991</v>
      </c>
      <c r="O230" s="7">
        <f t="shared" si="17"/>
        <v>-2596.7442381289911</v>
      </c>
      <c r="P230" s="7">
        <v>13743.0168916</v>
      </c>
      <c r="Q230" s="24">
        <f t="shared" si="18"/>
        <v>0.80248838753453777</v>
      </c>
      <c r="R230" s="24">
        <v>0.40297907590866089</v>
      </c>
      <c r="S230" s="25">
        <f t="shared" si="19"/>
        <v>32.338602883609937</v>
      </c>
      <c r="T230" s="4">
        <v>229</v>
      </c>
    </row>
    <row r="231" spans="1:20" x14ac:dyDescent="0.25">
      <c r="A231" s="33">
        <v>54099</v>
      </c>
      <c r="B231" s="5" t="s">
        <v>385</v>
      </c>
      <c r="C231" s="5" t="s">
        <v>12</v>
      </c>
      <c r="D231" s="6"/>
      <c r="E231" s="7">
        <v>9.6173700087899991</v>
      </c>
      <c r="F231" s="8">
        <v>1</v>
      </c>
      <c r="G231" s="7">
        <v>8453.2315627002499</v>
      </c>
      <c r="H231" s="7"/>
      <c r="I231" s="8">
        <v>1</v>
      </c>
      <c r="J231" s="7">
        <v>16922.7799185</v>
      </c>
      <c r="K231" s="1">
        <v>1</v>
      </c>
      <c r="L231" s="8">
        <f t="shared" si="15"/>
        <v>3</v>
      </c>
      <c r="M231" s="6">
        <v>16922.7799185</v>
      </c>
      <c r="N231" s="6">
        <f t="shared" si="16"/>
        <v>25385.62885120904</v>
      </c>
      <c r="O231" s="7">
        <f t="shared" si="17"/>
        <v>-8462.8489327090392</v>
      </c>
      <c r="P231" s="7">
        <v>16922.7799185</v>
      </c>
      <c r="Q231" s="24">
        <f t="shared" si="18"/>
        <v>1</v>
      </c>
      <c r="R231" s="24">
        <v>0.32332059741020203</v>
      </c>
      <c r="S231" s="25">
        <f t="shared" si="19"/>
        <v>32.332059741020203</v>
      </c>
      <c r="T231" s="4">
        <v>230</v>
      </c>
    </row>
    <row r="232" spans="1:20" x14ac:dyDescent="0.25">
      <c r="A232" s="33">
        <v>68780</v>
      </c>
      <c r="B232" s="5" t="s">
        <v>500</v>
      </c>
      <c r="C232" s="5" t="s">
        <v>350</v>
      </c>
      <c r="D232" s="6"/>
      <c r="E232" s="7"/>
      <c r="F232" s="8"/>
      <c r="G232" s="7">
        <v>25122.063645259997</v>
      </c>
      <c r="H232" s="7">
        <v>11.8863028984</v>
      </c>
      <c r="I232" s="8">
        <v>1</v>
      </c>
      <c r="J232" s="7">
        <v>15573.0370936</v>
      </c>
      <c r="K232" s="1">
        <v>1</v>
      </c>
      <c r="L232" s="8">
        <f t="shared" si="15"/>
        <v>2</v>
      </c>
      <c r="M232" s="6">
        <v>30206.921687099999</v>
      </c>
      <c r="N232" s="6">
        <f t="shared" si="16"/>
        <v>40706.987041758402</v>
      </c>
      <c r="O232" s="7">
        <f t="shared" si="17"/>
        <v>-10500.065354658404</v>
      </c>
      <c r="P232" s="7">
        <v>36335.300653600003</v>
      </c>
      <c r="Q232" s="24">
        <f t="shared" si="18"/>
        <v>0.83133815170749603</v>
      </c>
      <c r="R232" s="24">
        <v>0.388527512550354</v>
      </c>
      <c r="S232" s="25">
        <f t="shared" si="19"/>
        <v>32.299774417112225</v>
      </c>
      <c r="T232" s="4">
        <v>231</v>
      </c>
    </row>
    <row r="233" spans="1:20" x14ac:dyDescent="0.25">
      <c r="A233" s="33">
        <v>68013</v>
      </c>
      <c r="B233" s="5" t="s">
        <v>914</v>
      </c>
      <c r="C233" s="5" t="s">
        <v>350</v>
      </c>
      <c r="D233" s="6"/>
      <c r="E233" s="7">
        <v>2.6990033496599999E-5</v>
      </c>
      <c r="F233" s="8">
        <v>1</v>
      </c>
      <c r="G233" s="7">
        <v>1181.5947194099999</v>
      </c>
      <c r="H233" s="7"/>
      <c r="I233" s="8">
        <v>1</v>
      </c>
      <c r="J233" s="7">
        <v>5230.8159448400002</v>
      </c>
      <c r="K233" s="1">
        <v>1</v>
      </c>
      <c r="L233" s="8">
        <f t="shared" si="15"/>
        <v>3</v>
      </c>
      <c r="M233" s="6">
        <v>5797.4232083699999</v>
      </c>
      <c r="N233" s="6">
        <f t="shared" si="16"/>
        <v>6412.4106912400339</v>
      </c>
      <c r="O233" s="7">
        <f t="shared" si="17"/>
        <v>-614.987482870034</v>
      </c>
      <c r="P233" s="7">
        <v>7556.9568948100004</v>
      </c>
      <c r="Q233" s="24">
        <f t="shared" si="18"/>
        <v>0.76716372596376448</v>
      </c>
      <c r="R233" s="24">
        <v>0.41929823160171509</v>
      </c>
      <c r="S233" s="25">
        <f t="shared" si="19"/>
        <v>32.167039364558917</v>
      </c>
      <c r="T233" s="4">
        <v>232</v>
      </c>
    </row>
    <row r="234" spans="1:20" x14ac:dyDescent="0.25">
      <c r="A234" s="33">
        <v>19517</v>
      </c>
      <c r="B234" s="5" t="s">
        <v>673</v>
      </c>
      <c r="C234" s="5" t="s">
        <v>80</v>
      </c>
      <c r="D234" s="6">
        <v>7.7501522350499998E-4</v>
      </c>
      <c r="E234" s="7">
        <v>415.06640817300001</v>
      </c>
      <c r="F234" s="8">
        <v>1</v>
      </c>
      <c r="G234" s="7">
        <v>58171.641543894686</v>
      </c>
      <c r="H234" s="7">
        <v>49.335971020099997</v>
      </c>
      <c r="I234" s="8">
        <v>1</v>
      </c>
      <c r="J234" s="7">
        <v>69147.554918299997</v>
      </c>
      <c r="K234" s="1">
        <v>1</v>
      </c>
      <c r="L234" s="8">
        <f t="shared" si="15"/>
        <v>3</v>
      </c>
      <c r="M234" s="6">
        <v>99240.468572700003</v>
      </c>
      <c r="N234" s="6">
        <f t="shared" si="16"/>
        <v>127783.59961640299</v>
      </c>
      <c r="O234" s="7">
        <f t="shared" si="17"/>
        <v>-28543.13104370299</v>
      </c>
      <c r="P234" s="7">
        <v>179698.778119</v>
      </c>
      <c r="Q234" s="24">
        <f t="shared" si="18"/>
        <v>0.55226011891400317</v>
      </c>
      <c r="R234" s="24">
        <v>0.58135688304901123</v>
      </c>
      <c r="S234" s="25">
        <f t="shared" si="19"/>
        <v>32.106022136412115</v>
      </c>
      <c r="T234" s="4">
        <v>233</v>
      </c>
    </row>
    <row r="235" spans="1:20" x14ac:dyDescent="0.25">
      <c r="A235" s="33">
        <v>68425</v>
      </c>
      <c r="B235" s="5" t="s">
        <v>520</v>
      </c>
      <c r="C235" s="5" t="s">
        <v>350</v>
      </c>
      <c r="D235" s="6"/>
      <c r="E235" s="7"/>
      <c r="F235" s="8"/>
      <c r="G235" s="7">
        <v>6248.6789263800001</v>
      </c>
      <c r="H235" s="7">
        <v>2.51856818103</v>
      </c>
      <c r="I235" s="8">
        <v>1</v>
      </c>
      <c r="J235" s="7">
        <v>2271.7739612400001</v>
      </c>
      <c r="K235" s="1">
        <v>1</v>
      </c>
      <c r="L235" s="8">
        <f t="shared" si="15"/>
        <v>2</v>
      </c>
      <c r="M235" s="6">
        <v>7685.1302170099998</v>
      </c>
      <c r="N235" s="6">
        <f t="shared" si="16"/>
        <v>8522.971455801031</v>
      </c>
      <c r="O235" s="7">
        <f t="shared" si="17"/>
        <v>-837.84123879103117</v>
      </c>
      <c r="P235" s="7">
        <v>10427.7449848</v>
      </c>
      <c r="Q235" s="24">
        <f t="shared" si="18"/>
        <v>0.7369886996864834</v>
      </c>
      <c r="R235" s="24">
        <v>0.43562608957290649</v>
      </c>
      <c r="S235" s="25">
        <f t="shared" si="19"/>
        <v>32.105150530384392</v>
      </c>
      <c r="T235" s="4">
        <v>234</v>
      </c>
    </row>
    <row r="236" spans="1:20" x14ac:dyDescent="0.25">
      <c r="A236" s="33">
        <v>15723</v>
      </c>
      <c r="B236" s="5" t="s">
        <v>384</v>
      </c>
      <c r="C236" s="5" t="s">
        <v>46</v>
      </c>
      <c r="D236" s="6"/>
      <c r="E236" s="7"/>
      <c r="F236" s="8"/>
      <c r="G236" s="7">
        <v>3999.1079499102002</v>
      </c>
      <c r="H236" s="7">
        <v>119.385949909</v>
      </c>
      <c r="I236" s="8">
        <v>1</v>
      </c>
      <c r="J236" s="7">
        <v>2080.0948186000001</v>
      </c>
      <c r="K236" s="1">
        <v>1</v>
      </c>
      <c r="L236" s="8">
        <f t="shared" si="15"/>
        <v>2</v>
      </c>
      <c r="M236" s="6">
        <v>4941.6061560799999</v>
      </c>
      <c r="N236" s="6">
        <f t="shared" si="16"/>
        <v>6198.5887184191997</v>
      </c>
      <c r="O236" s="7">
        <f t="shared" si="17"/>
        <v>-1256.9825623391998</v>
      </c>
      <c r="P236" s="7">
        <v>5360.3962841000002</v>
      </c>
      <c r="Q236" s="24">
        <f t="shared" si="18"/>
        <v>0.92187328961811743</v>
      </c>
      <c r="R236" s="24">
        <v>0.34765100479125977</v>
      </c>
      <c r="S236" s="25">
        <f t="shared" si="19"/>
        <v>32.049017542596253</v>
      </c>
      <c r="T236" s="4">
        <v>235</v>
      </c>
    </row>
    <row r="237" spans="1:20" x14ac:dyDescent="0.25">
      <c r="A237" s="33">
        <v>19355</v>
      </c>
      <c r="B237" s="5" t="s">
        <v>638</v>
      </c>
      <c r="C237" s="5" t="s">
        <v>80</v>
      </c>
      <c r="D237" s="6"/>
      <c r="E237" s="7"/>
      <c r="F237" s="8"/>
      <c r="G237" s="7">
        <v>30492.249371644968</v>
      </c>
      <c r="H237" s="7">
        <v>113.34243632800001</v>
      </c>
      <c r="I237" s="8">
        <v>1</v>
      </c>
      <c r="J237" s="7">
        <v>31223.424679399999</v>
      </c>
      <c r="K237" s="1">
        <v>1</v>
      </c>
      <c r="L237" s="8">
        <f t="shared" si="15"/>
        <v>2</v>
      </c>
      <c r="M237" s="6">
        <v>48108.821703699999</v>
      </c>
      <c r="N237" s="6">
        <f t="shared" si="16"/>
        <v>61829.016487372966</v>
      </c>
      <c r="O237" s="7">
        <f t="shared" si="17"/>
        <v>-13720.194783672967</v>
      </c>
      <c r="P237" s="7">
        <v>86753.262531100001</v>
      </c>
      <c r="Q237" s="24">
        <f t="shared" si="18"/>
        <v>0.55454769423171335</v>
      </c>
      <c r="R237" s="24">
        <v>0.57790517807006836</v>
      </c>
      <c r="S237" s="25">
        <f t="shared" si="19"/>
        <v>32.047598398332411</v>
      </c>
      <c r="T237" s="4">
        <v>236</v>
      </c>
    </row>
    <row r="238" spans="1:20" x14ac:dyDescent="0.25">
      <c r="A238" s="33">
        <v>68176</v>
      </c>
      <c r="B238" s="5" t="s">
        <v>436</v>
      </c>
      <c r="C238" s="5" t="s">
        <v>350</v>
      </c>
      <c r="D238" s="6"/>
      <c r="E238" s="7">
        <v>6.3315149366299996</v>
      </c>
      <c r="F238" s="8">
        <v>1</v>
      </c>
      <c r="G238" s="7">
        <v>6824.4692155868997</v>
      </c>
      <c r="H238" s="7"/>
      <c r="I238" s="8">
        <v>1</v>
      </c>
      <c r="J238" s="7">
        <v>12954.3584357</v>
      </c>
      <c r="K238" s="1">
        <v>1</v>
      </c>
      <c r="L238" s="8">
        <f t="shared" si="15"/>
        <v>3</v>
      </c>
      <c r="M238" s="6">
        <v>14551.807820100001</v>
      </c>
      <c r="N238" s="6">
        <f t="shared" si="16"/>
        <v>19785.15916622353</v>
      </c>
      <c r="O238" s="7">
        <f t="shared" si="17"/>
        <v>-5233.3513461235289</v>
      </c>
      <c r="P238" s="7">
        <v>17249.3541037</v>
      </c>
      <c r="Q238" s="24">
        <f t="shared" si="18"/>
        <v>0.84361464972063083</v>
      </c>
      <c r="R238" s="24">
        <v>0.37982833385467529</v>
      </c>
      <c r="S238" s="25">
        <f t="shared" si="19"/>
        <v>32.042874681878267</v>
      </c>
      <c r="T238" s="4">
        <v>237</v>
      </c>
    </row>
    <row r="239" spans="1:20" x14ac:dyDescent="0.25">
      <c r="A239" s="33">
        <v>5495</v>
      </c>
      <c r="B239" s="5" t="s">
        <v>92</v>
      </c>
      <c r="C239" s="5" t="s">
        <v>15</v>
      </c>
      <c r="D239" s="6">
        <v>6890.7664273700002</v>
      </c>
      <c r="E239" s="7">
        <v>29473.253416299998</v>
      </c>
      <c r="F239" s="8">
        <v>1</v>
      </c>
      <c r="G239" s="7">
        <v>1200.3565464400001</v>
      </c>
      <c r="H239" s="7"/>
      <c r="I239" s="8">
        <v>1</v>
      </c>
      <c r="J239" s="7">
        <v>6471.6721047499996</v>
      </c>
      <c r="K239" s="1">
        <v>1</v>
      </c>
      <c r="L239" s="8">
        <f t="shared" si="15"/>
        <v>3</v>
      </c>
      <c r="M239" s="6">
        <v>43131.1466726</v>
      </c>
      <c r="N239" s="6">
        <f t="shared" si="16"/>
        <v>44036.048494860006</v>
      </c>
      <c r="O239" s="7">
        <f t="shared" si="17"/>
        <v>-904.90182226000616</v>
      </c>
      <c r="P239" s="7">
        <v>94325.886753300001</v>
      </c>
      <c r="Q239" s="24">
        <f t="shared" si="18"/>
        <v>0.45725673149943702</v>
      </c>
      <c r="R239" s="24">
        <v>0.70054590702056885</v>
      </c>
      <c r="S239" s="25">
        <f t="shared" si="19"/>
        <v>32.032933170953385</v>
      </c>
      <c r="T239" s="4">
        <v>238</v>
      </c>
    </row>
    <row r="240" spans="1:20" x14ac:dyDescent="0.25">
      <c r="A240" s="33">
        <v>15511</v>
      </c>
      <c r="B240" s="5" t="s">
        <v>394</v>
      </c>
      <c r="C240" s="5" t="s">
        <v>46</v>
      </c>
      <c r="D240" s="6"/>
      <c r="E240" s="7">
        <v>1.6687539886</v>
      </c>
      <c r="F240" s="8">
        <v>1</v>
      </c>
      <c r="G240" s="7">
        <v>2902.0830781</v>
      </c>
      <c r="H240" s="7">
        <v>12.959516428300001</v>
      </c>
      <c r="I240" s="8">
        <v>1</v>
      </c>
      <c r="J240" s="7">
        <v>6584.6214080899999</v>
      </c>
      <c r="K240" s="1">
        <v>1</v>
      </c>
      <c r="L240" s="8">
        <f t="shared" si="15"/>
        <v>3</v>
      </c>
      <c r="M240" s="6">
        <v>6585.1368719399998</v>
      </c>
      <c r="N240" s="6">
        <f t="shared" si="16"/>
        <v>9501.3327566069001</v>
      </c>
      <c r="O240" s="7">
        <f t="shared" si="17"/>
        <v>-2916.1958846669004</v>
      </c>
      <c r="P240" s="7">
        <v>6585.2450554999996</v>
      </c>
      <c r="Q240" s="24">
        <f t="shared" si="18"/>
        <v>0.99998357182472508</v>
      </c>
      <c r="R240" s="24">
        <v>0.31945347785949707</v>
      </c>
      <c r="S240" s="25">
        <f t="shared" si="19"/>
        <v>31.944822982177062</v>
      </c>
      <c r="T240" s="4">
        <v>239</v>
      </c>
    </row>
    <row r="241" spans="1:20" x14ac:dyDescent="0.25">
      <c r="A241" s="33">
        <v>5361</v>
      </c>
      <c r="B241" s="5" t="s">
        <v>282</v>
      </c>
      <c r="C241" s="5" t="s">
        <v>15</v>
      </c>
      <c r="D241" s="6"/>
      <c r="E241" s="7">
        <v>4.6533253742600004E-3</v>
      </c>
      <c r="F241" s="8">
        <v>1</v>
      </c>
      <c r="G241" s="7">
        <v>160601.46505243998</v>
      </c>
      <c r="H241" s="7">
        <v>196.83372096799999</v>
      </c>
      <c r="I241" s="8">
        <v>1</v>
      </c>
      <c r="J241" s="7">
        <v>91886.504223399999</v>
      </c>
      <c r="K241" s="1">
        <v>1</v>
      </c>
      <c r="L241" s="8">
        <f t="shared" si="15"/>
        <v>3</v>
      </c>
      <c r="M241" s="6">
        <v>186899.16156000001</v>
      </c>
      <c r="N241" s="6">
        <f t="shared" si="16"/>
        <v>252684.80765013333</v>
      </c>
      <c r="O241" s="7">
        <f t="shared" si="17"/>
        <v>-65785.646090133319</v>
      </c>
      <c r="P241" s="7">
        <v>226975.61904600001</v>
      </c>
      <c r="Q241" s="24">
        <f t="shared" si="18"/>
        <v>0.82343276491790118</v>
      </c>
      <c r="R241" s="24">
        <v>0.38744547963142395</v>
      </c>
      <c r="S241" s="25">
        <f t="shared" si="19"/>
        <v>31.903530254784577</v>
      </c>
      <c r="T241" s="4">
        <v>240</v>
      </c>
    </row>
    <row r="242" spans="1:20" x14ac:dyDescent="0.25">
      <c r="A242" s="33">
        <v>25878</v>
      </c>
      <c r="B242" s="5" t="s">
        <v>391</v>
      </c>
      <c r="C242" s="5" t="s">
        <v>61</v>
      </c>
      <c r="D242" s="6"/>
      <c r="E242" s="7"/>
      <c r="F242" s="8"/>
      <c r="G242" s="7">
        <v>12158.629120939999</v>
      </c>
      <c r="H242" s="7">
        <v>2.1334697866000001</v>
      </c>
      <c r="I242" s="8">
        <v>1</v>
      </c>
      <c r="J242" s="7">
        <v>17338.774255600001</v>
      </c>
      <c r="K242" s="1">
        <v>1</v>
      </c>
      <c r="L242" s="8">
        <f t="shared" si="15"/>
        <v>2</v>
      </c>
      <c r="M242" s="6">
        <v>18604.392422199999</v>
      </c>
      <c r="N242" s="6">
        <f t="shared" si="16"/>
        <v>29499.536846326599</v>
      </c>
      <c r="O242" s="7">
        <f t="shared" si="17"/>
        <v>-10895.1444241266</v>
      </c>
      <c r="P242" s="7">
        <v>20391.8278556</v>
      </c>
      <c r="Q242" s="24">
        <f t="shared" si="18"/>
        <v>0.91234550202868958</v>
      </c>
      <c r="R242" s="24">
        <v>0.34944090247154236</v>
      </c>
      <c r="S242" s="25">
        <f t="shared" si="19"/>
        <v>31.881083559475766</v>
      </c>
      <c r="T242" s="4">
        <v>241</v>
      </c>
    </row>
    <row r="243" spans="1:20" x14ac:dyDescent="0.25">
      <c r="A243" s="33">
        <v>54128</v>
      </c>
      <c r="B243" s="5" t="s">
        <v>47</v>
      </c>
      <c r="C243" s="5" t="s">
        <v>12</v>
      </c>
      <c r="D243" s="6"/>
      <c r="E243" s="7">
        <v>10.0694718813</v>
      </c>
      <c r="F243" s="8">
        <v>1</v>
      </c>
      <c r="G243" s="7">
        <v>23050.327371892869</v>
      </c>
      <c r="H243" s="7">
        <v>34.002614774800001</v>
      </c>
      <c r="I243" s="8">
        <v>1</v>
      </c>
      <c r="J243" s="7">
        <v>11688.5189102</v>
      </c>
      <c r="K243" s="1">
        <v>1</v>
      </c>
      <c r="L243" s="8">
        <f t="shared" si="15"/>
        <v>3</v>
      </c>
      <c r="M243" s="6">
        <v>29991.2014265</v>
      </c>
      <c r="N243" s="6">
        <f t="shared" si="16"/>
        <v>34782.918368748971</v>
      </c>
      <c r="O243" s="7">
        <f t="shared" si="17"/>
        <v>-4791.7169422489715</v>
      </c>
      <c r="P243" s="7">
        <v>61475.999308400002</v>
      </c>
      <c r="Q243" s="24">
        <f t="shared" si="18"/>
        <v>0.48785219864497659</v>
      </c>
      <c r="R243" s="24">
        <v>0.65310949087142944</v>
      </c>
      <c r="S243" s="25">
        <f t="shared" si="19"/>
        <v>31.86209010775281</v>
      </c>
      <c r="T243" s="4">
        <v>242</v>
      </c>
    </row>
    <row r="244" spans="1:20" x14ac:dyDescent="0.25">
      <c r="A244" s="33">
        <v>44279</v>
      </c>
      <c r="B244" s="5" t="s">
        <v>83</v>
      </c>
      <c r="C244" s="5" t="s">
        <v>23</v>
      </c>
      <c r="D244" s="6"/>
      <c r="E244" s="7">
        <v>11.647350123200001</v>
      </c>
      <c r="F244" s="8">
        <v>1</v>
      </c>
      <c r="G244" s="7">
        <v>6486.4589295300002</v>
      </c>
      <c r="H244" s="7"/>
      <c r="I244" s="8">
        <v>1</v>
      </c>
      <c r="J244" s="7">
        <v>23723.888767299999</v>
      </c>
      <c r="K244" s="1">
        <v>1</v>
      </c>
      <c r="L244" s="8">
        <f t="shared" si="15"/>
        <v>3</v>
      </c>
      <c r="M244" s="6">
        <v>24048.066881499999</v>
      </c>
      <c r="N244" s="6">
        <f t="shared" si="16"/>
        <v>30221.995046953198</v>
      </c>
      <c r="O244" s="7">
        <f t="shared" si="17"/>
        <v>-6173.9281654531987</v>
      </c>
      <c r="P244" s="7">
        <v>47263.132394599997</v>
      </c>
      <c r="Q244" s="24">
        <f t="shared" si="18"/>
        <v>0.50881238003276286</v>
      </c>
      <c r="R244" s="24">
        <v>0.62512171268463135</v>
      </c>
      <c r="S244" s="25">
        <f t="shared" si="19"/>
        <v>31.806966644122426</v>
      </c>
      <c r="T244" s="4">
        <v>243</v>
      </c>
    </row>
    <row r="245" spans="1:20" x14ac:dyDescent="0.25">
      <c r="A245" s="33">
        <v>19418</v>
      </c>
      <c r="B245" s="5" t="s">
        <v>549</v>
      </c>
      <c r="C245" s="5" t="s">
        <v>80</v>
      </c>
      <c r="D245" s="6">
        <v>7887.3016823899998</v>
      </c>
      <c r="E245" s="7">
        <v>10953.674408299999</v>
      </c>
      <c r="F245" s="8">
        <v>1</v>
      </c>
      <c r="G245" s="7">
        <v>111087.79703680001</v>
      </c>
      <c r="H245" s="7"/>
      <c r="I245" s="8">
        <v>1</v>
      </c>
      <c r="J245" s="7">
        <v>28484.532117899998</v>
      </c>
      <c r="K245" s="1">
        <v>1</v>
      </c>
      <c r="L245" s="8">
        <f t="shared" si="15"/>
        <v>3</v>
      </c>
      <c r="M245" s="6">
        <v>141435.12380299999</v>
      </c>
      <c r="N245" s="6">
        <f t="shared" si="16"/>
        <v>158413.30524539002</v>
      </c>
      <c r="O245" s="7">
        <f t="shared" si="17"/>
        <v>-16978.181442390021</v>
      </c>
      <c r="P245" s="7">
        <v>336969.01002799999</v>
      </c>
      <c r="Q245" s="24">
        <f t="shared" si="18"/>
        <v>0.41972739211611071</v>
      </c>
      <c r="R245" s="24">
        <v>0.75505185127258301</v>
      </c>
      <c r="S245" s="25">
        <f t="shared" si="19"/>
        <v>31.691594444708276</v>
      </c>
      <c r="T245" s="4">
        <v>244</v>
      </c>
    </row>
    <row r="246" spans="1:20" x14ac:dyDescent="0.25">
      <c r="A246" s="33">
        <v>20570</v>
      </c>
      <c r="B246" s="5" t="s">
        <v>396</v>
      </c>
      <c r="C246" s="5" t="s">
        <v>28</v>
      </c>
      <c r="D246" s="6"/>
      <c r="E246" s="7"/>
      <c r="F246" s="8"/>
      <c r="G246" s="7">
        <v>11715.112609100001</v>
      </c>
      <c r="H246" s="7">
        <v>0.22567199623600001</v>
      </c>
      <c r="I246" s="8">
        <v>1</v>
      </c>
      <c r="J246" s="7">
        <v>20405.3926617</v>
      </c>
      <c r="K246" s="1">
        <v>1</v>
      </c>
      <c r="L246" s="8">
        <f t="shared" si="15"/>
        <v>2</v>
      </c>
      <c r="M246" s="6">
        <v>29130.199995999999</v>
      </c>
      <c r="N246" s="6">
        <f t="shared" si="16"/>
        <v>32120.730942796235</v>
      </c>
      <c r="O246" s="7">
        <f t="shared" si="17"/>
        <v>-2990.5309467962361</v>
      </c>
      <c r="P246" s="7">
        <v>74572.861656399997</v>
      </c>
      <c r="Q246" s="24">
        <f t="shared" si="18"/>
        <v>0.3906273589207232</v>
      </c>
      <c r="R246" s="24">
        <v>0.81108057498931885</v>
      </c>
      <c r="S246" s="25">
        <f t="shared" si="19"/>
        <v>31.683026287997922</v>
      </c>
      <c r="T246" s="4">
        <v>245</v>
      </c>
    </row>
    <row r="247" spans="1:20" x14ac:dyDescent="0.25">
      <c r="A247" s="33">
        <v>17653</v>
      </c>
      <c r="B247" s="5" t="s">
        <v>159</v>
      </c>
      <c r="C247" s="5" t="s">
        <v>96</v>
      </c>
      <c r="D247" s="6"/>
      <c r="E247" s="7"/>
      <c r="F247" s="8"/>
      <c r="G247" s="7">
        <v>25514.326898300002</v>
      </c>
      <c r="H247" s="7">
        <v>125.68073710900001</v>
      </c>
      <c r="I247" s="8">
        <v>1</v>
      </c>
      <c r="J247" s="7">
        <v>25803.566798600001</v>
      </c>
      <c r="K247" s="1">
        <v>1</v>
      </c>
      <c r="L247" s="8">
        <f t="shared" si="15"/>
        <v>2</v>
      </c>
      <c r="M247" s="6">
        <v>33955.897992699996</v>
      </c>
      <c r="N247" s="6">
        <f t="shared" si="16"/>
        <v>51443.574434009002</v>
      </c>
      <c r="O247" s="7">
        <f t="shared" si="17"/>
        <v>-17487.676441309006</v>
      </c>
      <c r="P247" s="7">
        <v>39067.260990900002</v>
      </c>
      <c r="Q247" s="24">
        <f t="shared" si="18"/>
        <v>0.86916505358820517</v>
      </c>
      <c r="R247" s="24">
        <v>0.36391577124595642</v>
      </c>
      <c r="S247" s="25">
        <f t="shared" si="19"/>
        <v>31.630287081658469</v>
      </c>
      <c r="T247" s="4">
        <v>246</v>
      </c>
    </row>
    <row r="248" spans="1:20" x14ac:dyDescent="0.25">
      <c r="A248" s="33">
        <v>27430</v>
      </c>
      <c r="B248" s="5" t="s">
        <v>137</v>
      </c>
      <c r="C248" s="5" t="s">
        <v>49</v>
      </c>
      <c r="D248" s="6">
        <v>917.75541102399995</v>
      </c>
      <c r="E248" s="7">
        <v>1061.2215662000001</v>
      </c>
      <c r="F248" s="8">
        <v>1</v>
      </c>
      <c r="G248" s="7">
        <v>17015.3202341</v>
      </c>
      <c r="H248" s="7"/>
      <c r="I248" s="8">
        <v>1</v>
      </c>
      <c r="J248" s="7">
        <v>62150.563457199998</v>
      </c>
      <c r="K248" s="1">
        <v>1</v>
      </c>
      <c r="L248" s="8">
        <f t="shared" si="15"/>
        <v>3</v>
      </c>
      <c r="M248" s="6">
        <v>67952.972738600001</v>
      </c>
      <c r="N248" s="6">
        <f t="shared" si="16"/>
        <v>81144.860668523994</v>
      </c>
      <c r="O248" s="7">
        <f t="shared" si="17"/>
        <v>-13191.887929923992</v>
      </c>
      <c r="P248" s="7">
        <v>137477.680861</v>
      </c>
      <c r="Q248" s="24">
        <f t="shared" si="18"/>
        <v>0.49428367072401685</v>
      </c>
      <c r="R248" s="24">
        <v>0.63941299915313721</v>
      </c>
      <c r="S248" s="25">
        <f t="shared" si="19"/>
        <v>31.605140433006536</v>
      </c>
      <c r="T248" s="4">
        <v>247</v>
      </c>
    </row>
    <row r="249" spans="1:20" x14ac:dyDescent="0.25">
      <c r="A249" s="33">
        <v>15317</v>
      </c>
      <c r="B249" s="5" t="s">
        <v>377</v>
      </c>
      <c r="C249" s="5" t="s">
        <v>46</v>
      </c>
      <c r="D249" s="6"/>
      <c r="E249" s="7"/>
      <c r="F249" s="8"/>
      <c r="G249" s="7">
        <v>4146.6344501020003</v>
      </c>
      <c r="H249" s="7"/>
      <c r="I249" s="8">
        <v>1</v>
      </c>
      <c r="J249" s="7">
        <v>4028.6366905899999</v>
      </c>
      <c r="K249" s="1">
        <v>1</v>
      </c>
      <c r="L249" s="8">
        <f t="shared" si="15"/>
        <v>2</v>
      </c>
      <c r="M249" s="6">
        <v>5336.37764978</v>
      </c>
      <c r="N249" s="6">
        <f t="shared" si="16"/>
        <v>8175.2711406920007</v>
      </c>
      <c r="O249" s="7">
        <f t="shared" si="17"/>
        <v>-2838.8934909120007</v>
      </c>
      <c r="P249" s="7">
        <v>5719.9935347700002</v>
      </c>
      <c r="Q249" s="24">
        <f t="shared" si="18"/>
        <v>0.93293421003745503</v>
      </c>
      <c r="R249" s="24">
        <v>0.33852869272232056</v>
      </c>
      <c r="S249" s="25">
        <f t="shared" si="19"/>
        <v>31.582499851991049</v>
      </c>
      <c r="T249" s="4">
        <v>248</v>
      </c>
    </row>
    <row r="250" spans="1:20" x14ac:dyDescent="0.25">
      <c r="A250" s="33">
        <v>52110</v>
      </c>
      <c r="B250" s="5" t="s">
        <v>284</v>
      </c>
      <c r="C250" s="5" t="s">
        <v>18</v>
      </c>
      <c r="D250" s="6"/>
      <c r="E250" s="7"/>
      <c r="F250" s="8"/>
      <c r="G250" s="7">
        <v>32769.929000199998</v>
      </c>
      <c r="H250" s="7">
        <v>255.066043681</v>
      </c>
      <c r="I250" s="8">
        <v>1</v>
      </c>
      <c r="J250" s="7">
        <v>13861.414430700001</v>
      </c>
      <c r="K250" s="1">
        <v>1</v>
      </c>
      <c r="L250" s="8">
        <f t="shared" si="15"/>
        <v>2</v>
      </c>
      <c r="M250" s="6">
        <v>40787.688533400004</v>
      </c>
      <c r="N250" s="6">
        <f t="shared" si="16"/>
        <v>46886.409474581</v>
      </c>
      <c r="O250" s="7">
        <f t="shared" si="17"/>
        <v>-6098.7209411809963</v>
      </c>
      <c r="P250" s="7">
        <v>63608.615678599999</v>
      </c>
      <c r="Q250" s="24">
        <f t="shared" si="18"/>
        <v>0.64122899230335406</v>
      </c>
      <c r="R250" s="24">
        <v>0.49137097597122192</v>
      </c>
      <c r="S250" s="25">
        <f t="shared" si="19"/>
        <v>31.508131576914224</v>
      </c>
      <c r="T250" s="4">
        <v>249</v>
      </c>
    </row>
    <row r="251" spans="1:20" x14ac:dyDescent="0.25">
      <c r="A251" s="33">
        <v>5576</v>
      </c>
      <c r="B251" s="5" t="s">
        <v>274</v>
      </c>
      <c r="C251" s="5" t="s">
        <v>15</v>
      </c>
      <c r="D251" s="6"/>
      <c r="E251" s="7">
        <v>0.12022863589</v>
      </c>
      <c r="F251" s="8">
        <v>1</v>
      </c>
      <c r="G251" s="7">
        <v>4098.1294044260094</v>
      </c>
      <c r="H251" s="7"/>
      <c r="I251" s="8">
        <v>1</v>
      </c>
      <c r="J251" s="7"/>
      <c r="K251" s="1"/>
      <c r="L251" s="8">
        <f t="shared" si="15"/>
        <v>2</v>
      </c>
      <c r="M251" s="6">
        <v>4098.2496331599996</v>
      </c>
      <c r="N251" s="6">
        <f t="shared" si="16"/>
        <v>4098.2496330618997</v>
      </c>
      <c r="O251" s="7">
        <f t="shared" si="17"/>
        <v>9.8099917522631586E-8</v>
      </c>
      <c r="P251" s="7">
        <v>7542.3495289900002</v>
      </c>
      <c r="Q251" s="24">
        <f t="shared" si="18"/>
        <v>0.54336511685222821</v>
      </c>
      <c r="R251" s="24">
        <v>0.57765799760818481</v>
      </c>
      <c r="S251" s="25">
        <f t="shared" si="19"/>
        <v>31.38792053709955</v>
      </c>
      <c r="T251" s="4">
        <v>250</v>
      </c>
    </row>
    <row r="252" spans="1:20" x14ac:dyDescent="0.25">
      <c r="A252" s="33">
        <v>25297</v>
      </c>
      <c r="B252" s="5" t="s">
        <v>370</v>
      </c>
      <c r="C252" s="5" t="s">
        <v>61</v>
      </c>
      <c r="D252" s="6"/>
      <c r="E252" s="7">
        <v>3.2884596293600001</v>
      </c>
      <c r="F252" s="8">
        <v>1</v>
      </c>
      <c r="G252" s="7">
        <v>12942.1854109</v>
      </c>
      <c r="H252" s="7">
        <v>34.030168054900003</v>
      </c>
      <c r="I252" s="8">
        <v>1</v>
      </c>
      <c r="J252" s="7">
        <v>20757.252253999999</v>
      </c>
      <c r="K252" s="1">
        <v>1</v>
      </c>
      <c r="L252" s="8">
        <f t="shared" si="15"/>
        <v>3</v>
      </c>
      <c r="M252" s="6">
        <v>23782.741732499999</v>
      </c>
      <c r="N252" s="6">
        <f t="shared" si="16"/>
        <v>33736.756292584258</v>
      </c>
      <c r="O252" s="7">
        <f t="shared" si="17"/>
        <v>-9954.0145600842588</v>
      </c>
      <c r="P252" s="7">
        <v>26090.990847000001</v>
      </c>
      <c r="Q252" s="24">
        <f t="shared" si="18"/>
        <v>0.91153079896291445</v>
      </c>
      <c r="R252" s="24">
        <v>0.3435993492603302</v>
      </c>
      <c r="S252" s="25">
        <f t="shared" si="19"/>
        <v>31.320138935440628</v>
      </c>
      <c r="T252" s="4">
        <v>251</v>
      </c>
    </row>
    <row r="253" spans="1:20" x14ac:dyDescent="0.25">
      <c r="A253" s="33">
        <v>13473</v>
      </c>
      <c r="B253" s="5" t="s">
        <v>139</v>
      </c>
      <c r="C253" s="5" t="s">
        <v>33</v>
      </c>
      <c r="D253" s="6">
        <v>14573.0549505</v>
      </c>
      <c r="E253" s="7">
        <v>28929.314452499999</v>
      </c>
      <c r="F253" s="8">
        <v>1</v>
      </c>
      <c r="G253" s="7">
        <v>1357.2001056921999</v>
      </c>
      <c r="H253" s="7"/>
      <c r="I253" s="8">
        <v>1</v>
      </c>
      <c r="J253" s="7">
        <v>33489.274884400002</v>
      </c>
      <c r="K253" s="1">
        <v>1</v>
      </c>
      <c r="L253" s="8">
        <f t="shared" si="15"/>
        <v>3</v>
      </c>
      <c r="M253" s="6">
        <v>77756.981998000003</v>
      </c>
      <c r="N253" s="6">
        <f t="shared" si="16"/>
        <v>78348.844393092208</v>
      </c>
      <c r="O253" s="7">
        <f t="shared" si="17"/>
        <v>-591.86239509220468</v>
      </c>
      <c r="P253" s="7">
        <v>134462.72174099999</v>
      </c>
      <c r="Q253" s="24">
        <f t="shared" si="18"/>
        <v>0.57827910212746025</v>
      </c>
      <c r="R253" s="24">
        <v>0.54051607847213745</v>
      </c>
      <c r="S253" s="25">
        <f t="shared" si="19"/>
        <v>31.25691525443235</v>
      </c>
      <c r="T253" s="4">
        <v>252</v>
      </c>
    </row>
    <row r="254" spans="1:20" x14ac:dyDescent="0.25">
      <c r="A254" s="33">
        <v>20621</v>
      </c>
      <c r="B254" s="5" t="s">
        <v>345</v>
      </c>
      <c r="C254" s="5" t="s">
        <v>28</v>
      </c>
      <c r="D254" s="6">
        <v>864.31728636800005</v>
      </c>
      <c r="E254" s="7">
        <v>3035.1731089599998</v>
      </c>
      <c r="F254" s="8">
        <v>1</v>
      </c>
      <c r="G254" s="7">
        <v>24819.924081699999</v>
      </c>
      <c r="H254" s="7"/>
      <c r="I254" s="8">
        <v>1</v>
      </c>
      <c r="J254" s="7">
        <v>48523.886069499997</v>
      </c>
      <c r="K254" s="1">
        <v>1</v>
      </c>
      <c r="L254" s="8">
        <f t="shared" si="15"/>
        <v>3</v>
      </c>
      <c r="M254" s="6">
        <v>56784.777651500001</v>
      </c>
      <c r="N254" s="6">
        <f t="shared" si="16"/>
        <v>77243.300546528</v>
      </c>
      <c r="O254" s="7">
        <f t="shared" si="17"/>
        <v>-20458.522895028</v>
      </c>
      <c r="P254" s="7">
        <v>107106.596509</v>
      </c>
      <c r="Q254" s="24">
        <f t="shared" si="18"/>
        <v>0.5301706851148843</v>
      </c>
      <c r="R254" s="24">
        <v>0.5858730673789978</v>
      </c>
      <c r="S254" s="25">
        <f t="shared" si="19"/>
        <v>31.061272552268203</v>
      </c>
      <c r="T254" s="4">
        <v>253</v>
      </c>
    </row>
    <row r="255" spans="1:20" x14ac:dyDescent="0.25">
      <c r="A255" s="33">
        <v>19585</v>
      </c>
      <c r="B255" s="5" t="s">
        <v>526</v>
      </c>
      <c r="C255" s="5" t="s">
        <v>80</v>
      </c>
      <c r="D255" s="6"/>
      <c r="E255" s="7"/>
      <c r="F255" s="8"/>
      <c r="G255" s="7">
        <v>26155.09070827</v>
      </c>
      <c r="H255" s="7">
        <v>715.40772432200004</v>
      </c>
      <c r="I255" s="8">
        <v>1</v>
      </c>
      <c r="J255" s="7">
        <v>16465.227149900002</v>
      </c>
      <c r="K255" s="1">
        <v>1</v>
      </c>
      <c r="L255" s="8">
        <f t="shared" si="15"/>
        <v>2</v>
      </c>
      <c r="M255" s="6">
        <v>32142.230648699999</v>
      </c>
      <c r="N255" s="6">
        <f t="shared" si="16"/>
        <v>43335.725582491999</v>
      </c>
      <c r="O255" s="7">
        <f t="shared" si="17"/>
        <v>-11193.494933792001</v>
      </c>
      <c r="P255" s="7">
        <v>50789.226854100001</v>
      </c>
      <c r="Q255" s="24">
        <f t="shared" si="18"/>
        <v>0.63285528525633172</v>
      </c>
      <c r="R255" s="24">
        <v>0.49051457643508911</v>
      </c>
      <c r="S255" s="25">
        <f t="shared" si="19"/>
        <v>31.042474219221706</v>
      </c>
      <c r="T255" s="4">
        <v>254</v>
      </c>
    </row>
    <row r="256" spans="1:20" x14ac:dyDescent="0.25">
      <c r="A256" s="33">
        <v>5197</v>
      </c>
      <c r="B256" s="5" t="s">
        <v>164</v>
      </c>
      <c r="C256" s="5" t="s">
        <v>15</v>
      </c>
      <c r="D256" s="6"/>
      <c r="E256" s="7">
        <v>1.11425298731E-4</v>
      </c>
      <c r="F256" s="8">
        <v>1</v>
      </c>
      <c r="G256" s="7">
        <v>8668.2451484900012</v>
      </c>
      <c r="H256" s="7">
        <v>25.233672552400002</v>
      </c>
      <c r="I256" s="8">
        <v>1</v>
      </c>
      <c r="J256" s="7">
        <v>9150.1677785800002</v>
      </c>
      <c r="K256" s="1">
        <v>1</v>
      </c>
      <c r="L256" s="8">
        <f t="shared" si="15"/>
        <v>3</v>
      </c>
      <c r="M256" s="6">
        <v>14671.4592097</v>
      </c>
      <c r="N256" s="6">
        <f t="shared" si="16"/>
        <v>17843.646711047702</v>
      </c>
      <c r="O256" s="7">
        <f t="shared" si="17"/>
        <v>-3172.187501347702</v>
      </c>
      <c r="P256" s="7">
        <v>22418.710923499999</v>
      </c>
      <c r="Q256" s="24">
        <f t="shared" si="18"/>
        <v>0.65442920691398521</v>
      </c>
      <c r="R256" s="24">
        <v>0.47327643632888794</v>
      </c>
      <c r="S256" s="25">
        <f t="shared" si="19"/>
        <v>30.972592287779133</v>
      </c>
      <c r="T256" s="4">
        <v>255</v>
      </c>
    </row>
    <row r="257" spans="1:20" x14ac:dyDescent="0.25">
      <c r="A257" s="33">
        <v>13655</v>
      </c>
      <c r="B257" s="5" t="s">
        <v>245</v>
      </c>
      <c r="C257" s="5" t="s">
        <v>33</v>
      </c>
      <c r="D257" s="6">
        <v>5315.1005976599999</v>
      </c>
      <c r="E257" s="7">
        <v>19606.643827299999</v>
      </c>
      <c r="F257" s="8">
        <v>1</v>
      </c>
      <c r="G257" s="7">
        <v>1431.80439239</v>
      </c>
      <c r="H257" s="7"/>
      <c r="I257" s="8">
        <v>1</v>
      </c>
      <c r="J257" s="7"/>
      <c r="K257" s="1"/>
      <c r="L257" s="8">
        <f t="shared" si="15"/>
        <v>2</v>
      </c>
      <c r="M257" s="6">
        <v>26107.522538199999</v>
      </c>
      <c r="N257" s="6">
        <f t="shared" si="16"/>
        <v>26353.548817349998</v>
      </c>
      <c r="O257" s="7">
        <f t="shared" si="17"/>
        <v>-246.02627914999903</v>
      </c>
      <c r="P257" s="7">
        <v>56948.434612199999</v>
      </c>
      <c r="Q257" s="24">
        <f t="shared" si="18"/>
        <v>0.45844144296473804</v>
      </c>
      <c r="R257" s="24">
        <v>0.67556470632553101</v>
      </c>
      <c r="S257" s="25">
        <f t="shared" si="19"/>
        <v>30.970685878392594</v>
      </c>
      <c r="T257" s="4">
        <v>256</v>
      </c>
    </row>
    <row r="258" spans="1:20" x14ac:dyDescent="0.25">
      <c r="A258" s="33">
        <v>27745</v>
      </c>
      <c r="B258" s="5" t="s">
        <v>78</v>
      </c>
      <c r="C258" s="5" t="s">
        <v>49</v>
      </c>
      <c r="D258" s="6">
        <v>2024.86280859</v>
      </c>
      <c r="E258" s="7">
        <v>3864.0220782699998</v>
      </c>
      <c r="F258" s="8">
        <v>1</v>
      </c>
      <c r="G258" s="7">
        <v>72784.368771130001</v>
      </c>
      <c r="H258" s="7"/>
      <c r="I258" s="8">
        <v>1</v>
      </c>
      <c r="J258" s="7">
        <v>6631.7164336100004</v>
      </c>
      <c r="K258" s="1">
        <v>1</v>
      </c>
      <c r="L258" s="8">
        <f t="shared" ref="L258:L321" si="20">+F258+I258+K258</f>
        <v>3</v>
      </c>
      <c r="M258" s="6">
        <v>81651.002790600003</v>
      </c>
      <c r="N258" s="6">
        <f t="shared" ref="N258:N321" si="21">+D258+E258+G258+H258+J258</f>
        <v>85304.9700916</v>
      </c>
      <c r="O258" s="7">
        <f t="shared" ref="O258:O321" si="22">+M258-N258</f>
        <v>-3653.967300999997</v>
      </c>
      <c r="P258" s="7">
        <v>157145.880947</v>
      </c>
      <c r="Q258" s="24">
        <f t="shared" ref="Q258:Q321" si="23">+M258/P258</f>
        <v>0.51958729238431733</v>
      </c>
      <c r="R258" s="24">
        <v>0.59533798694610596</v>
      </c>
      <c r="S258" s="25">
        <f t="shared" si="19"/>
        <v>30.933005269085722</v>
      </c>
      <c r="T258" s="4">
        <v>257</v>
      </c>
    </row>
    <row r="259" spans="1:20" x14ac:dyDescent="0.25">
      <c r="A259" s="33">
        <v>15690</v>
      </c>
      <c r="B259" s="5" t="s">
        <v>98</v>
      </c>
      <c r="C259" s="5" t="s">
        <v>46</v>
      </c>
      <c r="D259" s="6"/>
      <c r="E259" s="7">
        <v>0.14568678889299999</v>
      </c>
      <c r="F259" s="8">
        <v>1</v>
      </c>
      <c r="G259" s="7">
        <v>12321.41706371</v>
      </c>
      <c r="H259" s="7"/>
      <c r="I259" s="8">
        <v>1</v>
      </c>
      <c r="J259" s="7">
        <v>20967.027179199998</v>
      </c>
      <c r="K259" s="1">
        <v>1</v>
      </c>
      <c r="L259" s="8">
        <f t="shared" si="20"/>
        <v>3</v>
      </c>
      <c r="M259" s="6">
        <v>23530.149288699999</v>
      </c>
      <c r="N259" s="6">
        <f t="shared" si="21"/>
        <v>33288.589929698894</v>
      </c>
      <c r="O259" s="7">
        <f t="shared" si="22"/>
        <v>-9758.4406409988951</v>
      </c>
      <c r="P259" s="7">
        <v>31006.871473300002</v>
      </c>
      <c r="Q259" s="24">
        <f t="shared" si="23"/>
        <v>0.75886886263136211</v>
      </c>
      <c r="R259" s="24">
        <v>0.4068857729434967</v>
      </c>
      <c r="S259" s="25">
        <f t="shared" ref="S259:S322" si="24">+Q259*R259*100</f>
        <v>30.877294373451399</v>
      </c>
      <c r="T259" s="4">
        <v>258</v>
      </c>
    </row>
    <row r="260" spans="1:20" x14ac:dyDescent="0.25">
      <c r="A260" s="33">
        <v>5040</v>
      </c>
      <c r="B260" s="5" t="s">
        <v>51</v>
      </c>
      <c r="C260" s="5" t="s">
        <v>15</v>
      </c>
      <c r="D260" s="6"/>
      <c r="E260" s="7">
        <v>82.476819365200001</v>
      </c>
      <c r="F260" s="8">
        <v>1</v>
      </c>
      <c r="G260" s="7">
        <v>51255.020792219999</v>
      </c>
      <c r="H260" s="7">
        <v>4.0553746848300003</v>
      </c>
      <c r="I260" s="8">
        <v>1</v>
      </c>
      <c r="J260" s="7">
        <v>46884.615795899997</v>
      </c>
      <c r="K260" s="1">
        <v>1</v>
      </c>
      <c r="L260" s="8">
        <f t="shared" si="20"/>
        <v>3</v>
      </c>
      <c r="M260" s="6">
        <v>73957.113240999999</v>
      </c>
      <c r="N260" s="6">
        <f t="shared" si="21"/>
        <v>98226.168782170018</v>
      </c>
      <c r="O260" s="7">
        <f t="shared" si="22"/>
        <v>-24269.055541170019</v>
      </c>
      <c r="P260" s="7">
        <v>141153.768614</v>
      </c>
      <c r="Q260" s="24">
        <f t="shared" si="23"/>
        <v>0.52394713911779145</v>
      </c>
      <c r="R260" s="24">
        <v>0.58867579698562622</v>
      </c>
      <c r="S260" s="25">
        <f t="shared" si="24"/>
        <v>30.843499969850463</v>
      </c>
      <c r="T260" s="4">
        <v>259</v>
      </c>
    </row>
    <row r="261" spans="1:20" x14ac:dyDescent="0.25">
      <c r="A261" s="33">
        <v>85325</v>
      </c>
      <c r="B261" s="5" t="s">
        <v>409</v>
      </c>
      <c r="C261" s="5" t="s">
        <v>114</v>
      </c>
      <c r="D261" s="6">
        <v>186912.36131000001</v>
      </c>
      <c r="E261" s="7">
        <v>16761.783276999999</v>
      </c>
      <c r="F261" s="8">
        <v>1</v>
      </c>
      <c r="G261" s="7"/>
      <c r="H261" s="7"/>
      <c r="I261" s="8"/>
      <c r="J261" s="7"/>
      <c r="K261" s="1"/>
      <c r="L261" s="8">
        <f t="shared" si="20"/>
        <v>1</v>
      </c>
      <c r="M261" s="6">
        <v>203674.14457</v>
      </c>
      <c r="N261" s="6">
        <f t="shared" si="21"/>
        <v>203674.14458700002</v>
      </c>
      <c r="O261" s="7">
        <f t="shared" si="22"/>
        <v>-1.7000013031065464E-5</v>
      </c>
      <c r="P261" s="7">
        <v>299099.33374999999</v>
      </c>
      <c r="Q261" s="24">
        <f t="shared" si="23"/>
        <v>0.6809582021344105</v>
      </c>
      <c r="R261" s="24">
        <v>0.45058536529541016</v>
      </c>
      <c r="S261" s="25">
        <f t="shared" si="24"/>
        <v>30.682980025963907</v>
      </c>
      <c r="T261" s="4">
        <v>260</v>
      </c>
    </row>
    <row r="262" spans="1:20" x14ac:dyDescent="0.25">
      <c r="A262" s="33">
        <v>73226</v>
      </c>
      <c r="B262" s="5" t="s">
        <v>412</v>
      </c>
      <c r="C262" s="5" t="s">
        <v>35</v>
      </c>
      <c r="D262" s="6"/>
      <c r="E262" s="7">
        <v>133.04890674800001</v>
      </c>
      <c r="F262" s="8">
        <v>1</v>
      </c>
      <c r="G262" s="7">
        <v>11321.64573161541</v>
      </c>
      <c r="H262" s="7"/>
      <c r="I262" s="8">
        <v>1</v>
      </c>
      <c r="J262" s="7">
        <v>28813.854813400001</v>
      </c>
      <c r="K262" s="1">
        <v>1</v>
      </c>
      <c r="L262" s="8">
        <f t="shared" si="20"/>
        <v>3</v>
      </c>
      <c r="M262" s="6">
        <v>34471.092820099999</v>
      </c>
      <c r="N262" s="6">
        <f t="shared" si="21"/>
        <v>40268.549451763407</v>
      </c>
      <c r="O262" s="7">
        <f t="shared" si="22"/>
        <v>-5797.4566316634082</v>
      </c>
      <c r="P262" s="7">
        <v>50789.427215700001</v>
      </c>
      <c r="Q262" s="24">
        <f t="shared" si="23"/>
        <v>0.67870607545352102</v>
      </c>
      <c r="R262" s="24">
        <v>0.45003429055213928</v>
      </c>
      <c r="S262" s="25">
        <f t="shared" si="24"/>
        <v>30.544100716015205</v>
      </c>
      <c r="T262" s="4">
        <v>261</v>
      </c>
    </row>
    <row r="263" spans="1:20" x14ac:dyDescent="0.25">
      <c r="A263" s="33">
        <v>73168</v>
      </c>
      <c r="B263" s="5" t="s">
        <v>187</v>
      </c>
      <c r="C263" s="5" t="s">
        <v>35</v>
      </c>
      <c r="D263" s="6"/>
      <c r="E263" s="7">
        <v>636.49158036200004</v>
      </c>
      <c r="F263" s="8">
        <v>1</v>
      </c>
      <c r="G263" s="7">
        <v>40801.268795390999</v>
      </c>
      <c r="H263" s="7">
        <v>1.35645928584</v>
      </c>
      <c r="I263" s="8">
        <v>1</v>
      </c>
      <c r="J263" s="7">
        <v>94886.630474999998</v>
      </c>
      <c r="K263" s="1">
        <v>1</v>
      </c>
      <c r="L263" s="8">
        <f t="shared" si="20"/>
        <v>3</v>
      </c>
      <c r="M263" s="6">
        <v>114583.995886</v>
      </c>
      <c r="N263" s="6">
        <f t="shared" si="21"/>
        <v>136325.74731003883</v>
      </c>
      <c r="O263" s="7">
        <f t="shared" si="22"/>
        <v>-21741.751424038826</v>
      </c>
      <c r="P263" s="7">
        <v>210531.00679399999</v>
      </c>
      <c r="Q263" s="24">
        <f t="shared" si="23"/>
        <v>0.54426185306812291</v>
      </c>
      <c r="R263" s="24">
        <v>0.56033873558044434</v>
      </c>
      <c r="S263" s="25">
        <f t="shared" si="24"/>
        <v>30.497099857286159</v>
      </c>
      <c r="T263" s="4">
        <v>262</v>
      </c>
    </row>
    <row r="264" spans="1:20" x14ac:dyDescent="0.25">
      <c r="A264" s="33">
        <v>15514</v>
      </c>
      <c r="B264" s="5" t="s">
        <v>360</v>
      </c>
      <c r="C264" s="5" t="s">
        <v>46</v>
      </c>
      <c r="D264" s="6"/>
      <c r="E264" s="7">
        <v>0.13836396848099999</v>
      </c>
      <c r="F264" s="8">
        <v>1</v>
      </c>
      <c r="G264" s="7">
        <v>11632.85381728</v>
      </c>
      <c r="H264" s="7"/>
      <c r="I264" s="8">
        <v>1</v>
      </c>
      <c r="J264" s="7">
        <v>27513.4298246</v>
      </c>
      <c r="K264" s="1">
        <v>1</v>
      </c>
      <c r="L264" s="8">
        <f t="shared" si="20"/>
        <v>3</v>
      </c>
      <c r="M264" s="6">
        <v>28726.903434200001</v>
      </c>
      <c r="N264" s="6">
        <f t="shared" si="21"/>
        <v>39146.422005848479</v>
      </c>
      <c r="O264" s="7">
        <f t="shared" si="22"/>
        <v>-10419.518571648478</v>
      </c>
      <c r="P264" s="7">
        <v>35199.378356100002</v>
      </c>
      <c r="Q264" s="24">
        <f t="shared" si="23"/>
        <v>0.81611962414733019</v>
      </c>
      <c r="R264" s="24">
        <v>0.37362638115882874</v>
      </c>
      <c r="S264" s="25">
        <f t="shared" si="24"/>
        <v>30.492382176287041</v>
      </c>
      <c r="T264" s="4">
        <v>263</v>
      </c>
    </row>
    <row r="265" spans="1:20" x14ac:dyDescent="0.25">
      <c r="A265" s="33">
        <v>68370</v>
      </c>
      <c r="B265" s="5" t="s">
        <v>488</v>
      </c>
      <c r="C265" s="5" t="s">
        <v>350</v>
      </c>
      <c r="D265" s="6"/>
      <c r="E265" s="7">
        <v>6.6916434817400003E-4</v>
      </c>
      <c r="F265" s="8">
        <v>1</v>
      </c>
      <c r="G265" s="7">
        <v>2216.40323076</v>
      </c>
      <c r="H265" s="7">
        <v>9.6112737371900003</v>
      </c>
      <c r="I265" s="8">
        <v>1</v>
      </c>
      <c r="J265" s="7">
        <v>743.90457710400005</v>
      </c>
      <c r="K265" s="1">
        <v>1</v>
      </c>
      <c r="L265" s="8">
        <f t="shared" si="20"/>
        <v>3</v>
      </c>
      <c r="M265" s="6">
        <v>2486.9715186499998</v>
      </c>
      <c r="N265" s="6">
        <f t="shared" si="21"/>
        <v>2969.9197507655381</v>
      </c>
      <c r="O265" s="7">
        <f t="shared" si="22"/>
        <v>-482.9482321155383</v>
      </c>
      <c r="P265" s="7">
        <v>3982.1725304199999</v>
      </c>
      <c r="Q265" s="24">
        <f t="shared" si="23"/>
        <v>0.62452631061359332</v>
      </c>
      <c r="R265" s="24">
        <v>0.48760330677032471</v>
      </c>
      <c r="S265" s="25">
        <f t="shared" si="24"/>
        <v>30.452109422025902</v>
      </c>
      <c r="T265" s="4">
        <v>264</v>
      </c>
    </row>
    <row r="266" spans="1:20" x14ac:dyDescent="0.25">
      <c r="A266" s="33">
        <v>73024</v>
      </c>
      <c r="B266" s="5" t="s">
        <v>403</v>
      </c>
      <c r="C266" s="5" t="s">
        <v>35</v>
      </c>
      <c r="D266" s="6"/>
      <c r="E266" s="7">
        <v>125.090597429</v>
      </c>
      <c r="F266" s="8">
        <v>1</v>
      </c>
      <c r="G266" s="7">
        <v>15221.880284499999</v>
      </c>
      <c r="H266" s="7">
        <v>0.62699443055100001</v>
      </c>
      <c r="I266" s="8">
        <v>1</v>
      </c>
      <c r="J266" s="7">
        <v>38178.836413700003</v>
      </c>
      <c r="K266" s="1">
        <v>1</v>
      </c>
      <c r="L266" s="8">
        <f t="shared" si="20"/>
        <v>3</v>
      </c>
      <c r="M266" s="6">
        <v>43075.121700600001</v>
      </c>
      <c r="N266" s="6">
        <f t="shared" si="21"/>
        <v>53526.434290059551</v>
      </c>
      <c r="O266" s="7">
        <f t="shared" si="22"/>
        <v>-10451.312589459551</v>
      </c>
      <c r="P266" s="7">
        <v>50148.014274599998</v>
      </c>
      <c r="Q266" s="24">
        <f t="shared" si="23"/>
        <v>0.85895966816810887</v>
      </c>
      <c r="R266" s="24">
        <v>0.35451978445053101</v>
      </c>
      <c r="S266" s="25">
        <f t="shared" si="24"/>
        <v>30.451819641065757</v>
      </c>
      <c r="T266" s="4">
        <v>265</v>
      </c>
    </row>
    <row r="267" spans="1:20" x14ac:dyDescent="0.25">
      <c r="A267" s="33">
        <v>17388</v>
      </c>
      <c r="B267" s="5" t="s">
        <v>304</v>
      </c>
      <c r="C267" s="5" t="s">
        <v>96</v>
      </c>
      <c r="D267" s="6"/>
      <c r="E267" s="7"/>
      <c r="F267" s="8"/>
      <c r="G267" s="7">
        <v>4973.1650607900001</v>
      </c>
      <c r="H267" s="7">
        <v>9.8878328899299994</v>
      </c>
      <c r="I267" s="8">
        <v>1</v>
      </c>
      <c r="J267" s="7">
        <v>1408.4029590299999</v>
      </c>
      <c r="K267" s="1">
        <v>1</v>
      </c>
      <c r="L267" s="8">
        <f t="shared" si="20"/>
        <v>2</v>
      </c>
      <c r="M267" s="6">
        <v>5533.76730322</v>
      </c>
      <c r="N267" s="6">
        <f t="shared" si="21"/>
        <v>6391.4558527099298</v>
      </c>
      <c r="O267" s="7">
        <f t="shared" si="22"/>
        <v>-857.68854948992976</v>
      </c>
      <c r="P267" s="7">
        <v>8937.3574226399996</v>
      </c>
      <c r="Q267" s="24">
        <f t="shared" si="23"/>
        <v>0.61917265266821842</v>
      </c>
      <c r="R267" s="24">
        <v>0.4913419783115387</v>
      </c>
      <c r="S267" s="25">
        <f t="shared" si="24"/>
        <v>30.422551607840564</v>
      </c>
      <c r="T267" s="4">
        <v>266</v>
      </c>
    </row>
    <row r="268" spans="1:20" x14ac:dyDescent="0.25">
      <c r="A268" s="33">
        <v>70678</v>
      </c>
      <c r="B268" s="5" t="s">
        <v>417</v>
      </c>
      <c r="C268" s="5" t="s">
        <v>214</v>
      </c>
      <c r="D268" s="6">
        <v>56233.1803717</v>
      </c>
      <c r="E268" s="7">
        <v>31368.5584476</v>
      </c>
      <c r="F268" s="8">
        <v>1</v>
      </c>
      <c r="G268" s="7">
        <v>1056.9518742299999</v>
      </c>
      <c r="H268" s="7"/>
      <c r="I268" s="8">
        <v>1</v>
      </c>
      <c r="J268" s="7"/>
      <c r="K268" s="1"/>
      <c r="L268" s="8">
        <f t="shared" si="20"/>
        <v>2</v>
      </c>
      <c r="M268" s="6">
        <v>87609.865520699997</v>
      </c>
      <c r="N268" s="6">
        <f t="shared" si="21"/>
        <v>88658.690693529992</v>
      </c>
      <c r="O268" s="7">
        <f t="shared" si="22"/>
        <v>-1048.8251728299947</v>
      </c>
      <c r="P268" s="7">
        <v>160052.23362799999</v>
      </c>
      <c r="Q268" s="24">
        <f t="shared" si="23"/>
        <v>0.54738296076721094</v>
      </c>
      <c r="R268" s="24">
        <v>0.55522584915161133</v>
      </c>
      <c r="S268" s="25">
        <f t="shared" si="24"/>
        <v>30.392116920309785</v>
      </c>
      <c r="T268" s="4">
        <v>267</v>
      </c>
    </row>
    <row r="269" spans="1:20" x14ac:dyDescent="0.25">
      <c r="A269" s="33">
        <v>52233</v>
      </c>
      <c r="B269" s="5" t="s">
        <v>215</v>
      </c>
      <c r="C269" s="5" t="s">
        <v>18</v>
      </c>
      <c r="D269" s="6"/>
      <c r="E269" s="7"/>
      <c r="F269" s="8"/>
      <c r="G269" s="7">
        <v>21320.01364392</v>
      </c>
      <c r="H269" s="7">
        <v>3.8188478904699998</v>
      </c>
      <c r="I269" s="8">
        <v>1</v>
      </c>
      <c r="J269" s="7">
        <v>632.98199464899994</v>
      </c>
      <c r="K269" s="1">
        <v>1</v>
      </c>
      <c r="L269" s="8">
        <f t="shared" si="20"/>
        <v>2</v>
      </c>
      <c r="M269" s="6">
        <v>21956.278186</v>
      </c>
      <c r="N269" s="6">
        <f t="shared" si="21"/>
        <v>21956.814486459469</v>
      </c>
      <c r="O269" s="7">
        <f t="shared" si="22"/>
        <v>-0.53630045946920291</v>
      </c>
      <c r="P269" s="7">
        <v>35584.797302899999</v>
      </c>
      <c r="Q269" s="24">
        <f t="shared" si="23"/>
        <v>0.61701287769343749</v>
      </c>
      <c r="R269" s="24">
        <v>0.4920901358127594</v>
      </c>
      <c r="S269" s="25">
        <f t="shared" si="24"/>
        <v>30.362595078238513</v>
      </c>
      <c r="T269" s="4">
        <v>268</v>
      </c>
    </row>
    <row r="270" spans="1:20" x14ac:dyDescent="0.25">
      <c r="A270" s="33">
        <v>68217</v>
      </c>
      <c r="B270" s="5" t="s">
        <v>697</v>
      </c>
      <c r="C270" s="5" t="s">
        <v>350</v>
      </c>
      <c r="D270" s="6"/>
      <c r="E270" s="7"/>
      <c r="F270" s="8"/>
      <c r="G270" s="7">
        <v>24158.61795249</v>
      </c>
      <c r="H270" s="7">
        <v>0.195214172908</v>
      </c>
      <c r="I270" s="8">
        <v>1</v>
      </c>
      <c r="J270" s="7">
        <v>31653.917267600002</v>
      </c>
      <c r="K270" s="1">
        <v>1</v>
      </c>
      <c r="L270" s="8">
        <f t="shared" si="20"/>
        <v>2</v>
      </c>
      <c r="M270" s="6">
        <v>42127.501259800003</v>
      </c>
      <c r="N270" s="6">
        <f t="shared" si="21"/>
        <v>55812.730434262907</v>
      </c>
      <c r="O270" s="7">
        <f t="shared" si="22"/>
        <v>-13685.229174462904</v>
      </c>
      <c r="P270" s="7">
        <v>57747.104581400003</v>
      </c>
      <c r="Q270" s="24">
        <f t="shared" si="23"/>
        <v>0.72951711718147372</v>
      </c>
      <c r="R270" s="24">
        <v>0.41547277569770813</v>
      </c>
      <c r="S270" s="25">
        <f t="shared" si="24"/>
        <v>30.309450159437706</v>
      </c>
      <c r="T270" s="4">
        <v>269</v>
      </c>
    </row>
    <row r="271" spans="1:20" x14ac:dyDescent="0.25">
      <c r="A271" s="33">
        <v>68296</v>
      </c>
      <c r="B271" s="5" t="s">
        <v>677</v>
      </c>
      <c r="C271" s="5" t="s">
        <v>350</v>
      </c>
      <c r="D271" s="6"/>
      <c r="E271" s="7"/>
      <c r="F271" s="8"/>
      <c r="G271" s="7">
        <v>9775.465504404001</v>
      </c>
      <c r="H271" s="7">
        <v>13.5404390973</v>
      </c>
      <c r="I271" s="8">
        <v>1</v>
      </c>
      <c r="J271" s="7">
        <v>12145.0558941</v>
      </c>
      <c r="K271" s="1">
        <v>1</v>
      </c>
      <c r="L271" s="8">
        <f t="shared" si="20"/>
        <v>2</v>
      </c>
      <c r="M271" s="6">
        <v>15946.238809099999</v>
      </c>
      <c r="N271" s="6">
        <f t="shared" si="21"/>
        <v>21934.061837601301</v>
      </c>
      <c r="O271" s="7">
        <f t="shared" si="22"/>
        <v>-5987.8230285013015</v>
      </c>
      <c r="P271" s="7">
        <v>20155.3885625</v>
      </c>
      <c r="Q271" s="24">
        <f t="shared" si="23"/>
        <v>0.79116504053753089</v>
      </c>
      <c r="R271" s="24">
        <v>0.3828238844871521</v>
      </c>
      <c r="S271" s="25">
        <f t="shared" si="24"/>
        <v>30.287687408901277</v>
      </c>
      <c r="T271" s="4">
        <v>270</v>
      </c>
    </row>
    <row r="272" spans="1:20" x14ac:dyDescent="0.25">
      <c r="A272" s="33">
        <v>17495</v>
      </c>
      <c r="B272" s="5" t="s">
        <v>161</v>
      </c>
      <c r="C272" s="5" t="s">
        <v>96</v>
      </c>
      <c r="D272" s="6"/>
      <c r="E272" s="7">
        <v>167.19546426100001</v>
      </c>
      <c r="F272" s="8">
        <v>1</v>
      </c>
      <c r="G272" s="7">
        <v>5261.7586032299996</v>
      </c>
      <c r="H272" s="7">
        <v>0.65153528090599999</v>
      </c>
      <c r="I272" s="8">
        <v>1</v>
      </c>
      <c r="J272" s="7">
        <v>9521.5246155599998</v>
      </c>
      <c r="K272" s="1">
        <v>1</v>
      </c>
      <c r="L272" s="8">
        <f t="shared" si="20"/>
        <v>3</v>
      </c>
      <c r="M272" s="6">
        <v>13445.0852053</v>
      </c>
      <c r="N272" s="6">
        <f t="shared" si="21"/>
        <v>14951.130218331906</v>
      </c>
      <c r="O272" s="7">
        <f t="shared" si="22"/>
        <v>-1506.0450130319059</v>
      </c>
      <c r="P272" s="7">
        <v>22788.704420599999</v>
      </c>
      <c r="Q272" s="24">
        <f t="shared" si="23"/>
        <v>0.5899890119749952</v>
      </c>
      <c r="R272" s="24">
        <v>0.51273882389068604</v>
      </c>
      <c r="S272" s="25">
        <f t="shared" si="24"/>
        <v>30.25102721084869</v>
      </c>
      <c r="T272" s="4">
        <v>271</v>
      </c>
    </row>
    <row r="273" spans="1:20" x14ac:dyDescent="0.25">
      <c r="A273" s="33">
        <v>25095</v>
      </c>
      <c r="B273" s="5" t="s">
        <v>424</v>
      </c>
      <c r="C273" s="5" t="s">
        <v>61</v>
      </c>
      <c r="D273" s="6"/>
      <c r="E273" s="7"/>
      <c r="F273" s="8"/>
      <c r="G273" s="7">
        <v>4716.2340925934004</v>
      </c>
      <c r="H273" s="7"/>
      <c r="I273" s="8">
        <v>1</v>
      </c>
      <c r="J273" s="7">
        <v>3432.4503886500001</v>
      </c>
      <c r="K273" s="1">
        <v>1</v>
      </c>
      <c r="L273" s="8">
        <f t="shared" si="20"/>
        <v>2</v>
      </c>
      <c r="M273" s="6">
        <v>5333.41613504</v>
      </c>
      <c r="N273" s="6">
        <f t="shared" si="21"/>
        <v>8148.684481243401</v>
      </c>
      <c r="O273" s="7">
        <f t="shared" si="22"/>
        <v>-2815.2683462034011</v>
      </c>
      <c r="P273" s="7">
        <v>6168.3397413000002</v>
      </c>
      <c r="Q273" s="24">
        <f t="shared" si="23"/>
        <v>0.86464370620350472</v>
      </c>
      <c r="R273" s="24">
        <v>0.34910714626312256</v>
      </c>
      <c r="S273" s="25">
        <f t="shared" si="24"/>
        <v>30.185329680707529</v>
      </c>
      <c r="T273" s="4">
        <v>272</v>
      </c>
    </row>
    <row r="274" spans="1:20" x14ac:dyDescent="0.25">
      <c r="A274" s="33">
        <v>68152</v>
      </c>
      <c r="B274" s="5" t="s">
        <v>599</v>
      </c>
      <c r="C274" s="5" t="s">
        <v>350</v>
      </c>
      <c r="D274" s="6"/>
      <c r="E274" s="7"/>
      <c r="F274" s="8"/>
      <c r="G274" s="7">
        <v>13688.752017520001</v>
      </c>
      <c r="H274" s="7">
        <v>66.595098129999997</v>
      </c>
      <c r="I274" s="8">
        <v>1</v>
      </c>
      <c r="J274" s="7">
        <v>14915.075594800001</v>
      </c>
      <c r="K274" s="1">
        <v>1</v>
      </c>
      <c r="L274" s="8">
        <f t="shared" si="20"/>
        <v>2</v>
      </c>
      <c r="M274" s="6">
        <v>18588.370399300002</v>
      </c>
      <c r="N274" s="6">
        <f t="shared" si="21"/>
        <v>28670.422710450002</v>
      </c>
      <c r="O274" s="7">
        <f t="shared" si="22"/>
        <v>-10082.052311150001</v>
      </c>
      <c r="P274" s="7">
        <v>25797.370866599998</v>
      </c>
      <c r="Q274" s="24">
        <f t="shared" si="23"/>
        <v>0.72055290034871222</v>
      </c>
      <c r="R274" s="24">
        <v>0.41838404536247253</v>
      </c>
      <c r="S274" s="25">
        <f t="shared" si="24"/>
        <v>30.146783734555676</v>
      </c>
      <c r="T274" s="4">
        <v>273</v>
      </c>
    </row>
    <row r="275" spans="1:20" x14ac:dyDescent="0.25">
      <c r="A275" s="33">
        <v>5819</v>
      </c>
      <c r="B275" s="5" t="s">
        <v>247</v>
      </c>
      <c r="C275" s="5" t="s">
        <v>15</v>
      </c>
      <c r="D275" s="6"/>
      <c r="E275" s="7"/>
      <c r="F275" s="8"/>
      <c r="G275" s="7">
        <v>10681.041693555</v>
      </c>
      <c r="H275" s="7">
        <v>135.28451000300001</v>
      </c>
      <c r="I275" s="8">
        <v>1</v>
      </c>
      <c r="J275" s="7">
        <v>2199.4013332700001</v>
      </c>
      <c r="K275" s="1">
        <v>1</v>
      </c>
      <c r="L275" s="8">
        <f t="shared" si="20"/>
        <v>2</v>
      </c>
      <c r="M275" s="6">
        <v>11268.5792391</v>
      </c>
      <c r="N275" s="6">
        <f t="shared" si="21"/>
        <v>13015.727536828001</v>
      </c>
      <c r="O275" s="7">
        <f t="shared" si="22"/>
        <v>-1747.1482977280011</v>
      </c>
      <c r="P275" s="7">
        <v>12164.378835199999</v>
      </c>
      <c r="Q275" s="24">
        <f t="shared" si="23"/>
        <v>0.92635878837414787</v>
      </c>
      <c r="R275" s="24">
        <v>0.32426628470420837</v>
      </c>
      <c r="S275" s="25">
        <f t="shared" si="24"/>
        <v>30.038692260917692</v>
      </c>
      <c r="T275" s="4">
        <v>274</v>
      </c>
    </row>
    <row r="276" spans="1:20" x14ac:dyDescent="0.25">
      <c r="A276" s="33">
        <v>52256</v>
      </c>
      <c r="B276" s="5" t="s">
        <v>308</v>
      </c>
      <c r="C276" s="5" t="s">
        <v>18</v>
      </c>
      <c r="D276" s="6"/>
      <c r="E276" s="7"/>
      <c r="F276" s="8"/>
      <c r="G276" s="7">
        <v>34421.587558298001</v>
      </c>
      <c r="H276" s="7">
        <v>0.19534572252599999</v>
      </c>
      <c r="I276" s="8">
        <v>1</v>
      </c>
      <c r="J276" s="7"/>
      <c r="K276" s="1"/>
      <c r="L276" s="8">
        <f t="shared" si="20"/>
        <v>1</v>
      </c>
      <c r="M276" s="6">
        <v>34421.782903200001</v>
      </c>
      <c r="N276" s="6">
        <f t="shared" si="21"/>
        <v>34421.782904020525</v>
      </c>
      <c r="O276" s="7">
        <f t="shared" si="22"/>
        <v>-8.2052429206669331E-7</v>
      </c>
      <c r="P276" s="7">
        <v>52008.3000971</v>
      </c>
      <c r="Q276" s="24">
        <f t="shared" si="23"/>
        <v>0.66185172057025898</v>
      </c>
      <c r="R276" s="24">
        <v>0.45303866267204285</v>
      </c>
      <c r="S276" s="25">
        <f t="shared" si="24"/>
        <v>29.984441837434073</v>
      </c>
      <c r="T276" s="4">
        <v>275</v>
      </c>
    </row>
    <row r="277" spans="1:20" x14ac:dyDescent="0.25">
      <c r="A277" s="33">
        <v>85139</v>
      </c>
      <c r="B277" s="5" t="s">
        <v>423</v>
      </c>
      <c r="C277" s="5" t="s">
        <v>114</v>
      </c>
      <c r="D277" s="6">
        <v>234392.76748800001</v>
      </c>
      <c r="E277" s="7">
        <v>53094.082919</v>
      </c>
      <c r="F277" s="8">
        <v>1</v>
      </c>
      <c r="G277" s="7">
        <v>33.738016721800001</v>
      </c>
      <c r="H277" s="7"/>
      <c r="I277" s="8">
        <v>1</v>
      </c>
      <c r="J277" s="7"/>
      <c r="K277" s="1"/>
      <c r="L277" s="8">
        <f t="shared" si="20"/>
        <v>2</v>
      </c>
      <c r="M277" s="6">
        <v>287505.56391199998</v>
      </c>
      <c r="N277" s="6">
        <f t="shared" si="21"/>
        <v>287520.58842372178</v>
      </c>
      <c r="O277" s="7">
        <f t="shared" si="22"/>
        <v>-15.024511721800081</v>
      </c>
      <c r="P277" s="7">
        <v>373361.22617400001</v>
      </c>
      <c r="Q277" s="24">
        <f t="shared" si="23"/>
        <v>0.77004665658027338</v>
      </c>
      <c r="R277" s="24">
        <v>0.38931995630264282</v>
      </c>
      <c r="S277" s="25">
        <f t="shared" si="24"/>
        <v>29.979453069082822</v>
      </c>
      <c r="T277" s="4">
        <v>276</v>
      </c>
    </row>
    <row r="278" spans="1:20" x14ac:dyDescent="0.25">
      <c r="A278" s="33">
        <v>18001</v>
      </c>
      <c r="B278" s="5" t="s">
        <v>323</v>
      </c>
      <c r="C278" s="5" t="s">
        <v>182</v>
      </c>
      <c r="D278" s="6">
        <v>1287.04093132</v>
      </c>
      <c r="E278" s="7"/>
      <c r="F278" s="8">
        <v>1</v>
      </c>
      <c r="G278" s="7">
        <v>61029.889086413998</v>
      </c>
      <c r="H278" s="7">
        <v>88.555281222700003</v>
      </c>
      <c r="I278" s="8">
        <v>1</v>
      </c>
      <c r="J278" s="7">
        <v>159252.053644</v>
      </c>
      <c r="K278" s="1">
        <v>1</v>
      </c>
      <c r="L278" s="8">
        <f t="shared" si="20"/>
        <v>3</v>
      </c>
      <c r="M278" s="6">
        <v>173147.49965700001</v>
      </c>
      <c r="N278" s="6">
        <f t="shared" si="21"/>
        <v>221657.53894295671</v>
      </c>
      <c r="O278" s="7">
        <f t="shared" si="22"/>
        <v>-48510.039285956707</v>
      </c>
      <c r="P278" s="7">
        <v>258737.04381</v>
      </c>
      <c r="Q278" s="24">
        <f t="shared" si="23"/>
        <v>0.6692025892672272</v>
      </c>
      <c r="R278" s="24">
        <v>0.44784656167030334</v>
      </c>
      <c r="S278" s="25">
        <f t="shared" si="24"/>
        <v>29.970007866419195</v>
      </c>
      <c r="T278" s="4">
        <v>277</v>
      </c>
    </row>
    <row r="279" spans="1:20" x14ac:dyDescent="0.25">
      <c r="A279" s="33">
        <v>19392</v>
      </c>
      <c r="B279" s="5" t="s">
        <v>450</v>
      </c>
      <c r="C279" s="5" t="s">
        <v>80</v>
      </c>
      <c r="D279" s="6"/>
      <c r="E279" s="7">
        <v>2.97918557121E-2</v>
      </c>
      <c r="F279" s="8">
        <v>1</v>
      </c>
      <c r="G279" s="7">
        <v>13423.42949206</v>
      </c>
      <c r="H279" s="7">
        <v>216.798836166</v>
      </c>
      <c r="I279" s="8">
        <v>1</v>
      </c>
      <c r="J279" s="7">
        <v>3127.2097529799998</v>
      </c>
      <c r="K279" s="1">
        <v>1</v>
      </c>
      <c r="L279" s="8">
        <f t="shared" si="20"/>
        <v>3</v>
      </c>
      <c r="M279" s="6">
        <v>14241.334546399999</v>
      </c>
      <c r="N279" s="6">
        <f t="shared" si="21"/>
        <v>16767.467873061712</v>
      </c>
      <c r="O279" s="7">
        <f t="shared" si="22"/>
        <v>-2526.133326661713</v>
      </c>
      <c r="P279" s="7">
        <v>20832.8212719</v>
      </c>
      <c r="Q279" s="24">
        <f t="shared" si="23"/>
        <v>0.68360086041774781</v>
      </c>
      <c r="R279" s="24">
        <v>0.43831554055213928</v>
      </c>
      <c r="S279" s="25">
        <f t="shared" si="24"/>
        <v>29.963288065591264</v>
      </c>
      <c r="T279" s="4">
        <v>278</v>
      </c>
    </row>
    <row r="280" spans="1:20" x14ac:dyDescent="0.25">
      <c r="A280" s="33">
        <v>25649</v>
      </c>
      <c r="B280" s="5" t="s">
        <v>155</v>
      </c>
      <c r="C280" s="5" t="s">
        <v>61</v>
      </c>
      <c r="D280" s="6"/>
      <c r="E280" s="7"/>
      <c r="F280" s="8"/>
      <c r="G280" s="7">
        <v>8607.3052896200006</v>
      </c>
      <c r="H280" s="7"/>
      <c r="I280" s="8">
        <v>1</v>
      </c>
      <c r="J280" s="7">
        <v>16907.0562034</v>
      </c>
      <c r="K280" s="1">
        <v>1</v>
      </c>
      <c r="L280" s="8">
        <f t="shared" si="20"/>
        <v>2</v>
      </c>
      <c r="M280" s="6">
        <v>17501.596342299999</v>
      </c>
      <c r="N280" s="6">
        <f t="shared" si="21"/>
        <v>25514.361493019998</v>
      </c>
      <c r="O280" s="7">
        <f t="shared" si="22"/>
        <v>-8012.7651507199989</v>
      </c>
      <c r="P280" s="7">
        <v>24537.705110499999</v>
      </c>
      <c r="Q280" s="24">
        <f t="shared" si="23"/>
        <v>0.71325318580060859</v>
      </c>
      <c r="R280" s="24">
        <v>0.41975998878479004</v>
      </c>
      <c r="S280" s="25">
        <f t="shared" si="24"/>
        <v>29.939514927237919</v>
      </c>
      <c r="T280" s="4">
        <v>279</v>
      </c>
    </row>
    <row r="281" spans="1:20" x14ac:dyDescent="0.25">
      <c r="A281" s="33">
        <v>5656</v>
      </c>
      <c r="B281" s="5" t="s">
        <v>337</v>
      </c>
      <c r="C281" s="5" t="s">
        <v>15</v>
      </c>
      <c r="D281" s="6"/>
      <c r="E281" s="7"/>
      <c r="F281" s="8"/>
      <c r="G281" s="7">
        <v>9829.2063368899999</v>
      </c>
      <c r="H281" s="7">
        <v>14.8579485767</v>
      </c>
      <c r="I281" s="8">
        <v>1</v>
      </c>
      <c r="J281" s="7">
        <v>9512.7326570799996</v>
      </c>
      <c r="K281" s="1">
        <v>1</v>
      </c>
      <c r="L281" s="8">
        <f t="shared" si="20"/>
        <v>2</v>
      </c>
      <c r="M281" s="6">
        <v>13944.6580576</v>
      </c>
      <c r="N281" s="6">
        <f t="shared" si="21"/>
        <v>19356.796942546702</v>
      </c>
      <c r="O281" s="7">
        <f t="shared" si="22"/>
        <v>-5412.1388849467021</v>
      </c>
      <c r="P281" s="7">
        <v>16485.023914500001</v>
      </c>
      <c r="Q281" s="24">
        <f t="shared" si="23"/>
        <v>0.84589856404966868</v>
      </c>
      <c r="R281" s="24">
        <v>0.35297644138336182</v>
      </c>
      <c r="S281" s="25">
        <f t="shared" si="24"/>
        <v>29.858226490954781</v>
      </c>
      <c r="T281" s="4">
        <v>280</v>
      </c>
    </row>
    <row r="282" spans="1:20" x14ac:dyDescent="0.25">
      <c r="A282" s="33">
        <v>73352</v>
      </c>
      <c r="B282" s="5" t="s">
        <v>428</v>
      </c>
      <c r="C282" s="5" t="s">
        <v>35</v>
      </c>
      <c r="D282" s="6"/>
      <c r="E282" s="7"/>
      <c r="F282" s="8"/>
      <c r="G282" s="7">
        <v>6443.874879681538</v>
      </c>
      <c r="H282" s="7"/>
      <c r="I282" s="8">
        <v>1</v>
      </c>
      <c r="J282" s="7">
        <v>18201.976744</v>
      </c>
      <c r="K282" s="1">
        <v>1</v>
      </c>
      <c r="L282" s="8">
        <f t="shared" si="20"/>
        <v>2</v>
      </c>
      <c r="M282" s="6">
        <v>19682.303354799998</v>
      </c>
      <c r="N282" s="6">
        <f t="shared" si="21"/>
        <v>24645.851623681538</v>
      </c>
      <c r="O282" s="7">
        <f t="shared" si="22"/>
        <v>-4963.5482688815391</v>
      </c>
      <c r="P282" s="7">
        <v>21655.900695699998</v>
      </c>
      <c r="Q282" s="24">
        <f t="shared" si="23"/>
        <v>0.90886560810228145</v>
      </c>
      <c r="R282" s="24">
        <v>0.32756933569908142</v>
      </c>
      <c r="S282" s="25">
        <f t="shared" si="24"/>
        <v>29.771650348580604</v>
      </c>
      <c r="T282" s="4">
        <v>281</v>
      </c>
    </row>
    <row r="283" spans="1:20" x14ac:dyDescent="0.25">
      <c r="A283" s="33">
        <v>68575</v>
      </c>
      <c r="B283" s="5" t="s">
        <v>1046</v>
      </c>
      <c r="C283" s="5" t="s">
        <v>350</v>
      </c>
      <c r="D283" s="6">
        <v>39158.883938600004</v>
      </c>
      <c r="E283" s="7">
        <v>44892.103559100004</v>
      </c>
      <c r="F283" s="8">
        <v>1</v>
      </c>
      <c r="G283" s="7">
        <v>575.49512586000003</v>
      </c>
      <c r="H283" s="7"/>
      <c r="I283" s="8">
        <v>1</v>
      </c>
      <c r="J283" s="7"/>
      <c r="K283" s="1"/>
      <c r="L283" s="8">
        <f t="shared" si="20"/>
        <v>2</v>
      </c>
      <c r="M283" s="6">
        <v>84603.926723600001</v>
      </c>
      <c r="N283" s="6">
        <f t="shared" si="21"/>
        <v>84626.482623560005</v>
      </c>
      <c r="O283" s="7">
        <f t="shared" si="22"/>
        <v>-22.555899960003444</v>
      </c>
      <c r="P283" s="7">
        <v>150128.686449</v>
      </c>
      <c r="Q283" s="24">
        <f t="shared" si="23"/>
        <v>0.5635427094230967</v>
      </c>
      <c r="R283" s="24">
        <v>0.52728956937789917</v>
      </c>
      <c r="S283" s="25">
        <f t="shared" si="24"/>
        <v>29.715019257775921</v>
      </c>
      <c r="T283" s="4">
        <v>282</v>
      </c>
    </row>
    <row r="284" spans="1:20" x14ac:dyDescent="0.25">
      <c r="A284" s="33">
        <v>47460</v>
      </c>
      <c r="B284" s="5" t="s">
        <v>429</v>
      </c>
      <c r="C284" s="5" t="s">
        <v>69</v>
      </c>
      <c r="D284" s="6">
        <v>2679.9672074300001</v>
      </c>
      <c r="E284" s="7">
        <v>36631.945588399998</v>
      </c>
      <c r="F284" s="8">
        <v>1</v>
      </c>
      <c r="G284" s="7"/>
      <c r="H284" s="7"/>
      <c r="I284" s="8"/>
      <c r="J284" s="7"/>
      <c r="K284" s="1"/>
      <c r="L284" s="8">
        <f t="shared" si="20"/>
        <v>1</v>
      </c>
      <c r="M284" s="6">
        <v>39311.912791000002</v>
      </c>
      <c r="N284" s="6">
        <f t="shared" si="21"/>
        <v>39311.912795830001</v>
      </c>
      <c r="O284" s="7">
        <f t="shared" si="22"/>
        <v>-4.8299989430233836E-6</v>
      </c>
      <c r="P284" s="7">
        <v>84334.734758699997</v>
      </c>
      <c r="Q284" s="24">
        <f t="shared" si="23"/>
        <v>0.4661414173350984</v>
      </c>
      <c r="R284" s="24">
        <v>0.63669502735137939</v>
      </c>
      <c r="S284" s="25">
        <f t="shared" si="24"/>
        <v>29.678992245978126</v>
      </c>
      <c r="T284" s="4">
        <v>283</v>
      </c>
    </row>
    <row r="285" spans="1:20" x14ac:dyDescent="0.25">
      <c r="A285" s="33">
        <v>15660</v>
      </c>
      <c r="B285" s="5" t="s">
        <v>343</v>
      </c>
      <c r="C285" s="5" t="s">
        <v>46</v>
      </c>
      <c r="D285" s="6"/>
      <c r="E285" s="7">
        <v>1.69409160642E-2</v>
      </c>
      <c r="F285" s="8">
        <v>1</v>
      </c>
      <c r="G285" s="7">
        <v>1803.47429233</v>
      </c>
      <c r="H285" s="7">
        <v>5.2486361823600003</v>
      </c>
      <c r="I285" s="8">
        <v>1</v>
      </c>
      <c r="J285" s="7">
        <v>7044.6099393000004</v>
      </c>
      <c r="K285" s="1">
        <v>1</v>
      </c>
      <c r="L285" s="8">
        <f t="shared" si="20"/>
        <v>3</v>
      </c>
      <c r="M285" s="6">
        <v>7691.3517004699997</v>
      </c>
      <c r="N285" s="6">
        <f t="shared" si="21"/>
        <v>8853.3498087284243</v>
      </c>
      <c r="O285" s="7">
        <f t="shared" si="22"/>
        <v>-1161.9981082584245</v>
      </c>
      <c r="P285" s="7">
        <v>10759.3977264</v>
      </c>
      <c r="Q285" s="24">
        <f t="shared" si="23"/>
        <v>0.71484965014333179</v>
      </c>
      <c r="R285" s="24">
        <v>0.41499999165534973</v>
      </c>
      <c r="S285" s="25">
        <f t="shared" si="24"/>
        <v>29.666259884431234</v>
      </c>
      <c r="T285" s="4">
        <v>284</v>
      </c>
    </row>
    <row r="286" spans="1:20" x14ac:dyDescent="0.25">
      <c r="A286" s="33">
        <v>5002</v>
      </c>
      <c r="B286" s="5" t="s">
        <v>313</v>
      </c>
      <c r="C286" s="5" t="s">
        <v>15</v>
      </c>
      <c r="D286" s="6"/>
      <c r="E286" s="7">
        <v>9.43848301447</v>
      </c>
      <c r="F286" s="8">
        <v>1</v>
      </c>
      <c r="G286" s="7">
        <v>33390.5255564623</v>
      </c>
      <c r="H286" s="7">
        <v>35.895511482800003</v>
      </c>
      <c r="I286" s="8">
        <v>1</v>
      </c>
      <c r="J286" s="7">
        <v>24944.285967</v>
      </c>
      <c r="K286" s="1">
        <v>1</v>
      </c>
      <c r="L286" s="8">
        <f t="shared" si="20"/>
        <v>3</v>
      </c>
      <c r="M286" s="6">
        <v>40447.975261400003</v>
      </c>
      <c r="N286" s="6">
        <f t="shared" si="21"/>
        <v>58380.145517959565</v>
      </c>
      <c r="O286" s="7">
        <f t="shared" si="22"/>
        <v>-17932.170256559562</v>
      </c>
      <c r="P286" s="7">
        <v>51059.394846199997</v>
      </c>
      <c r="Q286" s="24">
        <f t="shared" si="23"/>
        <v>0.79217498333531988</v>
      </c>
      <c r="R286" s="24">
        <v>0.37438634037971497</v>
      </c>
      <c r="S286" s="25">
        <f t="shared" si="24"/>
        <v>29.65794929512721</v>
      </c>
      <c r="T286" s="4">
        <v>285</v>
      </c>
    </row>
    <row r="287" spans="1:20" x14ac:dyDescent="0.25">
      <c r="A287" s="33">
        <v>5138</v>
      </c>
      <c r="B287" s="5" t="s">
        <v>408</v>
      </c>
      <c r="C287" s="5" t="s">
        <v>15</v>
      </c>
      <c r="D287" s="6"/>
      <c r="E287" s="7">
        <v>1.96030047076E-2</v>
      </c>
      <c r="F287" s="8">
        <v>1</v>
      </c>
      <c r="G287" s="7">
        <v>33070.0103539021</v>
      </c>
      <c r="H287" s="7">
        <v>1.2484980275599999</v>
      </c>
      <c r="I287" s="8">
        <v>1</v>
      </c>
      <c r="J287" s="7">
        <v>4816.6447534400004</v>
      </c>
      <c r="K287" s="1">
        <v>1</v>
      </c>
      <c r="L287" s="8">
        <f t="shared" si="20"/>
        <v>3</v>
      </c>
      <c r="M287" s="6">
        <v>34119.942521899997</v>
      </c>
      <c r="N287" s="6">
        <f t="shared" si="21"/>
        <v>37887.92320837437</v>
      </c>
      <c r="O287" s="7">
        <f t="shared" si="22"/>
        <v>-3767.9806864743732</v>
      </c>
      <c r="P287" s="7">
        <v>36113.077926700003</v>
      </c>
      <c r="Q287" s="24">
        <f t="shared" si="23"/>
        <v>0.94480848714015619</v>
      </c>
      <c r="R287" s="24">
        <v>0.31376588344573975</v>
      </c>
      <c r="S287" s="25">
        <f t="shared" si="24"/>
        <v>29.644866965456394</v>
      </c>
      <c r="T287" s="4">
        <v>286</v>
      </c>
    </row>
    <row r="288" spans="1:20" x14ac:dyDescent="0.25">
      <c r="A288" s="33">
        <v>41020</v>
      </c>
      <c r="B288" s="5" t="s">
        <v>128</v>
      </c>
      <c r="C288" s="5" t="s">
        <v>99</v>
      </c>
      <c r="D288" s="6"/>
      <c r="E288" s="7"/>
      <c r="F288" s="8"/>
      <c r="G288" s="7">
        <v>19499.4760709</v>
      </c>
      <c r="H288" s="7"/>
      <c r="I288" s="8">
        <v>1</v>
      </c>
      <c r="J288" s="7">
        <v>22433.912110500001</v>
      </c>
      <c r="K288" s="1">
        <v>1</v>
      </c>
      <c r="L288" s="8">
        <f t="shared" si="20"/>
        <v>2</v>
      </c>
      <c r="M288" s="6">
        <v>34431.122591899999</v>
      </c>
      <c r="N288" s="6">
        <f t="shared" si="21"/>
        <v>41933.388181400005</v>
      </c>
      <c r="O288" s="7">
        <f t="shared" si="22"/>
        <v>-7502.2655895000062</v>
      </c>
      <c r="P288" s="7">
        <v>58939.304970700003</v>
      </c>
      <c r="Q288" s="24">
        <f t="shared" si="23"/>
        <v>0.58417931139528112</v>
      </c>
      <c r="R288" s="24">
        <v>0.50735783576965332</v>
      </c>
      <c r="S288" s="25">
        <f t="shared" si="24"/>
        <v>29.638795113091621</v>
      </c>
      <c r="T288" s="4">
        <v>287</v>
      </c>
    </row>
    <row r="289" spans="1:20" x14ac:dyDescent="0.25">
      <c r="A289" s="33">
        <v>15638</v>
      </c>
      <c r="B289" s="5" t="s">
        <v>390</v>
      </c>
      <c r="C289" s="5" t="s">
        <v>46</v>
      </c>
      <c r="D289" s="6"/>
      <c r="E289" s="7"/>
      <c r="F289" s="8"/>
      <c r="G289" s="7">
        <v>4140.7469643499999</v>
      </c>
      <c r="H289" s="7">
        <v>2.6517601760099998</v>
      </c>
      <c r="I289" s="8">
        <v>1</v>
      </c>
      <c r="J289" s="7">
        <v>16.1774031502</v>
      </c>
      <c r="K289" s="1">
        <v>1</v>
      </c>
      <c r="L289" s="8">
        <f t="shared" si="20"/>
        <v>2</v>
      </c>
      <c r="M289" s="6">
        <v>4143.3987245199996</v>
      </c>
      <c r="N289" s="6">
        <f t="shared" si="21"/>
        <v>4159.5761276762096</v>
      </c>
      <c r="O289" s="7">
        <f t="shared" si="22"/>
        <v>-16.177403156209948</v>
      </c>
      <c r="P289" s="7">
        <v>6339.7688903600001</v>
      </c>
      <c r="Q289" s="24">
        <f t="shared" si="23"/>
        <v>0.65355674570729017</v>
      </c>
      <c r="R289" s="24">
        <v>0.45340600609779358</v>
      </c>
      <c r="S289" s="25">
        <f t="shared" si="24"/>
        <v>29.632655382941376</v>
      </c>
      <c r="T289" s="4">
        <v>288</v>
      </c>
    </row>
    <row r="290" spans="1:20" x14ac:dyDescent="0.25">
      <c r="A290" s="33">
        <v>23580</v>
      </c>
      <c r="B290" s="5" t="s">
        <v>338</v>
      </c>
      <c r="C290" s="5" t="s">
        <v>296</v>
      </c>
      <c r="D290" s="6">
        <v>44.615932616899997</v>
      </c>
      <c r="E290" s="7">
        <v>2764.78288023</v>
      </c>
      <c r="F290" s="8">
        <v>1</v>
      </c>
      <c r="G290" s="7">
        <v>39543.363202200002</v>
      </c>
      <c r="H290" s="7"/>
      <c r="I290" s="8">
        <v>1</v>
      </c>
      <c r="J290" s="7">
        <v>71125.444129800002</v>
      </c>
      <c r="K290" s="1">
        <v>1</v>
      </c>
      <c r="L290" s="8">
        <f t="shared" si="20"/>
        <v>3</v>
      </c>
      <c r="M290" s="6">
        <v>79031.635846200006</v>
      </c>
      <c r="N290" s="6">
        <f t="shared" si="21"/>
        <v>113478.2061448469</v>
      </c>
      <c r="O290" s="7">
        <f t="shared" si="22"/>
        <v>-34446.570298646897</v>
      </c>
      <c r="P290" s="7">
        <v>164769.28254799999</v>
      </c>
      <c r="Q290" s="24">
        <f t="shared" si="23"/>
        <v>0.47965030025045352</v>
      </c>
      <c r="R290" s="24">
        <v>0.61696070432662964</v>
      </c>
      <c r="S290" s="25">
        <f t="shared" si="24"/>
        <v>29.592538707299919</v>
      </c>
      <c r="T290" s="4">
        <v>289</v>
      </c>
    </row>
    <row r="291" spans="1:20" x14ac:dyDescent="0.25">
      <c r="A291" s="33">
        <v>23068</v>
      </c>
      <c r="B291" s="5" t="s">
        <v>431</v>
      </c>
      <c r="C291" s="5" t="s">
        <v>296</v>
      </c>
      <c r="D291" s="6">
        <v>37782.951975000004</v>
      </c>
      <c r="E291" s="7">
        <v>64667.180574400001</v>
      </c>
      <c r="F291" s="8">
        <v>1</v>
      </c>
      <c r="G291" s="7">
        <v>3020.8197346000002</v>
      </c>
      <c r="H291" s="7"/>
      <c r="I291" s="8">
        <v>1</v>
      </c>
      <c r="J291" s="7"/>
      <c r="K291" s="1"/>
      <c r="L291" s="8">
        <f t="shared" si="20"/>
        <v>2</v>
      </c>
      <c r="M291" s="6">
        <v>103432.653918</v>
      </c>
      <c r="N291" s="6">
        <f t="shared" si="21"/>
        <v>105470.952284</v>
      </c>
      <c r="O291" s="7">
        <f t="shared" si="22"/>
        <v>-2038.2983660000027</v>
      </c>
      <c r="P291" s="7">
        <v>193440.69749200001</v>
      </c>
      <c r="Q291" s="24">
        <f t="shared" si="23"/>
        <v>0.53469955008964742</v>
      </c>
      <c r="R291" s="24">
        <v>0.55308502912521362</v>
      </c>
      <c r="S291" s="25">
        <f t="shared" si="24"/>
        <v>29.573431623457125</v>
      </c>
      <c r="T291" s="4">
        <v>290</v>
      </c>
    </row>
    <row r="292" spans="1:20" x14ac:dyDescent="0.25">
      <c r="A292" s="33">
        <v>15236</v>
      </c>
      <c r="B292" s="5" t="s">
        <v>427</v>
      </c>
      <c r="C292" s="5" t="s">
        <v>46</v>
      </c>
      <c r="D292" s="6"/>
      <c r="E292" s="7">
        <v>6.0003128142999997E-3</v>
      </c>
      <c r="F292" s="8">
        <v>1</v>
      </c>
      <c r="G292" s="7">
        <v>6653.3848383209997</v>
      </c>
      <c r="H292" s="7"/>
      <c r="I292" s="8">
        <v>1</v>
      </c>
      <c r="J292" s="7">
        <v>9106.2620003699994</v>
      </c>
      <c r="K292" s="1">
        <v>1</v>
      </c>
      <c r="L292" s="8">
        <f t="shared" si="20"/>
        <v>3</v>
      </c>
      <c r="M292" s="6">
        <v>10205.8516476</v>
      </c>
      <c r="N292" s="6">
        <f t="shared" si="21"/>
        <v>15759.652839003815</v>
      </c>
      <c r="O292" s="7">
        <f t="shared" si="22"/>
        <v>-5553.8011914038143</v>
      </c>
      <c r="P292" s="7">
        <v>10897.420130500001</v>
      </c>
      <c r="Q292" s="24">
        <f t="shared" si="23"/>
        <v>0.9365383297497708</v>
      </c>
      <c r="R292" s="24">
        <v>0.31520736217498779</v>
      </c>
      <c r="S292" s="25">
        <f t="shared" si="24"/>
        <v>29.520377649619416</v>
      </c>
      <c r="T292" s="4">
        <v>291</v>
      </c>
    </row>
    <row r="293" spans="1:20" x14ac:dyDescent="0.25">
      <c r="A293" s="33">
        <v>5209</v>
      </c>
      <c r="B293" s="5" t="s">
        <v>105</v>
      </c>
      <c r="C293" s="5" t="s">
        <v>15</v>
      </c>
      <c r="D293" s="6"/>
      <c r="E293" s="7"/>
      <c r="F293" s="8"/>
      <c r="G293" s="7">
        <v>10080.218144859999</v>
      </c>
      <c r="H293" s="7">
        <v>121.51873510999999</v>
      </c>
      <c r="I293" s="8">
        <v>1</v>
      </c>
      <c r="J293" s="7">
        <v>4767.5015784200004</v>
      </c>
      <c r="K293" s="1">
        <v>1</v>
      </c>
      <c r="L293" s="8">
        <f t="shared" si="20"/>
        <v>2</v>
      </c>
      <c r="M293" s="6">
        <v>13388.1403572</v>
      </c>
      <c r="N293" s="6">
        <f t="shared" si="21"/>
        <v>14969.238458389998</v>
      </c>
      <c r="O293" s="7">
        <f t="shared" si="22"/>
        <v>-1581.0981011899985</v>
      </c>
      <c r="P293" s="7">
        <v>24006.058414800002</v>
      </c>
      <c r="Q293" s="24">
        <f t="shared" si="23"/>
        <v>0.55769839954009537</v>
      </c>
      <c r="R293" s="24">
        <v>0.52904462814331055</v>
      </c>
      <c r="S293" s="25">
        <f t="shared" si="24"/>
        <v>29.504734240080921</v>
      </c>
      <c r="T293" s="4">
        <v>292</v>
      </c>
    </row>
    <row r="294" spans="1:20" x14ac:dyDescent="0.25">
      <c r="A294" s="33">
        <v>5347</v>
      </c>
      <c r="B294" s="5" t="s">
        <v>433</v>
      </c>
      <c r="C294" s="5" t="s">
        <v>15</v>
      </c>
      <c r="D294" s="6"/>
      <c r="E294" s="7"/>
      <c r="F294" s="8"/>
      <c r="G294" s="7">
        <v>9663.3776800600008</v>
      </c>
      <c r="H294" s="7">
        <v>7.6978019615399997</v>
      </c>
      <c r="I294" s="8">
        <v>1</v>
      </c>
      <c r="J294" s="7">
        <v>10629.197910499999</v>
      </c>
      <c r="K294" s="1">
        <v>1</v>
      </c>
      <c r="L294" s="8">
        <f t="shared" si="20"/>
        <v>2</v>
      </c>
      <c r="M294" s="6">
        <v>11103.4500568</v>
      </c>
      <c r="N294" s="6">
        <f t="shared" si="21"/>
        <v>20300.27339252154</v>
      </c>
      <c r="O294" s="7">
        <f t="shared" si="22"/>
        <v>-9196.8233357215395</v>
      </c>
      <c r="P294" s="7">
        <v>11509.861153899999</v>
      </c>
      <c r="Q294" s="24">
        <f t="shared" si="23"/>
        <v>0.96469018247346183</v>
      </c>
      <c r="R294" s="24">
        <v>0.30576306581497192</v>
      </c>
      <c r="S294" s="25">
        <f t="shared" si="24"/>
        <v>29.496662775469041</v>
      </c>
      <c r="T294" s="4">
        <v>293</v>
      </c>
    </row>
    <row r="295" spans="1:20" x14ac:dyDescent="0.25">
      <c r="A295" s="33">
        <v>15897</v>
      </c>
      <c r="B295" s="5" t="s">
        <v>379</v>
      </c>
      <c r="C295" s="5" t="s">
        <v>46</v>
      </c>
      <c r="D295" s="6"/>
      <c r="E295" s="7">
        <v>4.8272764639400001E-2</v>
      </c>
      <c r="F295" s="8">
        <v>1</v>
      </c>
      <c r="G295" s="7">
        <v>7467.7907563700001</v>
      </c>
      <c r="H295" s="7">
        <v>26.7287290451</v>
      </c>
      <c r="I295" s="8">
        <v>1</v>
      </c>
      <c r="J295" s="7">
        <v>20500.784617000001</v>
      </c>
      <c r="K295" s="1">
        <v>1</v>
      </c>
      <c r="L295" s="8">
        <f t="shared" si="20"/>
        <v>3</v>
      </c>
      <c r="M295" s="6">
        <v>21913.3644996</v>
      </c>
      <c r="N295" s="6">
        <f t="shared" si="21"/>
        <v>27995.35237517974</v>
      </c>
      <c r="O295" s="7">
        <f t="shared" si="22"/>
        <v>-6081.9878755797399</v>
      </c>
      <c r="P295" s="7">
        <v>25067.238835700002</v>
      </c>
      <c r="Q295" s="24">
        <f t="shared" si="23"/>
        <v>0.87418341697816559</v>
      </c>
      <c r="R295" s="24">
        <v>0.33714285492897034</v>
      </c>
      <c r="S295" s="25">
        <f t="shared" si="24"/>
        <v>29.472469293158127</v>
      </c>
      <c r="T295" s="4">
        <v>294</v>
      </c>
    </row>
    <row r="296" spans="1:20" x14ac:dyDescent="0.25">
      <c r="A296" s="33">
        <v>68720</v>
      </c>
      <c r="B296" s="5" t="s">
        <v>902</v>
      </c>
      <c r="C296" s="5" t="s">
        <v>350</v>
      </c>
      <c r="D296" s="6"/>
      <c r="E296" s="7">
        <v>1.38619960035E-3</v>
      </c>
      <c r="F296" s="8">
        <v>1</v>
      </c>
      <c r="G296" s="7">
        <v>5568.2847549999997</v>
      </c>
      <c r="H296" s="7"/>
      <c r="I296" s="8">
        <v>1</v>
      </c>
      <c r="J296" s="7">
        <v>18912.305000600001</v>
      </c>
      <c r="K296" s="1">
        <v>1</v>
      </c>
      <c r="L296" s="8">
        <f t="shared" si="20"/>
        <v>3</v>
      </c>
      <c r="M296" s="6">
        <v>21396.938688800001</v>
      </c>
      <c r="N296" s="6">
        <f t="shared" si="21"/>
        <v>24480.591141799603</v>
      </c>
      <c r="O296" s="7">
        <f t="shared" si="22"/>
        <v>-3083.6524529996022</v>
      </c>
      <c r="P296" s="7">
        <v>37454.449719700002</v>
      </c>
      <c r="Q296" s="24">
        <f t="shared" si="23"/>
        <v>0.57127894946874103</v>
      </c>
      <c r="R296" s="24">
        <v>0.51577365398406982</v>
      </c>
      <c r="S296" s="25">
        <f t="shared" si="24"/>
        <v>29.465063121167333</v>
      </c>
      <c r="T296" s="4">
        <v>295</v>
      </c>
    </row>
    <row r="297" spans="1:20" x14ac:dyDescent="0.25">
      <c r="A297" s="33">
        <v>68271</v>
      </c>
      <c r="B297" s="5" t="s">
        <v>848</v>
      </c>
      <c r="C297" s="5" t="s">
        <v>350</v>
      </c>
      <c r="D297" s="6"/>
      <c r="E297" s="7"/>
      <c r="F297" s="8"/>
      <c r="G297" s="7">
        <v>4327.6988001996897</v>
      </c>
      <c r="H297" s="7"/>
      <c r="I297" s="8">
        <v>1</v>
      </c>
      <c r="J297" s="7">
        <v>10995.382954299999</v>
      </c>
      <c r="K297" s="1">
        <v>1</v>
      </c>
      <c r="L297" s="8">
        <f t="shared" si="20"/>
        <v>2</v>
      </c>
      <c r="M297" s="6">
        <v>12714.8009812</v>
      </c>
      <c r="N297" s="6">
        <f t="shared" si="21"/>
        <v>15323.08175449969</v>
      </c>
      <c r="O297" s="7">
        <f t="shared" si="22"/>
        <v>-2608.2807732996898</v>
      </c>
      <c r="P297" s="7">
        <v>17494.693791400001</v>
      </c>
      <c r="Q297" s="24">
        <f t="shared" si="23"/>
        <v>0.72678042455651959</v>
      </c>
      <c r="R297" s="24">
        <v>0.40534618496894836</v>
      </c>
      <c r="S297" s="25">
        <f t="shared" si="24"/>
        <v>29.459767240409779</v>
      </c>
      <c r="T297" s="4">
        <v>296</v>
      </c>
    </row>
    <row r="298" spans="1:20" x14ac:dyDescent="0.25">
      <c r="A298" s="33">
        <v>52258</v>
      </c>
      <c r="B298" s="5" t="s">
        <v>381</v>
      </c>
      <c r="C298" s="5" t="s">
        <v>18</v>
      </c>
      <c r="D298" s="6"/>
      <c r="E298" s="7"/>
      <c r="F298" s="8"/>
      <c r="G298" s="7">
        <v>13193.092464699999</v>
      </c>
      <c r="H298" s="7">
        <v>387.23813535599999</v>
      </c>
      <c r="I298" s="8">
        <v>1</v>
      </c>
      <c r="J298" s="7">
        <v>11478.3841651</v>
      </c>
      <c r="K298" s="1">
        <v>1</v>
      </c>
      <c r="L298" s="8">
        <f t="shared" si="20"/>
        <v>2</v>
      </c>
      <c r="M298" s="6">
        <v>18317.543588</v>
      </c>
      <c r="N298" s="6">
        <f t="shared" si="21"/>
        <v>25058.714765156001</v>
      </c>
      <c r="O298" s="7">
        <f t="shared" si="22"/>
        <v>-6741.1711771560003</v>
      </c>
      <c r="P298" s="7">
        <v>30659.655983699999</v>
      </c>
      <c r="Q298" s="24">
        <f t="shared" si="23"/>
        <v>0.59744778603316362</v>
      </c>
      <c r="R298" s="24">
        <v>0.49273958802223206</v>
      </c>
      <c r="S298" s="25">
        <f t="shared" si="24"/>
        <v>29.438617595477567</v>
      </c>
      <c r="T298" s="4">
        <v>297</v>
      </c>
    </row>
    <row r="299" spans="1:20" x14ac:dyDescent="0.25">
      <c r="A299" s="33">
        <v>19001</v>
      </c>
      <c r="B299" s="5" t="s">
        <v>558</v>
      </c>
      <c r="C299" s="5" t="s">
        <v>80</v>
      </c>
      <c r="D299" s="6"/>
      <c r="E299" s="7">
        <v>108.595958203</v>
      </c>
      <c r="F299" s="8">
        <v>1</v>
      </c>
      <c r="G299" s="7">
        <v>33894.96762479037</v>
      </c>
      <c r="H299" s="7">
        <v>28.256980343399999</v>
      </c>
      <c r="I299" s="8">
        <v>1</v>
      </c>
      <c r="J299" s="7">
        <v>14266.0573491</v>
      </c>
      <c r="K299" s="1">
        <v>1</v>
      </c>
      <c r="L299" s="8">
        <f t="shared" si="20"/>
        <v>3</v>
      </c>
      <c r="M299" s="6">
        <v>40541.442669600001</v>
      </c>
      <c r="N299" s="6">
        <f t="shared" si="21"/>
        <v>48297.877912436772</v>
      </c>
      <c r="O299" s="7">
        <f t="shared" si="22"/>
        <v>-7756.4352428367711</v>
      </c>
      <c r="P299" s="7">
        <v>48016.492970599997</v>
      </c>
      <c r="Q299" s="24">
        <f t="shared" si="23"/>
        <v>0.84432327647133887</v>
      </c>
      <c r="R299" s="24">
        <v>0.34782126545906067</v>
      </c>
      <c r="S299" s="25">
        <f t="shared" si="24"/>
        <v>29.367359047880143</v>
      </c>
      <c r="T299" s="4">
        <v>298</v>
      </c>
    </row>
    <row r="300" spans="1:20" x14ac:dyDescent="0.25">
      <c r="A300" s="33">
        <v>54003</v>
      </c>
      <c r="B300" s="5" t="s">
        <v>154</v>
      </c>
      <c r="C300" s="5" t="s">
        <v>12</v>
      </c>
      <c r="D300" s="6"/>
      <c r="E300" s="7">
        <v>0.10975616168000001</v>
      </c>
      <c r="F300" s="8">
        <v>1</v>
      </c>
      <c r="G300" s="7">
        <v>55326.966445735656</v>
      </c>
      <c r="H300" s="7">
        <v>2.1825115363499998</v>
      </c>
      <c r="I300" s="8">
        <v>1</v>
      </c>
      <c r="J300" s="7">
        <v>9318.3938069800006</v>
      </c>
      <c r="K300" s="1">
        <v>1</v>
      </c>
      <c r="L300" s="8">
        <f t="shared" si="20"/>
        <v>3</v>
      </c>
      <c r="M300" s="6">
        <v>60637.409109100001</v>
      </c>
      <c r="N300" s="6">
        <f t="shared" si="21"/>
        <v>64647.652520413685</v>
      </c>
      <c r="O300" s="7">
        <f t="shared" si="22"/>
        <v>-4010.2434113136842</v>
      </c>
      <c r="P300" s="7">
        <v>138145.63039999999</v>
      </c>
      <c r="Q300" s="24">
        <f t="shared" si="23"/>
        <v>0.43893830686880708</v>
      </c>
      <c r="R300" s="24">
        <v>0.66832846403121948</v>
      </c>
      <c r="S300" s="25">
        <f t="shared" si="24"/>
        <v>29.335496443409394</v>
      </c>
      <c r="T300" s="4">
        <v>299</v>
      </c>
    </row>
    <row r="301" spans="1:20" x14ac:dyDescent="0.25">
      <c r="A301" s="33">
        <v>27099</v>
      </c>
      <c r="B301" s="5" t="s">
        <v>319</v>
      </c>
      <c r="C301" s="5" t="s">
        <v>49</v>
      </c>
      <c r="D301" s="6">
        <v>43439.467616499998</v>
      </c>
      <c r="E301" s="7">
        <v>552.884475286</v>
      </c>
      <c r="F301" s="8">
        <v>1</v>
      </c>
      <c r="G301" s="7">
        <v>33631.02745876</v>
      </c>
      <c r="H301" s="7"/>
      <c r="I301" s="8">
        <v>1</v>
      </c>
      <c r="J301" s="7">
        <v>111545.902848</v>
      </c>
      <c r="K301" s="1">
        <v>1</v>
      </c>
      <c r="L301" s="8">
        <f t="shared" si="20"/>
        <v>3</v>
      </c>
      <c r="M301" s="6">
        <v>173887.897497</v>
      </c>
      <c r="N301" s="6">
        <f t="shared" si="21"/>
        <v>189169.282398546</v>
      </c>
      <c r="O301" s="7">
        <f t="shared" si="22"/>
        <v>-15281.384901546</v>
      </c>
      <c r="P301" s="7">
        <v>362494.757339</v>
      </c>
      <c r="Q301" s="24">
        <f t="shared" si="23"/>
        <v>0.47969768934997997</v>
      </c>
      <c r="R301" s="24">
        <v>0.61136215925216675</v>
      </c>
      <c r="S301" s="25">
        <f t="shared" si="24"/>
        <v>29.32690151492789</v>
      </c>
      <c r="T301" s="4">
        <v>300</v>
      </c>
    </row>
    <row r="302" spans="1:20" x14ac:dyDescent="0.25">
      <c r="A302" s="33">
        <v>23168</v>
      </c>
      <c r="B302" s="5" t="s">
        <v>436</v>
      </c>
      <c r="C302" s="5" t="s">
        <v>296</v>
      </c>
      <c r="D302" s="6">
        <v>9447.1204020099995</v>
      </c>
      <c r="E302" s="7">
        <v>6058.2198227500003</v>
      </c>
      <c r="F302" s="8">
        <v>1</v>
      </c>
      <c r="G302" s="7">
        <v>23.960463021900001</v>
      </c>
      <c r="H302" s="7"/>
      <c r="I302" s="8">
        <v>1</v>
      </c>
      <c r="J302" s="7"/>
      <c r="K302" s="1"/>
      <c r="L302" s="8">
        <f t="shared" si="20"/>
        <v>2</v>
      </c>
      <c r="M302" s="6">
        <v>15529.3006773</v>
      </c>
      <c r="N302" s="6">
        <f t="shared" si="21"/>
        <v>15529.300687781899</v>
      </c>
      <c r="O302" s="7">
        <f t="shared" si="22"/>
        <v>-1.0481899153091945E-5</v>
      </c>
      <c r="P302" s="7">
        <v>32386.243565199999</v>
      </c>
      <c r="Q302" s="24">
        <f t="shared" si="23"/>
        <v>0.47950299163397586</v>
      </c>
      <c r="R302" s="24">
        <v>0.61075162887573242</v>
      </c>
      <c r="S302" s="25">
        <f t="shared" si="24"/>
        <v>29.285723319123747</v>
      </c>
      <c r="T302" s="4">
        <v>301</v>
      </c>
    </row>
    <row r="303" spans="1:20" x14ac:dyDescent="0.25">
      <c r="A303" s="33">
        <v>5761</v>
      </c>
      <c r="B303" s="5" t="s">
        <v>414</v>
      </c>
      <c r="C303" s="5" t="s">
        <v>15</v>
      </c>
      <c r="D303" s="6"/>
      <c r="E303" s="7">
        <v>152.87794604000001</v>
      </c>
      <c r="F303" s="8">
        <v>1</v>
      </c>
      <c r="G303" s="7">
        <v>14666.7540665204</v>
      </c>
      <c r="H303" s="7"/>
      <c r="I303" s="8">
        <v>1</v>
      </c>
      <c r="J303" s="7">
        <v>12463.007317600001</v>
      </c>
      <c r="K303" s="1">
        <v>1</v>
      </c>
      <c r="L303" s="8">
        <f t="shared" si="20"/>
        <v>3</v>
      </c>
      <c r="M303" s="6">
        <v>20370.5056014</v>
      </c>
      <c r="N303" s="6">
        <f t="shared" si="21"/>
        <v>27282.6393301604</v>
      </c>
      <c r="O303" s="7">
        <f t="shared" si="22"/>
        <v>-6912.1337287604001</v>
      </c>
      <c r="P303" s="7">
        <v>21533.925490000001</v>
      </c>
      <c r="Q303" s="24">
        <f t="shared" si="23"/>
        <v>0.94597269832942099</v>
      </c>
      <c r="R303" s="24">
        <v>0.30885335803031921</v>
      </c>
      <c r="S303" s="25">
        <f t="shared" si="24"/>
        <v>29.216684448404379</v>
      </c>
      <c r="T303" s="4">
        <v>302</v>
      </c>
    </row>
    <row r="304" spans="1:20" x14ac:dyDescent="0.25">
      <c r="A304" s="33">
        <v>73461</v>
      </c>
      <c r="B304" s="5" t="s">
        <v>388</v>
      </c>
      <c r="C304" s="5" t="s">
        <v>35</v>
      </c>
      <c r="D304" s="6"/>
      <c r="E304" s="7">
        <v>6.8718857139800002E-5</v>
      </c>
      <c r="F304" s="8">
        <v>1</v>
      </c>
      <c r="G304" s="7">
        <v>10490.105671879999</v>
      </c>
      <c r="H304" s="7">
        <v>76.910675924299994</v>
      </c>
      <c r="I304" s="8">
        <v>1</v>
      </c>
      <c r="J304" s="7">
        <v>19333.8287413</v>
      </c>
      <c r="K304" s="1">
        <v>1</v>
      </c>
      <c r="L304" s="8">
        <f t="shared" si="20"/>
        <v>3</v>
      </c>
      <c r="M304" s="6">
        <v>25664.8000116</v>
      </c>
      <c r="N304" s="6">
        <f t="shared" si="21"/>
        <v>29900.845157823154</v>
      </c>
      <c r="O304" s="7">
        <f t="shared" si="22"/>
        <v>-4236.045146223154</v>
      </c>
      <c r="P304" s="7">
        <v>42036.794024800001</v>
      </c>
      <c r="Q304" s="24">
        <f t="shared" si="23"/>
        <v>0.61053181164241044</v>
      </c>
      <c r="R304" s="24">
        <v>0.47839507460594177</v>
      </c>
      <c r="S304" s="25">
        <f t="shared" si="24"/>
        <v>29.207541157997174</v>
      </c>
      <c r="T304" s="4">
        <v>303</v>
      </c>
    </row>
    <row r="305" spans="1:20" x14ac:dyDescent="0.25">
      <c r="A305" s="33">
        <v>20238</v>
      </c>
      <c r="B305" s="5" t="s">
        <v>248</v>
      </c>
      <c r="C305" s="5" t="s">
        <v>28</v>
      </c>
      <c r="D305" s="6">
        <v>32.9660184484</v>
      </c>
      <c r="E305" s="7">
        <v>4214.1737236600002</v>
      </c>
      <c r="F305" s="8">
        <v>1</v>
      </c>
      <c r="G305" s="7">
        <v>4139.2423169399999</v>
      </c>
      <c r="H305" s="7"/>
      <c r="I305" s="8">
        <v>1</v>
      </c>
      <c r="J305" s="7">
        <v>36249.586908600002</v>
      </c>
      <c r="K305" s="1">
        <v>1</v>
      </c>
      <c r="L305" s="8">
        <f t="shared" si="20"/>
        <v>3</v>
      </c>
      <c r="M305" s="6">
        <v>42743.270255700001</v>
      </c>
      <c r="N305" s="6">
        <f t="shared" si="21"/>
        <v>44635.968967648398</v>
      </c>
      <c r="O305" s="7">
        <f t="shared" si="22"/>
        <v>-1892.6987119483965</v>
      </c>
      <c r="P305" s="7">
        <v>95714.986850400004</v>
      </c>
      <c r="Q305" s="24">
        <f t="shared" si="23"/>
        <v>0.44656820903613142</v>
      </c>
      <c r="R305" s="24">
        <v>0.65403169393539429</v>
      </c>
      <c r="S305" s="25">
        <f t="shared" si="24"/>
        <v>29.206976221359625</v>
      </c>
      <c r="T305" s="4">
        <v>304</v>
      </c>
    </row>
    <row r="306" spans="1:20" x14ac:dyDescent="0.25">
      <c r="A306" s="33">
        <v>19760</v>
      </c>
      <c r="B306" s="5" t="s">
        <v>540</v>
      </c>
      <c r="C306" s="5" t="s">
        <v>80</v>
      </c>
      <c r="D306" s="6"/>
      <c r="E306" s="7">
        <v>3.85063592409E-4</v>
      </c>
      <c r="F306" s="8">
        <v>1</v>
      </c>
      <c r="G306" s="7">
        <v>32753.448796368</v>
      </c>
      <c r="H306" s="7">
        <v>545.85808019599995</v>
      </c>
      <c r="I306" s="8">
        <v>1</v>
      </c>
      <c r="J306" s="7">
        <v>11722.7075281</v>
      </c>
      <c r="K306" s="1">
        <v>1</v>
      </c>
      <c r="L306" s="8">
        <f t="shared" si="20"/>
        <v>3</v>
      </c>
      <c r="M306" s="6">
        <v>38414.284495799999</v>
      </c>
      <c r="N306" s="6">
        <f t="shared" si="21"/>
        <v>45022.014789727589</v>
      </c>
      <c r="O306" s="7">
        <f t="shared" si="22"/>
        <v>-6607.7302939275905</v>
      </c>
      <c r="P306" s="7">
        <v>51499.9881924</v>
      </c>
      <c r="Q306" s="24">
        <f t="shared" si="23"/>
        <v>0.74590860782894131</v>
      </c>
      <c r="R306" s="24">
        <v>0.39147976040840149</v>
      </c>
      <c r="S306" s="25">
        <f t="shared" si="24"/>
        <v>29.200812307943824</v>
      </c>
      <c r="T306" s="4">
        <v>305</v>
      </c>
    </row>
    <row r="307" spans="1:20" x14ac:dyDescent="0.25">
      <c r="A307" s="33">
        <v>25875</v>
      </c>
      <c r="B307" s="5" t="s">
        <v>434</v>
      </c>
      <c r="C307" s="5" t="s">
        <v>61</v>
      </c>
      <c r="D307" s="6"/>
      <c r="E307" s="7"/>
      <c r="F307" s="8"/>
      <c r="G307" s="7">
        <v>8322.9327270699996</v>
      </c>
      <c r="H307" s="7"/>
      <c r="I307" s="8">
        <v>1</v>
      </c>
      <c r="J307" s="7">
        <v>11993.418937</v>
      </c>
      <c r="K307" s="1">
        <v>1</v>
      </c>
      <c r="L307" s="8">
        <f t="shared" si="20"/>
        <v>2</v>
      </c>
      <c r="M307" s="6">
        <v>13107.273791600001</v>
      </c>
      <c r="N307" s="6">
        <f t="shared" si="21"/>
        <v>20316.35166407</v>
      </c>
      <c r="O307" s="7">
        <f t="shared" si="22"/>
        <v>-7209.0778724699994</v>
      </c>
      <c r="P307" s="7">
        <v>14096.2818618</v>
      </c>
      <c r="Q307" s="24">
        <f t="shared" si="23"/>
        <v>0.92983908239802249</v>
      </c>
      <c r="R307" s="24">
        <v>0.31396484375</v>
      </c>
      <c r="S307" s="25">
        <f t="shared" si="24"/>
        <v>29.193678221773851</v>
      </c>
      <c r="T307" s="4">
        <v>306</v>
      </c>
    </row>
    <row r="308" spans="1:20" x14ac:dyDescent="0.25">
      <c r="A308" s="33">
        <v>15804</v>
      </c>
      <c r="B308" s="5" t="s">
        <v>361</v>
      </c>
      <c r="C308" s="5" t="s">
        <v>46</v>
      </c>
      <c r="D308" s="6"/>
      <c r="E308" s="7">
        <v>2.0564783549500001E-5</v>
      </c>
      <c r="F308" s="8">
        <v>1</v>
      </c>
      <c r="G308" s="7">
        <v>4205.6011342399997</v>
      </c>
      <c r="H308" s="7">
        <v>1.4095829800799999</v>
      </c>
      <c r="I308" s="8">
        <v>1</v>
      </c>
      <c r="J308" s="7">
        <v>8599.1410702499998</v>
      </c>
      <c r="K308" s="1">
        <v>1</v>
      </c>
      <c r="L308" s="8">
        <f t="shared" si="20"/>
        <v>3</v>
      </c>
      <c r="M308" s="6">
        <v>10113.647577199999</v>
      </c>
      <c r="N308" s="6">
        <f t="shared" si="21"/>
        <v>12806.151808034863</v>
      </c>
      <c r="O308" s="7">
        <f t="shared" si="22"/>
        <v>-2692.5042308348638</v>
      </c>
      <c r="P308" s="7">
        <v>12163.8326937</v>
      </c>
      <c r="Q308" s="24">
        <f t="shared" si="23"/>
        <v>0.8314523745824085</v>
      </c>
      <c r="R308" s="24">
        <v>0.34988895058631897</v>
      </c>
      <c r="S308" s="25">
        <f t="shared" si="24"/>
        <v>29.091599880514192</v>
      </c>
      <c r="T308" s="4">
        <v>307</v>
      </c>
    </row>
    <row r="309" spans="1:20" x14ac:dyDescent="0.25">
      <c r="A309" s="33">
        <v>5790</v>
      </c>
      <c r="B309" s="5" t="s">
        <v>82</v>
      </c>
      <c r="C309" s="5" t="s">
        <v>15</v>
      </c>
      <c r="D309" s="6">
        <v>1154.3432307200001</v>
      </c>
      <c r="E309" s="7">
        <v>2426.3489278000002</v>
      </c>
      <c r="F309" s="8">
        <v>1</v>
      </c>
      <c r="G309" s="7">
        <v>51250.40638773</v>
      </c>
      <c r="H309" s="7">
        <v>3.2631837469299998</v>
      </c>
      <c r="I309" s="8">
        <v>1</v>
      </c>
      <c r="J309" s="7">
        <v>36724.327998100001</v>
      </c>
      <c r="K309" s="1">
        <v>1</v>
      </c>
      <c r="L309" s="8">
        <f t="shared" si="20"/>
        <v>3</v>
      </c>
      <c r="M309" s="6">
        <v>74398.973568600006</v>
      </c>
      <c r="N309" s="6">
        <f t="shared" si="21"/>
        <v>91558.689728096942</v>
      </c>
      <c r="O309" s="7">
        <f t="shared" si="22"/>
        <v>-17159.716159496937</v>
      </c>
      <c r="P309" s="7">
        <v>171785.37619000001</v>
      </c>
      <c r="Q309" s="24">
        <f t="shared" si="23"/>
        <v>0.43309259040951431</v>
      </c>
      <c r="R309" s="24">
        <v>0.67127323150634766</v>
      </c>
      <c r="S309" s="25">
        <f t="shared" si="24"/>
        <v>29.072346270564971</v>
      </c>
      <c r="T309" s="4">
        <v>308</v>
      </c>
    </row>
    <row r="310" spans="1:20" x14ac:dyDescent="0.25">
      <c r="A310" s="33">
        <v>81220</v>
      </c>
      <c r="B310" s="5" t="s">
        <v>440</v>
      </c>
      <c r="C310" s="5" t="s">
        <v>104</v>
      </c>
      <c r="D310" s="6">
        <v>347447.469086</v>
      </c>
      <c r="E310" s="7"/>
      <c r="F310" s="8">
        <v>1</v>
      </c>
      <c r="G310" s="7"/>
      <c r="H310" s="7"/>
      <c r="I310" s="8"/>
      <c r="J310" s="7"/>
      <c r="K310" s="1"/>
      <c r="L310" s="8">
        <f t="shared" si="20"/>
        <v>1</v>
      </c>
      <c r="M310" s="6">
        <v>347447.469102</v>
      </c>
      <c r="N310" s="6">
        <f t="shared" si="21"/>
        <v>347447.469086</v>
      </c>
      <c r="O310" s="7">
        <f t="shared" si="22"/>
        <v>1.6000005416572094E-5</v>
      </c>
      <c r="P310" s="7">
        <v>519181.37022699998</v>
      </c>
      <c r="Q310" s="24">
        <f t="shared" si="23"/>
        <v>0.66922175761061431</v>
      </c>
      <c r="R310" s="24">
        <v>0.43396225571632385</v>
      </c>
      <c r="S310" s="25">
        <f t="shared" si="24"/>
        <v>29.041698350714512</v>
      </c>
      <c r="T310" s="4">
        <v>309</v>
      </c>
    </row>
    <row r="311" spans="1:20" x14ac:dyDescent="0.25">
      <c r="A311" s="33">
        <v>20013</v>
      </c>
      <c r="B311" s="5" t="s">
        <v>441</v>
      </c>
      <c r="C311" s="5" t="s">
        <v>28</v>
      </c>
      <c r="D311" s="6">
        <v>1916.3784540300001</v>
      </c>
      <c r="E311" s="7">
        <v>4803.7971567000004</v>
      </c>
      <c r="F311" s="8">
        <v>1</v>
      </c>
      <c r="G311" s="7">
        <v>42475.9418735</v>
      </c>
      <c r="H311" s="7">
        <v>0.13033713862099999</v>
      </c>
      <c r="I311" s="8">
        <v>1</v>
      </c>
      <c r="J311" s="7">
        <v>48296.064894499999</v>
      </c>
      <c r="K311" s="1">
        <v>1</v>
      </c>
      <c r="L311" s="8">
        <f t="shared" si="20"/>
        <v>3</v>
      </c>
      <c r="M311" s="6">
        <v>72381.464915799996</v>
      </c>
      <c r="N311" s="6">
        <f t="shared" si="21"/>
        <v>97492.312715868626</v>
      </c>
      <c r="O311" s="7">
        <f t="shared" si="22"/>
        <v>-25110.84780006863</v>
      </c>
      <c r="P311" s="7">
        <v>175493.029671</v>
      </c>
      <c r="Q311" s="24">
        <f t="shared" si="23"/>
        <v>0.41244638064255235</v>
      </c>
      <c r="R311" s="24">
        <v>0.70337033271789551</v>
      </c>
      <c r="S311" s="25">
        <f t="shared" si="24"/>
        <v>29.010254798084382</v>
      </c>
      <c r="T311" s="4">
        <v>310</v>
      </c>
    </row>
    <row r="312" spans="1:20" x14ac:dyDescent="0.25">
      <c r="A312" s="33">
        <v>25372</v>
      </c>
      <c r="B312" s="5" t="s">
        <v>405</v>
      </c>
      <c r="C312" s="5" t="s">
        <v>61</v>
      </c>
      <c r="D312" s="6"/>
      <c r="E312" s="7">
        <v>6.5562107536400002E-2</v>
      </c>
      <c r="F312" s="8">
        <v>1</v>
      </c>
      <c r="G312" s="7">
        <v>15175.592507400001</v>
      </c>
      <c r="H312" s="7">
        <v>257.86033916600002</v>
      </c>
      <c r="I312" s="8">
        <v>1</v>
      </c>
      <c r="J312" s="7">
        <v>23008.405861499999</v>
      </c>
      <c r="K312" s="1">
        <v>1</v>
      </c>
      <c r="L312" s="8">
        <f t="shared" si="20"/>
        <v>3</v>
      </c>
      <c r="M312" s="6">
        <v>26257.7320989</v>
      </c>
      <c r="N312" s="6">
        <f t="shared" si="21"/>
        <v>38441.924270173535</v>
      </c>
      <c r="O312" s="7">
        <f t="shared" si="22"/>
        <v>-12184.192171273535</v>
      </c>
      <c r="P312" s="7">
        <v>33815.581352699999</v>
      </c>
      <c r="Q312" s="24">
        <f t="shared" si="23"/>
        <v>0.77649802394432166</v>
      </c>
      <c r="R312" s="24">
        <v>0.37290811538696289</v>
      </c>
      <c r="S312" s="25">
        <f t="shared" si="24"/>
        <v>28.956241471077774</v>
      </c>
      <c r="T312" s="4">
        <v>311</v>
      </c>
    </row>
    <row r="313" spans="1:20" x14ac:dyDescent="0.25">
      <c r="A313" s="33">
        <v>5004</v>
      </c>
      <c r="B313" s="5" t="s">
        <v>432</v>
      </c>
      <c r="C313" s="5" t="s">
        <v>15</v>
      </c>
      <c r="D313" s="6"/>
      <c r="E313" s="7">
        <v>4.2693671702899998E-2</v>
      </c>
      <c r="F313" s="8">
        <v>1</v>
      </c>
      <c r="G313" s="7">
        <v>25367.744646678002</v>
      </c>
      <c r="H313" s="7">
        <v>35.095263223899998</v>
      </c>
      <c r="I313" s="8">
        <v>1</v>
      </c>
      <c r="J313" s="7">
        <v>14636.795291799999</v>
      </c>
      <c r="K313" s="1">
        <v>1</v>
      </c>
      <c r="L313" s="8">
        <f t="shared" si="20"/>
        <v>3</v>
      </c>
      <c r="M313" s="6">
        <v>28258.167375500001</v>
      </c>
      <c r="N313" s="6">
        <f t="shared" si="21"/>
        <v>40039.677895373599</v>
      </c>
      <c r="O313" s="7">
        <f t="shared" si="22"/>
        <v>-11781.510519873598</v>
      </c>
      <c r="P313" s="7">
        <v>29284.8815025</v>
      </c>
      <c r="Q313" s="24">
        <f t="shared" si="23"/>
        <v>0.96494047186387455</v>
      </c>
      <c r="R313" s="24">
        <v>0.30000001192092896</v>
      </c>
      <c r="S313" s="25">
        <f t="shared" si="24"/>
        <v>28.948215306214919</v>
      </c>
      <c r="T313" s="4">
        <v>312</v>
      </c>
    </row>
    <row r="314" spans="1:20" x14ac:dyDescent="0.25">
      <c r="A314" s="33">
        <v>25793</v>
      </c>
      <c r="B314" s="5" t="s">
        <v>492</v>
      </c>
      <c r="C314" s="5" t="s">
        <v>61</v>
      </c>
      <c r="D314" s="6"/>
      <c r="E314" s="7">
        <v>124.23686989399999</v>
      </c>
      <c r="F314" s="8">
        <v>1</v>
      </c>
      <c r="G314" s="7">
        <v>6264.8527940009999</v>
      </c>
      <c r="H314" s="7">
        <v>4.32603757482</v>
      </c>
      <c r="I314" s="8">
        <v>1</v>
      </c>
      <c r="J314" s="7">
        <v>15931.2525317</v>
      </c>
      <c r="K314" s="1">
        <v>1</v>
      </c>
      <c r="L314" s="8">
        <f t="shared" si="20"/>
        <v>3</v>
      </c>
      <c r="M314" s="6">
        <v>16912.621404099998</v>
      </c>
      <c r="N314" s="6">
        <f t="shared" si="21"/>
        <v>22324.668233169818</v>
      </c>
      <c r="O314" s="7">
        <f t="shared" si="22"/>
        <v>-5412.0468290698191</v>
      </c>
      <c r="P314" s="7">
        <v>20286.5538915</v>
      </c>
      <c r="Q314" s="24">
        <f t="shared" si="23"/>
        <v>0.83368626798592593</v>
      </c>
      <c r="R314" s="24">
        <v>0.3469296395778656</v>
      </c>
      <c r="S314" s="25">
        <f t="shared" si="24"/>
        <v>28.923047647337313</v>
      </c>
      <c r="T314" s="4">
        <v>313</v>
      </c>
    </row>
    <row r="315" spans="1:20" x14ac:dyDescent="0.25">
      <c r="A315" s="33">
        <v>68344</v>
      </c>
      <c r="B315" s="5" t="s">
        <v>717</v>
      </c>
      <c r="C315" s="5" t="s">
        <v>350</v>
      </c>
      <c r="D315" s="6"/>
      <c r="E315" s="7"/>
      <c r="F315" s="8"/>
      <c r="G315" s="7">
        <v>7184.9210690899999</v>
      </c>
      <c r="H315" s="7">
        <v>1.16566393006</v>
      </c>
      <c r="I315" s="8">
        <v>1</v>
      </c>
      <c r="J315" s="7">
        <v>9164.9315996999994</v>
      </c>
      <c r="K315" s="1">
        <v>1</v>
      </c>
      <c r="L315" s="8">
        <f t="shared" si="20"/>
        <v>2</v>
      </c>
      <c r="M315" s="6">
        <v>12527.1699018</v>
      </c>
      <c r="N315" s="6">
        <f t="shared" si="21"/>
        <v>16351.018332720059</v>
      </c>
      <c r="O315" s="7">
        <f t="shared" si="22"/>
        <v>-3823.8484309200594</v>
      </c>
      <c r="P315" s="7">
        <v>17000.665574899998</v>
      </c>
      <c r="Q315" s="24">
        <f t="shared" si="23"/>
        <v>0.73686349787947569</v>
      </c>
      <c r="R315" s="24">
        <v>0.39210951328277588</v>
      </c>
      <c r="S315" s="25">
        <f t="shared" si="24"/>
        <v>28.893118750936498</v>
      </c>
      <c r="T315" s="4">
        <v>314</v>
      </c>
    </row>
    <row r="316" spans="1:20" x14ac:dyDescent="0.25">
      <c r="A316" s="33">
        <v>20178</v>
      </c>
      <c r="B316" s="5" t="s">
        <v>367</v>
      </c>
      <c r="C316" s="5" t="s">
        <v>28</v>
      </c>
      <c r="D316" s="6">
        <v>16641.529408599999</v>
      </c>
      <c r="E316" s="7">
        <v>28942.299767500001</v>
      </c>
      <c r="F316" s="8">
        <v>1</v>
      </c>
      <c r="G316" s="7">
        <v>7952.1614619100001</v>
      </c>
      <c r="H316" s="7"/>
      <c r="I316" s="8">
        <v>1</v>
      </c>
      <c r="J316" s="7"/>
      <c r="K316" s="1"/>
      <c r="L316" s="8">
        <f t="shared" si="20"/>
        <v>2</v>
      </c>
      <c r="M316" s="6">
        <v>53535.536820599998</v>
      </c>
      <c r="N316" s="6">
        <f t="shared" si="21"/>
        <v>53535.99063801</v>
      </c>
      <c r="O316" s="7">
        <f t="shared" si="22"/>
        <v>-0.45381741000164766</v>
      </c>
      <c r="P316" s="7">
        <v>111579.62993</v>
      </c>
      <c r="Q316" s="24">
        <f t="shared" si="23"/>
        <v>0.47979668738985576</v>
      </c>
      <c r="R316" s="24">
        <v>0.60151088237762451</v>
      </c>
      <c r="S316" s="25">
        <f t="shared" si="24"/>
        <v>28.86029287937334</v>
      </c>
      <c r="T316" s="4">
        <v>315</v>
      </c>
    </row>
    <row r="317" spans="1:20" x14ac:dyDescent="0.25">
      <c r="A317" s="33">
        <v>25491</v>
      </c>
      <c r="B317" s="5" t="s">
        <v>467</v>
      </c>
      <c r="C317" s="5" t="s">
        <v>61</v>
      </c>
      <c r="D317" s="6"/>
      <c r="E317" s="7"/>
      <c r="F317" s="8"/>
      <c r="G317" s="7">
        <v>5790.3942535826</v>
      </c>
      <c r="H317" s="7"/>
      <c r="I317" s="8">
        <v>1</v>
      </c>
      <c r="J317" s="7">
        <v>7014.6444749299999</v>
      </c>
      <c r="K317" s="1">
        <v>1</v>
      </c>
      <c r="L317" s="8">
        <f t="shared" si="20"/>
        <v>2</v>
      </c>
      <c r="M317" s="6">
        <v>7014.6444749299999</v>
      </c>
      <c r="N317" s="6">
        <f t="shared" si="21"/>
        <v>12805.0387285126</v>
      </c>
      <c r="O317" s="7">
        <f t="shared" si="22"/>
        <v>-5790.3942535826</v>
      </c>
      <c r="P317" s="7">
        <v>7014.6444749299999</v>
      </c>
      <c r="Q317" s="24">
        <f t="shared" si="23"/>
        <v>1</v>
      </c>
      <c r="R317" s="24">
        <v>0.28846153616905212</v>
      </c>
      <c r="S317" s="25">
        <f t="shared" si="24"/>
        <v>28.846153616905212</v>
      </c>
      <c r="T317" s="4">
        <v>316</v>
      </c>
    </row>
    <row r="318" spans="1:20" x14ac:dyDescent="0.25">
      <c r="A318" s="33">
        <v>52411</v>
      </c>
      <c r="B318" s="5" t="s">
        <v>402</v>
      </c>
      <c r="C318" s="5" t="s">
        <v>18</v>
      </c>
      <c r="D318" s="6"/>
      <c r="E318" s="7"/>
      <c r="F318" s="8"/>
      <c r="G318" s="7">
        <v>11688.986934777999</v>
      </c>
      <c r="H318" s="7">
        <v>48.548001790299999</v>
      </c>
      <c r="I318" s="8">
        <v>1</v>
      </c>
      <c r="J318" s="7"/>
      <c r="K318" s="1"/>
      <c r="L318" s="8">
        <f t="shared" si="20"/>
        <v>1</v>
      </c>
      <c r="M318" s="6">
        <v>11737.534936599999</v>
      </c>
      <c r="N318" s="6">
        <f t="shared" si="21"/>
        <v>11737.534936568298</v>
      </c>
      <c r="O318" s="7">
        <f t="shared" si="22"/>
        <v>3.1701347324997187E-8</v>
      </c>
      <c r="P318" s="7">
        <v>13577.147211400001</v>
      </c>
      <c r="Q318" s="24">
        <f t="shared" si="23"/>
        <v>0.8645067151326622</v>
      </c>
      <c r="R318" s="24">
        <v>0.33318173885345459</v>
      </c>
      <c r="S318" s="25">
        <f t="shared" si="24"/>
        <v>28.803785059838848</v>
      </c>
      <c r="T318" s="4">
        <v>317</v>
      </c>
    </row>
    <row r="319" spans="1:20" x14ac:dyDescent="0.25">
      <c r="A319" s="33">
        <v>25324</v>
      </c>
      <c r="B319" s="5" t="s">
        <v>447</v>
      </c>
      <c r="C319" s="5" t="s">
        <v>61</v>
      </c>
      <c r="D319" s="6"/>
      <c r="E319" s="7">
        <v>129.640172014</v>
      </c>
      <c r="F319" s="8">
        <v>1</v>
      </c>
      <c r="G319" s="7">
        <v>3450.5217006799999</v>
      </c>
      <c r="H319" s="7"/>
      <c r="I319" s="8">
        <v>1</v>
      </c>
      <c r="J319" s="7">
        <v>7278.8866417600002</v>
      </c>
      <c r="K319" s="1">
        <v>1</v>
      </c>
      <c r="L319" s="8">
        <f t="shared" si="20"/>
        <v>3</v>
      </c>
      <c r="M319" s="6">
        <v>7568.0445429600004</v>
      </c>
      <c r="N319" s="6">
        <f t="shared" si="21"/>
        <v>10859.048514454</v>
      </c>
      <c r="O319" s="7">
        <f t="shared" si="22"/>
        <v>-3291.0039714939994</v>
      </c>
      <c r="P319" s="7">
        <v>8895.6305765800007</v>
      </c>
      <c r="Q319" s="24">
        <f t="shared" si="23"/>
        <v>0.85075976096453387</v>
      </c>
      <c r="R319" s="24">
        <v>0.33815789222717285</v>
      </c>
      <c r="S319" s="25">
        <f t="shared" si="24"/>
        <v>28.769112755946018</v>
      </c>
      <c r="T319" s="4">
        <v>318</v>
      </c>
    </row>
    <row r="320" spans="1:20" x14ac:dyDescent="0.25">
      <c r="A320" s="33">
        <v>47288</v>
      </c>
      <c r="B320" s="5" t="s">
        <v>439</v>
      </c>
      <c r="C320" s="5" t="s">
        <v>69</v>
      </c>
      <c r="D320" s="6"/>
      <c r="E320" s="6">
        <v>16.712522059600001</v>
      </c>
      <c r="F320" s="8">
        <v>1</v>
      </c>
      <c r="G320" s="7">
        <v>11119.928265</v>
      </c>
      <c r="H320" s="7"/>
      <c r="I320" s="8">
        <v>1</v>
      </c>
      <c r="J320" s="6">
        <v>26216.140955700001</v>
      </c>
      <c r="K320" s="1">
        <v>1</v>
      </c>
      <c r="L320" s="8">
        <f t="shared" si="20"/>
        <v>3</v>
      </c>
      <c r="M320" s="6">
        <v>35041.447607399998</v>
      </c>
      <c r="N320" s="6">
        <f t="shared" si="21"/>
        <v>37352.781742759602</v>
      </c>
      <c r="O320" s="6">
        <f t="shared" si="22"/>
        <v>-2311.3341353596043</v>
      </c>
      <c r="P320" s="7">
        <v>96988.7851467</v>
      </c>
      <c r="Q320" s="24">
        <f t="shared" si="23"/>
        <v>0.36129380891201179</v>
      </c>
      <c r="R320" s="24">
        <v>0.79549741744995117</v>
      </c>
      <c r="S320" s="25">
        <f t="shared" si="24"/>
        <v>28.740829193016154</v>
      </c>
      <c r="T320" s="4">
        <v>319</v>
      </c>
    </row>
    <row r="321" spans="1:20" x14ac:dyDescent="0.25">
      <c r="A321" s="33">
        <v>25743</v>
      </c>
      <c r="B321" s="5" t="s">
        <v>446</v>
      </c>
      <c r="C321" s="5" t="s">
        <v>61</v>
      </c>
      <c r="D321" s="6"/>
      <c r="E321" s="7"/>
      <c r="F321" s="8"/>
      <c r="G321" s="7">
        <v>7948.1487693600002</v>
      </c>
      <c r="H321" s="7"/>
      <c r="I321" s="8">
        <v>1</v>
      </c>
      <c r="J321" s="7">
        <v>16202.124903399999</v>
      </c>
      <c r="K321" s="1">
        <v>1</v>
      </c>
      <c r="L321" s="8">
        <f t="shared" si="20"/>
        <v>2</v>
      </c>
      <c r="M321" s="6">
        <v>16217.474752</v>
      </c>
      <c r="N321" s="6">
        <f t="shared" si="21"/>
        <v>24150.273672759999</v>
      </c>
      <c r="O321" s="7">
        <f t="shared" si="22"/>
        <v>-7932.7989207599985</v>
      </c>
      <c r="P321" s="7">
        <v>16246.555887099999</v>
      </c>
      <c r="Q321" s="24">
        <f t="shared" si="23"/>
        <v>0.99821001230647965</v>
      </c>
      <c r="R321" s="24">
        <v>0.28767934441566467</v>
      </c>
      <c r="S321" s="25">
        <f t="shared" si="24"/>
        <v>28.716440192948063</v>
      </c>
      <c r="T321" s="4">
        <v>320</v>
      </c>
    </row>
    <row r="322" spans="1:20" x14ac:dyDescent="0.25">
      <c r="A322" s="33">
        <v>25426</v>
      </c>
      <c r="B322" s="5" t="s">
        <v>422</v>
      </c>
      <c r="C322" s="5" t="s">
        <v>61</v>
      </c>
      <c r="D322" s="6"/>
      <c r="E322" s="7">
        <v>4.2874123168200003E-2</v>
      </c>
      <c r="F322" s="8">
        <v>1</v>
      </c>
      <c r="G322" s="7">
        <v>8281.9607730900007</v>
      </c>
      <c r="H322" s="7">
        <v>48.776312860099999</v>
      </c>
      <c r="I322" s="8">
        <v>1</v>
      </c>
      <c r="J322" s="7">
        <v>19860.728251600001</v>
      </c>
      <c r="K322" s="1">
        <v>1</v>
      </c>
      <c r="L322" s="8">
        <f t="shared" ref="L322:L385" si="25">+F322+I322+K322</f>
        <v>3</v>
      </c>
      <c r="M322" s="6">
        <v>20682.640646100001</v>
      </c>
      <c r="N322" s="6">
        <f t="shared" ref="N322:N385" si="26">+D322+E322+G322+H322+J322</f>
        <v>28191.50821167327</v>
      </c>
      <c r="O322" s="7">
        <f t="shared" ref="O322:O385" si="27">+M322-N322</f>
        <v>-7508.8675655732695</v>
      </c>
      <c r="P322" s="7">
        <v>23017.590223499999</v>
      </c>
      <c r="Q322" s="24">
        <f t="shared" ref="Q322:Q385" si="28">+M322/P322</f>
        <v>0.89855803519274957</v>
      </c>
      <c r="R322" s="24">
        <v>0.3186318576335907</v>
      </c>
      <c r="S322" s="25">
        <f t="shared" si="24"/>
        <v>28.630921594505516</v>
      </c>
      <c r="T322" s="4">
        <v>321</v>
      </c>
    </row>
    <row r="323" spans="1:20" x14ac:dyDescent="0.25">
      <c r="A323" s="33">
        <v>19622</v>
      </c>
      <c r="B323" s="5" t="s">
        <v>476</v>
      </c>
      <c r="C323" s="5" t="s">
        <v>80</v>
      </c>
      <c r="D323" s="6"/>
      <c r="E323" s="7">
        <v>1.5769168137500001E-2</v>
      </c>
      <c r="F323" s="8">
        <v>1</v>
      </c>
      <c r="G323" s="7">
        <v>9772.8301918799989</v>
      </c>
      <c r="H323" s="7">
        <v>141.49032679199999</v>
      </c>
      <c r="I323" s="8">
        <v>1</v>
      </c>
      <c r="J323" s="7">
        <v>649.58253137099996</v>
      </c>
      <c r="K323" s="1">
        <v>1</v>
      </c>
      <c r="L323" s="8">
        <f t="shared" si="25"/>
        <v>3</v>
      </c>
      <c r="M323" s="6">
        <v>10311.1028217</v>
      </c>
      <c r="N323" s="6">
        <f t="shared" si="26"/>
        <v>10563.918819211136</v>
      </c>
      <c r="O323" s="7">
        <f t="shared" si="27"/>
        <v>-252.81599751113572</v>
      </c>
      <c r="P323" s="7">
        <v>16928.498724500001</v>
      </c>
      <c r="Q323" s="24">
        <f t="shared" si="28"/>
        <v>0.60909729737446328</v>
      </c>
      <c r="R323" s="24">
        <v>0.46966853737831116</v>
      </c>
      <c r="S323" s="25">
        <f t="shared" ref="S323:S386" si="29">+Q323*R323*100</f>
        <v>28.607383677894642</v>
      </c>
      <c r="T323" s="4">
        <v>322</v>
      </c>
    </row>
    <row r="324" spans="1:20" x14ac:dyDescent="0.25">
      <c r="A324" s="33">
        <v>15232</v>
      </c>
      <c r="B324" s="5" t="s">
        <v>449</v>
      </c>
      <c r="C324" s="5" t="s">
        <v>46</v>
      </c>
      <c r="D324" s="6"/>
      <c r="E324" s="7"/>
      <c r="F324" s="8"/>
      <c r="G324" s="7">
        <v>5755.8391898999998</v>
      </c>
      <c r="H324" s="7">
        <v>14.1426113139</v>
      </c>
      <c r="I324" s="8">
        <v>1</v>
      </c>
      <c r="J324" s="7">
        <v>6796.3621011100004</v>
      </c>
      <c r="K324" s="1">
        <v>1</v>
      </c>
      <c r="L324" s="8">
        <f t="shared" si="25"/>
        <v>2</v>
      </c>
      <c r="M324" s="6">
        <v>9427.4010726600009</v>
      </c>
      <c r="N324" s="6">
        <f t="shared" si="26"/>
        <v>12566.343902323901</v>
      </c>
      <c r="O324" s="7">
        <f t="shared" si="27"/>
        <v>-3138.9428296638998</v>
      </c>
      <c r="P324" s="7">
        <v>11473.383373000001</v>
      </c>
      <c r="Q324" s="24">
        <f t="shared" si="28"/>
        <v>0.82167576609051918</v>
      </c>
      <c r="R324" s="24">
        <v>0.34808260202407837</v>
      </c>
      <c r="S324" s="25">
        <f t="shared" si="29"/>
        <v>28.601103868091588</v>
      </c>
      <c r="T324" s="4">
        <v>323</v>
      </c>
    </row>
    <row r="325" spans="1:20" x14ac:dyDescent="0.25">
      <c r="A325" s="33">
        <v>70265</v>
      </c>
      <c r="B325" s="5" t="s">
        <v>458</v>
      </c>
      <c r="C325" s="5" t="s">
        <v>214</v>
      </c>
      <c r="D325" s="6">
        <v>4158.2018491099998</v>
      </c>
      <c r="E325" s="7">
        <v>10843.080470999999</v>
      </c>
      <c r="F325" s="8">
        <v>1</v>
      </c>
      <c r="G325" s="7">
        <v>204.27676493600001</v>
      </c>
      <c r="H325" s="7"/>
      <c r="I325" s="8">
        <v>1</v>
      </c>
      <c r="J325" s="7"/>
      <c r="K325" s="1"/>
      <c r="L325" s="8">
        <f t="shared" si="25"/>
        <v>2</v>
      </c>
      <c r="M325" s="6">
        <v>15074.1340788</v>
      </c>
      <c r="N325" s="6">
        <f t="shared" si="26"/>
        <v>15205.559085045999</v>
      </c>
      <c r="O325" s="7">
        <f t="shared" si="27"/>
        <v>-131.42500624599961</v>
      </c>
      <c r="P325" s="7">
        <v>34630.380790299998</v>
      </c>
      <c r="Q325" s="24">
        <f t="shared" si="28"/>
        <v>0.43528640848853384</v>
      </c>
      <c r="R325" s="24">
        <v>0.6538461446762085</v>
      </c>
      <c r="S325" s="25">
        <f t="shared" si="29"/>
        <v>28.46103400201811</v>
      </c>
      <c r="T325" s="4">
        <v>324</v>
      </c>
    </row>
    <row r="326" spans="1:20" x14ac:dyDescent="0.25">
      <c r="A326" s="33">
        <v>5059</v>
      </c>
      <c r="B326" s="5" t="s">
        <v>455</v>
      </c>
      <c r="C326" s="5" t="s">
        <v>15</v>
      </c>
      <c r="D326" s="6"/>
      <c r="E326" s="7"/>
      <c r="F326" s="8"/>
      <c r="G326" s="7">
        <v>9243.9911263499998</v>
      </c>
      <c r="H326" s="7">
        <v>27.1076409026</v>
      </c>
      <c r="I326" s="8">
        <v>1</v>
      </c>
      <c r="J326" s="7">
        <v>11063.9615454</v>
      </c>
      <c r="K326" s="1">
        <v>1</v>
      </c>
      <c r="L326" s="8">
        <f t="shared" si="25"/>
        <v>2</v>
      </c>
      <c r="M326" s="6">
        <v>11063.9615454</v>
      </c>
      <c r="N326" s="6">
        <f t="shared" si="26"/>
        <v>20335.0603126526</v>
      </c>
      <c r="O326" s="7">
        <f t="shared" si="27"/>
        <v>-9271.0987672526007</v>
      </c>
      <c r="P326" s="7">
        <v>11063.9615454</v>
      </c>
      <c r="Q326" s="24">
        <f t="shared" si="28"/>
        <v>1</v>
      </c>
      <c r="R326" s="24">
        <v>0.28411337733268738</v>
      </c>
      <c r="S326" s="25">
        <f t="shared" si="29"/>
        <v>28.411337733268738</v>
      </c>
      <c r="T326" s="4">
        <v>325</v>
      </c>
    </row>
    <row r="327" spans="1:20" x14ac:dyDescent="0.25">
      <c r="A327" s="33">
        <v>15380</v>
      </c>
      <c r="B327" s="5" t="s">
        <v>404</v>
      </c>
      <c r="C327" s="5" t="s">
        <v>46</v>
      </c>
      <c r="D327" s="6"/>
      <c r="E327" s="7">
        <v>3.7673610286899999E-3</v>
      </c>
      <c r="F327" s="8">
        <v>1</v>
      </c>
      <c r="G327" s="7">
        <v>2152.6693767400002</v>
      </c>
      <c r="H327" s="7"/>
      <c r="I327" s="8">
        <v>1</v>
      </c>
      <c r="J327" s="7">
        <v>4302.6348829899998</v>
      </c>
      <c r="K327" s="1">
        <v>1</v>
      </c>
      <c r="L327" s="8">
        <f t="shared" si="25"/>
        <v>3</v>
      </c>
      <c r="M327" s="6">
        <v>4777.5173061699998</v>
      </c>
      <c r="N327" s="6">
        <f t="shared" si="26"/>
        <v>6455.3080270910286</v>
      </c>
      <c r="O327" s="7">
        <f t="shared" si="27"/>
        <v>-1677.7907209210289</v>
      </c>
      <c r="P327" s="7">
        <v>5776.6980741899997</v>
      </c>
      <c r="Q327" s="24">
        <f t="shared" si="28"/>
        <v>0.82703254433803797</v>
      </c>
      <c r="R327" s="24">
        <v>0.34278002381324768</v>
      </c>
      <c r="S327" s="25">
        <f t="shared" si="29"/>
        <v>28.349023524252349</v>
      </c>
      <c r="T327" s="4">
        <v>326</v>
      </c>
    </row>
    <row r="328" spans="1:20" x14ac:dyDescent="0.25">
      <c r="A328" s="33">
        <v>17662</v>
      </c>
      <c r="B328" s="5" t="s">
        <v>120</v>
      </c>
      <c r="C328" s="5" t="s">
        <v>96</v>
      </c>
      <c r="D328" s="6"/>
      <c r="E328" s="7">
        <v>27.376400121</v>
      </c>
      <c r="F328" s="8">
        <v>1</v>
      </c>
      <c r="G328" s="7">
        <v>32443.828578000001</v>
      </c>
      <c r="H328" s="7">
        <v>60.3020654209</v>
      </c>
      <c r="I328" s="8">
        <v>1</v>
      </c>
      <c r="J328" s="7">
        <v>18954.354684400001</v>
      </c>
      <c r="K328" s="1">
        <v>1</v>
      </c>
      <c r="L328" s="8">
        <f t="shared" si="25"/>
        <v>3</v>
      </c>
      <c r="M328" s="6">
        <v>41806.684897500003</v>
      </c>
      <c r="N328" s="6">
        <f t="shared" si="26"/>
        <v>51485.861727941898</v>
      </c>
      <c r="O328" s="7">
        <f t="shared" si="27"/>
        <v>-9679.1768304418947</v>
      </c>
      <c r="P328" s="7">
        <v>75719.783141299995</v>
      </c>
      <c r="Q328" s="24">
        <f t="shared" si="28"/>
        <v>0.55212367446278776</v>
      </c>
      <c r="R328" s="24">
        <v>0.51155281066894531</v>
      </c>
      <c r="S328" s="25">
        <f t="shared" si="29"/>
        <v>28.244041750830483</v>
      </c>
      <c r="T328" s="4">
        <v>327</v>
      </c>
    </row>
    <row r="329" spans="1:20" x14ac:dyDescent="0.25">
      <c r="A329" s="33">
        <v>41660</v>
      </c>
      <c r="B329" s="5" t="s">
        <v>240</v>
      </c>
      <c r="C329" s="5" t="s">
        <v>99</v>
      </c>
      <c r="D329" s="6"/>
      <c r="E329" s="7"/>
      <c r="F329" s="8"/>
      <c r="G329" s="7">
        <v>24971.7221899</v>
      </c>
      <c r="H329" s="7">
        <v>246.853263731</v>
      </c>
      <c r="I329" s="8">
        <v>1</v>
      </c>
      <c r="J329" s="7">
        <v>7618.5826326500001</v>
      </c>
      <c r="K329" s="1">
        <v>1</v>
      </c>
      <c r="L329" s="8">
        <f t="shared" si="25"/>
        <v>2</v>
      </c>
      <c r="M329" s="6">
        <v>29186.776420499998</v>
      </c>
      <c r="N329" s="6">
        <f t="shared" si="26"/>
        <v>32837.158086281001</v>
      </c>
      <c r="O329" s="7">
        <f t="shared" si="27"/>
        <v>-3650.3816657810021</v>
      </c>
      <c r="P329" s="7">
        <v>46637.561030700002</v>
      </c>
      <c r="Q329" s="24">
        <f t="shared" si="28"/>
        <v>0.62582124312391219</v>
      </c>
      <c r="R329" s="24">
        <v>0.44979673624038696</v>
      </c>
      <c r="S329" s="25">
        <f t="shared" si="29"/>
        <v>28.149235262703741</v>
      </c>
      <c r="T329" s="4">
        <v>328</v>
      </c>
    </row>
    <row r="330" spans="1:20" x14ac:dyDescent="0.25">
      <c r="A330" s="33">
        <v>15022</v>
      </c>
      <c r="B330" s="5" t="s">
        <v>426</v>
      </c>
      <c r="C330" s="5" t="s">
        <v>46</v>
      </c>
      <c r="D330" s="6"/>
      <c r="E330" s="7">
        <v>0.21852293804600001</v>
      </c>
      <c r="F330" s="8">
        <v>1</v>
      </c>
      <c r="G330" s="7">
        <v>1909.2922880330002</v>
      </c>
      <c r="H330" s="7">
        <v>29.503160422600001</v>
      </c>
      <c r="I330" s="8">
        <v>1</v>
      </c>
      <c r="J330" s="7">
        <v>4749.7689838400001</v>
      </c>
      <c r="K330" s="1">
        <v>1</v>
      </c>
      <c r="L330" s="8">
        <f t="shared" si="25"/>
        <v>3</v>
      </c>
      <c r="M330" s="6">
        <v>5176.20790949</v>
      </c>
      <c r="N330" s="6">
        <f t="shared" si="26"/>
        <v>6688.7829552336461</v>
      </c>
      <c r="O330" s="7">
        <f t="shared" si="27"/>
        <v>-1512.5750457436461</v>
      </c>
      <c r="P330" s="7">
        <v>5728.6775332699999</v>
      </c>
      <c r="Q330" s="24">
        <f t="shared" si="28"/>
        <v>0.90356070479242989</v>
      </c>
      <c r="R330" s="24">
        <v>0.31152072548866272</v>
      </c>
      <c r="S330" s="25">
        <f t="shared" si="29"/>
        <v>28.147788627998516</v>
      </c>
      <c r="T330" s="4">
        <v>329</v>
      </c>
    </row>
    <row r="331" spans="1:20" x14ac:dyDescent="0.25">
      <c r="A331" s="33">
        <v>15820</v>
      </c>
      <c r="B331" s="5" t="s">
        <v>463</v>
      </c>
      <c r="C331" s="5" t="s">
        <v>46</v>
      </c>
      <c r="D331" s="6"/>
      <c r="E331" s="7"/>
      <c r="F331" s="8"/>
      <c r="G331" s="7">
        <v>1692.168384008</v>
      </c>
      <c r="H331" s="7">
        <v>0.26039864082199998</v>
      </c>
      <c r="I331" s="8">
        <v>1</v>
      </c>
      <c r="J331" s="7">
        <v>3330.56116144</v>
      </c>
      <c r="K331" s="1">
        <v>1</v>
      </c>
      <c r="L331" s="8">
        <f t="shared" si="25"/>
        <v>2</v>
      </c>
      <c r="M331" s="6">
        <v>3334.85880382</v>
      </c>
      <c r="N331" s="6">
        <f t="shared" si="26"/>
        <v>5022.9899440888221</v>
      </c>
      <c r="O331" s="7">
        <f t="shared" si="27"/>
        <v>-1688.131140268822</v>
      </c>
      <c r="P331" s="7">
        <v>3381.62609501</v>
      </c>
      <c r="Q331" s="24">
        <f t="shared" si="28"/>
        <v>0.98617017675046603</v>
      </c>
      <c r="R331" s="24">
        <v>0.2850852906703949</v>
      </c>
      <c r="S331" s="25">
        <f t="shared" si="29"/>
        <v>28.11426114893813</v>
      </c>
      <c r="T331" s="4">
        <v>330</v>
      </c>
    </row>
    <row r="332" spans="1:20" x14ac:dyDescent="0.25">
      <c r="A332" s="33">
        <v>5756</v>
      </c>
      <c r="B332" s="5" t="s">
        <v>212</v>
      </c>
      <c r="C332" s="5" t="s">
        <v>15</v>
      </c>
      <c r="D332" s="6">
        <v>30.408988131699999</v>
      </c>
      <c r="E332" s="7">
        <v>1377.5030764799999</v>
      </c>
      <c r="F332" s="8">
        <v>1</v>
      </c>
      <c r="G332" s="7">
        <v>41391.949944981367</v>
      </c>
      <c r="H332" s="7">
        <v>24.665262900999998</v>
      </c>
      <c r="I332" s="8">
        <v>1</v>
      </c>
      <c r="J332" s="7">
        <v>50477.488971999999</v>
      </c>
      <c r="K332" s="1">
        <v>1</v>
      </c>
      <c r="L332" s="8">
        <f t="shared" si="25"/>
        <v>3</v>
      </c>
      <c r="M332" s="6">
        <v>78448.270245699998</v>
      </c>
      <c r="N332" s="6">
        <f t="shared" si="26"/>
        <v>93302.016244494065</v>
      </c>
      <c r="O332" s="7">
        <f t="shared" si="27"/>
        <v>-14853.745998794067</v>
      </c>
      <c r="P332" s="7">
        <v>134588.736191</v>
      </c>
      <c r="Q332" s="24">
        <f t="shared" si="28"/>
        <v>0.58287396453720364</v>
      </c>
      <c r="R332" s="24">
        <v>0.48125576972961426</v>
      </c>
      <c r="S332" s="25">
        <f t="shared" si="29"/>
        <v>28.051145845870384</v>
      </c>
      <c r="T332" s="4">
        <v>331</v>
      </c>
    </row>
    <row r="333" spans="1:20" x14ac:dyDescent="0.25">
      <c r="A333" s="33">
        <v>68051</v>
      </c>
      <c r="B333" s="5" t="s">
        <v>536</v>
      </c>
      <c r="C333" s="5" t="s">
        <v>350</v>
      </c>
      <c r="D333" s="6"/>
      <c r="E333" s="7">
        <v>223.17345213600001</v>
      </c>
      <c r="F333" s="8">
        <v>1</v>
      </c>
      <c r="G333" s="7">
        <v>10345.565913541799</v>
      </c>
      <c r="H333" s="7">
        <v>20.028010441399999</v>
      </c>
      <c r="I333" s="8">
        <v>1</v>
      </c>
      <c r="J333" s="7">
        <v>1431.96273436</v>
      </c>
      <c r="K333" s="1">
        <v>1</v>
      </c>
      <c r="L333" s="8">
        <f t="shared" si="25"/>
        <v>3</v>
      </c>
      <c r="M333" s="6">
        <v>11403.8331287</v>
      </c>
      <c r="N333" s="6">
        <f t="shared" si="26"/>
        <v>12020.730110479199</v>
      </c>
      <c r="O333" s="7">
        <f t="shared" si="27"/>
        <v>-616.89698177919854</v>
      </c>
      <c r="P333" s="7">
        <v>17060.5361634</v>
      </c>
      <c r="Q333" s="24">
        <f t="shared" si="28"/>
        <v>0.66843345481513439</v>
      </c>
      <c r="R333" s="24">
        <v>0.41886702179908752</v>
      </c>
      <c r="S333" s="25">
        <f t="shared" si="29"/>
        <v>27.998473048929029</v>
      </c>
      <c r="T333" s="4">
        <v>332</v>
      </c>
    </row>
    <row r="334" spans="1:20" x14ac:dyDescent="0.25">
      <c r="A334" s="33">
        <v>15469</v>
      </c>
      <c r="B334" s="5" t="s">
        <v>324</v>
      </c>
      <c r="C334" s="5" t="s">
        <v>46</v>
      </c>
      <c r="D334" s="6"/>
      <c r="E334" s="7">
        <v>9.9141636458099995</v>
      </c>
      <c r="F334" s="8">
        <v>1</v>
      </c>
      <c r="G334" s="7">
        <v>3913.24170499</v>
      </c>
      <c r="H334" s="7">
        <v>0.256580794901</v>
      </c>
      <c r="I334" s="8">
        <v>1</v>
      </c>
      <c r="J334" s="7">
        <v>15664.9604138</v>
      </c>
      <c r="K334" s="1">
        <v>1</v>
      </c>
      <c r="L334" s="8">
        <f t="shared" si="25"/>
        <v>3</v>
      </c>
      <c r="M334" s="6">
        <v>16680.400204500002</v>
      </c>
      <c r="N334" s="6">
        <f t="shared" si="26"/>
        <v>19588.37286323071</v>
      </c>
      <c r="O334" s="7">
        <f t="shared" si="27"/>
        <v>-2907.9726587307086</v>
      </c>
      <c r="P334" s="7">
        <v>21532.8593516</v>
      </c>
      <c r="Q334" s="24">
        <f t="shared" si="28"/>
        <v>0.77464863965038455</v>
      </c>
      <c r="R334" s="24">
        <v>0.36037540435791016</v>
      </c>
      <c r="S334" s="25">
        <f t="shared" si="29"/>
        <v>27.916431674931236</v>
      </c>
      <c r="T334" s="4">
        <v>333</v>
      </c>
    </row>
    <row r="335" spans="1:20" x14ac:dyDescent="0.25">
      <c r="A335" s="33">
        <v>41078</v>
      </c>
      <c r="B335" s="5" t="s">
        <v>298</v>
      </c>
      <c r="C335" s="5" t="s">
        <v>99</v>
      </c>
      <c r="D335" s="6">
        <v>5.2868357870000002</v>
      </c>
      <c r="E335" s="7">
        <v>694.920151562</v>
      </c>
      <c r="F335" s="8">
        <v>1</v>
      </c>
      <c r="G335" s="7">
        <v>34079.642459900002</v>
      </c>
      <c r="H335" s="7">
        <v>7.0264863101900001</v>
      </c>
      <c r="I335" s="8">
        <v>1</v>
      </c>
      <c r="J335" s="7">
        <v>23826.8584372</v>
      </c>
      <c r="K335" s="1">
        <v>1</v>
      </c>
      <c r="L335" s="8">
        <f t="shared" si="25"/>
        <v>3</v>
      </c>
      <c r="M335" s="6">
        <v>46473.096570900001</v>
      </c>
      <c r="N335" s="6">
        <f t="shared" si="26"/>
        <v>58613.734370759194</v>
      </c>
      <c r="O335" s="7">
        <f t="shared" si="27"/>
        <v>-12140.637799859192</v>
      </c>
      <c r="P335" s="7">
        <v>78619.750547000003</v>
      </c>
      <c r="Q335" s="24">
        <f t="shared" si="28"/>
        <v>0.59111223639812649</v>
      </c>
      <c r="R335" s="24">
        <v>0.47175323963165283</v>
      </c>
      <c r="S335" s="25">
        <f t="shared" si="29"/>
        <v>27.885911250672756</v>
      </c>
      <c r="T335" s="4">
        <v>334</v>
      </c>
    </row>
    <row r="336" spans="1:20" x14ac:dyDescent="0.25">
      <c r="A336" s="33">
        <v>15816</v>
      </c>
      <c r="B336" s="5" t="s">
        <v>230</v>
      </c>
      <c r="C336" s="5" t="s">
        <v>46</v>
      </c>
      <c r="D336" s="6"/>
      <c r="E336" s="7">
        <v>6.9606279262200005E-5</v>
      </c>
      <c r="F336" s="8">
        <v>1</v>
      </c>
      <c r="G336" s="7">
        <v>2224.8537726</v>
      </c>
      <c r="H336" s="7"/>
      <c r="I336" s="8">
        <v>1</v>
      </c>
      <c r="J336" s="7">
        <v>6718.4829074099998</v>
      </c>
      <c r="K336" s="1">
        <v>1</v>
      </c>
      <c r="L336" s="8">
        <f t="shared" si="25"/>
        <v>3</v>
      </c>
      <c r="M336" s="6">
        <v>7628.5129655700002</v>
      </c>
      <c r="N336" s="6">
        <f t="shared" si="26"/>
        <v>8943.3367496162791</v>
      </c>
      <c r="O336" s="7">
        <f t="shared" si="27"/>
        <v>-1314.8237840462789</v>
      </c>
      <c r="P336" s="7">
        <v>11544.3146566</v>
      </c>
      <c r="Q336" s="24">
        <f t="shared" si="28"/>
        <v>0.6608025848644643</v>
      </c>
      <c r="R336" s="24">
        <v>0.42105263471603394</v>
      </c>
      <c r="S336" s="25">
        <f t="shared" si="29"/>
        <v>27.823266938434831</v>
      </c>
      <c r="T336" s="4">
        <v>335</v>
      </c>
    </row>
    <row r="337" spans="1:20" x14ac:dyDescent="0.25">
      <c r="A337" s="33">
        <v>25483</v>
      </c>
      <c r="B337" s="5" t="s">
        <v>18</v>
      </c>
      <c r="C337" s="5" t="s">
        <v>61</v>
      </c>
      <c r="D337" s="6"/>
      <c r="E337" s="7"/>
      <c r="F337" s="8"/>
      <c r="G337" s="7">
        <v>2499.5695979699999</v>
      </c>
      <c r="H337" s="7"/>
      <c r="I337" s="8">
        <v>1</v>
      </c>
      <c r="J337" s="7">
        <v>2779.0758734199999</v>
      </c>
      <c r="K337" s="1">
        <v>1</v>
      </c>
      <c r="L337" s="8">
        <f t="shared" si="25"/>
        <v>2</v>
      </c>
      <c r="M337" s="6">
        <v>3818.5244045600002</v>
      </c>
      <c r="N337" s="6">
        <f t="shared" si="26"/>
        <v>5278.6454713900002</v>
      </c>
      <c r="O337" s="7">
        <f t="shared" si="27"/>
        <v>-1460.12106683</v>
      </c>
      <c r="P337" s="7">
        <v>5511.33541092</v>
      </c>
      <c r="Q337" s="24">
        <f t="shared" si="28"/>
        <v>0.69284921345815509</v>
      </c>
      <c r="R337" s="24">
        <v>0.40084388852119446</v>
      </c>
      <c r="S337" s="25">
        <f t="shared" si="29"/>
        <v>27.772437288141798</v>
      </c>
      <c r="T337" s="4">
        <v>336</v>
      </c>
    </row>
    <row r="338" spans="1:20" x14ac:dyDescent="0.25">
      <c r="A338" s="33">
        <v>68705</v>
      </c>
      <c r="B338" s="5" t="s">
        <v>553</v>
      </c>
      <c r="C338" s="5" t="s">
        <v>350</v>
      </c>
      <c r="D338" s="6"/>
      <c r="E338" s="7"/>
      <c r="F338" s="8"/>
      <c r="G338" s="7">
        <v>8209.4394163050001</v>
      </c>
      <c r="H338" s="7"/>
      <c r="I338" s="8">
        <v>1</v>
      </c>
      <c r="J338" s="7">
        <v>7412.51677346</v>
      </c>
      <c r="K338" s="1">
        <v>1</v>
      </c>
      <c r="L338" s="8">
        <f t="shared" si="25"/>
        <v>2</v>
      </c>
      <c r="M338" s="6">
        <v>12847.068791399999</v>
      </c>
      <c r="N338" s="6">
        <f t="shared" si="26"/>
        <v>15621.956189765</v>
      </c>
      <c r="O338" s="7">
        <f t="shared" si="27"/>
        <v>-2774.887398365001</v>
      </c>
      <c r="P338" s="7">
        <v>22131.843104399999</v>
      </c>
      <c r="Q338" s="24">
        <f t="shared" si="28"/>
        <v>0.58047893845975673</v>
      </c>
      <c r="R338" s="24">
        <v>0.47835615277290344</v>
      </c>
      <c r="S338" s="25">
        <f t="shared" si="29"/>
        <v>27.767567176730822</v>
      </c>
      <c r="T338" s="4">
        <v>337</v>
      </c>
    </row>
    <row r="339" spans="1:20" x14ac:dyDescent="0.25">
      <c r="A339" s="33">
        <v>44650</v>
      </c>
      <c r="B339" s="5" t="s">
        <v>246</v>
      </c>
      <c r="C339" s="5" t="s">
        <v>23</v>
      </c>
      <c r="D339" s="6"/>
      <c r="E339" s="7">
        <v>992.10505935000003</v>
      </c>
      <c r="F339" s="8">
        <v>1</v>
      </c>
      <c r="G339" s="7">
        <v>13750.099756400001</v>
      </c>
      <c r="H339" s="7"/>
      <c r="I339" s="8">
        <v>1</v>
      </c>
      <c r="J339" s="7">
        <v>52377.637883700001</v>
      </c>
      <c r="K339" s="1">
        <v>1</v>
      </c>
      <c r="L339" s="8">
        <f t="shared" si="25"/>
        <v>3</v>
      </c>
      <c r="M339" s="6">
        <v>59307.999295000001</v>
      </c>
      <c r="N339" s="6">
        <f t="shared" si="26"/>
        <v>67119.842699450004</v>
      </c>
      <c r="O339" s="7">
        <f t="shared" si="27"/>
        <v>-7811.8434044500027</v>
      </c>
      <c r="P339" s="7">
        <v>131306.383569</v>
      </c>
      <c r="Q339" s="24">
        <f t="shared" si="28"/>
        <v>0.45167643554690035</v>
      </c>
      <c r="R339" s="24">
        <v>0.61381864547729492</v>
      </c>
      <c r="S339" s="25">
        <f t="shared" si="29"/>
        <v>27.724741786141106</v>
      </c>
      <c r="T339" s="4">
        <v>338</v>
      </c>
    </row>
    <row r="340" spans="1:20" x14ac:dyDescent="0.25">
      <c r="A340" s="33">
        <v>52240</v>
      </c>
      <c r="B340" s="5" t="s">
        <v>269</v>
      </c>
      <c r="C340" s="5" t="s">
        <v>18</v>
      </c>
      <c r="D340" s="6"/>
      <c r="E340" s="7"/>
      <c r="F340" s="8"/>
      <c r="G340" s="7">
        <v>9842.5170419799997</v>
      </c>
      <c r="H340" s="7">
        <v>336.990541538</v>
      </c>
      <c r="I340" s="8">
        <v>1</v>
      </c>
      <c r="J340" s="7">
        <v>10.8145212308</v>
      </c>
      <c r="K340" s="1">
        <v>1</v>
      </c>
      <c r="L340" s="8">
        <f t="shared" si="25"/>
        <v>2</v>
      </c>
      <c r="M340" s="6">
        <v>10182.978708500001</v>
      </c>
      <c r="N340" s="6">
        <f t="shared" si="26"/>
        <v>10190.3221047488</v>
      </c>
      <c r="O340" s="7">
        <f t="shared" si="27"/>
        <v>-7.3433962487997633</v>
      </c>
      <c r="P340" s="7">
        <v>14615.6023969</v>
      </c>
      <c r="Q340" s="24">
        <f t="shared" si="28"/>
        <v>0.69671974045078233</v>
      </c>
      <c r="R340" s="24">
        <v>0.39744612574577332</v>
      </c>
      <c r="S340" s="25">
        <f t="shared" si="29"/>
        <v>27.690856157276418</v>
      </c>
      <c r="T340" s="4">
        <v>339</v>
      </c>
    </row>
    <row r="341" spans="1:20" x14ac:dyDescent="0.25">
      <c r="A341" s="33">
        <v>68020</v>
      </c>
      <c r="B341" s="5" t="s">
        <v>906</v>
      </c>
      <c r="C341" s="5" t="s">
        <v>350</v>
      </c>
      <c r="D341" s="6"/>
      <c r="E341" s="7"/>
      <c r="F341" s="8"/>
      <c r="G341" s="7">
        <v>3676.6322447573134</v>
      </c>
      <c r="H341" s="7">
        <v>1.6720511651700001</v>
      </c>
      <c r="I341" s="8">
        <v>1</v>
      </c>
      <c r="J341" s="7">
        <v>12520.356896900001</v>
      </c>
      <c r="K341" s="1">
        <v>1</v>
      </c>
      <c r="L341" s="8">
        <f t="shared" si="25"/>
        <v>2</v>
      </c>
      <c r="M341" s="6">
        <v>13711.676148799999</v>
      </c>
      <c r="N341" s="6">
        <f t="shared" si="26"/>
        <v>16198.661192822485</v>
      </c>
      <c r="O341" s="7">
        <f t="shared" si="27"/>
        <v>-2486.9850440224855</v>
      </c>
      <c r="P341" s="7">
        <v>16593.5547635</v>
      </c>
      <c r="Q341" s="24">
        <f t="shared" si="28"/>
        <v>0.82632542238392925</v>
      </c>
      <c r="R341" s="24">
        <v>0.33506616950035095</v>
      </c>
      <c r="S341" s="25">
        <f t="shared" si="29"/>
        <v>27.687369403894273</v>
      </c>
      <c r="T341" s="4">
        <v>340</v>
      </c>
    </row>
    <row r="342" spans="1:20" x14ac:dyDescent="0.25">
      <c r="A342" s="33">
        <v>54245</v>
      </c>
      <c r="B342" s="5" t="s">
        <v>19</v>
      </c>
      <c r="C342" s="5" t="s">
        <v>12</v>
      </c>
      <c r="D342" s="6"/>
      <c r="E342" s="7">
        <v>0.16469948398199999</v>
      </c>
      <c r="F342" s="8">
        <v>1</v>
      </c>
      <c r="G342" s="7">
        <v>49843.343384010004</v>
      </c>
      <c r="H342" s="7"/>
      <c r="I342" s="8">
        <v>1</v>
      </c>
      <c r="J342" s="7">
        <v>16890.969289100001</v>
      </c>
      <c r="K342" s="1">
        <v>1</v>
      </c>
      <c r="L342" s="8">
        <f t="shared" si="25"/>
        <v>3</v>
      </c>
      <c r="M342" s="6">
        <v>64548.352141199997</v>
      </c>
      <c r="N342" s="6">
        <f t="shared" si="26"/>
        <v>66734.477372593989</v>
      </c>
      <c r="O342" s="7">
        <f t="shared" si="27"/>
        <v>-2186.1252313939913</v>
      </c>
      <c r="P342" s="7">
        <v>172913.03076699999</v>
      </c>
      <c r="Q342" s="24">
        <f t="shared" si="28"/>
        <v>0.37329952436134667</v>
      </c>
      <c r="R342" s="24">
        <v>0.74142581224441528</v>
      </c>
      <c r="S342" s="25">
        <f t="shared" si="29"/>
        <v>27.677390306006533</v>
      </c>
      <c r="T342" s="4">
        <v>341</v>
      </c>
    </row>
    <row r="343" spans="1:20" x14ac:dyDescent="0.25">
      <c r="A343" s="33">
        <v>70429</v>
      </c>
      <c r="B343" s="5" t="s">
        <v>497</v>
      </c>
      <c r="C343" s="5" t="s">
        <v>214</v>
      </c>
      <c r="D343" s="6">
        <v>12480.620268000001</v>
      </c>
      <c r="E343" s="7">
        <v>26245.635635099999</v>
      </c>
      <c r="F343" s="8">
        <v>1</v>
      </c>
      <c r="G343" s="7">
        <v>1654.96756332</v>
      </c>
      <c r="H343" s="7"/>
      <c r="I343" s="8">
        <v>1</v>
      </c>
      <c r="J343" s="7"/>
      <c r="K343" s="1"/>
      <c r="L343" s="8">
        <f t="shared" si="25"/>
        <v>2</v>
      </c>
      <c r="M343" s="6">
        <v>39601.394745700003</v>
      </c>
      <c r="N343" s="6">
        <f t="shared" si="26"/>
        <v>40381.22346642</v>
      </c>
      <c r="O343" s="7">
        <f t="shared" si="27"/>
        <v>-779.82872071999736</v>
      </c>
      <c r="P343" s="7">
        <v>87754.193789600002</v>
      </c>
      <c r="Q343" s="24">
        <f t="shared" si="28"/>
        <v>0.45127637820533745</v>
      </c>
      <c r="R343" s="24">
        <v>0.6132502555847168</v>
      </c>
      <c r="S343" s="25">
        <f t="shared" si="29"/>
        <v>27.674535427376849</v>
      </c>
      <c r="T343" s="4">
        <v>342</v>
      </c>
    </row>
    <row r="344" spans="1:20" x14ac:dyDescent="0.25">
      <c r="A344" s="33">
        <v>5044</v>
      </c>
      <c r="B344" s="5" t="s">
        <v>265</v>
      </c>
      <c r="C344" s="5" t="s">
        <v>15</v>
      </c>
      <c r="D344" s="6"/>
      <c r="E344" s="7">
        <v>2.85233425097E-4</v>
      </c>
      <c r="F344" s="8">
        <v>1</v>
      </c>
      <c r="G344" s="7">
        <v>10952.03821778</v>
      </c>
      <c r="H344" s="7">
        <v>68.334778224900006</v>
      </c>
      <c r="I344" s="8">
        <v>1</v>
      </c>
      <c r="J344" s="7">
        <v>7742.7522331099999</v>
      </c>
      <c r="K344" s="1">
        <v>1</v>
      </c>
      <c r="L344" s="8">
        <f t="shared" si="25"/>
        <v>3</v>
      </c>
      <c r="M344" s="6">
        <v>15630.0674401</v>
      </c>
      <c r="N344" s="6">
        <f t="shared" si="26"/>
        <v>18763.125514348325</v>
      </c>
      <c r="O344" s="7">
        <f t="shared" si="27"/>
        <v>-3133.0580742483253</v>
      </c>
      <c r="P344" s="7">
        <v>25728.0643107</v>
      </c>
      <c r="Q344" s="24">
        <f t="shared" si="28"/>
        <v>0.60751043107427394</v>
      </c>
      <c r="R344" s="24">
        <v>0.45534804463386536</v>
      </c>
      <c r="S344" s="25">
        <f t="shared" si="29"/>
        <v>27.662868688434727</v>
      </c>
      <c r="T344" s="4">
        <v>343</v>
      </c>
    </row>
    <row r="345" spans="1:20" x14ac:dyDescent="0.25">
      <c r="A345" s="33">
        <v>54874</v>
      </c>
      <c r="B345" s="5" t="s">
        <v>472</v>
      </c>
      <c r="C345" s="5" t="s">
        <v>12</v>
      </c>
      <c r="D345" s="6"/>
      <c r="E345" s="7">
        <v>332.54994867300002</v>
      </c>
      <c r="F345" s="8">
        <v>1</v>
      </c>
      <c r="G345" s="7">
        <v>1843.25735745</v>
      </c>
      <c r="H345" s="7"/>
      <c r="I345" s="8">
        <v>1</v>
      </c>
      <c r="J345" s="7">
        <v>5151.2711642300001</v>
      </c>
      <c r="K345" s="1">
        <v>1</v>
      </c>
      <c r="L345" s="8">
        <f t="shared" si="25"/>
        <v>3</v>
      </c>
      <c r="M345" s="6">
        <v>5630.1906488699997</v>
      </c>
      <c r="N345" s="6">
        <f t="shared" si="26"/>
        <v>7327.0784703529998</v>
      </c>
      <c r="O345" s="7">
        <f t="shared" si="27"/>
        <v>-1696.8878214830002</v>
      </c>
      <c r="P345" s="7">
        <v>9174.4223487500003</v>
      </c>
      <c r="Q345" s="24">
        <f t="shared" si="28"/>
        <v>0.61368339442505648</v>
      </c>
      <c r="R345" s="24">
        <v>0.4502202570438385</v>
      </c>
      <c r="S345" s="25">
        <f t="shared" si="29"/>
        <v>27.629269558158427</v>
      </c>
      <c r="T345" s="4">
        <v>344</v>
      </c>
    </row>
    <row r="346" spans="1:20" x14ac:dyDescent="0.25">
      <c r="A346" s="33">
        <v>25592</v>
      </c>
      <c r="B346" s="5" t="s">
        <v>496</v>
      </c>
      <c r="C346" s="5" t="s">
        <v>61</v>
      </c>
      <c r="D346" s="6"/>
      <c r="E346" s="7"/>
      <c r="F346" s="8"/>
      <c r="G346" s="7">
        <v>5457.6658481720006</v>
      </c>
      <c r="H346" s="7"/>
      <c r="I346" s="8">
        <v>1</v>
      </c>
      <c r="J346" s="7">
        <v>4028.0263660800001</v>
      </c>
      <c r="K346" s="1">
        <v>1</v>
      </c>
      <c r="L346" s="8">
        <f t="shared" si="25"/>
        <v>2</v>
      </c>
      <c r="M346" s="6">
        <v>6535.8280948399997</v>
      </c>
      <c r="N346" s="6">
        <f t="shared" si="26"/>
        <v>9485.6922142520016</v>
      </c>
      <c r="O346" s="7">
        <f t="shared" si="27"/>
        <v>-2949.8641194120019</v>
      </c>
      <c r="P346" s="7">
        <v>7957.9976071199999</v>
      </c>
      <c r="Q346" s="24">
        <f t="shared" si="28"/>
        <v>0.82129053280845565</v>
      </c>
      <c r="R346" s="24">
        <v>0.33571967482566833</v>
      </c>
      <c r="S346" s="25">
        <f t="shared" si="29"/>
        <v>27.572339061185463</v>
      </c>
      <c r="T346" s="4">
        <v>345</v>
      </c>
    </row>
    <row r="347" spans="1:20" x14ac:dyDescent="0.25">
      <c r="A347" s="33">
        <v>15466</v>
      </c>
      <c r="B347" s="5" t="s">
        <v>475</v>
      </c>
      <c r="C347" s="5" t="s">
        <v>46</v>
      </c>
      <c r="D347" s="6"/>
      <c r="E347" s="7"/>
      <c r="F347" s="8"/>
      <c r="G347" s="7">
        <v>2483.5785924676502</v>
      </c>
      <c r="H347" s="7">
        <v>3.4779057286700001</v>
      </c>
      <c r="I347" s="8">
        <v>1</v>
      </c>
      <c r="J347" s="7">
        <v>3153.47157229</v>
      </c>
      <c r="K347" s="1">
        <v>1</v>
      </c>
      <c r="L347" s="8">
        <f t="shared" si="25"/>
        <v>2</v>
      </c>
      <c r="M347" s="6">
        <v>4623.6335500100004</v>
      </c>
      <c r="N347" s="6">
        <f t="shared" si="26"/>
        <v>5640.5280704863198</v>
      </c>
      <c r="O347" s="7">
        <f t="shared" si="27"/>
        <v>-1016.8945204763195</v>
      </c>
      <c r="P347" s="7">
        <v>6898.8732522</v>
      </c>
      <c r="Q347" s="24">
        <f t="shared" si="28"/>
        <v>0.67020126055157736</v>
      </c>
      <c r="R347" s="24">
        <v>0.41081994771957397</v>
      </c>
      <c r="S347" s="25">
        <f t="shared" si="29"/>
        <v>27.533204682139157</v>
      </c>
      <c r="T347" s="4">
        <v>346</v>
      </c>
    </row>
    <row r="348" spans="1:20" x14ac:dyDescent="0.25">
      <c r="A348" s="33">
        <v>27001</v>
      </c>
      <c r="B348" s="5" t="s">
        <v>236</v>
      </c>
      <c r="C348" s="5" t="s">
        <v>49</v>
      </c>
      <c r="D348" s="6">
        <v>51014.207578599999</v>
      </c>
      <c r="E348" s="7">
        <v>6871.0408716000002</v>
      </c>
      <c r="F348" s="8">
        <v>1</v>
      </c>
      <c r="G348" s="7">
        <v>65979.707957988736</v>
      </c>
      <c r="H348" s="7"/>
      <c r="I348" s="8">
        <v>1</v>
      </c>
      <c r="J348" s="7">
        <v>18667.3625708</v>
      </c>
      <c r="K348" s="1">
        <v>1</v>
      </c>
      <c r="L348" s="8">
        <f t="shared" si="25"/>
        <v>3</v>
      </c>
      <c r="M348" s="6">
        <v>136958.60713600001</v>
      </c>
      <c r="N348" s="6">
        <f t="shared" si="26"/>
        <v>142532.31897898874</v>
      </c>
      <c r="O348" s="7">
        <f t="shared" si="27"/>
        <v>-5573.7118429887341</v>
      </c>
      <c r="P348" s="7">
        <v>350994.56490599999</v>
      </c>
      <c r="Q348" s="24">
        <f t="shared" si="28"/>
        <v>0.39020150403946841</v>
      </c>
      <c r="R348" s="24">
        <v>0.70557504892349243</v>
      </c>
      <c r="S348" s="25">
        <f t="shared" si="29"/>
        <v>27.531644530266824</v>
      </c>
      <c r="T348" s="4">
        <v>347</v>
      </c>
    </row>
    <row r="349" spans="1:20" x14ac:dyDescent="0.25">
      <c r="A349" s="33">
        <v>13430</v>
      </c>
      <c r="B349" s="5" t="s">
        <v>473</v>
      </c>
      <c r="C349" s="5" t="s">
        <v>33</v>
      </c>
      <c r="D349" s="6">
        <v>23964.146941800002</v>
      </c>
      <c r="E349" s="7">
        <v>33555.379338600003</v>
      </c>
      <c r="F349" s="8">
        <v>1</v>
      </c>
      <c r="G349" s="7"/>
      <c r="H349" s="7"/>
      <c r="I349" s="8"/>
      <c r="J349" s="7"/>
      <c r="K349" s="1"/>
      <c r="L349" s="8">
        <f t="shared" si="25"/>
        <v>1</v>
      </c>
      <c r="M349" s="6">
        <v>57314.007005599997</v>
      </c>
      <c r="N349" s="6">
        <f t="shared" si="26"/>
        <v>57519.526280400009</v>
      </c>
      <c r="O349" s="7">
        <f t="shared" si="27"/>
        <v>-205.51927480001177</v>
      </c>
      <c r="P349" s="7">
        <v>113142.059718</v>
      </c>
      <c r="Q349" s="24">
        <f t="shared" si="28"/>
        <v>0.50656676348699881</v>
      </c>
      <c r="R349" s="24">
        <v>0.543221116065979</v>
      </c>
      <c r="S349" s="25">
        <f t="shared" si="29"/>
        <v>27.517776262333832</v>
      </c>
      <c r="T349" s="4">
        <v>348</v>
      </c>
    </row>
    <row r="350" spans="1:20" x14ac:dyDescent="0.25">
      <c r="A350" s="33">
        <v>5809</v>
      </c>
      <c r="B350" s="5" t="s">
        <v>479</v>
      </c>
      <c r="C350" s="5" t="s">
        <v>15</v>
      </c>
      <c r="D350" s="6"/>
      <c r="E350" s="7">
        <v>20.093463679100001</v>
      </c>
      <c r="F350" s="8">
        <v>1</v>
      </c>
      <c r="G350" s="7">
        <v>7939.80680416</v>
      </c>
      <c r="H350" s="7">
        <v>65.742204013999995</v>
      </c>
      <c r="I350" s="8">
        <v>1</v>
      </c>
      <c r="J350" s="7">
        <v>13598.6800699</v>
      </c>
      <c r="K350" s="1">
        <v>1</v>
      </c>
      <c r="L350" s="8">
        <f t="shared" si="25"/>
        <v>3</v>
      </c>
      <c r="M350" s="6">
        <v>14121.8752441</v>
      </c>
      <c r="N350" s="6">
        <f t="shared" si="26"/>
        <v>21624.322541753099</v>
      </c>
      <c r="O350" s="7">
        <f t="shared" si="27"/>
        <v>-7502.4472976530997</v>
      </c>
      <c r="P350" s="7">
        <v>14125.720420600001</v>
      </c>
      <c r="Q350" s="24">
        <f t="shared" si="28"/>
        <v>0.99972778899868409</v>
      </c>
      <c r="R350" s="24">
        <v>0.27503937482833862</v>
      </c>
      <c r="S350" s="25">
        <f t="shared" si="29"/>
        <v>27.49645060847153</v>
      </c>
      <c r="T350" s="4">
        <v>349</v>
      </c>
    </row>
    <row r="351" spans="1:20" x14ac:dyDescent="0.25">
      <c r="A351" s="33">
        <v>13600</v>
      </c>
      <c r="B351" s="5" t="s">
        <v>111</v>
      </c>
      <c r="C351" s="5" t="s">
        <v>33</v>
      </c>
      <c r="D351" s="6">
        <v>16296.584457999999</v>
      </c>
      <c r="E351" s="7">
        <v>14354.280342599999</v>
      </c>
      <c r="F351" s="8">
        <v>1</v>
      </c>
      <c r="G351" s="7">
        <v>37.219693540899996</v>
      </c>
      <c r="H351" s="7"/>
      <c r="I351" s="8">
        <v>1</v>
      </c>
      <c r="J351" s="7">
        <v>4273.2428178399996</v>
      </c>
      <c r="K351" s="1">
        <v>1</v>
      </c>
      <c r="L351" s="8">
        <f t="shared" si="25"/>
        <v>3</v>
      </c>
      <c r="M351" s="6">
        <v>34953.839480900002</v>
      </c>
      <c r="N351" s="6">
        <f t="shared" si="26"/>
        <v>34961.327311980902</v>
      </c>
      <c r="O351" s="7">
        <f t="shared" si="27"/>
        <v>-7.4878310808999231</v>
      </c>
      <c r="P351" s="7">
        <v>84742.785218799996</v>
      </c>
      <c r="Q351" s="24">
        <f t="shared" si="28"/>
        <v>0.41246979776097292</v>
      </c>
      <c r="R351" s="24">
        <v>0.66496598720550537</v>
      </c>
      <c r="S351" s="25">
        <f t="shared" si="29"/>
        <v>27.427838626058048</v>
      </c>
      <c r="T351" s="4">
        <v>350</v>
      </c>
    </row>
    <row r="352" spans="1:20" x14ac:dyDescent="0.25">
      <c r="A352" s="33">
        <v>25339</v>
      </c>
      <c r="B352" s="5" t="s">
        <v>471</v>
      </c>
      <c r="C352" s="5" t="s">
        <v>61</v>
      </c>
      <c r="D352" s="6"/>
      <c r="E352" s="7">
        <v>1.1704354882100001E-2</v>
      </c>
      <c r="F352" s="8">
        <v>1</v>
      </c>
      <c r="G352" s="7">
        <v>27553.102108499999</v>
      </c>
      <c r="H352" s="7">
        <v>140.745633537</v>
      </c>
      <c r="I352" s="8">
        <v>1</v>
      </c>
      <c r="J352" s="7">
        <v>17978.4564083</v>
      </c>
      <c r="K352" s="1">
        <v>1</v>
      </c>
      <c r="L352" s="8">
        <f t="shared" si="25"/>
        <v>3</v>
      </c>
      <c r="M352" s="6">
        <v>31985.124524999999</v>
      </c>
      <c r="N352" s="6">
        <f t="shared" si="26"/>
        <v>45672.315854691886</v>
      </c>
      <c r="O352" s="7">
        <f t="shared" si="27"/>
        <v>-13687.191329691886</v>
      </c>
      <c r="P352" s="7">
        <v>45500.080698999998</v>
      </c>
      <c r="Q352" s="24">
        <f t="shared" si="28"/>
        <v>0.7029685229921574</v>
      </c>
      <c r="R352" s="24">
        <v>0.38988280296325684</v>
      </c>
      <c r="S352" s="25">
        <f t="shared" si="29"/>
        <v>27.407533813912298</v>
      </c>
      <c r="T352" s="4">
        <v>351</v>
      </c>
    </row>
    <row r="353" spans="1:20" x14ac:dyDescent="0.25">
      <c r="A353" s="33">
        <v>41013</v>
      </c>
      <c r="B353" s="5" t="s">
        <v>451</v>
      </c>
      <c r="C353" s="5" t="s">
        <v>99</v>
      </c>
      <c r="D353" s="6">
        <v>49.385423928500003</v>
      </c>
      <c r="E353" s="7">
        <v>1398.2300420199999</v>
      </c>
      <c r="F353" s="8">
        <v>1</v>
      </c>
      <c r="G353" s="7">
        <v>3221.4924526099999</v>
      </c>
      <c r="H353" s="7"/>
      <c r="I353" s="8">
        <v>1</v>
      </c>
      <c r="J353" s="7">
        <v>12674.767559600001</v>
      </c>
      <c r="K353" s="1">
        <v>1</v>
      </c>
      <c r="L353" s="8">
        <f t="shared" si="25"/>
        <v>3</v>
      </c>
      <c r="M353" s="6">
        <v>14990.6868435</v>
      </c>
      <c r="N353" s="6">
        <f t="shared" si="26"/>
        <v>17343.875478158501</v>
      </c>
      <c r="O353" s="7">
        <f t="shared" si="27"/>
        <v>-2353.1886346585015</v>
      </c>
      <c r="P353" s="7">
        <v>26827.884847199999</v>
      </c>
      <c r="Q353" s="24">
        <f t="shared" si="28"/>
        <v>0.55877259533803925</v>
      </c>
      <c r="R353" s="24">
        <v>0.48931941390037537</v>
      </c>
      <c r="S353" s="25">
        <f t="shared" si="29"/>
        <v>27.341827885440097</v>
      </c>
      <c r="T353" s="4">
        <v>352</v>
      </c>
    </row>
    <row r="354" spans="1:20" x14ac:dyDescent="0.25">
      <c r="A354" s="33">
        <v>19693</v>
      </c>
      <c r="B354" s="5" t="s">
        <v>635</v>
      </c>
      <c r="C354" s="5" t="s">
        <v>80</v>
      </c>
      <c r="D354" s="6"/>
      <c r="E354" s="7">
        <v>4.33144247133E-2</v>
      </c>
      <c r="F354" s="8">
        <v>1</v>
      </c>
      <c r="G354" s="7">
        <v>17281.412007952371</v>
      </c>
      <c r="H354" s="7">
        <v>10.1576566917</v>
      </c>
      <c r="I354" s="8">
        <v>1</v>
      </c>
      <c r="J354" s="7">
        <v>12036.820710399999</v>
      </c>
      <c r="K354" s="1">
        <v>1</v>
      </c>
      <c r="L354" s="8">
        <f t="shared" si="25"/>
        <v>3</v>
      </c>
      <c r="M354" s="6">
        <v>22896.521639099999</v>
      </c>
      <c r="N354" s="6">
        <f t="shared" si="26"/>
        <v>29328.433689468784</v>
      </c>
      <c r="O354" s="7">
        <f t="shared" si="27"/>
        <v>-6431.9120503687845</v>
      </c>
      <c r="P354" s="7">
        <v>41760.392955299998</v>
      </c>
      <c r="Q354" s="24">
        <f t="shared" si="28"/>
        <v>0.54828319416458215</v>
      </c>
      <c r="R354" s="24">
        <v>0.49839964509010315</v>
      </c>
      <c r="S354" s="25">
        <f t="shared" si="29"/>
        <v>27.326414938049588</v>
      </c>
      <c r="T354" s="4">
        <v>353</v>
      </c>
    </row>
    <row r="355" spans="1:20" x14ac:dyDescent="0.25">
      <c r="A355" s="33">
        <v>66687</v>
      </c>
      <c r="B355" s="5" t="s">
        <v>397</v>
      </c>
      <c r="C355" s="5" t="s">
        <v>38</v>
      </c>
      <c r="D355" s="6"/>
      <c r="E355" s="7">
        <v>675.95383307999998</v>
      </c>
      <c r="F355" s="8">
        <v>1</v>
      </c>
      <c r="G355" s="7">
        <v>15470.993274599999</v>
      </c>
      <c r="H355" s="7"/>
      <c r="I355" s="8">
        <v>1</v>
      </c>
      <c r="J355" s="7"/>
      <c r="K355" s="1"/>
      <c r="L355" s="8">
        <f t="shared" si="25"/>
        <v>2</v>
      </c>
      <c r="M355" s="6">
        <v>16146.947113</v>
      </c>
      <c r="N355" s="6">
        <f t="shared" si="26"/>
        <v>16146.94710768</v>
      </c>
      <c r="O355" s="7">
        <f t="shared" si="27"/>
        <v>5.32000012753997E-6</v>
      </c>
      <c r="P355" s="7">
        <v>19276.388698800001</v>
      </c>
      <c r="Q355" s="24">
        <f t="shared" si="28"/>
        <v>0.83765415635166063</v>
      </c>
      <c r="R355" s="24">
        <v>0.32549595832824707</v>
      </c>
      <c r="S355" s="25">
        <f t="shared" si="29"/>
        <v>27.265304236932309</v>
      </c>
      <c r="T355" s="4">
        <v>354</v>
      </c>
    </row>
    <row r="356" spans="1:20" x14ac:dyDescent="0.25">
      <c r="A356" s="33">
        <v>5837</v>
      </c>
      <c r="B356" s="5" t="s">
        <v>485</v>
      </c>
      <c r="C356" s="5" t="s">
        <v>15</v>
      </c>
      <c r="D356" s="6">
        <v>91766.351988900002</v>
      </c>
      <c r="E356" s="7">
        <v>25075.373412000001</v>
      </c>
      <c r="F356" s="8">
        <v>1</v>
      </c>
      <c r="G356" s="7">
        <v>19809.925080879999</v>
      </c>
      <c r="H356" s="7"/>
      <c r="I356" s="8">
        <v>1</v>
      </c>
      <c r="J356" s="7"/>
      <c r="K356" s="1"/>
      <c r="L356" s="8">
        <f t="shared" si="25"/>
        <v>2</v>
      </c>
      <c r="M356" s="6">
        <v>136334.55370799999</v>
      </c>
      <c r="N356" s="6">
        <f t="shared" si="26"/>
        <v>136651.65048178</v>
      </c>
      <c r="O356" s="7">
        <f t="shared" si="27"/>
        <v>-317.09677378000924</v>
      </c>
      <c r="P356" s="7">
        <v>294499.70913799998</v>
      </c>
      <c r="Q356" s="24">
        <f t="shared" si="28"/>
        <v>0.46293612345849489</v>
      </c>
      <c r="R356" s="24">
        <v>0.5887225866317749</v>
      </c>
      <c r="S356" s="25">
        <f t="shared" si="29"/>
        <v>27.25409520477718</v>
      </c>
      <c r="T356" s="4">
        <v>355</v>
      </c>
    </row>
    <row r="357" spans="1:20" x14ac:dyDescent="0.25">
      <c r="A357" s="33">
        <v>25407</v>
      </c>
      <c r="B357" s="5" t="s">
        <v>480</v>
      </c>
      <c r="C357" s="5" t="s">
        <v>61</v>
      </c>
      <c r="D357" s="6"/>
      <c r="E357" s="7">
        <v>468.148655383</v>
      </c>
      <c r="F357" s="8">
        <v>1</v>
      </c>
      <c r="G357" s="7">
        <v>5193.0235604400004</v>
      </c>
      <c r="H357" s="7"/>
      <c r="I357" s="8">
        <v>1</v>
      </c>
      <c r="J357" s="7">
        <v>13763.872858799999</v>
      </c>
      <c r="K357" s="1">
        <v>1</v>
      </c>
      <c r="L357" s="8">
        <f t="shared" si="25"/>
        <v>3</v>
      </c>
      <c r="M357" s="6">
        <v>14483.933403499999</v>
      </c>
      <c r="N357" s="6">
        <f t="shared" si="26"/>
        <v>19425.045074622998</v>
      </c>
      <c r="O357" s="7">
        <f t="shared" si="27"/>
        <v>-4941.1116711229988</v>
      </c>
      <c r="P357" s="7">
        <v>15355.6486035</v>
      </c>
      <c r="Q357" s="24">
        <f t="shared" si="28"/>
        <v>0.94323162619120426</v>
      </c>
      <c r="R357" s="24">
        <v>0.28879138827323914</v>
      </c>
      <c r="S357" s="25">
        <f t="shared" si="29"/>
        <v>27.239717079098281</v>
      </c>
      <c r="T357" s="4">
        <v>356</v>
      </c>
    </row>
    <row r="358" spans="1:20" x14ac:dyDescent="0.25">
      <c r="A358" s="33">
        <v>52320</v>
      </c>
      <c r="B358" s="5" t="s">
        <v>393</v>
      </c>
      <c r="C358" s="5" t="s">
        <v>18</v>
      </c>
      <c r="D358" s="6"/>
      <c r="E358" s="7"/>
      <c r="F358" s="8"/>
      <c r="G358" s="7">
        <v>5479.5927958499997</v>
      </c>
      <c r="H358" s="7">
        <v>5.4876253963900004</v>
      </c>
      <c r="I358" s="8">
        <v>1</v>
      </c>
      <c r="J358" s="7">
        <v>1983.8610940000001</v>
      </c>
      <c r="K358" s="1">
        <v>1</v>
      </c>
      <c r="L358" s="8">
        <f t="shared" si="25"/>
        <v>2</v>
      </c>
      <c r="M358" s="6">
        <v>6741.51474272</v>
      </c>
      <c r="N358" s="6">
        <f t="shared" si="26"/>
        <v>7468.9415152463898</v>
      </c>
      <c r="O358" s="7">
        <f t="shared" si="27"/>
        <v>-727.42677252638987</v>
      </c>
      <c r="P358" s="7">
        <v>11692.364626099999</v>
      </c>
      <c r="Q358" s="24">
        <f t="shared" si="28"/>
        <v>0.57657411125132174</v>
      </c>
      <c r="R358" s="24">
        <v>0.47195291519165039</v>
      </c>
      <c r="S358" s="25">
        <f t="shared" si="29"/>
        <v>27.21158326290962</v>
      </c>
      <c r="T358" s="4">
        <v>357</v>
      </c>
    </row>
    <row r="359" spans="1:20" x14ac:dyDescent="0.25">
      <c r="A359" s="33">
        <v>15720</v>
      </c>
      <c r="B359" s="5" t="s">
        <v>483</v>
      </c>
      <c r="C359" s="5" t="s">
        <v>46</v>
      </c>
      <c r="D359" s="6"/>
      <c r="E359" s="7"/>
      <c r="F359" s="8"/>
      <c r="G359" s="7">
        <v>10925.495399700067</v>
      </c>
      <c r="H359" s="7">
        <v>127.691080423</v>
      </c>
      <c r="I359" s="8">
        <v>1</v>
      </c>
      <c r="J359" s="7">
        <v>3925.9463284399999</v>
      </c>
      <c r="K359" s="1">
        <v>1</v>
      </c>
      <c r="L359" s="8">
        <f t="shared" si="25"/>
        <v>2</v>
      </c>
      <c r="M359" s="6">
        <v>12577.458973700001</v>
      </c>
      <c r="N359" s="6">
        <f t="shared" si="26"/>
        <v>14979.132808563067</v>
      </c>
      <c r="O359" s="7">
        <f t="shared" si="27"/>
        <v>-2401.6738348630661</v>
      </c>
      <c r="P359" s="7">
        <v>16148.185594500001</v>
      </c>
      <c r="Q359" s="24">
        <f t="shared" si="28"/>
        <v>0.77887753395550685</v>
      </c>
      <c r="R359" s="24">
        <v>0.34847500920295715</v>
      </c>
      <c r="S359" s="25">
        <f t="shared" si="29"/>
        <v>27.141935581312183</v>
      </c>
      <c r="T359" s="4">
        <v>358</v>
      </c>
    </row>
    <row r="360" spans="1:20" x14ac:dyDescent="0.25">
      <c r="A360" s="33">
        <v>19256</v>
      </c>
      <c r="B360" s="5" t="s">
        <v>568</v>
      </c>
      <c r="C360" s="5" t="s">
        <v>80</v>
      </c>
      <c r="D360" s="6"/>
      <c r="E360" s="7">
        <v>0.217591012232</v>
      </c>
      <c r="F360" s="8">
        <v>1</v>
      </c>
      <c r="G360" s="7">
        <v>161262.02487961407</v>
      </c>
      <c r="H360" s="7">
        <v>7.3454753981099996</v>
      </c>
      <c r="I360" s="8">
        <v>1</v>
      </c>
      <c r="J360" s="7">
        <v>54490.166145399999</v>
      </c>
      <c r="K360" s="1">
        <v>1</v>
      </c>
      <c r="L360" s="8">
        <f t="shared" si="25"/>
        <v>3</v>
      </c>
      <c r="M360" s="6">
        <v>185022.396007</v>
      </c>
      <c r="N360" s="6">
        <f t="shared" si="26"/>
        <v>215759.75409142443</v>
      </c>
      <c r="O360" s="7">
        <f t="shared" si="27"/>
        <v>-30737.358084424428</v>
      </c>
      <c r="P360" s="7">
        <v>273649.25448800001</v>
      </c>
      <c r="Q360" s="24">
        <f t="shared" si="28"/>
        <v>0.67612972800959537</v>
      </c>
      <c r="R360" s="24">
        <v>0.40076905488967896</v>
      </c>
      <c r="S360" s="25">
        <f t="shared" si="29"/>
        <v>27.097187207722122</v>
      </c>
      <c r="T360" s="4">
        <v>359</v>
      </c>
    </row>
    <row r="361" spans="1:20" x14ac:dyDescent="0.25">
      <c r="A361" s="33">
        <v>25035</v>
      </c>
      <c r="B361" s="5" t="s">
        <v>481</v>
      </c>
      <c r="C361" s="5" t="s">
        <v>61</v>
      </c>
      <c r="D361" s="6"/>
      <c r="E361" s="7">
        <v>42.047751531800003</v>
      </c>
      <c r="F361" s="8">
        <v>1</v>
      </c>
      <c r="G361" s="7">
        <v>4308.3026208199999</v>
      </c>
      <c r="H361" s="7"/>
      <c r="I361" s="8">
        <v>1</v>
      </c>
      <c r="J361" s="7">
        <v>11860.0121554</v>
      </c>
      <c r="K361" s="1">
        <v>1</v>
      </c>
      <c r="L361" s="8">
        <f t="shared" si="25"/>
        <v>3</v>
      </c>
      <c r="M361" s="6">
        <v>12218.720717099999</v>
      </c>
      <c r="N361" s="6">
        <f t="shared" si="26"/>
        <v>16210.3625277518</v>
      </c>
      <c r="O361" s="7">
        <f t="shared" si="27"/>
        <v>-3991.6418106518013</v>
      </c>
      <c r="P361" s="7">
        <v>12352.464470999999</v>
      </c>
      <c r="Q361" s="24">
        <f t="shared" si="28"/>
        <v>0.9891727068542483</v>
      </c>
      <c r="R361" s="24">
        <v>0.27389532327651978</v>
      </c>
      <c r="S361" s="25">
        <f t="shared" si="29"/>
        <v>27.092977832015446</v>
      </c>
      <c r="T361" s="4">
        <v>360</v>
      </c>
    </row>
    <row r="362" spans="1:20" x14ac:dyDescent="0.25">
      <c r="A362" s="33">
        <v>41801</v>
      </c>
      <c r="B362" s="5" t="s">
        <v>199</v>
      </c>
      <c r="C362" s="5" t="s">
        <v>99</v>
      </c>
      <c r="D362" s="6"/>
      <c r="E362" s="7"/>
      <c r="F362" s="8"/>
      <c r="G362" s="7">
        <v>11230.162826185</v>
      </c>
      <c r="H362" s="7">
        <v>0.90856629027500002</v>
      </c>
      <c r="I362" s="8">
        <v>1</v>
      </c>
      <c r="J362" s="7">
        <v>16174.690778300001</v>
      </c>
      <c r="K362" s="1">
        <v>1</v>
      </c>
      <c r="L362" s="8">
        <f t="shared" si="25"/>
        <v>2</v>
      </c>
      <c r="M362" s="6">
        <v>23918.736530900002</v>
      </c>
      <c r="N362" s="6">
        <f t="shared" si="26"/>
        <v>27405.762170775277</v>
      </c>
      <c r="O362" s="7">
        <f t="shared" si="27"/>
        <v>-3487.0256398752754</v>
      </c>
      <c r="P362" s="7">
        <v>47016.4977573</v>
      </c>
      <c r="Q362" s="24">
        <f t="shared" si="28"/>
        <v>0.50873071521339053</v>
      </c>
      <c r="R362" s="24">
        <v>0.52995389699935913</v>
      </c>
      <c r="S362" s="25">
        <f t="shared" si="29"/>
        <v>26.96038250506075</v>
      </c>
      <c r="T362" s="4">
        <v>361</v>
      </c>
    </row>
    <row r="363" spans="1:20" x14ac:dyDescent="0.25">
      <c r="A363" s="33">
        <v>15632</v>
      </c>
      <c r="B363" s="5" t="s">
        <v>486</v>
      </c>
      <c r="C363" s="5" t="s">
        <v>46</v>
      </c>
      <c r="D363" s="6"/>
      <c r="E363" s="7">
        <v>131.45366289099999</v>
      </c>
      <c r="F363" s="8">
        <v>1</v>
      </c>
      <c r="G363" s="7">
        <v>6253.7190408917359</v>
      </c>
      <c r="H363" s="7">
        <v>9.7715631236299991</v>
      </c>
      <c r="I363" s="8">
        <v>1</v>
      </c>
      <c r="J363" s="7">
        <v>16824.706547599999</v>
      </c>
      <c r="K363" s="1">
        <v>1</v>
      </c>
      <c r="L363" s="8">
        <f t="shared" si="25"/>
        <v>3</v>
      </c>
      <c r="M363" s="6">
        <v>17435.868965000001</v>
      </c>
      <c r="N363" s="6">
        <f t="shared" si="26"/>
        <v>23219.650814506364</v>
      </c>
      <c r="O363" s="7">
        <f t="shared" si="27"/>
        <v>-5783.7818495063621</v>
      </c>
      <c r="P363" s="7">
        <v>24396.078135</v>
      </c>
      <c r="Q363" s="24">
        <f t="shared" si="28"/>
        <v>0.71469966887774117</v>
      </c>
      <c r="R363" s="24">
        <v>0.37720724940299988</v>
      </c>
      <c r="S363" s="25">
        <f t="shared" si="29"/>
        <v>26.958989624660756</v>
      </c>
      <c r="T363" s="4">
        <v>362</v>
      </c>
    </row>
    <row r="364" spans="1:20" x14ac:dyDescent="0.25">
      <c r="A364" s="33">
        <v>5086</v>
      </c>
      <c r="B364" s="5" t="s">
        <v>237</v>
      </c>
      <c r="C364" s="5" t="s">
        <v>15</v>
      </c>
      <c r="D364" s="6"/>
      <c r="E364" s="7"/>
      <c r="F364" s="8"/>
      <c r="G364" s="7">
        <v>10953.043082361221</v>
      </c>
      <c r="H364" s="7">
        <v>88.7194324333</v>
      </c>
      <c r="I364" s="8">
        <v>1</v>
      </c>
      <c r="J364" s="7">
        <v>15320.617059</v>
      </c>
      <c r="K364" s="1">
        <v>1</v>
      </c>
      <c r="L364" s="8">
        <f t="shared" si="25"/>
        <v>2</v>
      </c>
      <c r="M364" s="6">
        <v>19043.684796199999</v>
      </c>
      <c r="N364" s="6">
        <f t="shared" si="26"/>
        <v>26362.379573794518</v>
      </c>
      <c r="O364" s="7">
        <f t="shared" si="27"/>
        <v>-7318.6947775945191</v>
      </c>
      <c r="P364" s="7">
        <v>29809.236493699998</v>
      </c>
      <c r="Q364" s="24">
        <f t="shared" si="28"/>
        <v>0.63885181360565091</v>
      </c>
      <c r="R364" s="24">
        <v>0.42179802060127258</v>
      </c>
      <c r="S364" s="25">
        <f t="shared" si="29"/>
        <v>26.946643043639668</v>
      </c>
      <c r="T364" s="4">
        <v>363</v>
      </c>
    </row>
    <row r="365" spans="1:20" x14ac:dyDescent="0.25">
      <c r="A365" s="33">
        <v>5652</v>
      </c>
      <c r="B365" s="5" t="s">
        <v>94</v>
      </c>
      <c r="C365" s="5" t="s">
        <v>15</v>
      </c>
      <c r="D365" s="6"/>
      <c r="E365" s="7">
        <v>9.76991793197E-5</v>
      </c>
      <c r="F365" s="8">
        <v>1</v>
      </c>
      <c r="G365" s="7">
        <v>14260.282334150001</v>
      </c>
      <c r="H365" s="7"/>
      <c r="I365" s="8">
        <v>1</v>
      </c>
      <c r="J365" s="7">
        <v>6799.7639318700003</v>
      </c>
      <c r="K365" s="1">
        <v>1</v>
      </c>
      <c r="L365" s="8">
        <f t="shared" si="25"/>
        <v>3</v>
      </c>
      <c r="M365" s="6">
        <v>17521.094863999999</v>
      </c>
      <c r="N365" s="6">
        <f t="shared" si="26"/>
        <v>21060.046363719179</v>
      </c>
      <c r="O365" s="7">
        <f t="shared" si="27"/>
        <v>-3538.95149971918</v>
      </c>
      <c r="P365" s="7">
        <v>35758.9426188</v>
      </c>
      <c r="Q365" s="24">
        <f t="shared" si="28"/>
        <v>0.48997799098199318</v>
      </c>
      <c r="R365" s="24">
        <v>0.54892969131469727</v>
      </c>
      <c r="S365" s="25">
        <f t="shared" si="29"/>
        <v>26.896346734074108</v>
      </c>
      <c r="T365" s="4">
        <v>364</v>
      </c>
    </row>
    <row r="366" spans="1:20" x14ac:dyDescent="0.25">
      <c r="A366" s="33">
        <v>47245</v>
      </c>
      <c r="B366" s="5" t="s">
        <v>499</v>
      </c>
      <c r="C366" s="5" t="s">
        <v>69</v>
      </c>
      <c r="D366" s="6">
        <v>15137.684750799999</v>
      </c>
      <c r="E366" s="7">
        <v>19156.321894299999</v>
      </c>
      <c r="F366" s="8">
        <v>1</v>
      </c>
      <c r="G366" s="7">
        <v>1.6465510000000001</v>
      </c>
      <c r="H366" s="7"/>
      <c r="I366" s="8">
        <v>1</v>
      </c>
      <c r="J366" s="7"/>
      <c r="K366" s="1"/>
      <c r="L366" s="8">
        <f t="shared" si="25"/>
        <v>2</v>
      </c>
      <c r="M366" s="6">
        <v>34035.6893519</v>
      </c>
      <c r="N366" s="6">
        <f t="shared" si="26"/>
        <v>34295.6531961</v>
      </c>
      <c r="O366" s="6">
        <f t="shared" si="27"/>
        <v>-259.96384419999958</v>
      </c>
      <c r="P366" s="7">
        <v>81488.616144700005</v>
      </c>
      <c r="Q366" s="24">
        <f t="shared" si="28"/>
        <v>0.41767416066389623</v>
      </c>
      <c r="R366" s="24">
        <v>0.64386790990829468</v>
      </c>
      <c r="S366" s="25">
        <f t="shared" si="29"/>
        <v>26.892698884936411</v>
      </c>
      <c r="T366" s="4">
        <v>365</v>
      </c>
    </row>
    <row r="367" spans="1:20" x14ac:dyDescent="0.25">
      <c r="A367" s="33">
        <v>15518</v>
      </c>
      <c r="B367" s="5" t="s">
        <v>465</v>
      </c>
      <c r="C367" s="5" t="s">
        <v>46</v>
      </c>
      <c r="D367" s="6"/>
      <c r="E367" s="7">
        <v>8.7519011552399995E-2</v>
      </c>
      <c r="F367" s="8">
        <v>1</v>
      </c>
      <c r="G367" s="7">
        <v>14505.024982200001</v>
      </c>
      <c r="H367" s="7">
        <v>5.3509394445399998</v>
      </c>
      <c r="I367" s="8">
        <v>1</v>
      </c>
      <c r="J367" s="7">
        <v>25158.720788899998</v>
      </c>
      <c r="K367" s="1">
        <v>1</v>
      </c>
      <c r="L367" s="8">
        <f t="shared" si="25"/>
        <v>3</v>
      </c>
      <c r="M367" s="6">
        <v>28317.909203800002</v>
      </c>
      <c r="N367" s="6">
        <f t="shared" si="26"/>
        <v>39669.184229556093</v>
      </c>
      <c r="O367" s="7">
        <f t="shared" si="27"/>
        <v>-11351.275025756091</v>
      </c>
      <c r="P367" s="7">
        <v>32235.2760165</v>
      </c>
      <c r="Q367" s="24">
        <f t="shared" si="28"/>
        <v>0.87847577881154648</v>
      </c>
      <c r="R367" s="24">
        <v>0.30583757162094116</v>
      </c>
      <c r="S367" s="25">
        <f t="shared" si="29"/>
        <v>26.867089891953842</v>
      </c>
      <c r="T367" s="4">
        <v>366</v>
      </c>
    </row>
    <row r="368" spans="1:20" x14ac:dyDescent="0.25">
      <c r="A368" s="33">
        <v>5679</v>
      </c>
      <c r="B368" s="5" t="s">
        <v>553</v>
      </c>
      <c r="C368" s="5" t="s">
        <v>15</v>
      </c>
      <c r="D368" s="6"/>
      <c r="E368" s="7">
        <v>1.9914612283099999</v>
      </c>
      <c r="F368" s="8">
        <v>1</v>
      </c>
      <c r="G368" s="7">
        <v>9804.3189829821004</v>
      </c>
      <c r="H368" s="7">
        <v>5.9816022741000001</v>
      </c>
      <c r="I368" s="8">
        <v>1</v>
      </c>
      <c r="J368" s="7">
        <v>18775.342607300001</v>
      </c>
      <c r="K368" s="1">
        <v>1</v>
      </c>
      <c r="L368" s="8">
        <f t="shared" si="25"/>
        <v>3</v>
      </c>
      <c r="M368" s="6">
        <v>19769.4963403</v>
      </c>
      <c r="N368" s="6">
        <f t="shared" si="26"/>
        <v>28587.634653784509</v>
      </c>
      <c r="O368" s="7">
        <f t="shared" si="27"/>
        <v>-8818.1383134845091</v>
      </c>
      <c r="P368" s="7">
        <v>20982.3642956</v>
      </c>
      <c r="Q368" s="24">
        <f t="shared" si="28"/>
        <v>0.94219583941003548</v>
      </c>
      <c r="R368" s="24">
        <v>0.2850041389465332</v>
      </c>
      <c r="S368" s="25">
        <f t="shared" si="29"/>
        <v>26.852971393006325</v>
      </c>
      <c r="T368" s="4">
        <v>367</v>
      </c>
    </row>
    <row r="369" spans="1:20" x14ac:dyDescent="0.25">
      <c r="A369" s="33">
        <v>41548</v>
      </c>
      <c r="B369" s="5" t="s">
        <v>355</v>
      </c>
      <c r="C369" s="5" t="s">
        <v>99</v>
      </c>
      <c r="D369" s="6">
        <v>13.235118911400001</v>
      </c>
      <c r="E369" s="7">
        <v>29.882197771600001</v>
      </c>
      <c r="F369" s="8">
        <v>1</v>
      </c>
      <c r="G369" s="7">
        <v>6168.4565000599996</v>
      </c>
      <c r="H369" s="7"/>
      <c r="I369" s="8">
        <v>1</v>
      </c>
      <c r="J369" s="7">
        <v>8463.4225503899997</v>
      </c>
      <c r="K369" s="1">
        <v>1</v>
      </c>
      <c r="L369" s="8">
        <f t="shared" si="25"/>
        <v>3</v>
      </c>
      <c r="M369" s="6">
        <v>10560.3396128</v>
      </c>
      <c r="N369" s="6">
        <f t="shared" si="26"/>
        <v>14674.996367133001</v>
      </c>
      <c r="O369" s="7">
        <f t="shared" si="27"/>
        <v>-4114.6567543330002</v>
      </c>
      <c r="P369" s="7">
        <v>19362.464230500002</v>
      </c>
      <c r="Q369" s="24">
        <f t="shared" si="28"/>
        <v>0.54540266605968568</v>
      </c>
      <c r="R369" s="24">
        <v>0.49211627244949341</v>
      </c>
      <c r="S369" s="25">
        <f t="shared" si="29"/>
        <v>26.840152700530833</v>
      </c>
      <c r="T369" s="4">
        <v>368</v>
      </c>
    </row>
    <row r="370" spans="1:20" x14ac:dyDescent="0.25">
      <c r="A370" s="33">
        <v>70124</v>
      </c>
      <c r="B370" s="5" t="s">
        <v>501</v>
      </c>
      <c r="C370" s="5" t="s">
        <v>214</v>
      </c>
      <c r="D370" s="6">
        <v>8622.4643755599991</v>
      </c>
      <c r="E370" s="7">
        <v>9083.3134072499997</v>
      </c>
      <c r="F370" s="8">
        <v>1</v>
      </c>
      <c r="G370" s="7">
        <v>48.243701221999999</v>
      </c>
      <c r="H370" s="7"/>
      <c r="I370" s="8">
        <v>1</v>
      </c>
      <c r="J370" s="7"/>
      <c r="K370" s="1"/>
      <c r="L370" s="8">
        <f t="shared" si="25"/>
        <v>2</v>
      </c>
      <c r="M370" s="6">
        <v>17705.970579500001</v>
      </c>
      <c r="N370" s="6">
        <f t="shared" si="26"/>
        <v>17754.021484032</v>
      </c>
      <c r="O370" s="7">
        <f t="shared" si="27"/>
        <v>-48.050904531999549</v>
      </c>
      <c r="P370" s="7">
        <v>42305.878597499999</v>
      </c>
      <c r="Q370" s="24">
        <f t="shared" si="28"/>
        <v>0.41852270101645656</v>
      </c>
      <c r="R370" s="24">
        <v>0.64115524291992188</v>
      </c>
      <c r="S370" s="25">
        <f t="shared" si="29"/>
        <v>26.8338024037708</v>
      </c>
      <c r="T370" s="4">
        <v>369</v>
      </c>
    </row>
    <row r="371" spans="1:20" x14ac:dyDescent="0.25">
      <c r="A371" s="33">
        <v>5055</v>
      </c>
      <c r="B371" s="5" t="s">
        <v>66</v>
      </c>
      <c r="C371" s="5" t="s">
        <v>15</v>
      </c>
      <c r="D371" s="6"/>
      <c r="E371" s="7">
        <v>2.9796795816099998E-4</v>
      </c>
      <c r="F371" s="8">
        <v>1</v>
      </c>
      <c r="G371" s="7">
        <v>13276.333777092999</v>
      </c>
      <c r="H371" s="7">
        <v>0.221458229604</v>
      </c>
      <c r="I371" s="8">
        <v>1</v>
      </c>
      <c r="J371" s="7">
        <v>4132.1681618499997</v>
      </c>
      <c r="K371" s="1">
        <v>1</v>
      </c>
      <c r="L371" s="8">
        <f t="shared" si="25"/>
        <v>3</v>
      </c>
      <c r="M371" s="6">
        <v>14004.5154423</v>
      </c>
      <c r="N371" s="6">
        <f t="shared" si="26"/>
        <v>17408.723695140561</v>
      </c>
      <c r="O371" s="7">
        <f t="shared" si="27"/>
        <v>-3404.2082528405608</v>
      </c>
      <c r="P371" s="7">
        <v>24586.7367486</v>
      </c>
      <c r="Q371" s="24">
        <f t="shared" si="28"/>
        <v>0.5695963472296679</v>
      </c>
      <c r="R371" s="24">
        <v>0.47071927785873413</v>
      </c>
      <c r="S371" s="25">
        <f t="shared" si="29"/>
        <v>26.811998123892206</v>
      </c>
      <c r="T371" s="4">
        <v>370</v>
      </c>
    </row>
    <row r="372" spans="1:20" x14ac:dyDescent="0.25">
      <c r="A372" s="33">
        <v>25873</v>
      </c>
      <c r="B372" s="5" t="s">
        <v>502</v>
      </c>
      <c r="C372" s="5" t="s">
        <v>61</v>
      </c>
      <c r="D372" s="6"/>
      <c r="E372" s="7"/>
      <c r="F372" s="8"/>
      <c r="G372" s="7">
        <v>6302.4194475800005</v>
      </c>
      <c r="H372" s="7">
        <v>3.1833463314300001</v>
      </c>
      <c r="I372" s="8">
        <v>1</v>
      </c>
      <c r="J372" s="7">
        <v>21610.7640053</v>
      </c>
      <c r="K372" s="1">
        <v>1</v>
      </c>
      <c r="L372" s="8">
        <f t="shared" si="25"/>
        <v>2</v>
      </c>
      <c r="M372" s="6">
        <v>21856.7336168</v>
      </c>
      <c r="N372" s="6">
        <f t="shared" si="26"/>
        <v>27916.366799211428</v>
      </c>
      <c r="O372" s="7">
        <f t="shared" si="27"/>
        <v>-6059.6331824114277</v>
      </c>
      <c r="P372" s="7">
        <v>22562.869772599999</v>
      </c>
      <c r="Q372" s="24">
        <f t="shared" si="28"/>
        <v>0.96870361957867968</v>
      </c>
      <c r="R372" s="24">
        <v>0.27533438801765442</v>
      </c>
      <c r="S372" s="25">
        <f t="shared" si="29"/>
        <v>26.671741826718247</v>
      </c>
      <c r="T372" s="4">
        <v>371</v>
      </c>
    </row>
    <row r="373" spans="1:20" x14ac:dyDescent="0.25">
      <c r="A373" s="33">
        <v>50400</v>
      </c>
      <c r="B373" s="5" t="s">
        <v>503</v>
      </c>
      <c r="C373" s="5" t="s">
        <v>145</v>
      </c>
      <c r="D373" s="6"/>
      <c r="E373" s="7"/>
      <c r="F373" s="8"/>
      <c r="G373" s="7">
        <v>37594.40984511</v>
      </c>
      <c r="H373" s="7">
        <v>6.13167548851</v>
      </c>
      <c r="I373" s="8">
        <v>1</v>
      </c>
      <c r="J373" s="7">
        <v>54460.262325800002</v>
      </c>
      <c r="K373" s="1">
        <v>1</v>
      </c>
      <c r="L373" s="8">
        <f t="shared" si="25"/>
        <v>2</v>
      </c>
      <c r="M373" s="6">
        <v>61575.932544099996</v>
      </c>
      <c r="N373" s="6">
        <f t="shared" si="26"/>
        <v>92060.803846398514</v>
      </c>
      <c r="O373" s="7">
        <f t="shared" si="27"/>
        <v>-30484.871302298518</v>
      </c>
      <c r="P373" s="7">
        <v>82002.649440099995</v>
      </c>
      <c r="Q373" s="24">
        <f t="shared" si="28"/>
        <v>0.75090174481592831</v>
      </c>
      <c r="R373" s="24">
        <v>0.35502958297729492</v>
      </c>
      <c r="S373" s="25">
        <f t="shared" si="29"/>
        <v>26.659233331892217</v>
      </c>
      <c r="T373" s="4">
        <v>372</v>
      </c>
    </row>
    <row r="374" spans="1:20" x14ac:dyDescent="0.25">
      <c r="A374" s="33">
        <v>52378</v>
      </c>
      <c r="B374" s="5" t="s">
        <v>420</v>
      </c>
      <c r="C374" s="5" t="s">
        <v>18</v>
      </c>
      <c r="D374" s="6"/>
      <c r="E374" s="7"/>
      <c r="F374" s="8"/>
      <c r="G374" s="7">
        <v>9743.5824336400001</v>
      </c>
      <c r="H374" s="7">
        <v>179.56970069900001</v>
      </c>
      <c r="I374" s="8">
        <v>1</v>
      </c>
      <c r="J374" s="7">
        <v>6826.2869774600003</v>
      </c>
      <c r="K374" s="1">
        <v>1</v>
      </c>
      <c r="L374" s="8">
        <f t="shared" si="25"/>
        <v>2</v>
      </c>
      <c r="M374" s="6">
        <v>13640.0845214</v>
      </c>
      <c r="N374" s="6">
        <f t="shared" si="26"/>
        <v>16749.439111799002</v>
      </c>
      <c r="O374" s="7">
        <f t="shared" si="27"/>
        <v>-3109.3545903990016</v>
      </c>
      <c r="P374" s="7">
        <v>23894.244382100002</v>
      </c>
      <c r="Q374" s="24">
        <f t="shared" si="28"/>
        <v>0.57085230665918252</v>
      </c>
      <c r="R374" s="24">
        <v>0.46699944138526917</v>
      </c>
      <c r="S374" s="25">
        <f t="shared" si="29"/>
        <v>26.658770832333062</v>
      </c>
      <c r="T374" s="4">
        <v>373</v>
      </c>
    </row>
    <row r="375" spans="1:20" x14ac:dyDescent="0.25">
      <c r="A375" s="33">
        <v>73686</v>
      </c>
      <c r="B375" s="5" t="s">
        <v>430</v>
      </c>
      <c r="C375" s="5" t="s">
        <v>35</v>
      </c>
      <c r="D375" s="6"/>
      <c r="E375" s="7"/>
      <c r="F375" s="8"/>
      <c r="G375" s="7">
        <v>11408.58081981</v>
      </c>
      <c r="H375" s="7">
        <v>1.32037371922</v>
      </c>
      <c r="I375" s="8">
        <v>1</v>
      </c>
      <c r="J375" s="7">
        <v>10401.4968302</v>
      </c>
      <c r="K375" s="1">
        <v>1</v>
      </c>
      <c r="L375" s="8">
        <f t="shared" si="25"/>
        <v>2</v>
      </c>
      <c r="M375" s="6">
        <v>17239.703779300002</v>
      </c>
      <c r="N375" s="6">
        <f t="shared" si="26"/>
        <v>21811.39802372922</v>
      </c>
      <c r="O375" s="7">
        <f t="shared" si="27"/>
        <v>-4571.6942444292181</v>
      </c>
      <c r="P375" s="7">
        <v>26997.733346100002</v>
      </c>
      <c r="Q375" s="24">
        <f t="shared" si="28"/>
        <v>0.63856115468265373</v>
      </c>
      <c r="R375" s="24">
        <v>0.41735917329788208</v>
      </c>
      <c r="S375" s="25">
        <f t="shared" si="29"/>
        <v>26.650935561849337</v>
      </c>
      <c r="T375" s="4">
        <v>374</v>
      </c>
    </row>
    <row r="376" spans="1:20" x14ac:dyDescent="0.25">
      <c r="A376" s="33">
        <v>73563</v>
      </c>
      <c r="B376" s="5" t="s">
        <v>477</v>
      </c>
      <c r="C376" s="5" t="s">
        <v>35</v>
      </c>
      <c r="D376" s="6"/>
      <c r="E376" s="7">
        <v>4571.0919060599999</v>
      </c>
      <c r="F376" s="8">
        <v>1</v>
      </c>
      <c r="G376" s="7">
        <v>10269.343905646001</v>
      </c>
      <c r="H376" s="7">
        <v>0.193729424766</v>
      </c>
      <c r="I376" s="8">
        <v>1</v>
      </c>
      <c r="J376" s="7">
        <v>20292.875365399999</v>
      </c>
      <c r="K376" s="1">
        <v>1</v>
      </c>
      <c r="L376" s="8">
        <f t="shared" si="25"/>
        <v>3</v>
      </c>
      <c r="M376" s="6">
        <v>27862.892775100001</v>
      </c>
      <c r="N376" s="6">
        <f t="shared" si="26"/>
        <v>35133.504906530768</v>
      </c>
      <c r="O376" s="7">
        <f t="shared" si="27"/>
        <v>-7270.6121314307675</v>
      </c>
      <c r="P376" s="7">
        <v>41809.622613400003</v>
      </c>
      <c r="Q376" s="24">
        <f t="shared" si="28"/>
        <v>0.66642296757230068</v>
      </c>
      <c r="R376" s="24">
        <v>0.39940756559371948</v>
      </c>
      <c r="S376" s="25">
        <f t="shared" si="29"/>
        <v>26.617437513379489</v>
      </c>
      <c r="T376" s="4">
        <v>375</v>
      </c>
    </row>
    <row r="377" spans="1:20" x14ac:dyDescent="0.25">
      <c r="A377" s="33">
        <v>15296</v>
      </c>
      <c r="B377" s="5" t="s">
        <v>504</v>
      </c>
      <c r="C377" s="5" t="s">
        <v>46</v>
      </c>
      <c r="D377" s="6"/>
      <c r="E377" s="7">
        <v>1.33964827941</v>
      </c>
      <c r="F377" s="8">
        <v>1</v>
      </c>
      <c r="G377" s="7">
        <v>5876.8618414009998</v>
      </c>
      <c r="H377" s="7">
        <v>18.655746481800001</v>
      </c>
      <c r="I377" s="8">
        <v>1</v>
      </c>
      <c r="J377" s="7">
        <v>6174.7756209999998</v>
      </c>
      <c r="K377" s="1">
        <v>1</v>
      </c>
      <c r="L377" s="8">
        <f t="shared" si="25"/>
        <v>3</v>
      </c>
      <c r="M377" s="6">
        <v>8447.0315237699997</v>
      </c>
      <c r="N377" s="6">
        <f t="shared" si="26"/>
        <v>12071.632857162209</v>
      </c>
      <c r="O377" s="7">
        <f t="shared" si="27"/>
        <v>-3624.6013333922092</v>
      </c>
      <c r="P377" s="7">
        <v>12191.772910399999</v>
      </c>
      <c r="Q377" s="24">
        <f t="shared" si="28"/>
        <v>0.69284685548599689</v>
      </c>
      <c r="R377" s="24">
        <v>0.383909672498703</v>
      </c>
      <c r="S377" s="25">
        <f t="shared" si="29"/>
        <v>26.599060938138528</v>
      </c>
      <c r="T377" s="4">
        <v>376</v>
      </c>
    </row>
    <row r="378" spans="1:20" x14ac:dyDescent="0.25">
      <c r="A378" s="33">
        <v>19807</v>
      </c>
      <c r="B378" s="5" t="s">
        <v>552</v>
      </c>
      <c r="C378" s="5" t="s">
        <v>80</v>
      </c>
      <c r="D378" s="6"/>
      <c r="E378" s="7">
        <v>5.4568247685399997E-3</v>
      </c>
      <c r="F378" s="8">
        <v>1</v>
      </c>
      <c r="G378" s="7">
        <v>17941.810856530603</v>
      </c>
      <c r="H378" s="7">
        <v>1.37598268365</v>
      </c>
      <c r="I378" s="8">
        <v>1</v>
      </c>
      <c r="J378" s="7">
        <v>4173.1542203899999</v>
      </c>
      <c r="K378" s="1">
        <v>1</v>
      </c>
      <c r="L378" s="8">
        <f t="shared" si="25"/>
        <v>3</v>
      </c>
      <c r="M378" s="6">
        <v>19265.279742899998</v>
      </c>
      <c r="N378" s="6">
        <f t="shared" si="26"/>
        <v>22116.346516429021</v>
      </c>
      <c r="O378" s="7">
        <f t="shared" si="27"/>
        <v>-2851.0667735290226</v>
      </c>
      <c r="P378" s="7">
        <v>20222.202250999999</v>
      </c>
      <c r="Q378" s="24">
        <f t="shared" si="28"/>
        <v>0.95267960945981145</v>
      </c>
      <c r="R378" s="24">
        <v>0.27897566556930542</v>
      </c>
      <c r="S378" s="25">
        <f t="shared" si="29"/>
        <v>26.577442812335683</v>
      </c>
      <c r="T378" s="4">
        <v>377</v>
      </c>
    </row>
    <row r="379" spans="1:20" x14ac:dyDescent="0.25">
      <c r="A379" s="33">
        <v>15798</v>
      </c>
      <c r="B379" s="5" t="s">
        <v>442</v>
      </c>
      <c r="C379" s="5" t="s">
        <v>46</v>
      </c>
      <c r="D379" s="6"/>
      <c r="E379" s="7">
        <v>1.9489522845099999E-2</v>
      </c>
      <c r="F379" s="8">
        <v>1</v>
      </c>
      <c r="G379" s="7">
        <v>1761.706741085</v>
      </c>
      <c r="H379" s="7"/>
      <c r="I379" s="8">
        <v>1</v>
      </c>
      <c r="J379" s="7">
        <v>3064.5114986899998</v>
      </c>
      <c r="K379" s="1">
        <v>1</v>
      </c>
      <c r="L379" s="8">
        <f t="shared" si="25"/>
        <v>3</v>
      </c>
      <c r="M379" s="6">
        <v>3579.6378414000001</v>
      </c>
      <c r="N379" s="6">
        <f t="shared" si="26"/>
        <v>4826.2377292978454</v>
      </c>
      <c r="O379" s="7">
        <f t="shared" si="27"/>
        <v>-1246.5998878978453</v>
      </c>
      <c r="P379" s="7">
        <v>4605.1562102500002</v>
      </c>
      <c r="Q379" s="24">
        <f t="shared" si="28"/>
        <v>0.77731083984351368</v>
      </c>
      <c r="R379" s="24">
        <v>0.34145200252532959</v>
      </c>
      <c r="S379" s="25">
        <f t="shared" si="29"/>
        <v>26.541434284921351</v>
      </c>
      <c r="T379" s="4">
        <v>378</v>
      </c>
    </row>
    <row r="380" spans="1:20" x14ac:dyDescent="0.25">
      <c r="A380" s="33">
        <v>76863</v>
      </c>
      <c r="B380" s="5" t="s">
        <v>401</v>
      </c>
      <c r="C380" s="5" t="s">
        <v>57</v>
      </c>
      <c r="D380" s="6">
        <v>2.8607339117499998E-2</v>
      </c>
      <c r="E380" s="7"/>
      <c r="F380" s="8">
        <v>1</v>
      </c>
      <c r="G380" s="7">
        <v>17795.181268062897</v>
      </c>
      <c r="H380" s="7">
        <v>1.7522619255582996</v>
      </c>
      <c r="I380" s="8">
        <v>1</v>
      </c>
      <c r="J380" s="7">
        <v>400.72790019500002</v>
      </c>
      <c r="K380" s="1">
        <v>1</v>
      </c>
      <c r="L380" s="8">
        <f t="shared" si="25"/>
        <v>3</v>
      </c>
      <c r="M380" s="6">
        <v>17876.859104200001</v>
      </c>
      <c r="N380" s="6">
        <f t="shared" si="26"/>
        <v>18197.690037522574</v>
      </c>
      <c r="O380" s="7">
        <f t="shared" si="27"/>
        <v>-320.8309333225734</v>
      </c>
      <c r="P380" s="7">
        <v>23115.9261243</v>
      </c>
      <c r="Q380" s="24">
        <f t="shared" si="28"/>
        <v>0.7733568193665159</v>
      </c>
      <c r="R380" s="24">
        <v>0.34309357404708862</v>
      </c>
      <c r="S380" s="25">
        <f t="shared" si="29"/>
        <v>26.533375517014669</v>
      </c>
      <c r="T380" s="4">
        <v>379</v>
      </c>
    </row>
    <row r="381" spans="1:20" x14ac:dyDescent="0.25">
      <c r="A381" s="33">
        <v>23807</v>
      </c>
      <c r="B381" s="5" t="s">
        <v>508</v>
      </c>
      <c r="C381" s="5" t="s">
        <v>296</v>
      </c>
      <c r="D381" s="6">
        <v>868.53270811499999</v>
      </c>
      <c r="E381" s="7">
        <v>25995.756856700002</v>
      </c>
      <c r="F381" s="8">
        <v>1</v>
      </c>
      <c r="G381" s="7">
        <v>96832.711596299996</v>
      </c>
      <c r="H381" s="7">
        <v>0.56654329573399997</v>
      </c>
      <c r="I381" s="8">
        <v>1</v>
      </c>
      <c r="J381" s="7">
        <v>143243.77550700001</v>
      </c>
      <c r="K381" s="1">
        <v>1</v>
      </c>
      <c r="L381" s="8">
        <f t="shared" si="25"/>
        <v>3</v>
      </c>
      <c r="M381" s="6">
        <v>214396.53228099999</v>
      </c>
      <c r="N381" s="6">
        <f t="shared" si="26"/>
        <v>266941.34321141074</v>
      </c>
      <c r="O381" s="7">
        <f t="shared" si="27"/>
        <v>-52544.810930410749</v>
      </c>
      <c r="P381" s="7">
        <v>491895.09058199998</v>
      </c>
      <c r="Q381" s="24">
        <f t="shared" si="28"/>
        <v>0.43585824779696519</v>
      </c>
      <c r="R381" s="24">
        <v>0.60768574476242065</v>
      </c>
      <c r="S381" s="25">
        <f t="shared" si="29"/>
        <v>26.486484392334248</v>
      </c>
      <c r="T381" s="4">
        <v>380</v>
      </c>
    </row>
    <row r="382" spans="1:20" x14ac:dyDescent="0.25">
      <c r="A382" s="33">
        <v>25596</v>
      </c>
      <c r="B382" s="5" t="s">
        <v>519</v>
      </c>
      <c r="C382" s="5" t="s">
        <v>61</v>
      </c>
      <c r="D382" s="6"/>
      <c r="E382" s="7"/>
      <c r="F382" s="8"/>
      <c r="G382" s="7">
        <v>9673.5917920890006</v>
      </c>
      <c r="H382" s="7"/>
      <c r="I382" s="8">
        <v>1</v>
      </c>
      <c r="J382" s="7">
        <v>2787.0339033199998</v>
      </c>
      <c r="K382" s="1">
        <v>1</v>
      </c>
      <c r="L382" s="8">
        <f t="shared" si="25"/>
        <v>2</v>
      </c>
      <c r="M382" s="6">
        <v>10554.754314600001</v>
      </c>
      <c r="N382" s="6">
        <f t="shared" si="26"/>
        <v>12460.625695409</v>
      </c>
      <c r="O382" s="7">
        <f t="shared" si="27"/>
        <v>-1905.8713808089997</v>
      </c>
      <c r="P382" s="7">
        <v>12760.8456233</v>
      </c>
      <c r="Q382" s="24">
        <f t="shared" si="28"/>
        <v>0.8271202885902873</v>
      </c>
      <c r="R382" s="24">
        <v>0.31896129250526428</v>
      </c>
      <c r="S382" s="25">
        <f t="shared" si="29"/>
        <v>26.38193563060852</v>
      </c>
      <c r="T382" s="4">
        <v>381</v>
      </c>
    </row>
    <row r="383" spans="1:20" x14ac:dyDescent="0.25">
      <c r="A383" s="33">
        <v>85430</v>
      </c>
      <c r="B383" s="5" t="s">
        <v>515</v>
      </c>
      <c r="C383" s="5" t="s">
        <v>114</v>
      </c>
      <c r="D383" s="6">
        <v>198805.395987</v>
      </c>
      <c r="E383" s="7">
        <v>4504.1224755499998</v>
      </c>
      <c r="F383" s="8">
        <v>1</v>
      </c>
      <c r="G383" s="7"/>
      <c r="H383" s="7"/>
      <c r="I383" s="8"/>
      <c r="J383" s="7"/>
      <c r="K383" s="1"/>
      <c r="L383" s="8">
        <f t="shared" si="25"/>
        <v>1</v>
      </c>
      <c r="M383" s="6">
        <v>203309.51847700001</v>
      </c>
      <c r="N383" s="6">
        <f t="shared" si="26"/>
        <v>203309.51846254998</v>
      </c>
      <c r="O383" s="7">
        <f t="shared" si="27"/>
        <v>1.4450022717937827E-5</v>
      </c>
      <c r="P383" s="7">
        <v>294970.88444400002</v>
      </c>
      <c r="Q383" s="24">
        <f t="shared" si="28"/>
        <v>0.68925283544585958</v>
      </c>
      <c r="R383" s="24">
        <v>0.38139060139656067</v>
      </c>
      <c r="S383" s="25">
        <f t="shared" si="29"/>
        <v>26.287455342498106</v>
      </c>
      <c r="T383" s="4">
        <v>382</v>
      </c>
    </row>
    <row r="384" spans="1:20" x14ac:dyDescent="0.25">
      <c r="A384" s="33">
        <v>54377</v>
      </c>
      <c r="B384" s="5" t="s">
        <v>517</v>
      </c>
      <c r="C384" s="5" t="s">
        <v>12</v>
      </c>
      <c r="D384" s="6"/>
      <c r="E384" s="7">
        <v>4.7466971190599998E-2</v>
      </c>
      <c r="F384" s="8">
        <v>1</v>
      </c>
      <c r="G384" s="7">
        <v>17679.988063853001</v>
      </c>
      <c r="H384" s="7">
        <v>26.716027269600001</v>
      </c>
      <c r="I384" s="8">
        <v>1</v>
      </c>
      <c r="J384" s="7">
        <v>22794.615774099999</v>
      </c>
      <c r="K384" s="1">
        <v>1</v>
      </c>
      <c r="L384" s="8">
        <f t="shared" si="25"/>
        <v>3</v>
      </c>
      <c r="M384" s="6">
        <v>24654.6949289</v>
      </c>
      <c r="N384" s="6">
        <f t="shared" si="26"/>
        <v>40501.367332193789</v>
      </c>
      <c r="O384" s="7">
        <f t="shared" si="27"/>
        <v>-15846.672403293789</v>
      </c>
      <c r="P384" s="7">
        <v>25547.413080599999</v>
      </c>
      <c r="Q384" s="24">
        <f t="shared" si="28"/>
        <v>0.96505641691064581</v>
      </c>
      <c r="R384" s="24">
        <v>0.2718387246131897</v>
      </c>
      <c r="S384" s="25">
        <f t="shared" si="29"/>
        <v>26.233970555276464</v>
      </c>
      <c r="T384" s="4">
        <v>383</v>
      </c>
    </row>
    <row r="385" spans="1:20" x14ac:dyDescent="0.25">
      <c r="A385" s="33">
        <v>19075</v>
      </c>
      <c r="B385" s="5" t="s">
        <v>466</v>
      </c>
      <c r="C385" s="5" t="s">
        <v>80</v>
      </c>
      <c r="D385" s="6"/>
      <c r="E385" s="7">
        <v>1361.5123808799999</v>
      </c>
      <c r="F385" s="8">
        <v>1</v>
      </c>
      <c r="G385" s="7">
        <v>16298.251929580001</v>
      </c>
      <c r="H385" s="7"/>
      <c r="I385" s="8">
        <v>1</v>
      </c>
      <c r="J385" s="7"/>
      <c r="K385" s="1"/>
      <c r="L385" s="8">
        <f t="shared" si="25"/>
        <v>2</v>
      </c>
      <c r="M385" s="6">
        <v>17647.3889944</v>
      </c>
      <c r="N385" s="6">
        <f t="shared" si="26"/>
        <v>17659.764310459999</v>
      </c>
      <c r="O385" s="7">
        <f t="shared" si="27"/>
        <v>-12.375316059999022</v>
      </c>
      <c r="P385" s="7">
        <v>41315.962870299998</v>
      </c>
      <c r="Q385" s="24">
        <f t="shared" si="28"/>
        <v>0.42713246329993765</v>
      </c>
      <c r="R385" s="24">
        <v>0.612823486328125</v>
      </c>
      <c r="S385" s="25">
        <f t="shared" si="29"/>
        <v>26.17568052833877</v>
      </c>
      <c r="T385" s="4">
        <v>384</v>
      </c>
    </row>
    <row r="386" spans="1:20" x14ac:dyDescent="0.25">
      <c r="A386" s="33">
        <v>5240</v>
      </c>
      <c r="B386" s="5" t="s">
        <v>461</v>
      </c>
      <c r="C386" s="5" t="s">
        <v>15</v>
      </c>
      <c r="D386" s="6"/>
      <c r="E386" s="7">
        <v>53.379923069199997</v>
      </c>
      <c r="F386" s="8">
        <v>1</v>
      </c>
      <c r="G386" s="7">
        <v>16908.561698900001</v>
      </c>
      <c r="H386" s="7">
        <v>1.3857909427599999</v>
      </c>
      <c r="I386" s="8">
        <v>1</v>
      </c>
      <c r="J386" s="7">
        <v>10216.7282388</v>
      </c>
      <c r="K386" s="1">
        <v>1</v>
      </c>
      <c r="L386" s="8">
        <f t="shared" ref="L386:L449" si="30">+F386+I386+K386</f>
        <v>3</v>
      </c>
      <c r="M386" s="6">
        <v>20109.915889299999</v>
      </c>
      <c r="N386" s="6">
        <f t="shared" ref="N386:N449" si="31">+D386+E386+G386+H386+J386</f>
        <v>27180.055651711962</v>
      </c>
      <c r="O386" s="7">
        <f t="shared" ref="O386:O449" si="32">+M386-N386</f>
        <v>-7070.1397624119636</v>
      </c>
      <c r="P386" s="7">
        <v>23814.242748699999</v>
      </c>
      <c r="Q386" s="24">
        <f t="shared" ref="Q386:Q449" si="33">+M386/P386</f>
        <v>0.84444910138483342</v>
      </c>
      <c r="R386" s="24">
        <v>0.30904203653335571</v>
      </c>
      <c r="S386" s="25">
        <f t="shared" si="29"/>
        <v>26.097027004073109</v>
      </c>
      <c r="T386" s="4">
        <v>385</v>
      </c>
    </row>
    <row r="387" spans="1:20" x14ac:dyDescent="0.25">
      <c r="A387" s="33">
        <v>15131</v>
      </c>
      <c r="B387" s="5" t="s">
        <v>96</v>
      </c>
      <c r="C387" s="5" t="s">
        <v>46</v>
      </c>
      <c r="D387" s="6"/>
      <c r="E387" s="7"/>
      <c r="F387" s="8"/>
      <c r="G387" s="7">
        <v>2026.2653972799999</v>
      </c>
      <c r="H387" s="7">
        <v>6.51844679166E-2</v>
      </c>
      <c r="I387" s="8">
        <v>1</v>
      </c>
      <c r="J387" s="7">
        <v>7917.2976509800001</v>
      </c>
      <c r="K387" s="1">
        <v>1</v>
      </c>
      <c r="L387" s="8">
        <f t="shared" si="30"/>
        <v>2</v>
      </c>
      <c r="M387" s="6">
        <v>7917.2976509800001</v>
      </c>
      <c r="N387" s="6">
        <f t="shared" si="31"/>
        <v>9943.6282327279168</v>
      </c>
      <c r="O387" s="7">
        <f t="shared" si="32"/>
        <v>-2026.3305817479168</v>
      </c>
      <c r="P387" s="7">
        <v>7917.2976509800001</v>
      </c>
      <c r="Q387" s="24">
        <f t="shared" si="33"/>
        <v>1</v>
      </c>
      <c r="R387" s="24">
        <v>0.25981873273849487</v>
      </c>
      <c r="S387" s="25">
        <f t="shared" ref="S387:S450" si="34">+Q387*R387*100</f>
        <v>25.981873273849487</v>
      </c>
      <c r="T387" s="4">
        <v>386</v>
      </c>
    </row>
    <row r="388" spans="1:20" x14ac:dyDescent="0.25">
      <c r="A388" s="33">
        <v>44098</v>
      </c>
      <c r="B388" s="5" t="s">
        <v>218</v>
      </c>
      <c r="C388" s="5" t="s">
        <v>23</v>
      </c>
      <c r="D388" s="6"/>
      <c r="E388" s="7">
        <v>10.246825572500001</v>
      </c>
      <c r="F388" s="8">
        <v>1</v>
      </c>
      <c r="G388" s="7">
        <v>1280.2809147</v>
      </c>
      <c r="H388" s="7"/>
      <c r="I388" s="8">
        <v>1</v>
      </c>
      <c r="J388" s="7">
        <v>8790.9898834699998</v>
      </c>
      <c r="K388" s="1">
        <v>1</v>
      </c>
      <c r="L388" s="8">
        <f t="shared" si="30"/>
        <v>3</v>
      </c>
      <c r="M388" s="6">
        <v>9483.1770343400003</v>
      </c>
      <c r="N388" s="6">
        <f t="shared" si="31"/>
        <v>10081.5176237425</v>
      </c>
      <c r="O388" s="7">
        <f t="shared" si="32"/>
        <v>-598.34058940249997</v>
      </c>
      <c r="P388" s="7">
        <v>23295.235957000001</v>
      </c>
      <c r="Q388" s="24">
        <f t="shared" si="33"/>
        <v>0.40708654129302324</v>
      </c>
      <c r="R388" s="24">
        <v>0.63564354181289673</v>
      </c>
      <c r="S388" s="25">
        <f t="shared" si="34"/>
        <v>25.876193093185933</v>
      </c>
      <c r="T388" s="4">
        <v>387</v>
      </c>
    </row>
    <row r="389" spans="1:20" x14ac:dyDescent="0.25">
      <c r="A389" s="33">
        <v>47268</v>
      </c>
      <c r="B389" s="5" t="s">
        <v>530</v>
      </c>
      <c r="C389" s="5" t="s">
        <v>69</v>
      </c>
      <c r="D389" s="6">
        <v>2222.5273008499998</v>
      </c>
      <c r="E389" s="7">
        <v>9068.2462900999999</v>
      </c>
      <c r="F389" s="8">
        <v>1</v>
      </c>
      <c r="G389" s="7"/>
      <c r="H389" s="7"/>
      <c r="I389" s="8"/>
      <c r="J389" s="7"/>
      <c r="K389" s="1"/>
      <c r="L389" s="8">
        <f t="shared" si="30"/>
        <v>1</v>
      </c>
      <c r="M389" s="6">
        <v>11290.7735954</v>
      </c>
      <c r="N389" s="6">
        <f t="shared" si="31"/>
        <v>11290.773590950001</v>
      </c>
      <c r="O389" s="6">
        <f t="shared" si="32"/>
        <v>4.4499993236968294E-6</v>
      </c>
      <c r="P389" s="7">
        <v>26372.689040500001</v>
      </c>
      <c r="Q389" s="24">
        <f t="shared" si="33"/>
        <v>0.42812371457688631</v>
      </c>
      <c r="R389" s="24">
        <v>0.60365200042724609</v>
      </c>
      <c r="S389" s="25">
        <f t="shared" si="34"/>
        <v>25.843773673468075</v>
      </c>
      <c r="T389" s="4">
        <v>388</v>
      </c>
    </row>
    <row r="390" spans="1:20" x14ac:dyDescent="0.25">
      <c r="A390" s="33">
        <v>17873</v>
      </c>
      <c r="B390" s="5" t="s">
        <v>438</v>
      </c>
      <c r="C390" s="5" t="s">
        <v>96</v>
      </c>
      <c r="D390" s="6"/>
      <c r="E390" s="7"/>
      <c r="F390" s="8"/>
      <c r="G390" s="7">
        <v>22262.3175667</v>
      </c>
      <c r="H390" s="7">
        <v>53.994430649100003</v>
      </c>
      <c r="I390" s="8">
        <v>1</v>
      </c>
      <c r="J390" s="7">
        <v>18000.895589299998</v>
      </c>
      <c r="K390" s="1">
        <v>1</v>
      </c>
      <c r="L390" s="8">
        <f t="shared" si="30"/>
        <v>2</v>
      </c>
      <c r="M390" s="6">
        <v>32440.0339011</v>
      </c>
      <c r="N390" s="6">
        <f t="shared" si="31"/>
        <v>40317.2075866491</v>
      </c>
      <c r="O390" s="7">
        <f t="shared" si="32"/>
        <v>-7877.1736855490999</v>
      </c>
      <c r="P390" s="7">
        <v>45556.670872000002</v>
      </c>
      <c r="Q390" s="24">
        <f t="shared" si="33"/>
        <v>0.71208087158621292</v>
      </c>
      <c r="R390" s="24">
        <v>0.36248013377189636</v>
      </c>
      <c r="S390" s="25">
        <f t="shared" si="34"/>
        <v>25.811516958897901</v>
      </c>
      <c r="T390" s="4">
        <v>389</v>
      </c>
    </row>
    <row r="391" spans="1:20" x14ac:dyDescent="0.25">
      <c r="A391" s="33">
        <v>25178</v>
      </c>
      <c r="B391" s="5" t="s">
        <v>569</v>
      </c>
      <c r="C391" s="5" t="s">
        <v>61</v>
      </c>
      <c r="D391" s="6"/>
      <c r="E391" s="7"/>
      <c r="F391" s="8"/>
      <c r="G391" s="7">
        <v>3891.4020947899999</v>
      </c>
      <c r="H391" s="7">
        <v>0.126229392962</v>
      </c>
      <c r="I391" s="8">
        <v>1</v>
      </c>
      <c r="J391" s="7">
        <v>12997.1385221</v>
      </c>
      <c r="K391" s="1">
        <v>1</v>
      </c>
      <c r="L391" s="8">
        <f t="shared" si="30"/>
        <v>2</v>
      </c>
      <c r="M391" s="6">
        <v>13597.697081</v>
      </c>
      <c r="N391" s="6">
        <f t="shared" si="31"/>
        <v>16888.666846282962</v>
      </c>
      <c r="O391" s="7">
        <f t="shared" si="32"/>
        <v>-3290.9697652829618</v>
      </c>
      <c r="P391" s="7">
        <v>15017.126445399999</v>
      </c>
      <c r="Q391" s="24">
        <f t="shared" si="33"/>
        <v>0.90547929595180343</v>
      </c>
      <c r="R391" s="24">
        <v>0.2845592200756073</v>
      </c>
      <c r="S391" s="25">
        <f t="shared" si="34"/>
        <v>25.766248225065517</v>
      </c>
      <c r="T391" s="4">
        <v>390</v>
      </c>
    </row>
    <row r="392" spans="1:20" x14ac:dyDescent="0.25">
      <c r="A392" s="33">
        <v>15600</v>
      </c>
      <c r="B392" s="5" t="s">
        <v>478</v>
      </c>
      <c r="C392" s="5" t="s">
        <v>46</v>
      </c>
      <c r="D392" s="6">
        <v>117.52053839200001</v>
      </c>
      <c r="E392" s="7">
        <v>261.53164780600002</v>
      </c>
      <c r="F392" s="8">
        <v>1</v>
      </c>
      <c r="G392" s="7">
        <v>8060.9941647200003</v>
      </c>
      <c r="H392" s="7">
        <v>8.8371257124800007</v>
      </c>
      <c r="I392" s="8">
        <v>1</v>
      </c>
      <c r="J392" s="7">
        <v>7418.3254315300001</v>
      </c>
      <c r="K392" s="1">
        <v>1</v>
      </c>
      <c r="L392" s="8">
        <f t="shared" si="30"/>
        <v>3</v>
      </c>
      <c r="M392" s="6">
        <v>14221.653048100001</v>
      </c>
      <c r="N392" s="6">
        <f t="shared" si="31"/>
        <v>15867.208908160481</v>
      </c>
      <c r="O392" s="7">
        <f t="shared" si="32"/>
        <v>-1645.55586006048</v>
      </c>
      <c r="P392" s="7">
        <v>21860.624191300001</v>
      </c>
      <c r="Q392" s="24">
        <f t="shared" si="33"/>
        <v>0.65056024583963501</v>
      </c>
      <c r="R392" s="24">
        <v>0.39594385027885437</v>
      </c>
      <c r="S392" s="25">
        <f t="shared" si="34"/>
        <v>25.758532857610312</v>
      </c>
      <c r="T392" s="4">
        <v>391</v>
      </c>
    </row>
    <row r="393" spans="1:20" x14ac:dyDescent="0.25">
      <c r="A393" s="33">
        <v>70708</v>
      </c>
      <c r="B393" s="5" t="s">
        <v>532</v>
      </c>
      <c r="C393" s="5" t="s">
        <v>214</v>
      </c>
      <c r="D393" s="6">
        <v>16652.541832300001</v>
      </c>
      <c r="E393" s="7">
        <v>31740.370645499999</v>
      </c>
      <c r="F393" s="8">
        <v>1</v>
      </c>
      <c r="G393" s="7">
        <v>80.107593344899996</v>
      </c>
      <c r="H393" s="7"/>
      <c r="I393" s="8">
        <v>1</v>
      </c>
      <c r="J393" s="7"/>
      <c r="K393" s="1"/>
      <c r="L393" s="8">
        <f t="shared" si="30"/>
        <v>2</v>
      </c>
      <c r="M393" s="6">
        <v>48395.046213200003</v>
      </c>
      <c r="N393" s="6">
        <f t="shared" si="31"/>
        <v>48473.0200711449</v>
      </c>
      <c r="O393" s="7">
        <f t="shared" si="32"/>
        <v>-77.973857944896736</v>
      </c>
      <c r="P393" s="7">
        <v>97067.508139400001</v>
      </c>
      <c r="Q393" s="24">
        <f t="shared" si="33"/>
        <v>0.49857101661350162</v>
      </c>
      <c r="R393" s="24">
        <v>0.51621204614639282</v>
      </c>
      <c r="S393" s="25">
        <f t="shared" si="34"/>
        <v>25.736836463534292</v>
      </c>
      <c r="T393" s="4">
        <v>392</v>
      </c>
    </row>
    <row r="394" spans="1:20" x14ac:dyDescent="0.25">
      <c r="A394" s="33">
        <v>85279</v>
      </c>
      <c r="B394" s="5" t="s">
        <v>468</v>
      </c>
      <c r="C394" s="5" t="s">
        <v>114</v>
      </c>
      <c r="D394" s="6"/>
      <c r="E394" s="7">
        <v>1.49585260594E-2</v>
      </c>
      <c r="F394" s="8">
        <v>1</v>
      </c>
      <c r="G394" s="7">
        <v>9747.7881696799996</v>
      </c>
      <c r="H394" s="7">
        <v>0.325583108723</v>
      </c>
      <c r="I394" s="8">
        <v>1</v>
      </c>
      <c r="J394" s="7">
        <v>15019.3779789</v>
      </c>
      <c r="K394" s="1">
        <v>1</v>
      </c>
      <c r="L394" s="8">
        <f t="shared" si="30"/>
        <v>3</v>
      </c>
      <c r="M394" s="6">
        <v>16864.047175700001</v>
      </c>
      <c r="N394" s="6">
        <f t="shared" si="31"/>
        <v>24767.506690214781</v>
      </c>
      <c r="O394" s="7">
        <f t="shared" si="32"/>
        <v>-7903.4595145147796</v>
      </c>
      <c r="P394" s="7">
        <v>18210.105073399998</v>
      </c>
      <c r="Q394" s="24">
        <f t="shared" si="33"/>
        <v>0.92608181598763972</v>
      </c>
      <c r="R394" s="24">
        <v>0.27777779102325439</v>
      </c>
      <c r="S394" s="25">
        <f t="shared" si="34"/>
        <v>25.724496115185051</v>
      </c>
      <c r="T394" s="4">
        <v>393</v>
      </c>
    </row>
    <row r="395" spans="1:20" x14ac:dyDescent="0.25">
      <c r="A395" s="33">
        <v>81300</v>
      </c>
      <c r="B395" s="5" t="s">
        <v>529</v>
      </c>
      <c r="C395" s="5" t="s">
        <v>104</v>
      </c>
      <c r="D395" s="6">
        <v>3324.9799627900002</v>
      </c>
      <c r="E395" s="7">
        <v>19175.448957500001</v>
      </c>
      <c r="F395" s="8">
        <v>1</v>
      </c>
      <c r="G395" s="7">
        <v>38927.649392301682</v>
      </c>
      <c r="H395" s="7">
        <v>4.0935402869199997</v>
      </c>
      <c r="I395" s="8">
        <v>1</v>
      </c>
      <c r="J395" s="7">
        <v>34272.504097700003</v>
      </c>
      <c r="K395" s="1">
        <v>1</v>
      </c>
      <c r="L395" s="8">
        <f t="shared" si="30"/>
        <v>3</v>
      </c>
      <c r="M395" s="6">
        <v>68663.0858133</v>
      </c>
      <c r="N395" s="6">
        <f t="shared" si="31"/>
        <v>95704.675950578603</v>
      </c>
      <c r="O395" s="7">
        <f t="shared" si="32"/>
        <v>-27041.590137278603</v>
      </c>
      <c r="P395" s="7">
        <v>115121.528148</v>
      </c>
      <c r="Q395" s="24">
        <f t="shared" si="33"/>
        <v>0.59644001359178345</v>
      </c>
      <c r="R395" s="24">
        <v>0.42909404635429382</v>
      </c>
      <c r="S395" s="25">
        <f t="shared" si="34"/>
        <v>25.592885883970833</v>
      </c>
      <c r="T395" s="4">
        <v>394</v>
      </c>
    </row>
    <row r="396" spans="1:20" x14ac:dyDescent="0.25">
      <c r="A396" s="33">
        <v>85136</v>
      </c>
      <c r="B396" s="5" t="s">
        <v>514</v>
      </c>
      <c r="C396" s="5" t="s">
        <v>114</v>
      </c>
      <c r="D396" s="6"/>
      <c r="E396" s="7">
        <v>1.17671622097E-2</v>
      </c>
      <c r="F396" s="8">
        <v>1</v>
      </c>
      <c r="G396" s="7">
        <v>8332.5447838999989</v>
      </c>
      <c r="H396" s="7">
        <v>3.5144636201199999</v>
      </c>
      <c r="I396" s="8">
        <v>1</v>
      </c>
      <c r="J396" s="7">
        <v>10036.635575800001</v>
      </c>
      <c r="K396" s="1">
        <v>1</v>
      </c>
      <c r="L396" s="8">
        <f t="shared" si="30"/>
        <v>3</v>
      </c>
      <c r="M396" s="6">
        <v>12285.998194899999</v>
      </c>
      <c r="N396" s="6">
        <f t="shared" si="31"/>
        <v>18372.706590482332</v>
      </c>
      <c r="O396" s="7">
        <f t="shared" si="32"/>
        <v>-6086.7083955823327</v>
      </c>
      <c r="P396" s="7">
        <v>20308.1144403</v>
      </c>
      <c r="Q396" s="24">
        <f t="shared" si="33"/>
        <v>0.60497975974171758</v>
      </c>
      <c r="R396" s="24">
        <v>0.42250001430511475</v>
      </c>
      <c r="S396" s="25">
        <f t="shared" si="34"/>
        <v>25.560395714518059</v>
      </c>
      <c r="T396" s="4">
        <v>395</v>
      </c>
    </row>
    <row r="397" spans="1:20" x14ac:dyDescent="0.25">
      <c r="A397" s="33">
        <v>13042</v>
      </c>
      <c r="B397" s="5" t="s">
        <v>81</v>
      </c>
      <c r="C397" s="5" t="s">
        <v>33</v>
      </c>
      <c r="D397" s="6">
        <v>1235.93327729</v>
      </c>
      <c r="E397" s="7">
        <v>3915.4051055099999</v>
      </c>
      <c r="F397" s="8">
        <v>1</v>
      </c>
      <c r="G397" s="7">
        <v>82.430290549450007</v>
      </c>
      <c r="H397" s="7"/>
      <c r="I397" s="8">
        <v>1</v>
      </c>
      <c r="J397" s="7">
        <v>14981.237908900001</v>
      </c>
      <c r="K397" s="1">
        <v>1</v>
      </c>
      <c r="L397" s="8">
        <f t="shared" si="30"/>
        <v>3</v>
      </c>
      <c r="M397" s="6">
        <v>20082.227029999998</v>
      </c>
      <c r="N397" s="6">
        <f t="shared" si="31"/>
        <v>20215.006582249451</v>
      </c>
      <c r="O397" s="7">
        <f t="shared" si="32"/>
        <v>-132.77955224945254</v>
      </c>
      <c r="P397" s="7">
        <v>46158.232678599998</v>
      </c>
      <c r="Q397" s="24">
        <f t="shared" si="33"/>
        <v>0.4350735689954302</v>
      </c>
      <c r="R397" s="24">
        <v>0.58646619319915771</v>
      </c>
      <c r="S397" s="25">
        <f t="shared" si="34"/>
        <v>25.515593977032104</v>
      </c>
      <c r="T397" s="4">
        <v>396</v>
      </c>
    </row>
    <row r="398" spans="1:20" x14ac:dyDescent="0.25">
      <c r="A398" s="33">
        <v>13006</v>
      </c>
      <c r="B398" s="5" t="s">
        <v>470</v>
      </c>
      <c r="C398" s="5" t="s">
        <v>33</v>
      </c>
      <c r="D398" s="6">
        <v>23463.090010100001</v>
      </c>
      <c r="E398" s="7">
        <v>21483.403821299999</v>
      </c>
      <c r="F398" s="8">
        <v>1</v>
      </c>
      <c r="G398" s="7">
        <v>745.444906436</v>
      </c>
      <c r="H398" s="7"/>
      <c r="I398" s="8">
        <v>1</v>
      </c>
      <c r="J398" s="7"/>
      <c r="K398" s="1"/>
      <c r="L398" s="8">
        <f t="shared" si="30"/>
        <v>2</v>
      </c>
      <c r="M398" s="6">
        <v>45627.366404200002</v>
      </c>
      <c r="N398" s="6">
        <f t="shared" si="31"/>
        <v>45691.938737836004</v>
      </c>
      <c r="O398" s="7">
        <f t="shared" si="32"/>
        <v>-64.57233363600244</v>
      </c>
      <c r="P398" s="7">
        <v>95239.892520499998</v>
      </c>
      <c r="Q398" s="24">
        <f t="shared" si="33"/>
        <v>0.47907830633449</v>
      </c>
      <c r="R398" s="24">
        <v>0.53250348567962646</v>
      </c>
      <c r="S398" s="25">
        <f t="shared" si="34"/>
        <v>25.511086803660781</v>
      </c>
      <c r="T398" s="4">
        <v>397</v>
      </c>
    </row>
    <row r="399" spans="1:20" x14ac:dyDescent="0.25">
      <c r="A399" s="33">
        <v>5045</v>
      </c>
      <c r="B399" s="5" t="s">
        <v>527</v>
      </c>
      <c r="C399" s="5" t="s">
        <v>15</v>
      </c>
      <c r="D399" s="6">
        <v>540.05570115600005</v>
      </c>
      <c r="E399" s="7">
        <v>6138.1614576499996</v>
      </c>
      <c r="F399" s="8">
        <v>1</v>
      </c>
      <c r="G399" s="7">
        <v>14512.364586236001</v>
      </c>
      <c r="H399" s="7"/>
      <c r="I399" s="8">
        <v>1</v>
      </c>
      <c r="J399" s="7"/>
      <c r="K399" s="1"/>
      <c r="L399" s="8">
        <f t="shared" si="30"/>
        <v>2</v>
      </c>
      <c r="M399" s="6">
        <v>21163.309276600001</v>
      </c>
      <c r="N399" s="6">
        <f t="shared" si="31"/>
        <v>21190.581745042</v>
      </c>
      <c r="O399" s="7">
        <f t="shared" si="32"/>
        <v>-27.272468441999081</v>
      </c>
      <c r="P399" s="7">
        <v>53576.532331000002</v>
      </c>
      <c r="Q399" s="24">
        <f t="shared" si="33"/>
        <v>0.39501080707970093</v>
      </c>
      <c r="R399" s="24">
        <v>0.64499694108963013</v>
      </c>
      <c r="S399" s="25">
        <f t="shared" si="34"/>
        <v>25.478076226375311</v>
      </c>
      <c r="T399" s="4">
        <v>398</v>
      </c>
    </row>
    <row r="400" spans="1:20" x14ac:dyDescent="0.25">
      <c r="A400" s="33">
        <v>41518</v>
      </c>
      <c r="B400" s="5" t="s">
        <v>489</v>
      </c>
      <c r="C400" s="5" t="s">
        <v>99</v>
      </c>
      <c r="D400" s="6">
        <v>9.7599154082699993E-2</v>
      </c>
      <c r="E400" s="7">
        <v>472.23214335799997</v>
      </c>
      <c r="F400" s="8">
        <v>1</v>
      </c>
      <c r="G400" s="7">
        <v>9505.0503597299994</v>
      </c>
      <c r="H400" s="7">
        <v>0.130077838015</v>
      </c>
      <c r="I400" s="8">
        <v>1</v>
      </c>
      <c r="J400" s="7">
        <v>7094.5090671300004</v>
      </c>
      <c r="K400" s="1">
        <v>1</v>
      </c>
      <c r="L400" s="8">
        <f t="shared" si="30"/>
        <v>3</v>
      </c>
      <c r="M400" s="6">
        <v>13800.618495299999</v>
      </c>
      <c r="N400" s="6">
        <f t="shared" si="31"/>
        <v>17072.019247210097</v>
      </c>
      <c r="O400" s="7">
        <f t="shared" si="32"/>
        <v>-3271.4007519100978</v>
      </c>
      <c r="P400" s="7">
        <v>27954.912026499998</v>
      </c>
      <c r="Q400" s="24">
        <f t="shared" si="33"/>
        <v>0.493674188000221</v>
      </c>
      <c r="R400" s="24">
        <v>0.51563495397567749</v>
      </c>
      <c r="S400" s="25">
        <f t="shared" si="34"/>
        <v>25.45556672084739</v>
      </c>
      <c r="T400" s="4">
        <v>399</v>
      </c>
    </row>
    <row r="401" spans="1:20" x14ac:dyDescent="0.25">
      <c r="A401" s="33">
        <v>41357</v>
      </c>
      <c r="B401" s="5" t="s">
        <v>121</v>
      </c>
      <c r="C401" s="5" t="s">
        <v>99</v>
      </c>
      <c r="D401" s="6"/>
      <c r="E401" s="7"/>
      <c r="F401" s="8"/>
      <c r="G401" s="7">
        <v>10838.204320839999</v>
      </c>
      <c r="H401" s="7"/>
      <c r="I401" s="8">
        <v>1</v>
      </c>
      <c r="J401" s="7">
        <v>10674.0263612</v>
      </c>
      <c r="K401" s="1">
        <v>1</v>
      </c>
      <c r="L401" s="8">
        <f t="shared" si="30"/>
        <v>2</v>
      </c>
      <c r="M401" s="6">
        <v>17460.8957367</v>
      </c>
      <c r="N401" s="6">
        <f t="shared" si="31"/>
        <v>21512.230682039997</v>
      </c>
      <c r="O401" s="7">
        <f t="shared" si="32"/>
        <v>-4051.3349453399969</v>
      </c>
      <c r="P401" s="7">
        <v>35604.588806699998</v>
      </c>
      <c r="Q401" s="24">
        <f t="shared" si="33"/>
        <v>0.49041138577660653</v>
      </c>
      <c r="R401" s="24">
        <v>0.51815640926361084</v>
      </c>
      <c r="S401" s="25">
        <f t="shared" si="34"/>
        <v>25.410980271599787</v>
      </c>
      <c r="T401" s="4">
        <v>400</v>
      </c>
    </row>
    <row r="402" spans="1:20" x14ac:dyDescent="0.25">
      <c r="A402" s="33">
        <v>15537</v>
      </c>
      <c r="B402" s="5" t="s">
        <v>507</v>
      </c>
      <c r="C402" s="5" t="s">
        <v>46</v>
      </c>
      <c r="D402" s="6"/>
      <c r="E402" s="7"/>
      <c r="F402" s="8"/>
      <c r="G402" s="7">
        <v>8740.5113290520003</v>
      </c>
      <c r="H402" s="7">
        <v>39.545740680999998</v>
      </c>
      <c r="I402" s="8">
        <v>1</v>
      </c>
      <c r="J402" s="7">
        <v>5637.8702438600003</v>
      </c>
      <c r="K402" s="1">
        <v>1</v>
      </c>
      <c r="L402" s="8">
        <f t="shared" si="30"/>
        <v>2</v>
      </c>
      <c r="M402" s="6">
        <v>10693.3959732</v>
      </c>
      <c r="N402" s="6">
        <f t="shared" si="31"/>
        <v>14417.927313593002</v>
      </c>
      <c r="O402" s="7">
        <f t="shared" si="32"/>
        <v>-3724.5313403930013</v>
      </c>
      <c r="P402" s="7">
        <v>12357.225492899999</v>
      </c>
      <c r="Q402" s="24">
        <f t="shared" si="33"/>
        <v>0.86535573696085966</v>
      </c>
      <c r="R402" s="24">
        <v>0.29342493414878845</v>
      </c>
      <c r="S402" s="25">
        <f t="shared" si="34"/>
        <v>25.391695013301657</v>
      </c>
      <c r="T402" s="4">
        <v>401</v>
      </c>
    </row>
    <row r="403" spans="1:20" x14ac:dyDescent="0.25">
      <c r="A403" s="33">
        <v>15172</v>
      </c>
      <c r="B403" s="5" t="s">
        <v>456</v>
      </c>
      <c r="C403" s="5" t="s">
        <v>46</v>
      </c>
      <c r="D403" s="6"/>
      <c r="E403" s="7">
        <v>1.9032922587100001</v>
      </c>
      <c r="F403" s="8">
        <v>1</v>
      </c>
      <c r="G403" s="7">
        <v>3778.1841503400001</v>
      </c>
      <c r="H403" s="7">
        <v>0.77641580203899996</v>
      </c>
      <c r="I403" s="8">
        <v>1</v>
      </c>
      <c r="J403" s="7">
        <v>10908.257626099999</v>
      </c>
      <c r="K403" s="1">
        <v>1</v>
      </c>
      <c r="L403" s="8">
        <f t="shared" si="30"/>
        <v>3</v>
      </c>
      <c r="M403" s="6">
        <v>11783.4064129</v>
      </c>
      <c r="N403" s="6">
        <f t="shared" si="31"/>
        <v>14689.121484500749</v>
      </c>
      <c r="O403" s="7">
        <f t="shared" si="32"/>
        <v>-2905.7150716007491</v>
      </c>
      <c r="P403" s="7">
        <v>13637.2405985</v>
      </c>
      <c r="Q403" s="24">
        <f t="shared" si="33"/>
        <v>0.86406090204172914</v>
      </c>
      <c r="R403" s="24">
        <v>0.29346969723701477</v>
      </c>
      <c r="S403" s="25">
        <f t="shared" si="34"/>
        <v>25.357569131652813</v>
      </c>
      <c r="T403" s="4">
        <v>402</v>
      </c>
    </row>
    <row r="404" spans="1:20" x14ac:dyDescent="0.25">
      <c r="A404" s="33">
        <v>25805</v>
      </c>
      <c r="B404" s="5" t="s">
        <v>547</v>
      </c>
      <c r="C404" s="5" t="s">
        <v>61</v>
      </c>
      <c r="D404" s="6"/>
      <c r="E404" s="7"/>
      <c r="F404" s="8"/>
      <c r="G404" s="7">
        <v>5414.864372987</v>
      </c>
      <c r="H404" s="7"/>
      <c r="I404" s="8">
        <v>1</v>
      </c>
      <c r="J404" s="7">
        <v>7637.0932798499998</v>
      </c>
      <c r="K404" s="1">
        <v>1</v>
      </c>
      <c r="L404" s="8">
        <f t="shared" si="30"/>
        <v>2</v>
      </c>
      <c r="M404" s="6">
        <v>8104.8179614800001</v>
      </c>
      <c r="N404" s="6">
        <f t="shared" si="31"/>
        <v>13051.957652837</v>
      </c>
      <c r="O404" s="7">
        <f t="shared" si="32"/>
        <v>-4947.1396913569997</v>
      </c>
      <c r="P404" s="7">
        <v>8477.6975686000005</v>
      </c>
      <c r="Q404" s="24">
        <f t="shared" si="33"/>
        <v>0.95601640609343208</v>
      </c>
      <c r="R404" s="24">
        <v>0.26476073265075684</v>
      </c>
      <c r="S404" s="25">
        <f t="shared" si="34"/>
        <v>25.311560410344054</v>
      </c>
      <c r="T404" s="4">
        <v>403</v>
      </c>
    </row>
    <row r="405" spans="1:20" x14ac:dyDescent="0.25">
      <c r="A405" s="33">
        <v>20787</v>
      </c>
      <c r="B405" s="5" t="s">
        <v>495</v>
      </c>
      <c r="C405" s="5" t="s">
        <v>28</v>
      </c>
      <c r="D405" s="6">
        <v>11636.7941219</v>
      </c>
      <c r="E405" s="7">
        <v>16534.575971800001</v>
      </c>
      <c r="F405" s="8">
        <v>1</v>
      </c>
      <c r="G405" s="7">
        <v>10.396877207799999</v>
      </c>
      <c r="H405" s="7"/>
      <c r="I405" s="8">
        <v>1</v>
      </c>
      <c r="J405" s="7"/>
      <c r="K405" s="1"/>
      <c r="L405" s="8">
        <f t="shared" si="30"/>
        <v>2</v>
      </c>
      <c r="M405" s="6">
        <v>28007.7472691</v>
      </c>
      <c r="N405" s="6">
        <f t="shared" si="31"/>
        <v>28181.766970907804</v>
      </c>
      <c r="O405" s="7">
        <f t="shared" si="32"/>
        <v>-174.01970180780336</v>
      </c>
      <c r="P405" s="7">
        <v>51271.643864600002</v>
      </c>
      <c r="Q405" s="24">
        <f t="shared" si="33"/>
        <v>0.54626193267888712</v>
      </c>
      <c r="R405" s="24">
        <v>0.46300211548805237</v>
      </c>
      <c r="S405" s="25">
        <f t="shared" si="34"/>
        <v>25.292043044091677</v>
      </c>
      <c r="T405" s="4">
        <v>404</v>
      </c>
    </row>
    <row r="406" spans="1:20" x14ac:dyDescent="0.25">
      <c r="A406" s="33">
        <v>15322</v>
      </c>
      <c r="B406" s="5" t="s">
        <v>544</v>
      </c>
      <c r="C406" s="5" t="s">
        <v>46</v>
      </c>
      <c r="D406" s="6"/>
      <c r="E406" s="7">
        <v>7.6940268436699998E-3</v>
      </c>
      <c r="F406" s="8">
        <v>1</v>
      </c>
      <c r="G406" s="7">
        <v>1877.196819628</v>
      </c>
      <c r="H406" s="7">
        <v>4.2546400364199997</v>
      </c>
      <c r="I406" s="8">
        <v>1</v>
      </c>
      <c r="J406" s="7">
        <v>2571.9872220500001</v>
      </c>
      <c r="K406" s="1">
        <v>1</v>
      </c>
      <c r="L406" s="8">
        <f t="shared" si="30"/>
        <v>3</v>
      </c>
      <c r="M406" s="6">
        <v>2886.9589790599998</v>
      </c>
      <c r="N406" s="6">
        <f t="shared" si="31"/>
        <v>4453.4463757412632</v>
      </c>
      <c r="O406" s="7">
        <f t="shared" si="32"/>
        <v>-1566.4873966812634</v>
      </c>
      <c r="P406" s="7">
        <v>3592.7562239499998</v>
      </c>
      <c r="Q406" s="24">
        <f t="shared" si="33"/>
        <v>0.80354992075860288</v>
      </c>
      <c r="R406" s="24">
        <v>0.31274899840354919</v>
      </c>
      <c r="S406" s="25">
        <f t="shared" si="34"/>
        <v>25.130943288450435</v>
      </c>
      <c r="T406" s="4">
        <v>405</v>
      </c>
    </row>
    <row r="407" spans="1:20" x14ac:dyDescent="0.25">
      <c r="A407" s="33">
        <v>52354</v>
      </c>
      <c r="B407" s="5" t="s">
        <v>411</v>
      </c>
      <c r="C407" s="5" t="s">
        <v>18</v>
      </c>
      <c r="D407" s="6"/>
      <c r="E407" s="7"/>
      <c r="F407" s="8"/>
      <c r="G407" s="7">
        <v>3782.9707505100005</v>
      </c>
      <c r="H407" s="7">
        <v>324.74866654599998</v>
      </c>
      <c r="I407" s="8">
        <v>1</v>
      </c>
      <c r="J407" s="7">
        <v>1012.37663573</v>
      </c>
      <c r="K407" s="1">
        <v>1</v>
      </c>
      <c r="L407" s="8">
        <f t="shared" si="30"/>
        <v>2</v>
      </c>
      <c r="M407" s="6">
        <v>4952.9109285699997</v>
      </c>
      <c r="N407" s="6">
        <f t="shared" si="31"/>
        <v>5120.0960527860007</v>
      </c>
      <c r="O407" s="7">
        <f t="shared" si="32"/>
        <v>-167.18512421600099</v>
      </c>
      <c r="P407" s="7">
        <v>8186.0959105600004</v>
      </c>
      <c r="Q407" s="24">
        <f t="shared" si="33"/>
        <v>0.6050394452599539</v>
      </c>
      <c r="R407" s="24">
        <v>0.41505375504493713</v>
      </c>
      <c r="S407" s="25">
        <f t="shared" si="34"/>
        <v>25.112389370544957</v>
      </c>
      <c r="T407" s="4">
        <v>406</v>
      </c>
    </row>
    <row r="408" spans="1:20" x14ac:dyDescent="0.25">
      <c r="A408" s="33">
        <v>18247</v>
      </c>
      <c r="B408" s="5" t="s">
        <v>546</v>
      </c>
      <c r="C408" s="5" t="s">
        <v>182</v>
      </c>
      <c r="D408" s="6">
        <v>4449.4732066099996</v>
      </c>
      <c r="E408" s="7"/>
      <c r="F408" s="8">
        <v>1</v>
      </c>
      <c r="G408" s="7">
        <v>16795.271594509999</v>
      </c>
      <c r="H408" s="7">
        <v>0.97768786531499996</v>
      </c>
      <c r="I408" s="8">
        <v>1</v>
      </c>
      <c r="J408" s="7">
        <v>44533.499410099997</v>
      </c>
      <c r="K408" s="1">
        <v>1</v>
      </c>
      <c r="L408" s="8">
        <f t="shared" si="30"/>
        <v>3</v>
      </c>
      <c r="M408" s="6">
        <v>52128.924402999997</v>
      </c>
      <c r="N408" s="6">
        <f t="shared" si="31"/>
        <v>65779.221899085314</v>
      </c>
      <c r="O408" s="7">
        <f t="shared" si="32"/>
        <v>-13650.297496085317</v>
      </c>
      <c r="P408" s="7">
        <v>110586.629625</v>
      </c>
      <c r="Q408" s="24">
        <f t="shared" si="33"/>
        <v>0.47138541593834199</v>
      </c>
      <c r="R408" s="24">
        <v>0.53117358684539795</v>
      </c>
      <c r="S408" s="25">
        <f t="shared" si="34"/>
        <v>25.038748217057893</v>
      </c>
      <c r="T408" s="4">
        <v>407</v>
      </c>
    </row>
    <row r="409" spans="1:20" x14ac:dyDescent="0.25">
      <c r="A409" s="33">
        <v>73001</v>
      </c>
      <c r="B409" s="5" t="s">
        <v>333</v>
      </c>
      <c r="C409" s="5" t="s">
        <v>35</v>
      </c>
      <c r="D409" s="6"/>
      <c r="E409" s="7">
        <v>88.533069921199996</v>
      </c>
      <c r="F409" s="8">
        <v>1</v>
      </c>
      <c r="G409" s="7">
        <v>51315.893053150998</v>
      </c>
      <c r="H409" s="7">
        <v>208.016331138</v>
      </c>
      <c r="I409" s="8">
        <v>1</v>
      </c>
      <c r="J409" s="7">
        <v>54285.228618699999</v>
      </c>
      <c r="K409" s="1">
        <v>1</v>
      </c>
      <c r="L409" s="8">
        <f t="shared" si="30"/>
        <v>3</v>
      </c>
      <c r="M409" s="6">
        <v>77460.385698300001</v>
      </c>
      <c r="N409" s="6">
        <f t="shared" si="31"/>
        <v>105897.67107291019</v>
      </c>
      <c r="O409" s="7">
        <f t="shared" si="32"/>
        <v>-28437.28537461019</v>
      </c>
      <c r="P409" s="7">
        <v>137778.76439699999</v>
      </c>
      <c r="Q409" s="24">
        <f t="shared" si="33"/>
        <v>0.56220845089816052</v>
      </c>
      <c r="R409" s="24">
        <v>0.44477793574333191</v>
      </c>
      <c r="S409" s="25">
        <f t="shared" si="34"/>
        <v>25.005791424794023</v>
      </c>
      <c r="T409" s="4">
        <v>408</v>
      </c>
    </row>
    <row r="410" spans="1:20" x14ac:dyDescent="0.25">
      <c r="A410" s="33">
        <v>17013</v>
      </c>
      <c r="B410" s="5" t="s">
        <v>354</v>
      </c>
      <c r="C410" s="5" t="s">
        <v>96</v>
      </c>
      <c r="D410" s="6"/>
      <c r="E410" s="7">
        <v>271.65567690099999</v>
      </c>
      <c r="F410" s="8">
        <v>1</v>
      </c>
      <c r="G410" s="7">
        <v>23497.1899973</v>
      </c>
      <c r="H410" s="7">
        <v>8.6789224029799996</v>
      </c>
      <c r="I410" s="8">
        <v>1</v>
      </c>
      <c r="J410" s="7">
        <v>16735.939806800001</v>
      </c>
      <c r="K410" s="1">
        <v>1</v>
      </c>
      <c r="L410" s="8">
        <f t="shared" si="30"/>
        <v>3</v>
      </c>
      <c r="M410" s="6">
        <v>31788.919445700001</v>
      </c>
      <c r="N410" s="6">
        <f t="shared" si="31"/>
        <v>40513.464403403981</v>
      </c>
      <c r="O410" s="7">
        <f t="shared" si="32"/>
        <v>-8724.5449577039799</v>
      </c>
      <c r="P410" s="7">
        <v>47594.571093899998</v>
      </c>
      <c r="Q410" s="24">
        <f t="shared" si="33"/>
        <v>0.66791061911206628</v>
      </c>
      <c r="R410" s="24">
        <v>0.37216189503669739</v>
      </c>
      <c r="S410" s="25">
        <f t="shared" si="34"/>
        <v>24.857088172388039</v>
      </c>
      <c r="T410" s="4">
        <v>409</v>
      </c>
    </row>
    <row r="411" spans="1:20" x14ac:dyDescent="0.25">
      <c r="A411" s="33">
        <v>44874</v>
      </c>
      <c r="B411" s="5" t="s">
        <v>135</v>
      </c>
      <c r="C411" s="5" t="s">
        <v>23</v>
      </c>
      <c r="D411" s="6"/>
      <c r="E411" s="7">
        <v>245.768041213</v>
      </c>
      <c r="F411" s="8">
        <v>1</v>
      </c>
      <c r="G411" s="7">
        <v>6047.7719435400004</v>
      </c>
      <c r="H411" s="7"/>
      <c r="I411" s="8">
        <v>1</v>
      </c>
      <c r="J411" s="7">
        <v>9803.1796404199995</v>
      </c>
      <c r="K411" s="1">
        <v>1</v>
      </c>
      <c r="L411" s="8">
        <f t="shared" si="30"/>
        <v>3</v>
      </c>
      <c r="M411" s="6">
        <v>10932.587061</v>
      </c>
      <c r="N411" s="6">
        <f t="shared" si="31"/>
        <v>16096.719625173</v>
      </c>
      <c r="O411" s="7">
        <f t="shared" si="32"/>
        <v>-5164.132564173</v>
      </c>
      <c r="P411" s="7">
        <v>26051.092192</v>
      </c>
      <c r="Q411" s="24">
        <f t="shared" si="33"/>
        <v>0.41965945152799683</v>
      </c>
      <c r="R411" s="24">
        <v>0.59222561120986938</v>
      </c>
      <c r="S411" s="25">
        <f t="shared" si="34"/>
        <v>24.853307518116647</v>
      </c>
      <c r="T411" s="4">
        <v>410</v>
      </c>
    </row>
    <row r="412" spans="1:20" x14ac:dyDescent="0.25">
      <c r="A412" s="33">
        <v>17513</v>
      </c>
      <c r="B412" s="5" t="s">
        <v>336</v>
      </c>
      <c r="C412" s="5" t="s">
        <v>96</v>
      </c>
      <c r="D412" s="6"/>
      <c r="E412" s="7"/>
      <c r="F412" s="8"/>
      <c r="G412" s="7">
        <v>15094.656590099999</v>
      </c>
      <c r="H412" s="7">
        <v>48.5975376106</v>
      </c>
      <c r="I412" s="8">
        <v>1</v>
      </c>
      <c r="J412" s="7">
        <v>7791.8641877700002</v>
      </c>
      <c r="K412" s="1">
        <v>1</v>
      </c>
      <c r="L412" s="8">
        <f t="shared" si="30"/>
        <v>2</v>
      </c>
      <c r="M412" s="6">
        <v>17831.378003599999</v>
      </c>
      <c r="N412" s="6">
        <f t="shared" si="31"/>
        <v>22935.118315480599</v>
      </c>
      <c r="O412" s="7">
        <f t="shared" si="32"/>
        <v>-5103.7403118805996</v>
      </c>
      <c r="P412" s="7">
        <v>25940.096833200001</v>
      </c>
      <c r="Q412" s="24">
        <f t="shared" si="33"/>
        <v>0.68740599228519916</v>
      </c>
      <c r="R412" s="24">
        <v>0.36140167713165283</v>
      </c>
      <c r="S412" s="25">
        <f t="shared" si="34"/>
        <v>24.842967848221896</v>
      </c>
      <c r="T412" s="4">
        <v>411</v>
      </c>
    </row>
    <row r="413" spans="1:20" x14ac:dyDescent="0.25">
      <c r="A413" s="33">
        <v>20001</v>
      </c>
      <c r="B413" s="5" t="s">
        <v>235</v>
      </c>
      <c r="C413" s="5" t="s">
        <v>28</v>
      </c>
      <c r="D413" s="6">
        <v>3129.7398444199998</v>
      </c>
      <c r="E413" s="7">
        <v>32030.4974459</v>
      </c>
      <c r="F413" s="8">
        <v>1</v>
      </c>
      <c r="G413" s="7">
        <v>38924.764642200003</v>
      </c>
      <c r="H413" s="7">
        <v>0.54542567653200003</v>
      </c>
      <c r="I413" s="8">
        <v>1</v>
      </c>
      <c r="J413" s="7">
        <v>106800.220747</v>
      </c>
      <c r="K413" s="1">
        <v>1</v>
      </c>
      <c r="L413" s="8">
        <f t="shared" si="30"/>
        <v>3</v>
      </c>
      <c r="M413" s="6">
        <v>166586.599136</v>
      </c>
      <c r="N413" s="6">
        <f t="shared" si="31"/>
        <v>180885.76810519653</v>
      </c>
      <c r="O413" s="7">
        <f t="shared" si="32"/>
        <v>-14299.168969196529</v>
      </c>
      <c r="P413" s="7">
        <v>418125.73849600001</v>
      </c>
      <c r="Q413" s="24">
        <f t="shared" si="33"/>
        <v>0.39841268737775554</v>
      </c>
      <c r="R413" s="24">
        <v>0.62162286043167114</v>
      </c>
      <c r="S413" s="25">
        <f t="shared" si="34"/>
        <v>24.766243436002956</v>
      </c>
      <c r="T413" s="4">
        <v>412</v>
      </c>
    </row>
    <row r="414" spans="1:20" x14ac:dyDescent="0.25">
      <c r="A414" s="33">
        <v>68377</v>
      </c>
      <c r="B414" s="5" t="s">
        <v>844</v>
      </c>
      <c r="C414" s="5" t="s">
        <v>350</v>
      </c>
      <c r="D414" s="6"/>
      <c r="E414" s="7">
        <v>56.318468251500001</v>
      </c>
      <c r="F414" s="8">
        <v>1</v>
      </c>
      <c r="G414" s="7">
        <v>9102.2722669391005</v>
      </c>
      <c r="H414" s="7"/>
      <c r="I414" s="8">
        <v>1</v>
      </c>
      <c r="J414" s="7">
        <v>19610.610514799999</v>
      </c>
      <c r="K414" s="1">
        <v>1</v>
      </c>
      <c r="L414" s="8">
        <f t="shared" si="30"/>
        <v>3</v>
      </c>
      <c r="M414" s="6">
        <v>22004.314279499999</v>
      </c>
      <c r="N414" s="6">
        <f t="shared" si="31"/>
        <v>28769.201249990598</v>
      </c>
      <c r="O414" s="7">
        <f t="shared" si="32"/>
        <v>-6764.8869704905992</v>
      </c>
      <c r="P414" s="7">
        <v>33753.878858199998</v>
      </c>
      <c r="Q414" s="24">
        <f t="shared" si="33"/>
        <v>0.65190475950749527</v>
      </c>
      <c r="R414" s="24">
        <v>0.37962964177131653</v>
      </c>
      <c r="S414" s="25">
        <f t="shared" si="34"/>
        <v>24.748237032084671</v>
      </c>
      <c r="T414" s="4">
        <v>413</v>
      </c>
    </row>
    <row r="415" spans="1:20" x14ac:dyDescent="0.25">
      <c r="A415" s="33">
        <v>68147</v>
      </c>
      <c r="B415" s="5" t="s">
        <v>572</v>
      </c>
      <c r="C415" s="5" t="s">
        <v>350</v>
      </c>
      <c r="D415" s="6"/>
      <c r="E415" s="7">
        <v>120.18735721900001</v>
      </c>
      <c r="F415" s="8">
        <v>1</v>
      </c>
      <c r="G415" s="7">
        <v>5167.1492414159993</v>
      </c>
      <c r="H415" s="7">
        <v>12.4729529343</v>
      </c>
      <c r="I415" s="8">
        <v>1</v>
      </c>
      <c r="J415" s="7">
        <v>211.04002791100001</v>
      </c>
      <c r="K415" s="1">
        <v>1</v>
      </c>
      <c r="L415" s="8">
        <f t="shared" si="30"/>
        <v>3</v>
      </c>
      <c r="M415" s="6">
        <v>5395.2593357899996</v>
      </c>
      <c r="N415" s="6">
        <f t="shared" si="31"/>
        <v>5510.8495794802993</v>
      </c>
      <c r="O415" s="7">
        <f t="shared" si="32"/>
        <v>-115.59024369029976</v>
      </c>
      <c r="P415" s="7">
        <v>8404.2871326900004</v>
      </c>
      <c r="Q415" s="24">
        <f t="shared" si="33"/>
        <v>0.64196513643663589</v>
      </c>
      <c r="R415" s="24">
        <v>0.3845829963684082</v>
      </c>
      <c r="S415" s="25">
        <f t="shared" si="34"/>
        <v>24.688887573485541</v>
      </c>
      <c r="T415" s="4">
        <v>414</v>
      </c>
    </row>
    <row r="416" spans="1:20" x14ac:dyDescent="0.25">
      <c r="A416" s="33">
        <v>68385</v>
      </c>
      <c r="B416" s="5" t="s">
        <v>777</v>
      </c>
      <c r="C416" s="5" t="s">
        <v>350</v>
      </c>
      <c r="D416" s="6"/>
      <c r="E416" s="7">
        <v>61.465213223799999</v>
      </c>
      <c r="F416" s="8">
        <v>1</v>
      </c>
      <c r="G416" s="7">
        <v>18080.8214444</v>
      </c>
      <c r="H416" s="7"/>
      <c r="I416" s="8">
        <v>1</v>
      </c>
      <c r="J416" s="7">
        <v>23267.229625</v>
      </c>
      <c r="K416" s="1">
        <v>1</v>
      </c>
      <c r="L416" s="8">
        <f t="shared" si="30"/>
        <v>3</v>
      </c>
      <c r="M416" s="6">
        <v>33370.405319099998</v>
      </c>
      <c r="N416" s="6">
        <f t="shared" si="31"/>
        <v>41409.516282623801</v>
      </c>
      <c r="O416" s="7">
        <f t="shared" si="32"/>
        <v>-8039.1109635238026</v>
      </c>
      <c r="P416" s="7">
        <v>59580.234348500002</v>
      </c>
      <c r="Q416" s="24">
        <f t="shared" si="33"/>
        <v>0.56009187751608991</v>
      </c>
      <c r="R416" s="24">
        <v>0.44043320417404175</v>
      </c>
      <c r="S416" s="25">
        <f t="shared" si="34"/>
        <v>24.668306024626641</v>
      </c>
      <c r="T416" s="4">
        <v>415</v>
      </c>
    </row>
    <row r="417" spans="1:20" x14ac:dyDescent="0.25">
      <c r="A417" s="33">
        <v>52352</v>
      </c>
      <c r="B417" s="5" t="s">
        <v>523</v>
      </c>
      <c r="C417" s="5" t="s">
        <v>18</v>
      </c>
      <c r="D417" s="6"/>
      <c r="E417" s="7"/>
      <c r="F417" s="8"/>
      <c r="G417" s="7">
        <v>1634.3613427329999</v>
      </c>
      <c r="H417" s="7">
        <v>2.7482548142200001</v>
      </c>
      <c r="I417" s="8">
        <v>1</v>
      </c>
      <c r="J417" s="7">
        <v>3846.2122697099999</v>
      </c>
      <c r="K417" s="1">
        <v>1</v>
      </c>
      <c r="L417" s="8">
        <f t="shared" si="30"/>
        <v>2</v>
      </c>
      <c r="M417" s="6">
        <v>5297.5617248099998</v>
      </c>
      <c r="N417" s="6">
        <f t="shared" si="31"/>
        <v>5483.3218672572202</v>
      </c>
      <c r="O417" s="7">
        <f t="shared" si="32"/>
        <v>-185.76014244722046</v>
      </c>
      <c r="P417" s="7">
        <v>8046.1139308600004</v>
      </c>
      <c r="Q417" s="24">
        <f t="shared" si="33"/>
        <v>0.6584000388674307</v>
      </c>
      <c r="R417" s="24">
        <v>0.37456399202346802</v>
      </c>
      <c r="S417" s="25">
        <f t="shared" si="34"/>
        <v>24.661294690659137</v>
      </c>
      <c r="T417" s="4">
        <v>416</v>
      </c>
    </row>
    <row r="418" spans="1:20" x14ac:dyDescent="0.25">
      <c r="A418" s="33">
        <v>15425</v>
      </c>
      <c r="B418" s="5" t="s">
        <v>542</v>
      </c>
      <c r="C418" s="5" t="s">
        <v>46</v>
      </c>
      <c r="D418" s="6"/>
      <c r="E418" s="7">
        <v>1.3350088354000001E-2</v>
      </c>
      <c r="F418" s="8">
        <v>1</v>
      </c>
      <c r="G418" s="7">
        <v>9444.4214940300008</v>
      </c>
      <c r="H418" s="7">
        <v>65.260144735500006</v>
      </c>
      <c r="I418" s="8">
        <v>1</v>
      </c>
      <c r="J418" s="7">
        <v>13904.405436999999</v>
      </c>
      <c r="K418" s="1">
        <v>1</v>
      </c>
      <c r="L418" s="8">
        <f t="shared" si="30"/>
        <v>3</v>
      </c>
      <c r="M418" s="6">
        <v>15899.9924734</v>
      </c>
      <c r="N418" s="6">
        <f t="shared" si="31"/>
        <v>23414.100425853852</v>
      </c>
      <c r="O418" s="7">
        <f t="shared" si="32"/>
        <v>-7514.1079524538527</v>
      </c>
      <c r="P418" s="7">
        <v>19901.8809492</v>
      </c>
      <c r="Q418" s="24">
        <f t="shared" si="33"/>
        <v>0.79891908277338652</v>
      </c>
      <c r="R418" s="24">
        <v>0.30865800380706787</v>
      </c>
      <c r="S418" s="25">
        <f t="shared" si="34"/>
        <v>24.659276929220709</v>
      </c>
      <c r="T418" s="4">
        <v>417</v>
      </c>
    </row>
    <row r="419" spans="1:20" x14ac:dyDescent="0.25">
      <c r="A419" s="33">
        <v>54553</v>
      </c>
      <c r="B419" s="5" t="s">
        <v>556</v>
      </c>
      <c r="C419" s="5" t="s">
        <v>12</v>
      </c>
      <c r="D419" s="6">
        <v>2.2808038492199998</v>
      </c>
      <c r="E419" s="7">
        <v>1759.1233516299999</v>
      </c>
      <c r="F419" s="8">
        <v>1</v>
      </c>
      <c r="G419" s="7"/>
      <c r="H419" s="7"/>
      <c r="I419" s="8"/>
      <c r="J419" s="7"/>
      <c r="K419" s="1"/>
      <c r="L419" s="8">
        <f t="shared" si="30"/>
        <v>1</v>
      </c>
      <c r="M419" s="6">
        <v>1761.40413741</v>
      </c>
      <c r="N419" s="6">
        <f t="shared" si="31"/>
        <v>1761.40415547922</v>
      </c>
      <c r="O419" s="7">
        <f t="shared" si="32"/>
        <v>-1.8069220004690578E-5</v>
      </c>
      <c r="P419" s="7">
        <v>4447.8765514799998</v>
      </c>
      <c r="Q419" s="24">
        <f t="shared" si="33"/>
        <v>0.39601012236364902</v>
      </c>
      <c r="R419" s="24">
        <v>0.62228262424468994</v>
      </c>
      <c r="S419" s="25">
        <f t="shared" si="34"/>
        <v>24.643021817191229</v>
      </c>
      <c r="T419" s="4">
        <v>418</v>
      </c>
    </row>
    <row r="420" spans="1:20" x14ac:dyDescent="0.25">
      <c r="A420" s="33">
        <v>85263</v>
      </c>
      <c r="B420" s="5" t="s">
        <v>521</v>
      </c>
      <c r="C420" s="5" t="s">
        <v>114</v>
      </c>
      <c r="D420" s="6">
        <v>31273.218207000002</v>
      </c>
      <c r="E420" s="7">
        <v>5060.7453205700003</v>
      </c>
      <c r="F420" s="8">
        <v>1</v>
      </c>
      <c r="G420" s="7">
        <v>1904.998919173762</v>
      </c>
      <c r="H420" s="7">
        <v>0.82737637732500002</v>
      </c>
      <c r="I420" s="8">
        <v>1</v>
      </c>
      <c r="J420" s="7"/>
      <c r="K420" s="1"/>
      <c r="L420" s="8">
        <f t="shared" si="30"/>
        <v>2</v>
      </c>
      <c r="M420" s="6">
        <v>38204.657075199997</v>
      </c>
      <c r="N420" s="6">
        <f t="shared" si="31"/>
        <v>38239.789823121086</v>
      </c>
      <c r="O420" s="7">
        <f t="shared" si="32"/>
        <v>-35.132747921088594</v>
      </c>
      <c r="P420" s="7">
        <v>78063.068925800006</v>
      </c>
      <c r="Q420" s="24">
        <f t="shared" si="33"/>
        <v>0.48940757263225249</v>
      </c>
      <c r="R420" s="24">
        <v>0.50279504060745239</v>
      </c>
      <c r="S420" s="25">
        <f t="shared" si="34"/>
        <v>24.60717003552281</v>
      </c>
      <c r="T420" s="4">
        <v>419</v>
      </c>
    </row>
    <row r="421" spans="1:20" x14ac:dyDescent="0.25">
      <c r="A421" s="33">
        <v>15835</v>
      </c>
      <c r="B421" s="5" t="s">
        <v>548</v>
      </c>
      <c r="C421" s="5" t="s">
        <v>46</v>
      </c>
      <c r="D421" s="6"/>
      <c r="E421" s="7"/>
      <c r="F421" s="8"/>
      <c r="G421" s="7">
        <v>2553.2513848399999</v>
      </c>
      <c r="H421" s="7"/>
      <c r="I421" s="8">
        <v>1</v>
      </c>
      <c r="J421" s="7">
        <v>7702.81452412</v>
      </c>
      <c r="K421" s="1">
        <v>1</v>
      </c>
      <c r="L421" s="8">
        <f t="shared" si="30"/>
        <v>2</v>
      </c>
      <c r="M421" s="6">
        <v>7855.9722661799997</v>
      </c>
      <c r="N421" s="6">
        <f t="shared" si="31"/>
        <v>10256.065908959999</v>
      </c>
      <c r="O421" s="7">
        <f t="shared" si="32"/>
        <v>-2400.0936427799998</v>
      </c>
      <c r="P421" s="7">
        <v>7959.5783413700001</v>
      </c>
      <c r="Q421" s="24">
        <f t="shared" si="33"/>
        <v>0.98698347189429536</v>
      </c>
      <c r="R421" s="24">
        <v>0.24926599860191345</v>
      </c>
      <c r="S421" s="25">
        <f t="shared" si="34"/>
        <v>24.60214207253151</v>
      </c>
      <c r="T421" s="4">
        <v>420</v>
      </c>
    </row>
    <row r="422" spans="1:20" x14ac:dyDescent="0.25">
      <c r="A422" s="33">
        <v>15248</v>
      </c>
      <c r="B422" s="5" t="s">
        <v>511</v>
      </c>
      <c r="C422" s="5" t="s">
        <v>46</v>
      </c>
      <c r="D422" s="6"/>
      <c r="E422" s="7"/>
      <c r="F422" s="8"/>
      <c r="G422" s="7">
        <v>4831.1122059439995</v>
      </c>
      <c r="H422" s="7">
        <v>6.5184467910000002E-2</v>
      </c>
      <c r="I422" s="8">
        <v>1</v>
      </c>
      <c r="J422" s="7">
        <v>2407.4053054800002</v>
      </c>
      <c r="K422" s="1">
        <v>1</v>
      </c>
      <c r="L422" s="8">
        <f t="shared" si="30"/>
        <v>2</v>
      </c>
      <c r="M422" s="6">
        <v>5233.3623672100002</v>
      </c>
      <c r="N422" s="6">
        <f t="shared" si="31"/>
        <v>7238.5826958919097</v>
      </c>
      <c r="O422" s="7">
        <f t="shared" si="32"/>
        <v>-2005.2203286819095</v>
      </c>
      <c r="P422" s="7">
        <v>6988.6715830900002</v>
      </c>
      <c r="Q422" s="24">
        <f t="shared" si="33"/>
        <v>0.74883506900979591</v>
      </c>
      <c r="R422" s="24">
        <v>0.32830187678337097</v>
      </c>
      <c r="S422" s="25">
        <f t="shared" si="34"/>
        <v>24.58439585571211</v>
      </c>
      <c r="T422" s="4">
        <v>421</v>
      </c>
    </row>
    <row r="423" spans="1:20" x14ac:dyDescent="0.25">
      <c r="A423" s="33">
        <v>25436</v>
      </c>
      <c r="B423" s="5" t="s">
        <v>541</v>
      </c>
      <c r="C423" s="5" t="s">
        <v>61</v>
      </c>
      <c r="D423" s="6"/>
      <c r="E423" s="7">
        <v>4.5753176411800003E-2</v>
      </c>
      <c r="F423" s="8">
        <v>1</v>
      </c>
      <c r="G423" s="7">
        <v>6530.0410362000002</v>
      </c>
      <c r="H423" s="7">
        <v>70.288517813799999</v>
      </c>
      <c r="I423" s="8">
        <v>1</v>
      </c>
      <c r="J423" s="7">
        <v>8383.7010222600002</v>
      </c>
      <c r="K423" s="1">
        <v>1</v>
      </c>
      <c r="L423" s="8">
        <f t="shared" si="30"/>
        <v>3</v>
      </c>
      <c r="M423" s="6">
        <v>9674.8555180900003</v>
      </c>
      <c r="N423" s="6">
        <f t="shared" si="31"/>
        <v>14984.076329450212</v>
      </c>
      <c r="O423" s="7">
        <f t="shared" si="32"/>
        <v>-5309.2208113602119</v>
      </c>
      <c r="P423" s="7">
        <v>10643.075048299999</v>
      </c>
      <c r="Q423" s="24">
        <f t="shared" si="33"/>
        <v>0.90902821545314094</v>
      </c>
      <c r="R423" s="24">
        <v>0.27012383937835693</v>
      </c>
      <c r="S423" s="25">
        <f t="shared" si="34"/>
        <v>24.555019166145868</v>
      </c>
      <c r="T423" s="4">
        <v>422</v>
      </c>
    </row>
    <row r="424" spans="1:20" x14ac:dyDescent="0.25">
      <c r="A424" s="33">
        <v>15180</v>
      </c>
      <c r="B424" s="5" t="s">
        <v>555</v>
      </c>
      <c r="C424" s="5" t="s">
        <v>46</v>
      </c>
      <c r="D424" s="6"/>
      <c r="E424" s="7">
        <v>5.7342628724800001E-3</v>
      </c>
      <c r="F424" s="8">
        <v>1</v>
      </c>
      <c r="G424" s="7">
        <v>33321.177598299997</v>
      </c>
      <c r="H424" s="7">
        <v>44.901246821800001</v>
      </c>
      <c r="I424" s="8">
        <v>1</v>
      </c>
      <c r="J424" s="7">
        <v>18568.278309199999</v>
      </c>
      <c r="K424" s="1">
        <v>1</v>
      </c>
      <c r="L424" s="8">
        <f t="shared" si="30"/>
        <v>3</v>
      </c>
      <c r="M424" s="6">
        <v>39642.891679</v>
      </c>
      <c r="N424" s="6">
        <f t="shared" si="31"/>
        <v>51934.36288858467</v>
      </c>
      <c r="O424" s="7">
        <f t="shared" si="32"/>
        <v>-12291.47120958467</v>
      </c>
      <c r="P424" s="7">
        <v>66581.731667600005</v>
      </c>
      <c r="Q424" s="24">
        <f t="shared" si="33"/>
        <v>0.59540193212323766</v>
      </c>
      <c r="R424" s="24">
        <v>0.41209149360656738</v>
      </c>
      <c r="S424" s="25">
        <f t="shared" si="34"/>
        <v>24.536007150490104</v>
      </c>
      <c r="T424" s="4">
        <v>423</v>
      </c>
    </row>
    <row r="425" spans="1:20" x14ac:dyDescent="0.25">
      <c r="A425" s="33">
        <v>25151</v>
      </c>
      <c r="B425" s="5" t="s">
        <v>505</v>
      </c>
      <c r="C425" s="5" t="s">
        <v>61</v>
      </c>
      <c r="D425" s="6"/>
      <c r="E425" s="7">
        <v>1.58810163678E-2</v>
      </c>
      <c r="F425" s="8">
        <v>1</v>
      </c>
      <c r="G425" s="7">
        <v>6139.4716446900002</v>
      </c>
      <c r="H425" s="7"/>
      <c r="I425" s="8">
        <v>1</v>
      </c>
      <c r="J425" s="7">
        <v>5249.7412054899996</v>
      </c>
      <c r="K425" s="1">
        <v>1</v>
      </c>
      <c r="L425" s="8">
        <f t="shared" si="30"/>
        <v>3</v>
      </c>
      <c r="M425" s="6">
        <v>8994.4683974399995</v>
      </c>
      <c r="N425" s="6">
        <f t="shared" si="31"/>
        <v>11389.228731196366</v>
      </c>
      <c r="O425" s="7">
        <f t="shared" si="32"/>
        <v>-2394.7603337563669</v>
      </c>
      <c r="P425" s="7">
        <v>11253.211846599999</v>
      </c>
      <c r="Q425" s="24">
        <f t="shared" si="33"/>
        <v>0.79928010954113093</v>
      </c>
      <c r="R425" s="24">
        <v>0.30576923489570618</v>
      </c>
      <c r="S425" s="25">
        <f t="shared" si="34"/>
        <v>24.439526756174786</v>
      </c>
      <c r="T425" s="4">
        <v>424</v>
      </c>
    </row>
    <row r="426" spans="1:20" x14ac:dyDescent="0.25">
      <c r="A426" s="33">
        <v>5031</v>
      </c>
      <c r="B426" s="5" t="s">
        <v>21</v>
      </c>
      <c r="C426" s="5" t="s">
        <v>15</v>
      </c>
      <c r="D426" s="6">
        <v>7.5503740839500004</v>
      </c>
      <c r="E426" s="7">
        <v>189.156930184</v>
      </c>
      <c r="F426" s="8">
        <v>1</v>
      </c>
      <c r="G426" s="7">
        <v>25667.87472923</v>
      </c>
      <c r="H426" s="7">
        <v>2.9650119622000002</v>
      </c>
      <c r="I426" s="8">
        <v>1</v>
      </c>
      <c r="J426" s="7">
        <v>27552.533769400001</v>
      </c>
      <c r="K426" s="1">
        <v>1</v>
      </c>
      <c r="L426" s="8">
        <f t="shared" si="30"/>
        <v>3</v>
      </c>
      <c r="M426" s="6">
        <v>43855.795736300002</v>
      </c>
      <c r="N426" s="6">
        <f t="shared" si="31"/>
        <v>53420.08081486015</v>
      </c>
      <c r="O426" s="7">
        <f t="shared" si="32"/>
        <v>-9564.2850785601477</v>
      </c>
      <c r="P426" s="7">
        <v>120822.65466</v>
      </c>
      <c r="Q426" s="24">
        <f t="shared" si="33"/>
        <v>0.36297659457749909</v>
      </c>
      <c r="R426" s="24">
        <v>0.67324423789978027</v>
      </c>
      <c r="S426" s="25">
        <f t="shared" si="34"/>
        <v>24.437190079178588</v>
      </c>
      <c r="T426" s="4">
        <v>425</v>
      </c>
    </row>
    <row r="427" spans="1:20" x14ac:dyDescent="0.25">
      <c r="A427" s="33">
        <v>73283</v>
      </c>
      <c r="B427" s="5" t="s">
        <v>406</v>
      </c>
      <c r="C427" s="5" t="s">
        <v>35</v>
      </c>
      <c r="D427" s="6"/>
      <c r="E427" s="7"/>
      <c r="F427" s="8"/>
      <c r="G427" s="7">
        <v>15591.087224489</v>
      </c>
      <c r="H427" s="7">
        <v>79.376326569599996</v>
      </c>
      <c r="I427" s="8">
        <v>1</v>
      </c>
      <c r="J427" s="7">
        <v>6625.2320857799996</v>
      </c>
      <c r="K427" s="1">
        <v>1</v>
      </c>
      <c r="L427" s="8">
        <f t="shared" si="30"/>
        <v>2</v>
      </c>
      <c r="M427" s="6">
        <v>17160.460436599999</v>
      </c>
      <c r="N427" s="6">
        <f t="shared" si="31"/>
        <v>22295.695636838598</v>
      </c>
      <c r="O427" s="7">
        <f t="shared" si="32"/>
        <v>-5135.2352002385996</v>
      </c>
      <c r="P427" s="7">
        <v>21843.9114539</v>
      </c>
      <c r="Q427" s="24">
        <f t="shared" si="33"/>
        <v>0.78559467121151416</v>
      </c>
      <c r="R427" s="24">
        <v>0.31064334511756897</v>
      </c>
      <c r="S427" s="25">
        <f t="shared" si="34"/>
        <v>24.40397565716815</v>
      </c>
      <c r="T427" s="4">
        <v>426</v>
      </c>
    </row>
    <row r="428" spans="1:20" x14ac:dyDescent="0.25">
      <c r="A428" s="33">
        <v>15476</v>
      </c>
      <c r="B428" s="5" t="s">
        <v>561</v>
      </c>
      <c r="C428" s="5" t="s">
        <v>46</v>
      </c>
      <c r="D428" s="6"/>
      <c r="E428" s="7"/>
      <c r="F428" s="8"/>
      <c r="G428" s="7">
        <v>595.24242284499996</v>
      </c>
      <c r="H428" s="7"/>
      <c r="I428" s="8">
        <v>1</v>
      </c>
      <c r="J428" s="7">
        <v>4116.2014847800001</v>
      </c>
      <c r="K428" s="1">
        <v>1</v>
      </c>
      <c r="L428" s="8">
        <f t="shared" si="30"/>
        <v>2</v>
      </c>
      <c r="M428" s="6">
        <v>4221.2475387000004</v>
      </c>
      <c r="N428" s="6">
        <f t="shared" si="31"/>
        <v>4711.4439076250001</v>
      </c>
      <c r="O428" s="7">
        <f t="shared" si="32"/>
        <v>-490.19636892499966</v>
      </c>
      <c r="P428" s="7">
        <v>5980.5731459600001</v>
      </c>
      <c r="Q428" s="24">
        <f t="shared" si="33"/>
        <v>0.70582658813420573</v>
      </c>
      <c r="R428" s="24">
        <v>0.34517765045166016</v>
      </c>
      <c r="S428" s="25">
        <f t="shared" si="34"/>
        <v>24.363556331847676</v>
      </c>
      <c r="T428" s="4">
        <v>427</v>
      </c>
    </row>
    <row r="429" spans="1:20" x14ac:dyDescent="0.25">
      <c r="A429" s="33">
        <v>52381</v>
      </c>
      <c r="B429" s="5" t="s">
        <v>437</v>
      </c>
      <c r="C429" s="5" t="s">
        <v>18</v>
      </c>
      <c r="D429" s="6"/>
      <c r="E429" s="7"/>
      <c r="F429" s="8"/>
      <c r="G429" s="7">
        <v>7566.1856389500008</v>
      </c>
      <c r="H429" s="7">
        <v>330.771320027</v>
      </c>
      <c r="I429" s="8">
        <v>1</v>
      </c>
      <c r="J429" s="7">
        <v>278.953328935</v>
      </c>
      <c r="K429" s="1">
        <v>1</v>
      </c>
      <c r="L429" s="8">
        <f t="shared" si="30"/>
        <v>2</v>
      </c>
      <c r="M429" s="6">
        <v>8118.6933737199997</v>
      </c>
      <c r="N429" s="6">
        <f t="shared" si="31"/>
        <v>8175.910287912001</v>
      </c>
      <c r="O429" s="7">
        <f t="shared" si="32"/>
        <v>-57.216914192001241</v>
      </c>
      <c r="P429" s="7">
        <v>13621.626428199999</v>
      </c>
      <c r="Q429" s="24">
        <f t="shared" si="33"/>
        <v>0.59601497783791646</v>
      </c>
      <c r="R429" s="24">
        <v>0.40860623121261597</v>
      </c>
      <c r="S429" s="25">
        <f t="shared" si="34"/>
        <v>24.353543384062188</v>
      </c>
      <c r="T429" s="4">
        <v>428</v>
      </c>
    </row>
    <row r="430" spans="1:20" x14ac:dyDescent="0.25">
      <c r="A430" s="33">
        <v>76828</v>
      </c>
      <c r="B430" s="5" t="s">
        <v>335</v>
      </c>
      <c r="C430" s="5" t="s">
        <v>57</v>
      </c>
      <c r="D430" s="6"/>
      <c r="E430" s="7">
        <v>325.56835235099999</v>
      </c>
      <c r="F430" s="8">
        <v>1</v>
      </c>
      <c r="G430" s="7">
        <v>14031.136956825119</v>
      </c>
      <c r="H430" s="7">
        <v>20.679079980442204</v>
      </c>
      <c r="I430" s="8">
        <v>1</v>
      </c>
      <c r="J430" s="7">
        <v>2125.5761503399999</v>
      </c>
      <c r="K430" s="1">
        <v>1</v>
      </c>
      <c r="L430" s="8">
        <f t="shared" si="30"/>
        <v>3</v>
      </c>
      <c r="M430" s="6">
        <v>16311.0134825</v>
      </c>
      <c r="N430" s="6">
        <f t="shared" si="31"/>
        <v>16502.960539496562</v>
      </c>
      <c r="O430" s="7">
        <f t="shared" si="32"/>
        <v>-191.94705699656151</v>
      </c>
      <c r="P430" s="7">
        <v>30727.772085199998</v>
      </c>
      <c r="Q430" s="24">
        <f t="shared" si="33"/>
        <v>0.53082317316315242</v>
      </c>
      <c r="R430" s="24">
        <v>0.45808637142181396</v>
      </c>
      <c r="S430" s="25">
        <f t="shared" si="34"/>
        <v>24.316286126092169</v>
      </c>
      <c r="T430" s="4">
        <v>429</v>
      </c>
    </row>
    <row r="431" spans="1:20" x14ac:dyDescent="0.25">
      <c r="A431" s="33">
        <v>17272</v>
      </c>
      <c r="B431" s="5" t="s">
        <v>266</v>
      </c>
      <c r="C431" s="5" t="s">
        <v>96</v>
      </c>
      <c r="D431" s="6"/>
      <c r="E431" s="7">
        <v>3.9246807091400002E-4</v>
      </c>
      <c r="F431" s="8">
        <v>1</v>
      </c>
      <c r="G431" s="7">
        <v>8750.4466822699997</v>
      </c>
      <c r="H431" s="7">
        <v>7.6165157838599997</v>
      </c>
      <c r="I431" s="8">
        <v>1</v>
      </c>
      <c r="J431" s="7">
        <v>5111.1707970699999</v>
      </c>
      <c r="K431" s="1">
        <v>1</v>
      </c>
      <c r="L431" s="8">
        <f t="shared" si="30"/>
        <v>3</v>
      </c>
      <c r="M431" s="6">
        <v>11181.9134614</v>
      </c>
      <c r="N431" s="6">
        <f t="shared" si="31"/>
        <v>13869.234387591932</v>
      </c>
      <c r="O431" s="7">
        <f t="shared" si="32"/>
        <v>-2687.3209261919328</v>
      </c>
      <c r="P431" s="7">
        <v>19347.986203500001</v>
      </c>
      <c r="Q431" s="24">
        <f t="shared" si="33"/>
        <v>0.57793681181027612</v>
      </c>
      <c r="R431" s="24">
        <v>0.42024943232536316</v>
      </c>
      <c r="S431" s="25">
        <f t="shared" si="34"/>
        <v>24.287761708319877</v>
      </c>
      <c r="T431" s="4">
        <v>430</v>
      </c>
    </row>
    <row r="432" spans="1:20" x14ac:dyDescent="0.25">
      <c r="A432" s="33">
        <v>81794</v>
      </c>
      <c r="B432" s="5" t="s">
        <v>551</v>
      </c>
      <c r="C432" s="5" t="s">
        <v>104</v>
      </c>
      <c r="D432" s="6">
        <v>90893.979401400007</v>
      </c>
      <c r="E432" s="7">
        <v>48984.415314799997</v>
      </c>
      <c r="F432" s="8">
        <v>1</v>
      </c>
      <c r="G432" s="7">
        <v>121823.05845063999</v>
      </c>
      <c r="H432" s="7">
        <v>6.0208278609199999</v>
      </c>
      <c r="I432" s="8">
        <v>1</v>
      </c>
      <c r="J432" s="7">
        <v>85799.313927900002</v>
      </c>
      <c r="K432" s="1">
        <v>1</v>
      </c>
      <c r="L432" s="8">
        <f t="shared" si="30"/>
        <v>3</v>
      </c>
      <c r="M432" s="6">
        <v>285758.86169599998</v>
      </c>
      <c r="N432" s="6">
        <f t="shared" si="31"/>
        <v>347506.78792260092</v>
      </c>
      <c r="O432" s="7">
        <f t="shared" si="32"/>
        <v>-61747.926226600946</v>
      </c>
      <c r="P432" s="7">
        <v>538132.588215</v>
      </c>
      <c r="Q432" s="24">
        <f t="shared" si="33"/>
        <v>0.53101943267154594</v>
      </c>
      <c r="R432" s="24">
        <v>0.45733392238616943</v>
      </c>
      <c r="S432" s="25">
        <f t="shared" si="34"/>
        <v>24.285320000695652</v>
      </c>
      <c r="T432" s="4">
        <v>431</v>
      </c>
    </row>
    <row r="433" spans="1:20" x14ac:dyDescent="0.25">
      <c r="A433" s="33">
        <v>54480</v>
      </c>
      <c r="B433" s="5" t="s">
        <v>564</v>
      </c>
      <c r="C433" s="5" t="s">
        <v>12</v>
      </c>
      <c r="D433" s="6"/>
      <c r="E433" s="7"/>
      <c r="F433" s="8"/>
      <c r="G433" s="7">
        <v>9336.9402709810001</v>
      </c>
      <c r="H433" s="7">
        <v>1.69566904467</v>
      </c>
      <c r="I433" s="8">
        <v>1</v>
      </c>
      <c r="J433" s="7">
        <v>9784.1223068800009</v>
      </c>
      <c r="K433" s="1">
        <v>1</v>
      </c>
      <c r="L433" s="8">
        <f t="shared" si="30"/>
        <v>2</v>
      </c>
      <c r="M433" s="6">
        <v>12585.8326213</v>
      </c>
      <c r="N433" s="6">
        <f t="shared" si="31"/>
        <v>19122.758246905672</v>
      </c>
      <c r="O433" s="7">
        <f t="shared" si="32"/>
        <v>-6536.9256256056724</v>
      </c>
      <c r="P433" s="7">
        <v>16000.967037300001</v>
      </c>
      <c r="Q433" s="24">
        <f t="shared" si="33"/>
        <v>0.78656699885457237</v>
      </c>
      <c r="R433" s="24">
        <v>0.30822178721427917</v>
      </c>
      <c r="S433" s="25">
        <f t="shared" si="34"/>
        <v>24.243708615072819</v>
      </c>
      <c r="T433" s="4">
        <v>432</v>
      </c>
    </row>
    <row r="434" spans="1:20" x14ac:dyDescent="0.25">
      <c r="A434" s="33">
        <v>18592</v>
      </c>
      <c r="B434" s="5" t="s">
        <v>550</v>
      </c>
      <c r="C434" s="5" t="s">
        <v>182</v>
      </c>
      <c r="D434" s="6">
        <v>8535.29695971</v>
      </c>
      <c r="E434" s="7"/>
      <c r="F434" s="8">
        <v>1</v>
      </c>
      <c r="G434" s="7">
        <v>91644.773757776711</v>
      </c>
      <c r="H434" s="7">
        <v>25.6996607297</v>
      </c>
      <c r="I434" s="8">
        <v>1</v>
      </c>
      <c r="J434" s="7">
        <v>218390.914624</v>
      </c>
      <c r="K434" s="1">
        <v>1</v>
      </c>
      <c r="L434" s="8">
        <f t="shared" si="30"/>
        <v>3</v>
      </c>
      <c r="M434" s="6">
        <v>237988.734807</v>
      </c>
      <c r="N434" s="6">
        <f t="shared" si="31"/>
        <v>318596.68500221643</v>
      </c>
      <c r="O434" s="7">
        <f t="shared" si="32"/>
        <v>-80607.950195216428</v>
      </c>
      <c r="P434" s="7">
        <v>414560.37833699997</v>
      </c>
      <c r="Q434" s="24">
        <f t="shared" si="33"/>
        <v>0.57407496529621738</v>
      </c>
      <c r="R434" s="24">
        <v>0.42205086350440979</v>
      </c>
      <c r="S434" s="25">
        <f t="shared" si="34"/>
        <v>24.228883481953261</v>
      </c>
      <c r="T434" s="4">
        <v>433</v>
      </c>
    </row>
    <row r="435" spans="1:20" x14ac:dyDescent="0.25">
      <c r="A435" s="33">
        <v>13838</v>
      </c>
      <c r="B435" s="5" t="s">
        <v>565</v>
      </c>
      <c r="C435" s="5" t="s">
        <v>33</v>
      </c>
      <c r="D435" s="6">
        <v>2334.49479234</v>
      </c>
      <c r="E435" s="7">
        <v>5667.6729899399998</v>
      </c>
      <c r="F435" s="8">
        <v>1</v>
      </c>
      <c r="G435" s="7">
        <v>0.60163279192999997</v>
      </c>
      <c r="H435" s="7"/>
      <c r="I435" s="8">
        <v>1</v>
      </c>
      <c r="J435" s="7"/>
      <c r="K435" s="1"/>
      <c r="L435" s="8">
        <f t="shared" si="30"/>
        <v>2</v>
      </c>
      <c r="M435" s="6">
        <v>8154.7507374200004</v>
      </c>
      <c r="N435" s="6">
        <f t="shared" si="31"/>
        <v>8002.769415071929</v>
      </c>
      <c r="O435" s="7">
        <f t="shared" si="32"/>
        <v>151.98132234807144</v>
      </c>
      <c r="P435" s="7">
        <v>19004.935676699999</v>
      </c>
      <c r="Q435" s="24">
        <f t="shared" si="33"/>
        <v>0.42908594252269444</v>
      </c>
      <c r="R435" s="24">
        <v>0.56365233659744263</v>
      </c>
      <c r="S435" s="25">
        <f t="shared" si="34"/>
        <v>24.185529410403269</v>
      </c>
      <c r="T435" s="4">
        <v>434</v>
      </c>
    </row>
    <row r="436" spans="1:20" x14ac:dyDescent="0.25">
      <c r="A436" s="33">
        <v>68397</v>
      </c>
      <c r="B436" s="5" t="s">
        <v>345</v>
      </c>
      <c r="C436" s="5" t="s">
        <v>350</v>
      </c>
      <c r="D436" s="6"/>
      <c r="E436" s="7">
        <v>8.5040111267999994E-5</v>
      </c>
      <c r="F436" s="8">
        <v>1</v>
      </c>
      <c r="G436" s="7">
        <v>3406.8144194900001</v>
      </c>
      <c r="H436" s="7">
        <v>0.209005441692</v>
      </c>
      <c r="I436" s="8">
        <v>1</v>
      </c>
      <c r="J436" s="7">
        <v>18040.4613063</v>
      </c>
      <c r="K436" s="1">
        <v>1</v>
      </c>
      <c r="L436" s="8">
        <f t="shared" si="30"/>
        <v>3</v>
      </c>
      <c r="M436" s="6">
        <v>19513.911487699999</v>
      </c>
      <c r="N436" s="6">
        <f t="shared" si="31"/>
        <v>21447.484816271804</v>
      </c>
      <c r="O436" s="7">
        <f t="shared" si="32"/>
        <v>-1933.5733285718052</v>
      </c>
      <c r="P436" s="7">
        <v>28366.725723399999</v>
      </c>
      <c r="Q436" s="24">
        <f t="shared" si="33"/>
        <v>0.68791554153896506</v>
      </c>
      <c r="R436" s="24">
        <v>0.35010308027267456</v>
      </c>
      <c r="S436" s="25">
        <f t="shared" si="34"/>
        <v>24.084135006023669</v>
      </c>
      <c r="T436" s="4">
        <v>435</v>
      </c>
    </row>
    <row r="437" spans="1:20" x14ac:dyDescent="0.25">
      <c r="A437" s="33">
        <v>25867</v>
      </c>
      <c r="B437" s="5" t="s">
        <v>419</v>
      </c>
      <c r="C437" s="5" t="s">
        <v>61</v>
      </c>
      <c r="D437" s="6"/>
      <c r="E437" s="7"/>
      <c r="F437" s="8"/>
      <c r="G437" s="7">
        <v>4621.4550036479995</v>
      </c>
      <c r="H437" s="7"/>
      <c r="I437" s="8">
        <v>1</v>
      </c>
      <c r="J437" s="7">
        <v>831.14206599900001</v>
      </c>
      <c r="K437" s="1">
        <v>1</v>
      </c>
      <c r="L437" s="8">
        <f t="shared" si="30"/>
        <v>2</v>
      </c>
      <c r="M437" s="6">
        <v>4780.8169089700004</v>
      </c>
      <c r="N437" s="6">
        <f t="shared" si="31"/>
        <v>5452.5970696469994</v>
      </c>
      <c r="O437" s="7">
        <f t="shared" si="32"/>
        <v>-671.780160676999</v>
      </c>
      <c r="P437" s="7">
        <v>6680.0419854600004</v>
      </c>
      <c r="Q437" s="24">
        <f t="shared" si="33"/>
        <v>0.71568665576894341</v>
      </c>
      <c r="R437" s="24">
        <v>0.33603432774543762</v>
      </c>
      <c r="S437" s="25">
        <f t="shared" si="34"/>
        <v>24.049528424769733</v>
      </c>
      <c r="T437" s="4">
        <v>436</v>
      </c>
    </row>
    <row r="438" spans="1:20" x14ac:dyDescent="0.25">
      <c r="A438" s="33">
        <v>52699</v>
      </c>
      <c r="B438" s="5" t="s">
        <v>349</v>
      </c>
      <c r="C438" s="5" t="s">
        <v>18</v>
      </c>
      <c r="D438" s="6">
        <v>53.041148697099999</v>
      </c>
      <c r="E438" s="7"/>
      <c r="F438" s="8">
        <v>1</v>
      </c>
      <c r="G438" s="7">
        <v>25659.33201156</v>
      </c>
      <c r="H438" s="7">
        <v>9.2853534872800001</v>
      </c>
      <c r="I438" s="8">
        <v>1</v>
      </c>
      <c r="J438" s="7">
        <v>4743.3017964700002</v>
      </c>
      <c r="K438" s="1">
        <v>1</v>
      </c>
      <c r="L438" s="8">
        <f t="shared" si="30"/>
        <v>3</v>
      </c>
      <c r="M438" s="6">
        <v>28540.342562099999</v>
      </c>
      <c r="N438" s="6">
        <f t="shared" si="31"/>
        <v>30464.960310214381</v>
      </c>
      <c r="O438" s="7">
        <f t="shared" si="32"/>
        <v>-1924.6177481143823</v>
      </c>
      <c r="P438" s="7">
        <v>53911.3801293</v>
      </c>
      <c r="Q438" s="24">
        <f t="shared" si="33"/>
        <v>0.52939365480255562</v>
      </c>
      <c r="R438" s="24">
        <v>0.45376220345497131</v>
      </c>
      <c r="S438" s="25">
        <f t="shared" si="34"/>
        <v>24.021883129828812</v>
      </c>
      <c r="T438" s="4">
        <v>437</v>
      </c>
    </row>
    <row r="439" spans="1:20" x14ac:dyDescent="0.25">
      <c r="A439" s="33">
        <v>68861</v>
      </c>
      <c r="B439" s="5" t="s">
        <v>915</v>
      </c>
      <c r="C439" s="5" t="s">
        <v>350</v>
      </c>
      <c r="D439" s="6"/>
      <c r="E439" s="7">
        <v>1.70654152981E-4</v>
      </c>
      <c r="F439" s="8">
        <v>1</v>
      </c>
      <c r="G439" s="7">
        <v>7362.0668868499997</v>
      </c>
      <c r="H439" s="7">
        <v>14.5915184873</v>
      </c>
      <c r="I439" s="8">
        <v>1</v>
      </c>
      <c r="J439" s="7">
        <v>24069.954588500001</v>
      </c>
      <c r="K439" s="1">
        <v>1</v>
      </c>
      <c r="L439" s="8">
        <f t="shared" si="30"/>
        <v>3</v>
      </c>
      <c r="M439" s="6">
        <v>27499.557715300001</v>
      </c>
      <c r="N439" s="6">
        <f t="shared" si="31"/>
        <v>31446.613164491453</v>
      </c>
      <c r="O439" s="7">
        <f t="shared" si="32"/>
        <v>-3947.0554491914518</v>
      </c>
      <c r="P439" s="7">
        <v>44881.336589400002</v>
      </c>
      <c r="Q439" s="24">
        <f t="shared" si="33"/>
        <v>0.61271699563855686</v>
      </c>
      <c r="R439" s="24">
        <v>0.39175054430961609</v>
      </c>
      <c r="S439" s="25">
        <f t="shared" si="34"/>
        <v>24.003221654915734</v>
      </c>
      <c r="T439" s="4">
        <v>438</v>
      </c>
    </row>
    <row r="440" spans="1:20" x14ac:dyDescent="0.25">
      <c r="A440" s="33">
        <v>52678</v>
      </c>
      <c r="B440" s="5" t="s">
        <v>374</v>
      </c>
      <c r="C440" s="5" t="s">
        <v>18</v>
      </c>
      <c r="D440" s="6"/>
      <c r="E440" s="7"/>
      <c r="F440" s="8"/>
      <c r="G440" s="7">
        <v>34340.228716919999</v>
      </c>
      <c r="H440" s="7">
        <v>1.9955742688</v>
      </c>
      <c r="I440" s="8">
        <v>1</v>
      </c>
      <c r="J440" s="7">
        <v>839.11799781499997</v>
      </c>
      <c r="K440" s="1">
        <v>1</v>
      </c>
      <c r="L440" s="8">
        <f t="shared" si="30"/>
        <v>2</v>
      </c>
      <c r="M440" s="6">
        <v>34910.083605200001</v>
      </c>
      <c r="N440" s="6">
        <f t="shared" si="31"/>
        <v>35181.342289003805</v>
      </c>
      <c r="O440" s="7">
        <f t="shared" si="32"/>
        <v>-271.25868380380416</v>
      </c>
      <c r="P440" s="7">
        <v>60443.584286099998</v>
      </c>
      <c r="Q440" s="24">
        <f t="shared" si="33"/>
        <v>0.57756474930339552</v>
      </c>
      <c r="R440" s="24">
        <v>0.41375461220741272</v>
      </c>
      <c r="S440" s="25">
        <f t="shared" si="34"/>
        <v>23.897007887269798</v>
      </c>
      <c r="T440" s="4">
        <v>439</v>
      </c>
    </row>
    <row r="441" spans="1:20" x14ac:dyDescent="0.25">
      <c r="A441" s="33">
        <v>68318</v>
      </c>
      <c r="B441" s="5" t="s">
        <v>727</v>
      </c>
      <c r="C441" s="5" t="s">
        <v>350</v>
      </c>
      <c r="D441" s="6"/>
      <c r="E441" s="7"/>
      <c r="F441" s="8"/>
      <c r="G441" s="7">
        <v>11694.832332597498</v>
      </c>
      <c r="H441" s="7">
        <v>27.8917105208</v>
      </c>
      <c r="I441" s="8">
        <v>1</v>
      </c>
      <c r="J441" s="7">
        <v>13274.190827500001</v>
      </c>
      <c r="K441" s="1">
        <v>1</v>
      </c>
      <c r="L441" s="8">
        <f t="shared" si="30"/>
        <v>2</v>
      </c>
      <c r="M441" s="6">
        <v>17641.100293899999</v>
      </c>
      <c r="N441" s="6">
        <f t="shared" si="31"/>
        <v>24996.914870618297</v>
      </c>
      <c r="O441" s="7">
        <f t="shared" si="32"/>
        <v>-7355.8145767182978</v>
      </c>
      <c r="P441" s="7">
        <v>30403.563385400001</v>
      </c>
      <c r="Q441" s="24">
        <f t="shared" si="33"/>
        <v>0.5802313390137479</v>
      </c>
      <c r="R441" s="24">
        <v>0.41081929206848145</v>
      </c>
      <c r="S441" s="25">
        <f t="shared" si="34"/>
        <v>23.837022792957498</v>
      </c>
      <c r="T441" s="4">
        <v>440</v>
      </c>
    </row>
    <row r="442" spans="1:20" x14ac:dyDescent="0.25">
      <c r="A442" s="33">
        <v>15226</v>
      </c>
      <c r="B442" s="5" t="s">
        <v>560</v>
      </c>
      <c r="C442" s="5" t="s">
        <v>46</v>
      </c>
      <c r="D442" s="6"/>
      <c r="E442" s="7">
        <v>149.465145613</v>
      </c>
      <c r="F442" s="8">
        <v>1</v>
      </c>
      <c r="G442" s="7">
        <v>1030.3065902599999</v>
      </c>
      <c r="H442" s="7">
        <v>6.5992761459400001E-2</v>
      </c>
      <c r="I442" s="8">
        <v>1</v>
      </c>
      <c r="J442" s="7">
        <v>3007.9240302399999</v>
      </c>
      <c r="K442" s="1">
        <v>1</v>
      </c>
      <c r="L442" s="8">
        <f t="shared" si="30"/>
        <v>3</v>
      </c>
      <c r="M442" s="6">
        <v>3330.4502532199999</v>
      </c>
      <c r="N442" s="6">
        <f t="shared" si="31"/>
        <v>4187.7617588744597</v>
      </c>
      <c r="O442" s="7">
        <f t="shared" si="32"/>
        <v>-857.31150565445978</v>
      </c>
      <c r="P442" s="7">
        <v>4366.1578193300002</v>
      </c>
      <c r="Q442" s="24">
        <f t="shared" si="33"/>
        <v>0.76278741883202639</v>
      </c>
      <c r="R442" s="24">
        <v>0.3121345043182373</v>
      </c>
      <c r="S442" s="25">
        <f t="shared" si="34"/>
        <v>23.809227287732224</v>
      </c>
      <c r="T442" s="4">
        <v>441</v>
      </c>
    </row>
    <row r="443" spans="1:20" x14ac:dyDescent="0.25">
      <c r="A443" s="33">
        <v>41668</v>
      </c>
      <c r="B443" s="5" t="s">
        <v>332</v>
      </c>
      <c r="C443" s="5" t="s">
        <v>99</v>
      </c>
      <c r="D443" s="6"/>
      <c r="E443" s="7">
        <v>2.8964797615399999E-3</v>
      </c>
      <c r="F443" s="8">
        <v>1</v>
      </c>
      <c r="G443" s="7">
        <v>64264.3542313</v>
      </c>
      <c r="H443" s="7">
        <v>774.495960373</v>
      </c>
      <c r="I443" s="8">
        <v>1</v>
      </c>
      <c r="J443" s="7">
        <v>39943.403683999997</v>
      </c>
      <c r="K443" s="1">
        <v>1</v>
      </c>
      <c r="L443" s="8">
        <f t="shared" si="30"/>
        <v>3</v>
      </c>
      <c r="M443" s="6">
        <v>84384.457444999993</v>
      </c>
      <c r="N443" s="6">
        <f t="shared" si="31"/>
        <v>104982.25677215276</v>
      </c>
      <c r="O443" s="7">
        <f t="shared" si="32"/>
        <v>-20597.799327152767</v>
      </c>
      <c r="P443" s="7">
        <v>138797.20741800001</v>
      </c>
      <c r="Q443" s="24">
        <f t="shared" si="33"/>
        <v>0.60796941822373107</v>
      </c>
      <c r="R443" s="24">
        <v>0.39100754261016846</v>
      </c>
      <c r="S443" s="25">
        <f t="shared" si="34"/>
        <v>23.772062820179485</v>
      </c>
      <c r="T443" s="4">
        <v>442</v>
      </c>
    </row>
    <row r="444" spans="1:20" x14ac:dyDescent="0.25">
      <c r="A444" s="33">
        <v>27073</v>
      </c>
      <c r="B444" s="5" t="s">
        <v>141</v>
      </c>
      <c r="C444" s="5" t="s">
        <v>49</v>
      </c>
      <c r="D444" s="6">
        <v>13.2342885923</v>
      </c>
      <c r="E444" s="7">
        <v>353.377310744</v>
      </c>
      <c r="F444" s="8">
        <v>1</v>
      </c>
      <c r="G444" s="7">
        <v>28659.441083442802</v>
      </c>
      <c r="H444" s="7"/>
      <c r="I444" s="8">
        <v>1</v>
      </c>
      <c r="J444" s="7">
        <v>4270.8469489700001</v>
      </c>
      <c r="K444" s="1">
        <v>1</v>
      </c>
      <c r="L444" s="8">
        <f t="shared" si="30"/>
        <v>3</v>
      </c>
      <c r="M444" s="6">
        <v>31320.604961000001</v>
      </c>
      <c r="N444" s="6">
        <f t="shared" si="31"/>
        <v>33296.899631749096</v>
      </c>
      <c r="O444" s="7">
        <f t="shared" si="32"/>
        <v>-1976.2946707490955</v>
      </c>
      <c r="P444" s="7">
        <v>80746.063045200004</v>
      </c>
      <c r="Q444" s="24">
        <f t="shared" si="33"/>
        <v>0.38789018039761719</v>
      </c>
      <c r="R444" s="24">
        <v>0.61247217655181885</v>
      </c>
      <c r="S444" s="25">
        <f t="shared" si="34"/>
        <v>23.757194305120628</v>
      </c>
      <c r="T444" s="4">
        <v>443</v>
      </c>
    </row>
    <row r="445" spans="1:20" x14ac:dyDescent="0.25">
      <c r="A445" s="33">
        <v>25183</v>
      </c>
      <c r="B445" s="5" t="s">
        <v>573</v>
      </c>
      <c r="C445" s="5" t="s">
        <v>61</v>
      </c>
      <c r="D445" s="6"/>
      <c r="E445" s="7">
        <v>299.80432221000001</v>
      </c>
      <c r="F445" s="8">
        <v>1</v>
      </c>
      <c r="G445" s="7">
        <v>7395.3915451000003</v>
      </c>
      <c r="H445" s="7">
        <v>14.207985173899999</v>
      </c>
      <c r="I445" s="8">
        <v>1</v>
      </c>
      <c r="J445" s="7">
        <v>19909.028101899999</v>
      </c>
      <c r="K445" s="1">
        <v>1</v>
      </c>
      <c r="L445" s="8">
        <f t="shared" si="30"/>
        <v>3</v>
      </c>
      <c r="M445" s="6">
        <v>21844.002901799999</v>
      </c>
      <c r="N445" s="6">
        <f t="shared" si="31"/>
        <v>27618.431954383901</v>
      </c>
      <c r="O445" s="7">
        <f t="shared" si="32"/>
        <v>-5774.4290525839024</v>
      </c>
      <c r="P445" s="7">
        <v>30243.619533000001</v>
      </c>
      <c r="Q445" s="24">
        <f t="shared" si="33"/>
        <v>0.72226814247432092</v>
      </c>
      <c r="R445" s="24">
        <v>0.32887616753578186</v>
      </c>
      <c r="S445" s="25">
        <f t="shared" si="34"/>
        <v>23.753677863014271</v>
      </c>
      <c r="T445" s="4">
        <v>444</v>
      </c>
    </row>
    <row r="446" spans="1:20" x14ac:dyDescent="0.25">
      <c r="A446" s="33">
        <v>15047</v>
      </c>
      <c r="B446" s="5" t="s">
        <v>570</v>
      </c>
      <c r="C446" s="5" t="s">
        <v>46</v>
      </c>
      <c r="D446" s="6"/>
      <c r="E446" s="7">
        <v>342.014370396</v>
      </c>
      <c r="F446" s="8">
        <v>1</v>
      </c>
      <c r="G446" s="7">
        <v>22633.549121525601</v>
      </c>
      <c r="H446" s="7">
        <v>21.019492359800001</v>
      </c>
      <c r="I446" s="8">
        <v>1</v>
      </c>
      <c r="J446" s="7">
        <v>41794.441020500002</v>
      </c>
      <c r="K446" s="1">
        <v>1</v>
      </c>
      <c r="L446" s="8">
        <f t="shared" si="30"/>
        <v>3</v>
      </c>
      <c r="M446" s="6">
        <v>53761.401068699997</v>
      </c>
      <c r="N446" s="6">
        <f t="shared" si="31"/>
        <v>64791.0240047814</v>
      </c>
      <c r="O446" s="7">
        <f t="shared" si="32"/>
        <v>-11029.622936081403</v>
      </c>
      <c r="P446" s="7">
        <v>85308.618987399997</v>
      </c>
      <c r="Q446" s="24">
        <f t="shared" si="33"/>
        <v>0.63019893777251867</v>
      </c>
      <c r="R446" s="24">
        <v>0.37680098414421082</v>
      </c>
      <c r="S446" s="25">
        <f t="shared" si="34"/>
        <v>23.74595799593213</v>
      </c>
      <c r="T446" s="4">
        <v>445</v>
      </c>
    </row>
    <row r="447" spans="1:20" x14ac:dyDescent="0.25">
      <c r="A447" s="33">
        <v>17486</v>
      </c>
      <c r="B447" s="5" t="s">
        <v>534</v>
      </c>
      <c r="C447" s="5" t="s">
        <v>96</v>
      </c>
      <c r="D447" s="6"/>
      <c r="E447" s="7"/>
      <c r="F447" s="8"/>
      <c r="G447" s="7">
        <v>20595.1127471</v>
      </c>
      <c r="H447" s="7">
        <v>146.18327002199999</v>
      </c>
      <c r="I447" s="8">
        <v>1</v>
      </c>
      <c r="J447" s="7">
        <v>11752.747545</v>
      </c>
      <c r="K447" s="1">
        <v>1</v>
      </c>
      <c r="L447" s="8">
        <f t="shared" si="30"/>
        <v>2</v>
      </c>
      <c r="M447" s="6">
        <v>26993.532632599999</v>
      </c>
      <c r="N447" s="6">
        <f t="shared" si="31"/>
        <v>32494.043562122002</v>
      </c>
      <c r="O447" s="7">
        <f t="shared" si="32"/>
        <v>-5500.5109295220027</v>
      </c>
      <c r="P447" s="7">
        <v>36855.532983899997</v>
      </c>
      <c r="Q447" s="24">
        <f t="shared" si="33"/>
        <v>0.73241465926952887</v>
      </c>
      <c r="R447" s="24">
        <v>0.32343149185180664</v>
      </c>
      <c r="S447" s="25">
        <f t="shared" si="34"/>
        <v>23.688596590167638</v>
      </c>
      <c r="T447" s="4">
        <v>446</v>
      </c>
    </row>
    <row r="448" spans="1:20" x14ac:dyDescent="0.25">
      <c r="A448" s="33">
        <v>68207</v>
      </c>
      <c r="B448" s="5" t="s">
        <v>175</v>
      </c>
      <c r="C448" s="5" t="s">
        <v>350</v>
      </c>
      <c r="D448" s="6"/>
      <c r="E448" s="7">
        <v>4.5249191456200002E-2</v>
      </c>
      <c r="F448" s="8">
        <v>1</v>
      </c>
      <c r="G448" s="7">
        <v>13323.67168546</v>
      </c>
      <c r="H448" s="7">
        <v>87.272867423500003</v>
      </c>
      <c r="I448" s="8">
        <v>1</v>
      </c>
      <c r="J448" s="7">
        <v>13940.6079102</v>
      </c>
      <c r="K448" s="1">
        <v>1</v>
      </c>
      <c r="L448" s="8">
        <f t="shared" si="30"/>
        <v>3</v>
      </c>
      <c r="M448" s="6">
        <v>19917.562585200001</v>
      </c>
      <c r="N448" s="6">
        <f t="shared" si="31"/>
        <v>27351.597712274957</v>
      </c>
      <c r="O448" s="7">
        <f t="shared" si="32"/>
        <v>-7434.0351270749561</v>
      </c>
      <c r="P448" s="7">
        <v>33713.250667799999</v>
      </c>
      <c r="Q448" s="24">
        <f t="shared" si="33"/>
        <v>0.59079329909362743</v>
      </c>
      <c r="R448" s="24">
        <v>0.40081107616424561</v>
      </c>
      <c r="S448" s="25">
        <f t="shared" si="34"/>
        <v>23.679649800034184</v>
      </c>
      <c r="T448" s="4">
        <v>447</v>
      </c>
    </row>
    <row r="449" spans="1:20" x14ac:dyDescent="0.25">
      <c r="A449" s="33">
        <v>5036</v>
      </c>
      <c r="B449" s="5" t="s">
        <v>571</v>
      </c>
      <c r="C449" s="5" t="s">
        <v>15</v>
      </c>
      <c r="D449" s="6"/>
      <c r="E449" s="7"/>
      <c r="F449" s="8"/>
      <c r="G449" s="7">
        <v>5044.3353688999996</v>
      </c>
      <c r="H449" s="7">
        <v>22.424228272000001</v>
      </c>
      <c r="I449" s="8">
        <v>1</v>
      </c>
      <c r="J449" s="7">
        <v>4730.7168758600001</v>
      </c>
      <c r="K449" s="1">
        <v>1</v>
      </c>
      <c r="L449" s="8">
        <f t="shared" si="30"/>
        <v>2</v>
      </c>
      <c r="M449" s="6">
        <v>6637.5978482999999</v>
      </c>
      <c r="N449" s="6">
        <f t="shared" si="31"/>
        <v>9797.4764730319985</v>
      </c>
      <c r="O449" s="7">
        <f t="shared" si="32"/>
        <v>-3159.8786247319986</v>
      </c>
      <c r="P449" s="7">
        <v>8171.2241782299998</v>
      </c>
      <c r="Q449" s="24">
        <f t="shared" si="33"/>
        <v>0.81231376150272205</v>
      </c>
      <c r="R449" s="24">
        <v>0.29055008292198181</v>
      </c>
      <c r="S449" s="25">
        <f t="shared" si="34"/>
        <v>23.601783076328285</v>
      </c>
      <c r="T449" s="4">
        <v>448</v>
      </c>
    </row>
    <row r="450" spans="1:20" x14ac:dyDescent="0.25">
      <c r="A450" s="33">
        <v>19701</v>
      </c>
      <c r="B450" s="5" t="s">
        <v>710</v>
      </c>
      <c r="C450" s="5" t="s">
        <v>80</v>
      </c>
      <c r="D450" s="6"/>
      <c r="E450" s="7">
        <v>4.2635612695699999E-3</v>
      </c>
      <c r="F450" s="8">
        <v>1</v>
      </c>
      <c r="G450" s="7">
        <v>112876.75046383998</v>
      </c>
      <c r="H450" s="7">
        <v>21.002601461400001</v>
      </c>
      <c r="I450" s="8">
        <v>1</v>
      </c>
      <c r="J450" s="7">
        <v>64505.7917399</v>
      </c>
      <c r="K450" s="1">
        <v>1</v>
      </c>
      <c r="L450" s="8">
        <f t="shared" ref="L450:L513" si="35">+F450+I450+K450</f>
        <v>3</v>
      </c>
      <c r="M450" s="6">
        <v>157246.492906</v>
      </c>
      <c r="N450" s="6">
        <f t="shared" ref="N450:N513" si="36">+D450+E450+G450+H450+J450</f>
        <v>177403.54906876263</v>
      </c>
      <c r="O450" s="7">
        <f t="shared" ref="O450:O513" si="37">+M450-N450</f>
        <v>-20157.05616276263</v>
      </c>
      <c r="P450" s="7">
        <v>362091.43484</v>
      </c>
      <c r="Q450" s="24">
        <f t="shared" ref="Q450:Q513" si="38">+M450/P450</f>
        <v>0.43427288738681064</v>
      </c>
      <c r="R450" s="24">
        <v>0.54308253526687622</v>
      </c>
      <c r="S450" s="25">
        <f t="shared" si="34"/>
        <v>23.584602067969577</v>
      </c>
      <c r="T450" s="4">
        <v>449</v>
      </c>
    </row>
    <row r="451" spans="1:20" x14ac:dyDescent="0.25">
      <c r="A451" s="33">
        <v>73616</v>
      </c>
      <c r="B451" s="5" t="s">
        <v>290</v>
      </c>
      <c r="C451" s="5" t="s">
        <v>35</v>
      </c>
      <c r="D451" s="6"/>
      <c r="E451" s="7"/>
      <c r="F451" s="8"/>
      <c r="G451" s="7">
        <v>33418.905180360001</v>
      </c>
      <c r="H451" s="7">
        <v>0.77740060714199999</v>
      </c>
      <c r="I451" s="8">
        <v>1</v>
      </c>
      <c r="J451" s="7">
        <v>54263.591460900003</v>
      </c>
      <c r="K451" s="1">
        <v>1</v>
      </c>
      <c r="L451" s="8">
        <f t="shared" si="35"/>
        <v>2</v>
      </c>
      <c r="M451" s="6">
        <v>77628.129942700005</v>
      </c>
      <c r="N451" s="6">
        <f t="shared" si="36"/>
        <v>87683.274041867146</v>
      </c>
      <c r="O451" s="7">
        <f t="shared" si="37"/>
        <v>-10055.144099167141</v>
      </c>
      <c r="P451" s="7">
        <v>204944.473417</v>
      </c>
      <c r="Q451" s="24">
        <f t="shared" si="38"/>
        <v>0.37877640049727151</v>
      </c>
      <c r="R451" s="24">
        <v>0.62233555316925049</v>
      </c>
      <c r="S451" s="25">
        <f t="shared" ref="S451:S514" si="39">+Q451*R451*100</f>
        <v>23.572602073092703</v>
      </c>
      <c r="T451" s="4">
        <v>450</v>
      </c>
    </row>
    <row r="452" spans="1:20" x14ac:dyDescent="0.25">
      <c r="A452" s="33">
        <v>5147</v>
      </c>
      <c r="B452" s="5" t="s">
        <v>588</v>
      </c>
      <c r="C452" s="5" t="s">
        <v>15</v>
      </c>
      <c r="D452" s="6">
        <v>4385.7670157499997</v>
      </c>
      <c r="E452" s="7">
        <v>8294.5646976999997</v>
      </c>
      <c r="F452" s="8">
        <v>1</v>
      </c>
      <c r="G452" s="7">
        <v>5283.2104552894007</v>
      </c>
      <c r="H452" s="7"/>
      <c r="I452" s="8">
        <v>1</v>
      </c>
      <c r="J452" s="7">
        <v>164.726496696</v>
      </c>
      <c r="K452" s="1">
        <v>1</v>
      </c>
      <c r="L452" s="8">
        <f t="shared" si="35"/>
        <v>3</v>
      </c>
      <c r="M452" s="6">
        <v>17926.023095100001</v>
      </c>
      <c r="N452" s="6">
        <f t="shared" si="36"/>
        <v>18128.2686654354</v>
      </c>
      <c r="O452" s="7">
        <f t="shared" si="37"/>
        <v>-202.24557033539895</v>
      </c>
      <c r="P452" s="7">
        <v>38593.912079900001</v>
      </c>
      <c r="Q452" s="24">
        <f t="shared" si="38"/>
        <v>0.46447800000135275</v>
      </c>
      <c r="R452" s="24">
        <v>0.50648647546768188</v>
      </c>
      <c r="S452" s="25">
        <f t="shared" si="39"/>
        <v>23.525182515296308</v>
      </c>
      <c r="T452" s="4">
        <v>451</v>
      </c>
    </row>
    <row r="453" spans="1:20" x14ac:dyDescent="0.25">
      <c r="A453" s="33">
        <v>5284</v>
      </c>
      <c r="B453" s="5" t="s">
        <v>166</v>
      </c>
      <c r="C453" s="5" t="s">
        <v>15</v>
      </c>
      <c r="D453" s="6">
        <v>1.23465017755E-3</v>
      </c>
      <c r="E453" s="7">
        <v>108.204444717</v>
      </c>
      <c r="F453" s="8">
        <v>1</v>
      </c>
      <c r="G453" s="7">
        <v>45594.847679836093</v>
      </c>
      <c r="H453" s="7">
        <v>52.839052146699999</v>
      </c>
      <c r="I453" s="8">
        <v>1</v>
      </c>
      <c r="J453" s="7">
        <v>18570.881653</v>
      </c>
      <c r="K453" s="1">
        <v>1</v>
      </c>
      <c r="L453" s="8">
        <f t="shared" si="35"/>
        <v>3</v>
      </c>
      <c r="M453" s="6">
        <v>59070.489473900001</v>
      </c>
      <c r="N453" s="6">
        <f t="shared" si="36"/>
        <v>64326.774064349971</v>
      </c>
      <c r="O453" s="7">
        <f t="shared" si="37"/>
        <v>-5256.28459044997</v>
      </c>
      <c r="P453" s="7">
        <v>134906.473081</v>
      </c>
      <c r="Q453" s="24">
        <f t="shared" si="38"/>
        <v>0.43786252894205552</v>
      </c>
      <c r="R453" s="24">
        <v>0.53635430335998535</v>
      </c>
      <c r="S453" s="25">
        <f t="shared" si="39"/>
        <v>23.484945167815759</v>
      </c>
      <c r="T453" s="4">
        <v>452</v>
      </c>
    </row>
    <row r="454" spans="1:20" x14ac:dyDescent="0.25">
      <c r="A454" s="33">
        <v>25386</v>
      </c>
      <c r="B454" s="5" t="s">
        <v>579</v>
      </c>
      <c r="C454" s="5" t="s">
        <v>61</v>
      </c>
      <c r="D454" s="6"/>
      <c r="E454" s="7"/>
      <c r="F454" s="8"/>
      <c r="G454" s="7">
        <v>9476.4517300759999</v>
      </c>
      <c r="H454" s="7"/>
      <c r="I454" s="8">
        <v>1</v>
      </c>
      <c r="J454" s="7">
        <v>14494.6076804</v>
      </c>
      <c r="K454" s="1">
        <v>1</v>
      </c>
      <c r="L454" s="8">
        <f t="shared" si="35"/>
        <v>2</v>
      </c>
      <c r="M454" s="6">
        <v>14832.416860699999</v>
      </c>
      <c r="N454" s="6">
        <f t="shared" si="36"/>
        <v>23971.059410476002</v>
      </c>
      <c r="O454" s="7">
        <f t="shared" si="37"/>
        <v>-9138.6425497760029</v>
      </c>
      <c r="P454" s="7">
        <v>14851.642298700001</v>
      </c>
      <c r="Q454" s="24">
        <f t="shared" si="38"/>
        <v>0.99870550087233889</v>
      </c>
      <c r="R454" s="24">
        <v>0.234272301197052</v>
      </c>
      <c r="S454" s="25">
        <f t="shared" si="39"/>
        <v>23.396903590751723</v>
      </c>
      <c r="T454" s="4">
        <v>453</v>
      </c>
    </row>
    <row r="455" spans="1:20" x14ac:dyDescent="0.25">
      <c r="A455" s="33">
        <v>15762</v>
      </c>
      <c r="B455" s="5" t="s">
        <v>584</v>
      </c>
      <c r="C455" s="5" t="s">
        <v>46</v>
      </c>
      <c r="D455" s="6"/>
      <c r="E455" s="7"/>
      <c r="F455" s="8"/>
      <c r="G455" s="7">
        <v>2649.4096458499998</v>
      </c>
      <c r="H455" s="7"/>
      <c r="I455" s="8">
        <v>1</v>
      </c>
      <c r="J455" s="7">
        <v>3024.4964039800002</v>
      </c>
      <c r="K455" s="1">
        <v>1</v>
      </c>
      <c r="L455" s="8">
        <f t="shared" si="35"/>
        <v>2</v>
      </c>
      <c r="M455" s="6">
        <v>4246.4739376899997</v>
      </c>
      <c r="N455" s="6">
        <f t="shared" si="36"/>
        <v>5673.9060498300005</v>
      </c>
      <c r="O455" s="7">
        <f t="shared" si="37"/>
        <v>-1427.4321121400008</v>
      </c>
      <c r="P455" s="7">
        <v>4738.8074902899998</v>
      </c>
      <c r="Q455" s="24">
        <f t="shared" si="38"/>
        <v>0.89610602380265281</v>
      </c>
      <c r="R455" s="24">
        <v>0.26009437441825867</v>
      </c>
      <c r="S455" s="25">
        <f t="shared" si="39"/>
        <v>23.307213567338419</v>
      </c>
      <c r="T455" s="4">
        <v>454</v>
      </c>
    </row>
    <row r="456" spans="1:20" x14ac:dyDescent="0.25">
      <c r="A456" s="33">
        <v>15325</v>
      </c>
      <c r="B456" s="5" t="s">
        <v>413</v>
      </c>
      <c r="C456" s="5" t="s">
        <v>46</v>
      </c>
      <c r="D456" s="6"/>
      <c r="E456" s="7">
        <v>7.3001264571700003E-3</v>
      </c>
      <c r="F456" s="8">
        <v>1</v>
      </c>
      <c r="G456" s="7">
        <v>2660.3903396699998</v>
      </c>
      <c r="H456" s="7"/>
      <c r="I456" s="8">
        <v>1</v>
      </c>
      <c r="J456" s="7">
        <v>6798.0328156799997</v>
      </c>
      <c r="K456" s="1">
        <v>1</v>
      </c>
      <c r="L456" s="8">
        <f t="shared" si="35"/>
        <v>3</v>
      </c>
      <c r="M456" s="6">
        <v>7683.3171482999996</v>
      </c>
      <c r="N456" s="6">
        <f t="shared" si="36"/>
        <v>9458.4304554764567</v>
      </c>
      <c r="O456" s="7">
        <f t="shared" si="37"/>
        <v>-1775.1133071764571</v>
      </c>
      <c r="P456" s="7">
        <v>10093.8545447</v>
      </c>
      <c r="Q456" s="24">
        <f t="shared" si="38"/>
        <v>0.76118762305072984</v>
      </c>
      <c r="R456" s="24">
        <v>0.30542635917663574</v>
      </c>
      <c r="S456" s="25">
        <f t="shared" si="39"/>
        <v>23.248676435870184</v>
      </c>
      <c r="T456" s="4">
        <v>455</v>
      </c>
    </row>
    <row r="457" spans="1:20" x14ac:dyDescent="0.25">
      <c r="A457" s="33">
        <v>73622</v>
      </c>
      <c r="B457" s="5" t="s">
        <v>357</v>
      </c>
      <c r="C457" s="5" t="s">
        <v>35</v>
      </c>
      <c r="D457" s="6"/>
      <c r="E457" s="7"/>
      <c r="F457" s="8"/>
      <c r="G457" s="7">
        <v>11568.85259210906</v>
      </c>
      <c r="H457" s="7">
        <v>17.644575086300001</v>
      </c>
      <c r="I457" s="8">
        <v>1</v>
      </c>
      <c r="J457" s="7">
        <v>27015.962305599998</v>
      </c>
      <c r="K457" s="1">
        <v>1</v>
      </c>
      <c r="L457" s="8">
        <f t="shared" si="35"/>
        <v>2</v>
      </c>
      <c r="M457" s="6">
        <v>34357.555565100003</v>
      </c>
      <c r="N457" s="6">
        <f t="shared" si="36"/>
        <v>38602.459472795359</v>
      </c>
      <c r="O457" s="7">
        <f t="shared" si="37"/>
        <v>-4244.9039076953559</v>
      </c>
      <c r="P457" s="7">
        <v>77052.973806599999</v>
      </c>
      <c r="Q457" s="24">
        <f t="shared" si="38"/>
        <v>0.44589525709074052</v>
      </c>
      <c r="R457" s="24">
        <v>0.51980197429656982</v>
      </c>
      <c r="S457" s="25">
        <f t="shared" si="39"/>
        <v>23.177723496524351</v>
      </c>
      <c r="T457" s="4">
        <v>456</v>
      </c>
    </row>
    <row r="458" spans="1:20" x14ac:dyDescent="0.25">
      <c r="A458" s="33">
        <v>20228</v>
      </c>
      <c r="B458" s="5" t="s">
        <v>231</v>
      </c>
      <c r="C458" s="5" t="s">
        <v>28</v>
      </c>
      <c r="D458" s="6">
        <v>1636.92429457</v>
      </c>
      <c r="E458" s="7">
        <v>2217.3661647600002</v>
      </c>
      <c r="F458" s="8">
        <v>1</v>
      </c>
      <c r="G458" s="7">
        <v>23587.891845459999</v>
      </c>
      <c r="H458" s="7"/>
      <c r="I458" s="8">
        <v>1</v>
      </c>
      <c r="J458" s="7">
        <v>5519.8448588800002</v>
      </c>
      <c r="K458" s="1">
        <v>1</v>
      </c>
      <c r="L458" s="8">
        <f t="shared" si="35"/>
        <v>3</v>
      </c>
      <c r="M458" s="6">
        <v>32295.809020699999</v>
      </c>
      <c r="N458" s="6">
        <f t="shared" si="36"/>
        <v>32962.027163669998</v>
      </c>
      <c r="O458" s="7">
        <f t="shared" si="37"/>
        <v>-666.21814296999946</v>
      </c>
      <c r="P458" s="7">
        <v>91402.881548000005</v>
      </c>
      <c r="Q458" s="24">
        <f t="shared" si="38"/>
        <v>0.35333469223002484</v>
      </c>
      <c r="R458" s="24">
        <v>0.65578949451446533</v>
      </c>
      <c r="S458" s="25">
        <f t="shared" si="39"/>
        <v>23.171317921195218</v>
      </c>
      <c r="T458" s="4">
        <v>457</v>
      </c>
    </row>
    <row r="459" spans="1:20" x14ac:dyDescent="0.25">
      <c r="A459" s="33">
        <v>25662</v>
      </c>
      <c r="B459" s="5" t="s">
        <v>582</v>
      </c>
      <c r="C459" s="5" t="s">
        <v>61</v>
      </c>
      <c r="D459" s="6"/>
      <c r="E459" s="7">
        <v>340.41785864899998</v>
      </c>
      <c r="F459" s="8">
        <v>1</v>
      </c>
      <c r="G459" s="7">
        <v>10393.94219229</v>
      </c>
      <c r="H459" s="7">
        <v>5.7083993485800004</v>
      </c>
      <c r="I459" s="8">
        <v>1</v>
      </c>
      <c r="J459" s="7">
        <v>11832.777715599999</v>
      </c>
      <c r="K459" s="1">
        <v>1</v>
      </c>
      <c r="L459" s="8">
        <f t="shared" si="35"/>
        <v>3</v>
      </c>
      <c r="M459" s="6">
        <v>18807.658845900001</v>
      </c>
      <c r="N459" s="6">
        <f t="shared" si="36"/>
        <v>22572.846165887579</v>
      </c>
      <c r="O459" s="7">
        <f t="shared" si="37"/>
        <v>-3765.1873199875772</v>
      </c>
      <c r="P459" s="7">
        <v>31238.597051799999</v>
      </c>
      <c r="Q459" s="24">
        <f t="shared" si="38"/>
        <v>0.6020647730982619</v>
      </c>
      <c r="R459" s="24">
        <v>0.38469493389129639</v>
      </c>
      <c r="S459" s="25">
        <f t="shared" si="39"/>
        <v>23.161126808531421</v>
      </c>
      <c r="T459" s="4">
        <v>458</v>
      </c>
    </row>
    <row r="460" spans="1:20" x14ac:dyDescent="0.25">
      <c r="A460" s="33">
        <v>25154</v>
      </c>
      <c r="B460" s="5" t="s">
        <v>574</v>
      </c>
      <c r="C460" s="5" t="s">
        <v>61</v>
      </c>
      <c r="D460" s="6"/>
      <c r="E460" s="7"/>
      <c r="F460" s="8"/>
      <c r="G460" s="7">
        <v>11778.026071282</v>
      </c>
      <c r="H460" s="7">
        <v>15.8151595604</v>
      </c>
      <c r="I460" s="8">
        <v>1</v>
      </c>
      <c r="J460" s="7">
        <v>26165.056194100001</v>
      </c>
      <c r="K460" s="1">
        <v>1</v>
      </c>
      <c r="L460" s="8">
        <f t="shared" si="35"/>
        <v>2</v>
      </c>
      <c r="M460" s="6">
        <v>26901.047831</v>
      </c>
      <c r="N460" s="6">
        <f t="shared" si="36"/>
        <v>37958.897424942399</v>
      </c>
      <c r="O460" s="7">
        <f t="shared" si="37"/>
        <v>-11057.849593942399</v>
      </c>
      <c r="P460" s="7">
        <v>29733.496232000001</v>
      </c>
      <c r="Q460" s="24">
        <f t="shared" si="38"/>
        <v>0.90473880438077636</v>
      </c>
      <c r="R460" s="24">
        <v>0.25577941536903381</v>
      </c>
      <c r="S460" s="25">
        <f t="shared" si="39"/>
        <v>23.141356244619363</v>
      </c>
      <c r="T460" s="4">
        <v>459</v>
      </c>
    </row>
    <row r="461" spans="1:20" x14ac:dyDescent="0.25">
      <c r="A461" s="33">
        <v>5145</v>
      </c>
      <c r="B461" s="5" t="s">
        <v>604</v>
      </c>
      <c r="C461" s="5" t="s">
        <v>15</v>
      </c>
      <c r="D461" s="6"/>
      <c r="E461" s="7"/>
      <c r="F461" s="8"/>
      <c r="G461" s="7">
        <v>6922.4154305599995</v>
      </c>
      <c r="H461" s="7"/>
      <c r="I461" s="8">
        <v>1</v>
      </c>
      <c r="J461" s="7"/>
      <c r="K461" s="1"/>
      <c r="L461" s="8">
        <f t="shared" si="35"/>
        <v>1</v>
      </c>
      <c r="M461" s="6">
        <v>6922.41542132</v>
      </c>
      <c r="N461" s="6">
        <f t="shared" si="36"/>
        <v>6922.4154305599995</v>
      </c>
      <c r="O461" s="7">
        <f t="shared" si="37"/>
        <v>-9.2399995992309414E-6</v>
      </c>
      <c r="P461" s="7">
        <v>9052.1817359600009</v>
      </c>
      <c r="Q461" s="24">
        <f t="shared" si="38"/>
        <v>0.76472342505238766</v>
      </c>
      <c r="R461" s="24">
        <v>0.3024439811706543</v>
      </c>
      <c r="S461" s="25">
        <f t="shared" si="39"/>
        <v>23.12859971673026</v>
      </c>
      <c r="T461" s="4">
        <v>460</v>
      </c>
    </row>
    <row r="462" spans="1:20" x14ac:dyDescent="0.25">
      <c r="A462" s="33">
        <v>44420</v>
      </c>
      <c r="B462" s="5" t="s">
        <v>291</v>
      </c>
      <c r="C462" s="5" t="s">
        <v>23</v>
      </c>
      <c r="D462" s="6"/>
      <c r="E462" s="7">
        <v>21.944282065700001</v>
      </c>
      <c r="F462" s="8">
        <v>1</v>
      </c>
      <c r="G462" s="7">
        <v>2619.2599215199998</v>
      </c>
      <c r="H462" s="7"/>
      <c r="I462" s="8">
        <v>1</v>
      </c>
      <c r="J462" s="7">
        <v>8101.9816762299997</v>
      </c>
      <c r="K462" s="1">
        <v>1</v>
      </c>
      <c r="L462" s="8">
        <f t="shared" si="35"/>
        <v>3</v>
      </c>
      <c r="M462" s="6">
        <v>8203.6923366200008</v>
      </c>
      <c r="N462" s="6">
        <f t="shared" si="36"/>
        <v>10743.185879815699</v>
      </c>
      <c r="O462" s="7">
        <f t="shared" si="37"/>
        <v>-2539.4935431956983</v>
      </c>
      <c r="P462" s="7">
        <v>17864.307608399999</v>
      </c>
      <c r="Q462" s="24">
        <f t="shared" si="38"/>
        <v>0.45922251880406112</v>
      </c>
      <c r="R462" s="24">
        <v>0.50342464447021484</v>
      </c>
      <c r="S462" s="25">
        <f t="shared" si="39"/>
        <v>23.118393326165101</v>
      </c>
      <c r="T462" s="4">
        <v>461</v>
      </c>
    </row>
    <row r="463" spans="1:20" x14ac:dyDescent="0.25">
      <c r="A463" s="33">
        <v>13667</v>
      </c>
      <c r="B463" s="5" t="s">
        <v>58</v>
      </c>
      <c r="C463" s="5" t="s">
        <v>33</v>
      </c>
      <c r="D463" s="6">
        <v>5623.0942640399999</v>
      </c>
      <c r="E463" s="7">
        <v>8615.7863515000008</v>
      </c>
      <c r="F463" s="8">
        <v>1</v>
      </c>
      <c r="G463" s="7">
        <v>124.183155404</v>
      </c>
      <c r="H463" s="7">
        <v>6.1027391164000001E-2</v>
      </c>
      <c r="I463" s="8">
        <v>1</v>
      </c>
      <c r="J463" s="7"/>
      <c r="K463" s="1"/>
      <c r="L463" s="8">
        <f t="shared" si="35"/>
        <v>2</v>
      </c>
      <c r="M463" s="6">
        <v>14363.1248232</v>
      </c>
      <c r="N463" s="6">
        <f t="shared" si="36"/>
        <v>14363.124798335166</v>
      </c>
      <c r="O463" s="7">
        <f t="shared" si="37"/>
        <v>2.4864833903848194E-5</v>
      </c>
      <c r="P463" s="7">
        <v>45487.635737199998</v>
      </c>
      <c r="Q463" s="24">
        <f t="shared" si="38"/>
        <v>0.31575887799887936</v>
      </c>
      <c r="R463" s="24">
        <v>0.73211008310317993</v>
      </c>
      <c r="S463" s="25">
        <f t="shared" si="39"/>
        <v>23.117025841232643</v>
      </c>
      <c r="T463" s="4">
        <v>462</v>
      </c>
    </row>
    <row r="464" spans="1:20" x14ac:dyDescent="0.25">
      <c r="A464" s="33">
        <v>41016</v>
      </c>
      <c r="B464" s="5" t="s">
        <v>416</v>
      </c>
      <c r="C464" s="5" t="s">
        <v>99</v>
      </c>
      <c r="D464" s="6"/>
      <c r="E464" s="7">
        <v>2167.8750099899999</v>
      </c>
      <c r="F464" s="8">
        <v>1</v>
      </c>
      <c r="G464" s="7">
        <v>14252.010464000001</v>
      </c>
      <c r="H464" s="7">
        <v>1.68953030887</v>
      </c>
      <c r="I464" s="8">
        <v>1</v>
      </c>
      <c r="J464" s="7">
        <v>36992.8142754</v>
      </c>
      <c r="K464" s="1">
        <v>1</v>
      </c>
      <c r="L464" s="8">
        <f t="shared" si="35"/>
        <v>3</v>
      </c>
      <c r="M464" s="6">
        <v>44731.371668799999</v>
      </c>
      <c r="N464" s="6">
        <f t="shared" si="36"/>
        <v>53414.389279698873</v>
      </c>
      <c r="O464" s="7">
        <f t="shared" si="37"/>
        <v>-8683.0176108988744</v>
      </c>
      <c r="P464" s="7">
        <v>79639.477950999993</v>
      </c>
      <c r="Q464" s="24">
        <f t="shared" si="38"/>
        <v>0.561673341157786</v>
      </c>
      <c r="R464" s="24">
        <v>0.41138014197349548</v>
      </c>
      <c r="S464" s="25">
        <f t="shared" si="39"/>
        <v>23.106125882821758</v>
      </c>
      <c r="T464" s="4">
        <v>463</v>
      </c>
    </row>
    <row r="465" spans="1:20" x14ac:dyDescent="0.25">
      <c r="A465" s="33">
        <v>52323</v>
      </c>
      <c r="B465" s="5" t="s">
        <v>586</v>
      </c>
      <c r="C465" s="5" t="s">
        <v>18</v>
      </c>
      <c r="D465" s="6"/>
      <c r="E465" s="7"/>
      <c r="F465" s="8"/>
      <c r="G465" s="7">
        <v>1840.9174873042</v>
      </c>
      <c r="H465" s="7">
        <v>56.639358657599999</v>
      </c>
      <c r="I465" s="8">
        <v>1</v>
      </c>
      <c r="J465" s="7">
        <v>576.56397742499996</v>
      </c>
      <c r="K465" s="1">
        <v>1</v>
      </c>
      <c r="L465" s="8">
        <f t="shared" si="35"/>
        <v>2</v>
      </c>
      <c r="M465" s="6">
        <v>2115.3486441800001</v>
      </c>
      <c r="N465" s="6">
        <f t="shared" si="36"/>
        <v>2474.1208233868001</v>
      </c>
      <c r="O465" s="7">
        <f t="shared" si="37"/>
        <v>-358.77217920680005</v>
      </c>
      <c r="P465" s="7">
        <v>3005.0218888700001</v>
      </c>
      <c r="Q465" s="24">
        <f t="shared" si="38"/>
        <v>0.70393784884390631</v>
      </c>
      <c r="R465" s="24">
        <v>0.32765400409698486</v>
      </c>
      <c r="S465" s="25">
        <f t="shared" si="39"/>
        <v>23.064805480912398</v>
      </c>
      <c r="T465" s="4">
        <v>464</v>
      </c>
    </row>
    <row r="466" spans="1:20" x14ac:dyDescent="0.25">
      <c r="A466" s="33">
        <v>13212</v>
      </c>
      <c r="B466" s="5" t="s">
        <v>410</v>
      </c>
      <c r="C466" s="5" t="s">
        <v>33</v>
      </c>
      <c r="D466" s="6">
        <v>9285.7828046300001</v>
      </c>
      <c r="E466" s="7">
        <v>13394.3538247</v>
      </c>
      <c r="F466" s="8">
        <v>1</v>
      </c>
      <c r="G466" s="7">
        <v>0.26038024385800002</v>
      </c>
      <c r="H466" s="7"/>
      <c r="I466" s="8">
        <v>1</v>
      </c>
      <c r="J466" s="7"/>
      <c r="K466" s="1"/>
      <c r="L466" s="8">
        <f t="shared" si="35"/>
        <v>2</v>
      </c>
      <c r="M466" s="6">
        <v>22676.832036399999</v>
      </c>
      <c r="N466" s="6">
        <f t="shared" si="36"/>
        <v>22680.397009573859</v>
      </c>
      <c r="O466" s="7">
        <f t="shared" si="37"/>
        <v>-3.564973173859471</v>
      </c>
      <c r="P466" s="7">
        <v>59649.492519599997</v>
      </c>
      <c r="Q466" s="24">
        <f t="shared" si="38"/>
        <v>0.38016806310546075</v>
      </c>
      <c r="R466" s="24">
        <v>0.60611510276794434</v>
      </c>
      <c r="S466" s="25">
        <f t="shared" si="39"/>
        <v>23.042560463825669</v>
      </c>
      <c r="T466" s="4">
        <v>465</v>
      </c>
    </row>
    <row r="467" spans="1:20" x14ac:dyDescent="0.25">
      <c r="A467" s="33">
        <v>20060</v>
      </c>
      <c r="B467" s="5" t="s">
        <v>149</v>
      </c>
      <c r="C467" s="5" t="s">
        <v>28</v>
      </c>
      <c r="D467" s="6">
        <v>1108.89481505</v>
      </c>
      <c r="E467" s="7">
        <v>13992.5163417</v>
      </c>
      <c r="F467" s="8">
        <v>1</v>
      </c>
      <c r="G467" s="7">
        <v>68.042145207999994</v>
      </c>
      <c r="H467" s="7"/>
      <c r="I467" s="8">
        <v>1</v>
      </c>
      <c r="J467" s="7">
        <v>5833.4797189299998</v>
      </c>
      <c r="K467" s="1">
        <v>1</v>
      </c>
      <c r="L467" s="8">
        <f t="shared" si="35"/>
        <v>3</v>
      </c>
      <c r="M467" s="6">
        <v>20907.367939200001</v>
      </c>
      <c r="N467" s="6">
        <f t="shared" si="36"/>
        <v>21002.933020888002</v>
      </c>
      <c r="O467" s="7">
        <f t="shared" si="37"/>
        <v>-95.565081688000646</v>
      </c>
      <c r="P467" s="7">
        <v>58780.482028799997</v>
      </c>
      <c r="Q467" s="24">
        <f t="shared" si="38"/>
        <v>0.35568554761011073</v>
      </c>
      <c r="R467" s="24">
        <v>0.64576458930969238</v>
      </c>
      <c r="S467" s="25">
        <f t="shared" si="39"/>
        <v>22.968913157583621</v>
      </c>
      <c r="T467" s="4">
        <v>466</v>
      </c>
    </row>
    <row r="468" spans="1:20" x14ac:dyDescent="0.25">
      <c r="A468" s="33">
        <v>73270</v>
      </c>
      <c r="B468" s="5" t="s">
        <v>435</v>
      </c>
      <c r="C468" s="5" t="s">
        <v>35</v>
      </c>
      <c r="D468" s="6"/>
      <c r="E468" s="7"/>
      <c r="F468" s="8"/>
      <c r="G468" s="7">
        <v>5715.7131480799999</v>
      </c>
      <c r="H468" s="7">
        <v>0.130337138607</v>
      </c>
      <c r="I468" s="8">
        <v>1</v>
      </c>
      <c r="J468" s="7">
        <v>9697.1169511400003</v>
      </c>
      <c r="K468" s="1">
        <v>1</v>
      </c>
      <c r="L468" s="8">
        <f t="shared" si="35"/>
        <v>2</v>
      </c>
      <c r="M468" s="6">
        <v>12592.3301997</v>
      </c>
      <c r="N468" s="6">
        <f t="shared" si="36"/>
        <v>15412.960436358608</v>
      </c>
      <c r="O468" s="7">
        <f t="shared" si="37"/>
        <v>-2820.6302366586078</v>
      </c>
      <c r="P468" s="7">
        <v>18151.362646500002</v>
      </c>
      <c r="Q468" s="24">
        <f t="shared" si="38"/>
        <v>0.69374021361024862</v>
      </c>
      <c r="R468" s="24">
        <v>0.33006197214126587</v>
      </c>
      <c r="S468" s="25">
        <f t="shared" si="39"/>
        <v>22.897726305790172</v>
      </c>
      <c r="T468" s="4">
        <v>467</v>
      </c>
    </row>
    <row r="469" spans="1:20" x14ac:dyDescent="0.25">
      <c r="A469" s="33">
        <v>68773</v>
      </c>
      <c r="B469" s="5" t="s">
        <v>214</v>
      </c>
      <c r="C469" s="5" t="s">
        <v>350</v>
      </c>
      <c r="D469" s="6"/>
      <c r="E469" s="7">
        <v>237.148024548</v>
      </c>
      <c r="F469" s="8">
        <v>1</v>
      </c>
      <c r="G469" s="7">
        <v>11760.20157449</v>
      </c>
      <c r="H469" s="7">
        <v>0.82137088318499996</v>
      </c>
      <c r="I469" s="8">
        <v>1</v>
      </c>
      <c r="J469" s="7">
        <v>24021.538374</v>
      </c>
      <c r="K469" s="1">
        <v>1</v>
      </c>
      <c r="L469" s="8">
        <f t="shared" si="35"/>
        <v>3</v>
      </c>
      <c r="M469" s="6">
        <v>27746.915984700001</v>
      </c>
      <c r="N469" s="6">
        <f t="shared" si="36"/>
        <v>36019.709343921182</v>
      </c>
      <c r="O469" s="7">
        <f t="shared" si="37"/>
        <v>-8272.7933592211812</v>
      </c>
      <c r="P469" s="7">
        <v>52140.3418819</v>
      </c>
      <c r="Q469" s="24">
        <f t="shared" si="38"/>
        <v>0.53215830551222498</v>
      </c>
      <c r="R469" s="24">
        <v>0.43021389842033386</v>
      </c>
      <c r="S469" s="25">
        <f t="shared" si="39"/>
        <v>22.894189919117338</v>
      </c>
      <c r="T469" s="4">
        <v>468</v>
      </c>
    </row>
    <row r="470" spans="1:20" x14ac:dyDescent="0.25">
      <c r="A470" s="33">
        <v>41799</v>
      </c>
      <c r="B470" s="5" t="s">
        <v>330</v>
      </c>
      <c r="C470" s="5" t="s">
        <v>99</v>
      </c>
      <c r="D470" s="6">
        <v>23.326197733600001</v>
      </c>
      <c r="E470" s="7">
        <v>1154.6309137999999</v>
      </c>
      <c r="F470" s="8">
        <v>1</v>
      </c>
      <c r="G470" s="7">
        <v>12324.131629</v>
      </c>
      <c r="H470" s="7">
        <v>6.3957969519900004</v>
      </c>
      <c r="I470" s="8">
        <v>1</v>
      </c>
      <c r="J470" s="7">
        <v>19001.374492200001</v>
      </c>
      <c r="K470" s="1">
        <v>1</v>
      </c>
      <c r="L470" s="8">
        <f t="shared" si="35"/>
        <v>3</v>
      </c>
      <c r="M470" s="6">
        <v>26714.8735318</v>
      </c>
      <c r="N470" s="6">
        <f t="shared" si="36"/>
        <v>32509.859029685591</v>
      </c>
      <c r="O470" s="7">
        <f t="shared" si="37"/>
        <v>-5794.985497885591</v>
      </c>
      <c r="P470" s="7">
        <v>53157.321890799998</v>
      </c>
      <c r="Q470" s="24">
        <f t="shared" si="38"/>
        <v>0.50256244260536342</v>
      </c>
      <c r="R470" s="24">
        <v>0.45377275347709656</v>
      </c>
      <c r="S470" s="25">
        <f t="shared" si="39"/>
        <v>22.804914337521108</v>
      </c>
      <c r="T470" s="4">
        <v>469</v>
      </c>
    </row>
    <row r="471" spans="1:20" x14ac:dyDescent="0.25">
      <c r="A471" s="33">
        <v>52788</v>
      </c>
      <c r="B471" s="5" t="s">
        <v>575</v>
      </c>
      <c r="C471" s="5" t="s">
        <v>18</v>
      </c>
      <c r="D471" s="6"/>
      <c r="E471" s="7"/>
      <c r="F471" s="8"/>
      <c r="G471" s="7">
        <v>8425.8770094395641</v>
      </c>
      <c r="H471" s="7">
        <v>521.39300725400005</v>
      </c>
      <c r="I471" s="8">
        <v>1</v>
      </c>
      <c r="J471" s="7">
        <v>7938.0704566200002</v>
      </c>
      <c r="K471" s="1">
        <v>1</v>
      </c>
      <c r="L471" s="8">
        <f t="shared" si="35"/>
        <v>2</v>
      </c>
      <c r="M471" s="6">
        <v>12592.2866963</v>
      </c>
      <c r="N471" s="6">
        <f t="shared" si="36"/>
        <v>16885.340473313565</v>
      </c>
      <c r="O471" s="7">
        <f t="shared" si="37"/>
        <v>-4293.0537770135652</v>
      </c>
      <c r="P471" s="7">
        <v>21821.794113399999</v>
      </c>
      <c r="Q471" s="24">
        <f t="shared" si="38"/>
        <v>0.57705093499014903</v>
      </c>
      <c r="R471" s="24">
        <v>0.39517897367477417</v>
      </c>
      <c r="S471" s="25">
        <f t="shared" si="39"/>
        <v>22.803839624747592</v>
      </c>
      <c r="T471" s="4">
        <v>470</v>
      </c>
    </row>
    <row r="472" spans="1:20" x14ac:dyDescent="0.25">
      <c r="A472" s="33">
        <v>15362</v>
      </c>
      <c r="B472" s="5" t="s">
        <v>583</v>
      </c>
      <c r="C472" s="5" t="s">
        <v>46</v>
      </c>
      <c r="D472" s="6"/>
      <c r="E472" s="7"/>
      <c r="F472" s="8"/>
      <c r="G472" s="7">
        <v>1710.2839754399999</v>
      </c>
      <c r="H472" s="7">
        <v>6.51844679141E-2</v>
      </c>
      <c r="I472" s="8">
        <v>1</v>
      </c>
      <c r="J472" s="7">
        <v>2470.5518912500002</v>
      </c>
      <c r="K472" s="1">
        <v>1</v>
      </c>
      <c r="L472" s="8">
        <f t="shared" si="35"/>
        <v>2</v>
      </c>
      <c r="M472" s="6">
        <v>2698.92795497</v>
      </c>
      <c r="N472" s="6">
        <f t="shared" si="36"/>
        <v>4180.9010511579145</v>
      </c>
      <c r="O472" s="7">
        <f t="shared" si="37"/>
        <v>-1481.9730961879145</v>
      </c>
      <c r="P472" s="7">
        <v>3437.5382140900001</v>
      </c>
      <c r="Q472" s="24">
        <f t="shared" si="38"/>
        <v>0.78513394961180727</v>
      </c>
      <c r="R472" s="24">
        <v>0.28952041268348694</v>
      </c>
      <c r="S472" s="25">
        <f t="shared" si="39"/>
        <v>22.731230510342648</v>
      </c>
      <c r="T472" s="4">
        <v>471</v>
      </c>
    </row>
    <row r="473" spans="1:20" x14ac:dyDescent="0.25">
      <c r="A473" s="33">
        <v>5030</v>
      </c>
      <c r="B473" s="5" t="s">
        <v>592</v>
      </c>
      <c r="C473" s="5" t="s">
        <v>15</v>
      </c>
      <c r="D473" s="6"/>
      <c r="E473" s="7"/>
      <c r="F473" s="8"/>
      <c r="G473" s="7">
        <v>3561.5320770399999</v>
      </c>
      <c r="H473" s="7">
        <v>5.0524028632800002</v>
      </c>
      <c r="I473" s="8">
        <v>1</v>
      </c>
      <c r="J473" s="7">
        <v>6309.4070265399996</v>
      </c>
      <c r="K473" s="1">
        <v>1</v>
      </c>
      <c r="L473" s="8">
        <f t="shared" si="35"/>
        <v>2</v>
      </c>
      <c r="M473" s="6">
        <v>7654.5893897599999</v>
      </c>
      <c r="N473" s="6">
        <f t="shared" si="36"/>
        <v>9875.9915064432789</v>
      </c>
      <c r="O473" s="7">
        <f t="shared" si="37"/>
        <v>-2221.402116683279</v>
      </c>
      <c r="P473" s="7">
        <v>8287.0125885500001</v>
      </c>
      <c r="Q473" s="24">
        <f t="shared" si="38"/>
        <v>0.9236850201405743</v>
      </c>
      <c r="R473" s="24">
        <v>0.2452947199344635</v>
      </c>
      <c r="S473" s="25">
        <f t="shared" si="39"/>
        <v>22.657505832304146</v>
      </c>
      <c r="T473" s="4">
        <v>472</v>
      </c>
    </row>
    <row r="474" spans="1:20" x14ac:dyDescent="0.25">
      <c r="A474" s="33">
        <v>52250</v>
      </c>
      <c r="B474" s="5" t="s">
        <v>382</v>
      </c>
      <c r="C474" s="5" t="s">
        <v>18</v>
      </c>
      <c r="D474" s="6">
        <v>16421.397649800001</v>
      </c>
      <c r="E474" s="7"/>
      <c r="F474" s="8">
        <v>1</v>
      </c>
      <c r="G474" s="7">
        <v>66969.285718049214</v>
      </c>
      <c r="H474" s="7">
        <v>1.07437067598</v>
      </c>
      <c r="I474" s="8">
        <v>1</v>
      </c>
      <c r="J474" s="7">
        <v>5128.0487260199998</v>
      </c>
      <c r="K474" s="1">
        <v>1</v>
      </c>
      <c r="L474" s="8">
        <f t="shared" si="35"/>
        <v>3</v>
      </c>
      <c r="M474" s="6">
        <v>88470.053147300001</v>
      </c>
      <c r="N474" s="6">
        <f t="shared" si="36"/>
        <v>88519.806464545196</v>
      </c>
      <c r="O474" s="7">
        <f t="shared" si="37"/>
        <v>-49.753317245194921</v>
      </c>
      <c r="P474" s="7">
        <v>251422.68098100001</v>
      </c>
      <c r="Q474" s="24">
        <f t="shared" si="38"/>
        <v>0.35187777332620868</v>
      </c>
      <c r="R474" s="24">
        <v>0.64383792877197266</v>
      </c>
      <c r="S474" s="25">
        <f t="shared" si="39"/>
        <v>22.655225675923987</v>
      </c>
      <c r="T474" s="4">
        <v>473</v>
      </c>
    </row>
    <row r="475" spans="1:20" x14ac:dyDescent="0.25">
      <c r="A475" s="33">
        <v>5113</v>
      </c>
      <c r="B475" s="5" t="s">
        <v>510</v>
      </c>
      <c r="C475" s="5" t="s">
        <v>15</v>
      </c>
      <c r="D475" s="6"/>
      <c r="E475" s="7"/>
      <c r="F475" s="8"/>
      <c r="G475" s="7">
        <v>24676.148086450998</v>
      </c>
      <c r="H475" s="7">
        <v>94.412654966299996</v>
      </c>
      <c r="I475" s="8">
        <v>1</v>
      </c>
      <c r="J475" s="7">
        <v>2378.4327570700002</v>
      </c>
      <c r="K475" s="1">
        <v>1</v>
      </c>
      <c r="L475" s="8">
        <f t="shared" si="35"/>
        <v>2</v>
      </c>
      <c r="M475" s="6">
        <v>26193.720510399999</v>
      </c>
      <c r="N475" s="6">
        <f t="shared" si="36"/>
        <v>27148.9934984873</v>
      </c>
      <c r="O475" s="7">
        <f t="shared" si="37"/>
        <v>-955.2729880873012</v>
      </c>
      <c r="P475" s="7">
        <v>36072.843084300002</v>
      </c>
      <c r="Q475" s="24">
        <f t="shared" si="38"/>
        <v>0.72613407402313412</v>
      </c>
      <c r="R475" s="24">
        <v>0.31076177954673767</v>
      </c>
      <c r="S475" s="25">
        <f t="shared" si="39"/>
        <v>22.56547170329517</v>
      </c>
      <c r="T475" s="4">
        <v>474</v>
      </c>
    </row>
    <row r="476" spans="1:20" x14ac:dyDescent="0.25">
      <c r="A476" s="33">
        <v>15299</v>
      </c>
      <c r="B476" s="5" t="s">
        <v>566</v>
      </c>
      <c r="C476" s="5" t="s">
        <v>46</v>
      </c>
      <c r="D476" s="6"/>
      <c r="E476" s="7">
        <v>12.8948315608</v>
      </c>
      <c r="F476" s="8">
        <v>1</v>
      </c>
      <c r="G476" s="7">
        <v>7201.9117230920001</v>
      </c>
      <c r="H476" s="7">
        <v>23.258768914600001</v>
      </c>
      <c r="I476" s="8">
        <v>1</v>
      </c>
      <c r="J476" s="7">
        <v>13592.5354718</v>
      </c>
      <c r="K476" s="1">
        <v>1</v>
      </c>
      <c r="L476" s="8">
        <f t="shared" si="35"/>
        <v>3</v>
      </c>
      <c r="M476" s="6">
        <v>15292.4171013</v>
      </c>
      <c r="N476" s="6">
        <f t="shared" si="36"/>
        <v>20830.600795367402</v>
      </c>
      <c r="O476" s="7">
        <f t="shared" si="37"/>
        <v>-5538.183694067402</v>
      </c>
      <c r="P476" s="7">
        <v>19638.112921399999</v>
      </c>
      <c r="Q476" s="24">
        <f t="shared" si="38"/>
        <v>0.7787111298578786</v>
      </c>
      <c r="R476" s="24">
        <v>0.28962534666061401</v>
      </c>
      <c r="S476" s="25">
        <f t="shared" si="39"/>
        <v>22.55344809335665</v>
      </c>
      <c r="T476" s="4">
        <v>475</v>
      </c>
    </row>
    <row r="477" spans="1:20" x14ac:dyDescent="0.25">
      <c r="A477" s="33">
        <v>18094</v>
      </c>
      <c r="B477" s="5" t="s">
        <v>280</v>
      </c>
      <c r="C477" s="5" t="s">
        <v>182</v>
      </c>
      <c r="D477" s="6">
        <v>595.26479879700003</v>
      </c>
      <c r="E477" s="7"/>
      <c r="F477" s="8">
        <v>1</v>
      </c>
      <c r="G477" s="7">
        <v>31946.913675799999</v>
      </c>
      <c r="H477" s="7"/>
      <c r="I477" s="8">
        <v>1</v>
      </c>
      <c r="J477" s="7">
        <v>19358.927252500001</v>
      </c>
      <c r="K477" s="1">
        <v>1</v>
      </c>
      <c r="L477" s="8">
        <f t="shared" si="35"/>
        <v>3</v>
      </c>
      <c r="M477" s="6">
        <v>43677.760841000003</v>
      </c>
      <c r="N477" s="6">
        <f t="shared" si="36"/>
        <v>51901.105727097005</v>
      </c>
      <c r="O477" s="7">
        <f t="shared" si="37"/>
        <v>-8223.344886097002</v>
      </c>
      <c r="P477" s="7">
        <v>114185.181707</v>
      </c>
      <c r="Q477" s="24">
        <f t="shared" si="38"/>
        <v>0.38251689219252155</v>
      </c>
      <c r="R477" s="24">
        <v>0.58829963207244873</v>
      </c>
      <c r="S477" s="25">
        <f t="shared" si="39"/>
        <v>22.503454693835696</v>
      </c>
      <c r="T477" s="4">
        <v>476</v>
      </c>
    </row>
    <row r="478" spans="1:20" x14ac:dyDescent="0.25">
      <c r="A478" s="33">
        <v>15774</v>
      </c>
      <c r="B478" s="5" t="s">
        <v>593</v>
      </c>
      <c r="C478" s="5" t="s">
        <v>46</v>
      </c>
      <c r="D478" s="6"/>
      <c r="E478" s="7">
        <v>25.299056953000001</v>
      </c>
      <c r="F478" s="8">
        <v>1</v>
      </c>
      <c r="G478" s="7">
        <v>9932.7652216561</v>
      </c>
      <c r="H478" s="7">
        <v>52.229175381899999</v>
      </c>
      <c r="I478" s="8">
        <v>1</v>
      </c>
      <c r="J478" s="7">
        <v>8415.2270673099993</v>
      </c>
      <c r="K478" s="1">
        <v>1</v>
      </c>
      <c r="L478" s="8">
        <f t="shared" si="35"/>
        <v>3</v>
      </c>
      <c r="M478" s="6">
        <v>13987.799235300001</v>
      </c>
      <c r="N478" s="6">
        <f t="shared" si="36"/>
        <v>18425.520521300998</v>
      </c>
      <c r="O478" s="7">
        <f t="shared" si="37"/>
        <v>-4437.7212860009968</v>
      </c>
      <c r="P478" s="7">
        <v>18335.365540899998</v>
      </c>
      <c r="Q478" s="24">
        <f t="shared" si="38"/>
        <v>0.76288630319902551</v>
      </c>
      <c r="R478" s="24">
        <v>0.29447513818740845</v>
      </c>
      <c r="S478" s="25">
        <f t="shared" si="39"/>
        <v>22.46510495558142</v>
      </c>
      <c r="T478" s="4">
        <v>477</v>
      </c>
    </row>
    <row r="479" spans="1:20" x14ac:dyDescent="0.25">
      <c r="A479" s="33">
        <v>52585</v>
      </c>
      <c r="B479" s="5" t="s">
        <v>596</v>
      </c>
      <c r="C479" s="5" t="s">
        <v>18</v>
      </c>
      <c r="D479" s="6"/>
      <c r="E479" s="7"/>
      <c r="F479" s="8"/>
      <c r="G479" s="7">
        <v>11055.638577212099</v>
      </c>
      <c r="H479" s="7">
        <v>257.524060394</v>
      </c>
      <c r="I479" s="8">
        <v>1</v>
      </c>
      <c r="J479" s="7"/>
      <c r="K479" s="1"/>
      <c r="L479" s="8">
        <f t="shared" si="35"/>
        <v>1</v>
      </c>
      <c r="M479" s="6">
        <v>11313.1626376</v>
      </c>
      <c r="N479" s="6">
        <f t="shared" si="36"/>
        <v>11313.162637606099</v>
      </c>
      <c r="O479" s="7">
        <f t="shared" si="37"/>
        <v>-6.0990714700892568E-9</v>
      </c>
      <c r="P479" s="7">
        <v>12967.241494100001</v>
      </c>
      <c r="Q479" s="24">
        <f t="shared" si="38"/>
        <v>0.87244173271141789</v>
      </c>
      <c r="R479" s="24">
        <v>0.25672948360443115</v>
      </c>
      <c r="S479" s="25">
        <f t="shared" si="39"/>
        <v>22.398151551395749</v>
      </c>
      <c r="T479" s="4">
        <v>478</v>
      </c>
    </row>
    <row r="480" spans="1:20" x14ac:dyDescent="0.25">
      <c r="A480" s="33">
        <v>68855</v>
      </c>
      <c r="B480" s="5" t="s">
        <v>957</v>
      </c>
      <c r="C480" s="5" t="s">
        <v>350</v>
      </c>
      <c r="D480" s="6"/>
      <c r="E480" s="7"/>
      <c r="F480" s="8"/>
      <c r="G480" s="7">
        <v>961.26150234299996</v>
      </c>
      <c r="H480" s="7"/>
      <c r="I480" s="8">
        <v>1</v>
      </c>
      <c r="J480" s="7">
        <v>4685.7608322599999</v>
      </c>
      <c r="K480" s="1">
        <v>1</v>
      </c>
      <c r="L480" s="8">
        <f t="shared" si="35"/>
        <v>2</v>
      </c>
      <c r="M480" s="6">
        <v>5056.7821471699999</v>
      </c>
      <c r="N480" s="6">
        <f t="shared" si="36"/>
        <v>5647.0223346029998</v>
      </c>
      <c r="O480" s="7">
        <f t="shared" si="37"/>
        <v>-590.24018743299985</v>
      </c>
      <c r="P480" s="7">
        <v>7986.4079588300001</v>
      </c>
      <c r="Q480" s="24">
        <f t="shared" si="38"/>
        <v>0.63317353348811556</v>
      </c>
      <c r="R480" s="24">
        <v>0.35254114866256714</v>
      </c>
      <c r="S480" s="25">
        <f t="shared" si="39"/>
        <v>22.321972479863668</v>
      </c>
      <c r="T480" s="4">
        <v>479</v>
      </c>
    </row>
    <row r="481" spans="1:20" x14ac:dyDescent="0.25">
      <c r="A481" s="33">
        <v>25535</v>
      </c>
      <c r="B481" s="5" t="s">
        <v>562</v>
      </c>
      <c r="C481" s="5" t="s">
        <v>61</v>
      </c>
      <c r="D481" s="6"/>
      <c r="E481" s="7">
        <v>52.792830468699997</v>
      </c>
      <c r="F481" s="8">
        <v>1</v>
      </c>
      <c r="G481" s="7">
        <v>10627.48125742</v>
      </c>
      <c r="H481" s="7"/>
      <c r="I481" s="8">
        <v>1</v>
      </c>
      <c r="J481" s="7">
        <v>12520.0144284</v>
      </c>
      <c r="K481" s="1">
        <v>1</v>
      </c>
      <c r="L481" s="8">
        <f t="shared" si="35"/>
        <v>3</v>
      </c>
      <c r="M481" s="6">
        <v>17419.196991699999</v>
      </c>
      <c r="N481" s="6">
        <f t="shared" si="36"/>
        <v>23200.2885162887</v>
      </c>
      <c r="O481" s="7">
        <f t="shared" si="37"/>
        <v>-5781.0915245887008</v>
      </c>
      <c r="P481" s="7">
        <v>25206.649524</v>
      </c>
      <c r="Q481" s="24">
        <f t="shared" si="38"/>
        <v>0.6910556270128112</v>
      </c>
      <c r="R481" s="24">
        <v>0.32285115122795105</v>
      </c>
      <c r="S481" s="25">
        <f t="shared" si="39"/>
        <v>22.310810474363965</v>
      </c>
      <c r="T481" s="4">
        <v>480</v>
      </c>
    </row>
    <row r="482" spans="1:20" x14ac:dyDescent="0.25">
      <c r="A482" s="33">
        <v>47720</v>
      </c>
      <c r="B482" s="5" t="s">
        <v>602</v>
      </c>
      <c r="C482" s="5" t="s">
        <v>69</v>
      </c>
      <c r="D482" s="6">
        <v>4012.6933996900002</v>
      </c>
      <c r="E482" s="7">
        <v>10774.073517500001</v>
      </c>
      <c r="F482" s="8">
        <v>1</v>
      </c>
      <c r="G482" s="7">
        <v>6.5153000000000003E-2</v>
      </c>
      <c r="H482" s="7"/>
      <c r="I482" s="8">
        <v>1</v>
      </c>
      <c r="J482" s="7"/>
      <c r="K482" s="1"/>
      <c r="L482" s="8">
        <f t="shared" si="35"/>
        <v>2</v>
      </c>
      <c r="M482" s="6">
        <v>14786.7669116</v>
      </c>
      <c r="N482" s="6">
        <f t="shared" si="36"/>
        <v>14786.832070190001</v>
      </c>
      <c r="O482" s="7">
        <f t="shared" si="37"/>
        <v>-6.515859000137425E-2</v>
      </c>
      <c r="P482" s="7">
        <v>49511.416724299997</v>
      </c>
      <c r="Q482" s="24">
        <f t="shared" si="38"/>
        <v>0.29865368211818338</v>
      </c>
      <c r="R482" s="24">
        <v>0.74418604373931885</v>
      </c>
      <c r="S482" s="25">
        <f t="shared" si="39"/>
        <v>22.225390214371103</v>
      </c>
      <c r="T482" s="4">
        <v>481</v>
      </c>
    </row>
    <row r="483" spans="1:20" x14ac:dyDescent="0.25">
      <c r="A483" s="33">
        <v>52838</v>
      </c>
      <c r="B483" s="5" t="s">
        <v>589</v>
      </c>
      <c r="C483" s="5" t="s">
        <v>18</v>
      </c>
      <c r="D483" s="6">
        <v>156.98832042699999</v>
      </c>
      <c r="E483" s="7"/>
      <c r="F483" s="8">
        <v>1</v>
      </c>
      <c r="G483" s="7">
        <v>7762.3822718499996</v>
      </c>
      <c r="H483" s="7">
        <v>2.8649311147700001</v>
      </c>
      <c r="I483" s="8">
        <v>1</v>
      </c>
      <c r="J483" s="7">
        <v>5312.5510706599998</v>
      </c>
      <c r="K483" s="1">
        <v>1</v>
      </c>
      <c r="L483" s="8">
        <f t="shared" si="35"/>
        <v>3</v>
      </c>
      <c r="M483" s="6">
        <v>11348.951156499999</v>
      </c>
      <c r="N483" s="6">
        <f t="shared" si="36"/>
        <v>13234.786594051769</v>
      </c>
      <c r="O483" s="7">
        <f t="shared" si="37"/>
        <v>-1885.8354375517702</v>
      </c>
      <c r="P483" s="7">
        <v>21715.211083599999</v>
      </c>
      <c r="Q483" s="24">
        <f t="shared" si="38"/>
        <v>0.52262679431521064</v>
      </c>
      <c r="R483" s="24">
        <v>0.42500770092010498</v>
      </c>
      <c r="S483" s="25">
        <f t="shared" si="39"/>
        <v>22.212041229115226</v>
      </c>
      <c r="T483" s="4">
        <v>482</v>
      </c>
    </row>
    <row r="484" spans="1:20" x14ac:dyDescent="0.25">
      <c r="A484" s="33">
        <v>15676</v>
      </c>
      <c r="B484" s="5" t="s">
        <v>607</v>
      </c>
      <c r="C484" s="5" t="s">
        <v>46</v>
      </c>
      <c r="D484" s="6">
        <v>232.86542656899999</v>
      </c>
      <c r="E484" s="7">
        <v>3953.3791146200001</v>
      </c>
      <c r="F484" s="8">
        <v>1</v>
      </c>
      <c r="G484" s="7">
        <v>493.391213752</v>
      </c>
      <c r="H484" s="7"/>
      <c r="I484" s="8">
        <v>1</v>
      </c>
      <c r="J484" s="7">
        <v>1644.7307401200001</v>
      </c>
      <c r="K484" s="1">
        <v>1</v>
      </c>
      <c r="L484" s="8">
        <f t="shared" si="35"/>
        <v>3</v>
      </c>
      <c r="M484" s="6">
        <v>6171.6821831300003</v>
      </c>
      <c r="N484" s="6">
        <f t="shared" si="36"/>
        <v>6324.366495061</v>
      </c>
      <c r="O484" s="7">
        <f t="shared" si="37"/>
        <v>-152.68431193099968</v>
      </c>
      <c r="P484" s="7">
        <v>9510.4035975400002</v>
      </c>
      <c r="Q484" s="24">
        <f t="shared" si="38"/>
        <v>0.64894009174609502</v>
      </c>
      <c r="R484" s="24">
        <v>0.34140017628669739</v>
      </c>
      <c r="S484" s="25">
        <f t="shared" si="39"/>
        <v>22.154826172162242</v>
      </c>
      <c r="T484" s="4">
        <v>483</v>
      </c>
    </row>
    <row r="485" spans="1:20" x14ac:dyDescent="0.25">
      <c r="A485" s="33">
        <v>73026</v>
      </c>
      <c r="B485" s="5" t="s">
        <v>407</v>
      </c>
      <c r="C485" s="5" t="s">
        <v>35</v>
      </c>
      <c r="D485" s="6"/>
      <c r="E485" s="7">
        <v>705.20075842100005</v>
      </c>
      <c r="F485" s="8">
        <v>1</v>
      </c>
      <c r="G485" s="7">
        <v>750.52281612000002</v>
      </c>
      <c r="H485" s="7"/>
      <c r="I485" s="8">
        <v>1</v>
      </c>
      <c r="J485" s="7">
        <v>14164.4984561</v>
      </c>
      <c r="K485" s="1">
        <v>1</v>
      </c>
      <c r="L485" s="8">
        <f t="shared" si="35"/>
        <v>3</v>
      </c>
      <c r="M485" s="6">
        <v>15357.7310423</v>
      </c>
      <c r="N485" s="6">
        <f t="shared" si="36"/>
        <v>15620.222030641</v>
      </c>
      <c r="O485" s="7">
        <f t="shared" si="37"/>
        <v>-262.49098834100005</v>
      </c>
      <c r="P485" s="7">
        <v>33785.930413000002</v>
      </c>
      <c r="Q485" s="24">
        <f t="shared" si="38"/>
        <v>0.45455995601028998</v>
      </c>
      <c r="R485" s="24">
        <v>0.48491987586021423</v>
      </c>
      <c r="S485" s="25">
        <f t="shared" si="39"/>
        <v>22.042515743953427</v>
      </c>
      <c r="T485" s="4">
        <v>484</v>
      </c>
    </row>
    <row r="486" spans="1:20" x14ac:dyDescent="0.25">
      <c r="A486" s="33">
        <v>25658</v>
      </c>
      <c r="B486" s="5" t="s">
        <v>94</v>
      </c>
      <c r="C486" s="5" t="s">
        <v>61</v>
      </c>
      <c r="D486" s="6"/>
      <c r="E486" s="7"/>
      <c r="F486" s="8"/>
      <c r="G486" s="7">
        <v>6877.099920009</v>
      </c>
      <c r="H486" s="7"/>
      <c r="I486" s="8">
        <v>1</v>
      </c>
      <c r="J486" s="7">
        <v>11228.361744600001</v>
      </c>
      <c r="K486" s="1">
        <v>1</v>
      </c>
      <c r="L486" s="8">
        <f t="shared" si="35"/>
        <v>2</v>
      </c>
      <c r="M486" s="6">
        <v>11591.981254099999</v>
      </c>
      <c r="N486" s="6">
        <f t="shared" si="36"/>
        <v>18105.461664609</v>
      </c>
      <c r="O486" s="7">
        <f t="shared" si="37"/>
        <v>-6513.4804105090006</v>
      </c>
      <c r="P486" s="7">
        <v>11843.6990885</v>
      </c>
      <c r="Q486" s="24">
        <f t="shared" si="38"/>
        <v>0.97874668779415264</v>
      </c>
      <c r="R486" s="24">
        <v>0.22499999403953552</v>
      </c>
      <c r="S486" s="25">
        <f t="shared" si="39"/>
        <v>22.02179989198995</v>
      </c>
      <c r="T486" s="4">
        <v>485</v>
      </c>
    </row>
    <row r="487" spans="1:20" x14ac:dyDescent="0.25">
      <c r="A487" s="33">
        <v>52019</v>
      </c>
      <c r="B487" s="5" t="s">
        <v>262</v>
      </c>
      <c r="C487" s="5" t="s">
        <v>18</v>
      </c>
      <c r="D487" s="6"/>
      <c r="E487" s="7"/>
      <c r="F487" s="8"/>
      <c r="G487" s="7">
        <v>2110.7104218099998</v>
      </c>
      <c r="H487" s="7">
        <v>0.80887685304800006</v>
      </c>
      <c r="I487" s="8">
        <v>1</v>
      </c>
      <c r="J487" s="7">
        <v>21.344467095700001</v>
      </c>
      <c r="K487" s="1">
        <v>1</v>
      </c>
      <c r="L487" s="8">
        <f t="shared" si="35"/>
        <v>2</v>
      </c>
      <c r="M487" s="6">
        <v>2132.5021695199998</v>
      </c>
      <c r="N487" s="6">
        <f t="shared" si="36"/>
        <v>2132.8637657587478</v>
      </c>
      <c r="O487" s="7">
        <f t="shared" si="37"/>
        <v>-0.36159623874800673</v>
      </c>
      <c r="P487" s="7">
        <v>3885.1054287699999</v>
      </c>
      <c r="Q487" s="24">
        <f t="shared" si="38"/>
        <v>0.54889171185121133</v>
      </c>
      <c r="R487" s="24">
        <v>0.40006303787231445</v>
      </c>
      <c r="S487" s="25">
        <f t="shared" si="39"/>
        <v>21.959128570613068</v>
      </c>
      <c r="T487" s="4">
        <v>486</v>
      </c>
    </row>
    <row r="488" spans="1:20" x14ac:dyDescent="0.25">
      <c r="A488" s="33">
        <v>5411</v>
      </c>
      <c r="B488" s="5" t="s">
        <v>567</v>
      </c>
      <c r="C488" s="5" t="s">
        <v>15</v>
      </c>
      <c r="D488" s="6">
        <v>1.94701834441E-4</v>
      </c>
      <c r="E488" s="7">
        <v>3.4149829991500002E-5</v>
      </c>
      <c r="F488" s="8">
        <v>1</v>
      </c>
      <c r="G488" s="7">
        <v>17381.546284841694</v>
      </c>
      <c r="H488" s="7">
        <v>7.6577194853000004</v>
      </c>
      <c r="I488" s="8">
        <v>1</v>
      </c>
      <c r="J488" s="7">
        <v>10223.772513399999</v>
      </c>
      <c r="K488" s="1">
        <v>1</v>
      </c>
      <c r="L488" s="8">
        <f t="shared" si="35"/>
        <v>3</v>
      </c>
      <c r="M488" s="6">
        <v>19800.7560963</v>
      </c>
      <c r="N488" s="6">
        <f t="shared" si="36"/>
        <v>27612.976746578661</v>
      </c>
      <c r="O488" s="7">
        <f t="shared" si="37"/>
        <v>-7812.2206502786612</v>
      </c>
      <c r="P488" s="7">
        <v>21634.683447399999</v>
      </c>
      <c r="Q488" s="24">
        <f t="shared" si="38"/>
        <v>0.91523206911907018</v>
      </c>
      <c r="R488" s="24">
        <v>0.23949809372425079</v>
      </c>
      <c r="S488" s="25">
        <f t="shared" si="39"/>
        <v>21.919633586931905</v>
      </c>
      <c r="T488" s="4">
        <v>487</v>
      </c>
    </row>
    <row r="489" spans="1:20" x14ac:dyDescent="0.25">
      <c r="A489" s="33">
        <v>76823</v>
      </c>
      <c r="B489" s="5" t="s">
        <v>457</v>
      </c>
      <c r="C489" s="5" t="s">
        <v>57</v>
      </c>
      <c r="D489" s="6"/>
      <c r="E489" s="7">
        <v>1475.42290886</v>
      </c>
      <c r="F489" s="8">
        <v>1</v>
      </c>
      <c r="G489" s="7">
        <v>8405.9017607376336</v>
      </c>
      <c r="H489" s="7">
        <v>0.19052453826709997</v>
      </c>
      <c r="I489" s="8">
        <v>1</v>
      </c>
      <c r="J489" s="7">
        <v>3973.1491962099999</v>
      </c>
      <c r="K489" s="1">
        <v>1</v>
      </c>
      <c r="L489" s="8">
        <f t="shared" si="35"/>
        <v>3</v>
      </c>
      <c r="M489" s="6">
        <v>12413.084625900001</v>
      </c>
      <c r="N489" s="6">
        <f t="shared" si="36"/>
        <v>13854.664390345901</v>
      </c>
      <c r="O489" s="7">
        <f t="shared" si="37"/>
        <v>-1441.5797644458999</v>
      </c>
      <c r="P489" s="7">
        <v>17820.571342700001</v>
      </c>
      <c r="Q489" s="24">
        <f t="shared" si="38"/>
        <v>0.69655929583789034</v>
      </c>
      <c r="R489" s="24">
        <v>0.31424629688262939</v>
      </c>
      <c r="S489" s="25">
        <f t="shared" si="39"/>
        <v>21.889117927622898</v>
      </c>
      <c r="T489" s="4">
        <v>488</v>
      </c>
    </row>
    <row r="490" spans="1:20" x14ac:dyDescent="0.25">
      <c r="A490" s="33">
        <v>68327</v>
      </c>
      <c r="B490" s="5" t="s">
        <v>1007</v>
      </c>
      <c r="C490" s="5" t="s">
        <v>350</v>
      </c>
      <c r="D490" s="6"/>
      <c r="E490" s="7">
        <v>2.1559477697699999E-4</v>
      </c>
      <c r="F490" s="8">
        <v>1</v>
      </c>
      <c r="G490" s="7">
        <v>152.66951078869999</v>
      </c>
      <c r="H490" s="7"/>
      <c r="I490" s="8">
        <v>1</v>
      </c>
      <c r="J490" s="7">
        <v>1680.5433709599999</v>
      </c>
      <c r="K490" s="1">
        <v>1</v>
      </c>
      <c r="L490" s="8">
        <f t="shared" si="35"/>
        <v>3</v>
      </c>
      <c r="M490" s="6">
        <v>1793.17896956</v>
      </c>
      <c r="N490" s="6">
        <f t="shared" si="36"/>
        <v>1833.2130973434769</v>
      </c>
      <c r="O490" s="7">
        <f t="shared" si="37"/>
        <v>-40.034127783476833</v>
      </c>
      <c r="P490" s="7">
        <v>3011.2192561000002</v>
      </c>
      <c r="Q490" s="24">
        <f t="shared" si="38"/>
        <v>0.59549930345571955</v>
      </c>
      <c r="R490" s="24">
        <v>0.36746549606323242</v>
      </c>
      <c r="S490" s="25">
        <f t="shared" si="39"/>
        <v>21.882544694966537</v>
      </c>
      <c r="T490" s="4">
        <v>489</v>
      </c>
    </row>
    <row r="491" spans="1:20" x14ac:dyDescent="0.25">
      <c r="A491" s="33">
        <v>68169</v>
      </c>
      <c r="B491" s="5" t="s">
        <v>646</v>
      </c>
      <c r="C491" s="5" t="s">
        <v>350</v>
      </c>
      <c r="D491" s="6"/>
      <c r="E491" s="7"/>
      <c r="F491" s="8"/>
      <c r="G491" s="7">
        <v>7600.5838950679999</v>
      </c>
      <c r="H491" s="7">
        <v>1.9937473826500001</v>
      </c>
      <c r="I491" s="8">
        <v>1</v>
      </c>
      <c r="J491" s="7">
        <v>1142.1510792700001</v>
      </c>
      <c r="K491" s="1">
        <v>1</v>
      </c>
      <c r="L491" s="8">
        <f t="shared" si="35"/>
        <v>2</v>
      </c>
      <c r="M491" s="6">
        <v>8315.2596882199996</v>
      </c>
      <c r="N491" s="6">
        <f t="shared" si="36"/>
        <v>8744.7287217206504</v>
      </c>
      <c r="O491" s="7">
        <f t="shared" si="37"/>
        <v>-429.46903350065077</v>
      </c>
      <c r="P491" s="7">
        <v>12637.7121969</v>
      </c>
      <c r="Q491" s="24">
        <f t="shared" si="38"/>
        <v>0.65797191443081859</v>
      </c>
      <c r="R491" s="24">
        <v>0.33217993378639221</v>
      </c>
      <c r="S491" s="25">
        <f t="shared" si="39"/>
        <v>21.856506696893504</v>
      </c>
      <c r="T491" s="4">
        <v>490</v>
      </c>
    </row>
    <row r="492" spans="1:20" x14ac:dyDescent="0.25">
      <c r="A492" s="33">
        <v>52022</v>
      </c>
      <c r="B492" s="5" t="s">
        <v>615</v>
      </c>
      <c r="C492" s="5" t="s">
        <v>18</v>
      </c>
      <c r="D492" s="6"/>
      <c r="E492" s="7"/>
      <c r="F492" s="8"/>
      <c r="G492" s="7">
        <v>4704.46847091164</v>
      </c>
      <c r="H492" s="7">
        <v>32.653015550500001</v>
      </c>
      <c r="I492" s="8">
        <v>1</v>
      </c>
      <c r="J492" s="7"/>
      <c r="K492" s="1"/>
      <c r="L492" s="8">
        <f t="shared" si="35"/>
        <v>1</v>
      </c>
      <c r="M492" s="6">
        <v>4737.1214864599997</v>
      </c>
      <c r="N492" s="6">
        <f t="shared" si="36"/>
        <v>4737.1214864621397</v>
      </c>
      <c r="O492" s="7">
        <f t="shared" si="37"/>
        <v>-2.1400410332717001E-9</v>
      </c>
      <c r="P492" s="7">
        <v>4757.2408999500003</v>
      </c>
      <c r="Q492" s="24">
        <f t="shared" si="38"/>
        <v>0.99577078102346839</v>
      </c>
      <c r="R492" s="24">
        <v>0.21882778406143188</v>
      </c>
      <c r="S492" s="25">
        <f t="shared" si="39"/>
        <v>21.790231344448692</v>
      </c>
      <c r="T492" s="4">
        <v>491</v>
      </c>
    </row>
    <row r="493" spans="1:20" x14ac:dyDescent="0.25">
      <c r="A493" s="33">
        <v>27787</v>
      </c>
      <c r="B493" s="5" t="s">
        <v>707</v>
      </c>
      <c r="C493" s="5" t="s">
        <v>49</v>
      </c>
      <c r="D493" s="6">
        <v>19.578624100999999</v>
      </c>
      <c r="E493" s="7">
        <v>379.24022981899998</v>
      </c>
      <c r="F493" s="8">
        <v>1</v>
      </c>
      <c r="G493" s="7">
        <v>24828.511081749999</v>
      </c>
      <c r="H493" s="7">
        <v>13.4215325647</v>
      </c>
      <c r="I493" s="8">
        <v>1</v>
      </c>
      <c r="J493" s="7">
        <v>1.33227816239E-2</v>
      </c>
      <c r="K493" s="1">
        <v>1</v>
      </c>
      <c r="L493" s="8">
        <f t="shared" si="35"/>
        <v>3</v>
      </c>
      <c r="M493" s="6">
        <v>25149.820940199999</v>
      </c>
      <c r="N493" s="6">
        <f t="shared" si="36"/>
        <v>25240.764791016318</v>
      </c>
      <c r="O493" s="7">
        <f t="shared" si="37"/>
        <v>-90.943850816318445</v>
      </c>
      <c r="P493" s="7">
        <v>71416.824210499995</v>
      </c>
      <c r="Q493" s="24">
        <f t="shared" si="38"/>
        <v>0.35215540901218578</v>
      </c>
      <c r="R493" s="24">
        <v>0.61728394031524658</v>
      </c>
      <c r="S493" s="25">
        <f t="shared" si="39"/>
        <v>21.737987847836933</v>
      </c>
      <c r="T493" s="4">
        <v>492</v>
      </c>
    </row>
    <row r="494" spans="1:20" x14ac:dyDescent="0.25">
      <c r="A494" s="33">
        <v>52215</v>
      </c>
      <c r="B494" s="5" t="s">
        <v>410</v>
      </c>
      <c r="C494" s="5" t="s">
        <v>18</v>
      </c>
      <c r="D494" s="6"/>
      <c r="E494" s="7"/>
      <c r="F494" s="8"/>
      <c r="G494" s="7">
        <v>10397.743377070001</v>
      </c>
      <c r="H494" s="7">
        <v>285.77574700600002</v>
      </c>
      <c r="I494" s="8">
        <v>1</v>
      </c>
      <c r="J494" s="7">
        <v>10436.022776199999</v>
      </c>
      <c r="K494" s="1">
        <v>1</v>
      </c>
      <c r="L494" s="8">
        <f t="shared" si="35"/>
        <v>2</v>
      </c>
      <c r="M494" s="6">
        <v>17218.678440399999</v>
      </c>
      <c r="N494" s="6">
        <f t="shared" si="36"/>
        <v>21119.541900276003</v>
      </c>
      <c r="O494" s="7">
        <f t="shared" si="37"/>
        <v>-3900.8634598760036</v>
      </c>
      <c r="P494" s="7">
        <v>30459.058083399999</v>
      </c>
      <c r="Q494" s="24">
        <f t="shared" si="38"/>
        <v>0.56530567666450837</v>
      </c>
      <c r="R494" s="24">
        <v>0.38414037227630615</v>
      </c>
      <c r="S494" s="25">
        <f t="shared" si="39"/>
        <v>21.715673308381341</v>
      </c>
      <c r="T494" s="4">
        <v>493</v>
      </c>
    </row>
    <row r="495" spans="1:20" x14ac:dyDescent="0.25">
      <c r="A495" s="33">
        <v>15757</v>
      </c>
      <c r="B495" s="5" t="s">
        <v>597</v>
      </c>
      <c r="C495" s="5" t="s">
        <v>46</v>
      </c>
      <c r="D495" s="6"/>
      <c r="E495" s="7"/>
      <c r="F495" s="8"/>
      <c r="G495" s="7">
        <v>8255.7745147599999</v>
      </c>
      <c r="H495" s="7">
        <v>59.888230566300003</v>
      </c>
      <c r="I495" s="8">
        <v>1</v>
      </c>
      <c r="J495" s="7">
        <v>6474.0285281899996</v>
      </c>
      <c r="K495" s="1">
        <v>1</v>
      </c>
      <c r="L495" s="8">
        <f t="shared" si="35"/>
        <v>2</v>
      </c>
      <c r="M495" s="6">
        <v>11109.8774734</v>
      </c>
      <c r="N495" s="6">
        <f t="shared" si="36"/>
        <v>14789.691273516299</v>
      </c>
      <c r="O495" s="7">
        <f t="shared" si="37"/>
        <v>-3679.8138001162988</v>
      </c>
      <c r="P495" s="7">
        <v>14983.542293799999</v>
      </c>
      <c r="Q495" s="24">
        <f t="shared" si="38"/>
        <v>0.74147202681151891</v>
      </c>
      <c r="R495" s="24">
        <v>0.29252621531486511</v>
      </c>
      <c r="S495" s="25">
        <f t="shared" si="39"/>
        <v>21.690000576501582</v>
      </c>
      <c r="T495" s="4">
        <v>494</v>
      </c>
    </row>
    <row r="496" spans="1:20" x14ac:dyDescent="0.25">
      <c r="A496" s="33">
        <v>15599</v>
      </c>
      <c r="B496" s="5" t="s">
        <v>490</v>
      </c>
      <c r="C496" s="5" t="s">
        <v>46</v>
      </c>
      <c r="D496" s="6"/>
      <c r="E496" s="7">
        <v>2.1071192457200001E-3</v>
      </c>
      <c r="F496" s="8">
        <v>1</v>
      </c>
      <c r="G496" s="7">
        <v>2035.6758199400001</v>
      </c>
      <c r="H496" s="7"/>
      <c r="I496" s="8">
        <v>1</v>
      </c>
      <c r="J496" s="7">
        <v>6822.4672020899998</v>
      </c>
      <c r="K496" s="1">
        <v>1</v>
      </c>
      <c r="L496" s="8">
        <f t="shared" si="35"/>
        <v>3</v>
      </c>
      <c r="M496" s="6">
        <v>7856.2769834999999</v>
      </c>
      <c r="N496" s="6">
        <f t="shared" si="36"/>
        <v>8858.1451291492449</v>
      </c>
      <c r="O496" s="7">
        <f t="shared" si="37"/>
        <v>-1001.868145649245</v>
      </c>
      <c r="P496" s="7">
        <v>12646.022098699999</v>
      </c>
      <c r="Q496" s="24">
        <f t="shared" si="38"/>
        <v>0.62124491972124729</v>
      </c>
      <c r="R496" s="24">
        <v>0.3491368293762207</v>
      </c>
      <c r="S496" s="25">
        <f t="shared" si="39"/>
        <v>21.689948153756106</v>
      </c>
      <c r="T496" s="4">
        <v>495</v>
      </c>
    </row>
    <row r="497" spans="1:20" x14ac:dyDescent="0.25">
      <c r="A497" s="33">
        <v>13670</v>
      </c>
      <c r="B497" s="5" t="s">
        <v>107</v>
      </c>
      <c r="C497" s="5" t="s">
        <v>33</v>
      </c>
      <c r="D497" s="6">
        <v>5721.1248429099996</v>
      </c>
      <c r="E497" s="7">
        <v>17477.803909999999</v>
      </c>
      <c r="F497" s="8">
        <v>1</v>
      </c>
      <c r="G497" s="7">
        <v>425.01175380749004</v>
      </c>
      <c r="H497" s="7"/>
      <c r="I497" s="8">
        <v>1</v>
      </c>
      <c r="J497" s="7">
        <v>46896.869149300001</v>
      </c>
      <c r="K497" s="1">
        <v>1</v>
      </c>
      <c r="L497" s="8">
        <f t="shared" si="35"/>
        <v>3</v>
      </c>
      <c r="M497" s="6">
        <v>70226.940997500002</v>
      </c>
      <c r="N497" s="6">
        <f t="shared" si="36"/>
        <v>70520.809656017489</v>
      </c>
      <c r="O497" s="7">
        <f t="shared" si="37"/>
        <v>-293.86865851748735</v>
      </c>
      <c r="P497" s="7">
        <v>202569.91213300001</v>
      </c>
      <c r="Q497" s="24">
        <f t="shared" si="38"/>
        <v>0.34668001905135626</v>
      </c>
      <c r="R497" s="24">
        <v>0.62469536066055298</v>
      </c>
      <c r="S497" s="25">
        <f t="shared" si="39"/>
        <v>21.65693995350944</v>
      </c>
      <c r="T497" s="4">
        <v>496</v>
      </c>
    </row>
    <row r="498" spans="1:20" x14ac:dyDescent="0.25">
      <c r="A498" s="33">
        <v>5172</v>
      </c>
      <c r="B498" s="5" t="s">
        <v>640</v>
      </c>
      <c r="C498" s="5" t="s">
        <v>15</v>
      </c>
      <c r="D498" s="6">
        <v>1736.02031904</v>
      </c>
      <c r="E498" s="7">
        <v>13751.9844058</v>
      </c>
      <c r="F498" s="8">
        <v>1</v>
      </c>
      <c r="G498" s="7">
        <v>7745.8840871168004</v>
      </c>
      <c r="H498" s="7">
        <v>0.12856085546000001</v>
      </c>
      <c r="I498" s="8">
        <v>1</v>
      </c>
      <c r="J498" s="7">
        <v>4049.8054028400002</v>
      </c>
      <c r="K498" s="1">
        <v>1</v>
      </c>
      <c r="L498" s="8">
        <f t="shared" si="35"/>
        <v>3</v>
      </c>
      <c r="M498" s="6">
        <v>25428.856051700001</v>
      </c>
      <c r="N498" s="6">
        <f t="shared" si="36"/>
        <v>27283.822775652261</v>
      </c>
      <c r="O498" s="7">
        <f t="shared" si="37"/>
        <v>-1854.9667239522605</v>
      </c>
      <c r="P498" s="7">
        <v>72276.463862799996</v>
      </c>
      <c r="Q498" s="24">
        <f t="shared" si="38"/>
        <v>0.35182761707837218</v>
      </c>
      <c r="R498" s="24">
        <v>0.61429548263549805</v>
      </c>
      <c r="S498" s="25">
        <f t="shared" si="39"/>
        <v>21.612611583765585</v>
      </c>
      <c r="T498" s="4">
        <v>497</v>
      </c>
    </row>
    <row r="499" spans="1:20" x14ac:dyDescent="0.25">
      <c r="A499" s="33">
        <v>25438</v>
      </c>
      <c r="B499" s="5" t="s">
        <v>535</v>
      </c>
      <c r="C499" s="5" t="s">
        <v>61</v>
      </c>
      <c r="D499" s="6">
        <v>3.6815998253799998E-3</v>
      </c>
      <c r="E499" s="7">
        <v>953.81135204899999</v>
      </c>
      <c r="F499" s="8">
        <v>1</v>
      </c>
      <c r="G499" s="7">
        <v>42955.936643300003</v>
      </c>
      <c r="H499" s="7">
        <v>6.5225259198399999E-2</v>
      </c>
      <c r="I499" s="8">
        <v>1</v>
      </c>
      <c r="J499" s="7">
        <v>43695.956992899999</v>
      </c>
      <c r="K499" s="1">
        <v>1</v>
      </c>
      <c r="L499" s="8">
        <f t="shared" si="35"/>
        <v>3</v>
      </c>
      <c r="M499" s="6">
        <v>57034.176942700004</v>
      </c>
      <c r="N499" s="6">
        <f t="shared" si="36"/>
        <v>87605.773895108025</v>
      </c>
      <c r="O499" s="7">
        <f t="shared" si="37"/>
        <v>-30571.596952408021</v>
      </c>
      <c r="P499" s="7">
        <v>119891.02792399999</v>
      </c>
      <c r="Q499" s="24">
        <f t="shared" si="38"/>
        <v>0.47571680658918436</v>
      </c>
      <c r="R499" s="24">
        <v>0.45279383659362793</v>
      </c>
      <c r="S499" s="25">
        <f t="shared" si="39"/>
        <v>21.540163798758567</v>
      </c>
      <c r="T499" s="4">
        <v>498</v>
      </c>
    </row>
    <row r="500" spans="1:20" x14ac:dyDescent="0.25">
      <c r="A500" s="33">
        <v>52390</v>
      </c>
      <c r="B500" s="5" t="s">
        <v>620</v>
      </c>
      <c r="C500" s="5" t="s">
        <v>18</v>
      </c>
      <c r="D500" s="6">
        <v>14113.445342499999</v>
      </c>
      <c r="E500" s="7"/>
      <c r="F500" s="8">
        <v>1</v>
      </c>
      <c r="G500" s="7"/>
      <c r="H500" s="7"/>
      <c r="I500" s="8"/>
      <c r="J500" s="7"/>
      <c r="K500" s="1"/>
      <c r="L500" s="8">
        <f t="shared" si="35"/>
        <v>1</v>
      </c>
      <c r="M500" s="6">
        <v>14113.445342499999</v>
      </c>
      <c r="N500" s="6">
        <f t="shared" si="36"/>
        <v>14113.445342499999</v>
      </c>
      <c r="O500" s="7">
        <f t="shared" si="37"/>
        <v>0</v>
      </c>
      <c r="P500" s="7">
        <v>41644.941269000003</v>
      </c>
      <c r="Q500" s="24">
        <f t="shared" si="38"/>
        <v>0.33889939359827792</v>
      </c>
      <c r="R500" s="24">
        <v>0.6349031925201416</v>
      </c>
      <c r="S500" s="25">
        <f t="shared" si="39"/>
        <v>21.51683069386867</v>
      </c>
      <c r="T500" s="4">
        <v>499</v>
      </c>
    </row>
    <row r="501" spans="1:20" x14ac:dyDescent="0.25">
      <c r="A501" s="33">
        <v>68211</v>
      </c>
      <c r="B501" s="5" t="s">
        <v>907</v>
      </c>
      <c r="C501" s="5" t="s">
        <v>350</v>
      </c>
      <c r="D501" s="6"/>
      <c r="E501" s="7">
        <v>3.1957498689700001E-5</v>
      </c>
      <c r="F501" s="8">
        <v>1</v>
      </c>
      <c r="G501" s="7">
        <v>2946.2968715299999</v>
      </c>
      <c r="H501" s="7">
        <v>1.62260232024</v>
      </c>
      <c r="I501" s="8">
        <v>1</v>
      </c>
      <c r="J501" s="7">
        <v>7040.71286822</v>
      </c>
      <c r="K501" s="1">
        <v>1</v>
      </c>
      <c r="L501" s="8">
        <f t="shared" si="35"/>
        <v>3</v>
      </c>
      <c r="M501" s="6">
        <v>8558.2502926699999</v>
      </c>
      <c r="N501" s="6">
        <f t="shared" si="36"/>
        <v>9988.6323740277385</v>
      </c>
      <c r="O501" s="7">
        <f t="shared" si="37"/>
        <v>-1430.3820813577386</v>
      </c>
      <c r="P501" s="7">
        <v>13665.6072635</v>
      </c>
      <c r="Q501" s="24">
        <f t="shared" si="38"/>
        <v>0.62626198219003137</v>
      </c>
      <c r="R501" s="24">
        <v>0.34357541799545288</v>
      </c>
      <c r="S501" s="25">
        <f t="shared" si="39"/>
        <v>21.516822230560091</v>
      </c>
      <c r="T501" s="4">
        <v>500</v>
      </c>
    </row>
    <row r="502" spans="1:20" x14ac:dyDescent="0.25">
      <c r="A502" s="33">
        <v>52696</v>
      </c>
      <c r="B502" s="5" t="s">
        <v>454</v>
      </c>
      <c r="C502" s="5" t="s">
        <v>18</v>
      </c>
      <c r="D502" s="6">
        <v>8344.7692499500008</v>
      </c>
      <c r="E502" s="7"/>
      <c r="F502" s="8">
        <v>1</v>
      </c>
      <c r="G502" s="7">
        <v>8209.115715416925</v>
      </c>
      <c r="H502" s="7"/>
      <c r="I502" s="8">
        <v>1</v>
      </c>
      <c r="J502" s="7">
        <v>19683.032194700001</v>
      </c>
      <c r="K502" s="1">
        <v>1</v>
      </c>
      <c r="L502" s="8">
        <f t="shared" si="35"/>
        <v>3</v>
      </c>
      <c r="M502" s="6">
        <v>35681.936802199998</v>
      </c>
      <c r="N502" s="6">
        <f t="shared" si="36"/>
        <v>36236.917160066921</v>
      </c>
      <c r="O502" s="7">
        <f t="shared" si="37"/>
        <v>-554.98035786692344</v>
      </c>
      <c r="P502" s="7">
        <v>120049.66868</v>
      </c>
      <c r="Q502" s="24">
        <f t="shared" si="38"/>
        <v>0.29722644963987749</v>
      </c>
      <c r="R502" s="24">
        <v>0.72391432523727417</v>
      </c>
      <c r="S502" s="25">
        <f t="shared" si="39"/>
        <v>21.516648473372257</v>
      </c>
      <c r="T502" s="4">
        <v>501</v>
      </c>
    </row>
    <row r="503" spans="1:20" x14ac:dyDescent="0.25">
      <c r="A503" s="33">
        <v>25402</v>
      </c>
      <c r="B503" s="5" t="s">
        <v>217</v>
      </c>
      <c r="C503" s="5" t="s">
        <v>61</v>
      </c>
      <c r="D503" s="6"/>
      <c r="E503" s="7"/>
      <c r="F503" s="8"/>
      <c r="G503" s="7">
        <v>10222.469985258</v>
      </c>
      <c r="H503" s="7"/>
      <c r="I503" s="8">
        <v>1</v>
      </c>
      <c r="J503" s="7">
        <v>15489.153141000001</v>
      </c>
      <c r="K503" s="1">
        <v>1</v>
      </c>
      <c r="L503" s="8">
        <f t="shared" si="35"/>
        <v>2</v>
      </c>
      <c r="M503" s="6">
        <v>15489.5895048</v>
      </c>
      <c r="N503" s="6">
        <f t="shared" si="36"/>
        <v>25711.623126258</v>
      </c>
      <c r="O503" s="7">
        <f t="shared" si="37"/>
        <v>-10222.033621458</v>
      </c>
      <c r="P503" s="7">
        <v>15490.1050842</v>
      </c>
      <c r="Q503" s="24">
        <f t="shared" si="38"/>
        <v>0.99996671556473005</v>
      </c>
      <c r="R503" s="24">
        <v>0.21507169306278229</v>
      </c>
      <c r="S503" s="25">
        <f t="shared" si="39"/>
        <v>21.506453452293613</v>
      </c>
      <c r="T503" s="4">
        <v>502</v>
      </c>
    </row>
    <row r="504" spans="1:20" x14ac:dyDescent="0.25">
      <c r="A504" s="33">
        <v>5390</v>
      </c>
      <c r="B504" s="5" t="s">
        <v>509</v>
      </c>
      <c r="C504" s="5" t="s">
        <v>15</v>
      </c>
      <c r="D504" s="6"/>
      <c r="E504" s="7">
        <v>140.784249367</v>
      </c>
      <c r="F504" s="8">
        <v>1</v>
      </c>
      <c r="G504" s="7">
        <v>846.40374821841897</v>
      </c>
      <c r="H504" s="7"/>
      <c r="I504" s="8">
        <v>1</v>
      </c>
      <c r="J504" s="7">
        <v>2888.2064230800001</v>
      </c>
      <c r="K504" s="1">
        <v>1</v>
      </c>
      <c r="L504" s="8">
        <f t="shared" si="35"/>
        <v>3</v>
      </c>
      <c r="M504" s="6">
        <v>3345.0574038300001</v>
      </c>
      <c r="N504" s="6">
        <f t="shared" si="36"/>
        <v>3875.3944206654191</v>
      </c>
      <c r="O504" s="7">
        <f t="shared" si="37"/>
        <v>-530.33701683541904</v>
      </c>
      <c r="P504" s="7">
        <v>5441.8014679999997</v>
      </c>
      <c r="Q504" s="24">
        <f t="shared" si="38"/>
        <v>0.61469669988886855</v>
      </c>
      <c r="R504" s="24">
        <v>0.34955751895904541</v>
      </c>
      <c r="S504" s="25">
        <f t="shared" si="39"/>
        <v>21.487185332546581</v>
      </c>
      <c r="T504" s="4">
        <v>503</v>
      </c>
    </row>
    <row r="505" spans="1:20" x14ac:dyDescent="0.25">
      <c r="A505" s="33">
        <v>25718</v>
      </c>
      <c r="B505" s="5" t="s">
        <v>631</v>
      </c>
      <c r="C505" s="5" t="s">
        <v>61</v>
      </c>
      <c r="D505" s="6"/>
      <c r="E505" s="7"/>
      <c r="F505" s="8"/>
      <c r="G505" s="7">
        <v>6501.3060456530002</v>
      </c>
      <c r="H505" s="7"/>
      <c r="I505" s="8">
        <v>1</v>
      </c>
      <c r="J505" s="7">
        <v>11180.9847673</v>
      </c>
      <c r="K505" s="1">
        <v>1</v>
      </c>
      <c r="L505" s="8">
        <f t="shared" si="35"/>
        <v>2</v>
      </c>
      <c r="M505" s="6">
        <v>11180.9847673</v>
      </c>
      <c r="N505" s="6">
        <f t="shared" si="36"/>
        <v>17682.290812953001</v>
      </c>
      <c r="O505" s="7">
        <f t="shared" si="37"/>
        <v>-6501.3060456530002</v>
      </c>
      <c r="P505" s="7">
        <v>11180.9847673</v>
      </c>
      <c r="Q505" s="24">
        <f t="shared" si="38"/>
        <v>1</v>
      </c>
      <c r="R505" s="24">
        <v>0.21485684812068939</v>
      </c>
      <c r="S505" s="25">
        <f t="shared" si="39"/>
        <v>21.485684812068939</v>
      </c>
      <c r="T505" s="4">
        <v>504</v>
      </c>
    </row>
    <row r="506" spans="1:20" x14ac:dyDescent="0.25">
      <c r="A506" s="33">
        <v>25293</v>
      </c>
      <c r="B506" s="5" t="s">
        <v>616</v>
      </c>
      <c r="C506" s="5" t="s">
        <v>61</v>
      </c>
      <c r="D506" s="6">
        <v>5.4706857034E-4</v>
      </c>
      <c r="E506" s="7">
        <v>16.962763971499999</v>
      </c>
      <c r="F506" s="8">
        <v>1</v>
      </c>
      <c r="G506" s="7">
        <v>28557.9052801</v>
      </c>
      <c r="H506" s="7">
        <v>12.303943671500001</v>
      </c>
      <c r="I506" s="8">
        <v>1</v>
      </c>
      <c r="J506" s="7">
        <v>33461.892367300003</v>
      </c>
      <c r="K506" s="1">
        <v>1</v>
      </c>
      <c r="L506" s="8">
        <f t="shared" si="35"/>
        <v>3</v>
      </c>
      <c r="M506" s="6">
        <v>36536.819027500002</v>
      </c>
      <c r="N506" s="6">
        <f t="shared" si="36"/>
        <v>62049.064902111575</v>
      </c>
      <c r="O506" s="7">
        <f t="shared" si="37"/>
        <v>-25512.245874611574</v>
      </c>
      <c r="P506" s="7">
        <v>38380.463064399999</v>
      </c>
      <c r="Q506" s="24">
        <f t="shared" si="38"/>
        <v>0.95196399705218571</v>
      </c>
      <c r="R506" s="24">
        <v>0.22499999403953552</v>
      </c>
      <c r="S506" s="25">
        <f t="shared" si="39"/>
        <v>21.41918936625942</v>
      </c>
      <c r="T506" s="4">
        <v>505</v>
      </c>
    </row>
    <row r="507" spans="1:20" x14ac:dyDescent="0.25">
      <c r="A507" s="33">
        <v>25807</v>
      </c>
      <c r="B507" s="5" t="s">
        <v>617</v>
      </c>
      <c r="C507" s="5" t="s">
        <v>61</v>
      </c>
      <c r="D507" s="6"/>
      <c r="E507" s="7">
        <v>5.8948085104700001E-3</v>
      </c>
      <c r="F507" s="8">
        <v>1</v>
      </c>
      <c r="G507" s="7">
        <v>3344.3994275199998</v>
      </c>
      <c r="H507" s="7">
        <v>16.741607626499999</v>
      </c>
      <c r="I507" s="8">
        <v>1</v>
      </c>
      <c r="J507" s="7">
        <v>5251.94122419</v>
      </c>
      <c r="K507" s="1">
        <v>1</v>
      </c>
      <c r="L507" s="8">
        <f t="shared" si="35"/>
        <v>3</v>
      </c>
      <c r="M507" s="6">
        <v>5420.7243133499996</v>
      </c>
      <c r="N507" s="6">
        <f t="shared" si="36"/>
        <v>8613.0881541450108</v>
      </c>
      <c r="O507" s="7">
        <f t="shared" si="37"/>
        <v>-3192.3638407950111</v>
      </c>
      <c r="P507" s="7">
        <v>5707.6702715299998</v>
      </c>
      <c r="Q507" s="24">
        <f t="shared" si="38"/>
        <v>0.94972625527944499</v>
      </c>
      <c r="R507" s="24">
        <v>0.22517207264900208</v>
      </c>
      <c r="S507" s="25">
        <f t="shared" si="39"/>
        <v>21.385182935044789</v>
      </c>
      <c r="T507" s="4">
        <v>506</v>
      </c>
    </row>
    <row r="508" spans="1:20" x14ac:dyDescent="0.25">
      <c r="A508" s="33">
        <v>5585</v>
      </c>
      <c r="B508" s="5" t="s">
        <v>192</v>
      </c>
      <c r="C508" s="5" t="s">
        <v>15</v>
      </c>
      <c r="D508" s="6">
        <v>942.57607273600001</v>
      </c>
      <c r="E508" s="7">
        <v>5319.2428994600004</v>
      </c>
      <c r="F508" s="8">
        <v>1</v>
      </c>
      <c r="G508" s="7">
        <v>3623.70301496</v>
      </c>
      <c r="H508" s="7"/>
      <c r="I508" s="8">
        <v>1</v>
      </c>
      <c r="J508" s="7">
        <v>12994.7216912</v>
      </c>
      <c r="K508" s="1">
        <v>1</v>
      </c>
      <c r="L508" s="8">
        <f t="shared" si="35"/>
        <v>3</v>
      </c>
      <c r="M508" s="6">
        <v>21527.2835806</v>
      </c>
      <c r="N508" s="6">
        <f t="shared" si="36"/>
        <v>22880.243678356001</v>
      </c>
      <c r="O508" s="7">
        <f t="shared" si="37"/>
        <v>-1352.9600977560003</v>
      </c>
      <c r="P508" s="7">
        <v>57688.2432205</v>
      </c>
      <c r="Q508" s="24">
        <f t="shared" si="38"/>
        <v>0.37316587191461048</v>
      </c>
      <c r="R508" s="24">
        <v>0.56981784105300903</v>
      </c>
      <c r="S508" s="25">
        <f t="shared" si="39"/>
        <v>21.263657148904706</v>
      </c>
      <c r="T508" s="4">
        <v>507</v>
      </c>
    </row>
    <row r="509" spans="1:20" x14ac:dyDescent="0.25">
      <c r="A509" s="33">
        <v>15822</v>
      </c>
      <c r="B509" s="5" t="s">
        <v>578</v>
      </c>
      <c r="C509" s="5" t="s">
        <v>46</v>
      </c>
      <c r="D509" s="6"/>
      <c r="E509" s="7">
        <v>19.364318835300001</v>
      </c>
      <c r="F509" s="8">
        <v>1</v>
      </c>
      <c r="G509" s="7">
        <v>2510.8993433099999</v>
      </c>
      <c r="H509" s="7"/>
      <c r="I509" s="8">
        <v>1</v>
      </c>
      <c r="J509" s="7">
        <v>11696.1587158</v>
      </c>
      <c r="K509" s="1">
        <v>1</v>
      </c>
      <c r="L509" s="8">
        <f t="shared" si="35"/>
        <v>3</v>
      </c>
      <c r="M509" s="6">
        <v>12845.1371058</v>
      </c>
      <c r="N509" s="6">
        <f t="shared" si="36"/>
        <v>14226.4223779453</v>
      </c>
      <c r="O509" s="7">
        <f t="shared" si="37"/>
        <v>-1381.2852721453</v>
      </c>
      <c r="P509" s="7">
        <v>19607.9640746</v>
      </c>
      <c r="Q509" s="24">
        <f t="shared" si="38"/>
        <v>0.65509795187963893</v>
      </c>
      <c r="R509" s="24">
        <v>0.32449495792388916</v>
      </c>
      <c r="S509" s="25">
        <f t="shared" si="39"/>
        <v>21.257598233120937</v>
      </c>
      <c r="T509" s="4">
        <v>508</v>
      </c>
    </row>
    <row r="510" spans="1:20" x14ac:dyDescent="0.25">
      <c r="A510" s="33">
        <v>68209</v>
      </c>
      <c r="B510" s="5" t="s">
        <v>1014</v>
      </c>
      <c r="C510" s="5" t="s">
        <v>350</v>
      </c>
      <c r="D510" s="6"/>
      <c r="E510" s="7"/>
      <c r="F510" s="8"/>
      <c r="G510" s="7">
        <v>351.28756539199998</v>
      </c>
      <c r="H510" s="7"/>
      <c r="I510" s="8">
        <v>1</v>
      </c>
      <c r="J510" s="7">
        <v>5060.3542503600002</v>
      </c>
      <c r="K510" s="1">
        <v>1</v>
      </c>
      <c r="L510" s="8">
        <f t="shared" si="35"/>
        <v>2</v>
      </c>
      <c r="M510" s="6">
        <v>5107.9618436800001</v>
      </c>
      <c r="N510" s="6">
        <f t="shared" si="36"/>
        <v>5411.6418157520002</v>
      </c>
      <c r="O510" s="7">
        <f t="shared" si="37"/>
        <v>-303.67997207200006</v>
      </c>
      <c r="P510" s="7">
        <v>7162.9225379400004</v>
      </c>
      <c r="Q510" s="24">
        <f t="shared" si="38"/>
        <v>0.7131114173892783</v>
      </c>
      <c r="R510" s="24">
        <v>0.29689806699752808</v>
      </c>
      <c r="S510" s="25">
        <f t="shared" si="39"/>
        <v>21.172140137674418</v>
      </c>
      <c r="T510" s="4">
        <v>509</v>
      </c>
    </row>
    <row r="511" spans="1:20" x14ac:dyDescent="0.25">
      <c r="A511" s="33">
        <v>25019</v>
      </c>
      <c r="B511" s="5" t="s">
        <v>606</v>
      </c>
      <c r="C511" s="5" t="s">
        <v>61</v>
      </c>
      <c r="D511" s="6"/>
      <c r="E511" s="7"/>
      <c r="F511" s="8"/>
      <c r="G511" s="7">
        <v>3771.3840345438002</v>
      </c>
      <c r="H511" s="7"/>
      <c r="I511" s="8">
        <v>1</v>
      </c>
      <c r="J511" s="7">
        <v>4351.1942379800003</v>
      </c>
      <c r="K511" s="1">
        <v>1</v>
      </c>
      <c r="L511" s="8">
        <f t="shared" si="35"/>
        <v>2</v>
      </c>
      <c r="M511" s="6">
        <v>4884.1780720999996</v>
      </c>
      <c r="N511" s="6">
        <f t="shared" si="36"/>
        <v>8122.5782725238005</v>
      </c>
      <c r="O511" s="7">
        <f t="shared" si="37"/>
        <v>-3238.4002004238009</v>
      </c>
      <c r="P511" s="7">
        <v>5125.4375054499997</v>
      </c>
      <c r="Q511" s="24">
        <f t="shared" si="38"/>
        <v>0.95292900692019689</v>
      </c>
      <c r="R511" s="24">
        <v>0.22155217826366425</v>
      </c>
      <c r="S511" s="25">
        <f t="shared" si="39"/>
        <v>21.112349721379999</v>
      </c>
      <c r="T511" s="4">
        <v>510</v>
      </c>
    </row>
    <row r="512" spans="1:20" x14ac:dyDescent="0.25">
      <c r="A512" s="33">
        <v>25224</v>
      </c>
      <c r="B512" s="5" t="s">
        <v>623</v>
      </c>
      <c r="C512" s="5" t="s">
        <v>61</v>
      </c>
      <c r="D512" s="6">
        <v>52.821703341499997</v>
      </c>
      <c r="E512" s="7">
        <v>284.69304237099999</v>
      </c>
      <c r="F512" s="8">
        <v>1</v>
      </c>
      <c r="G512" s="7">
        <v>3871.5479977099999</v>
      </c>
      <c r="H512" s="7"/>
      <c r="I512" s="8">
        <v>1</v>
      </c>
      <c r="J512" s="7">
        <v>9141.2033525099996</v>
      </c>
      <c r="K512" s="1">
        <v>1</v>
      </c>
      <c r="L512" s="8">
        <f t="shared" si="35"/>
        <v>3</v>
      </c>
      <c r="M512" s="6">
        <v>9763.6403143400003</v>
      </c>
      <c r="N512" s="6">
        <f t="shared" si="36"/>
        <v>13350.2660959325</v>
      </c>
      <c r="O512" s="7">
        <f t="shared" si="37"/>
        <v>-3586.6257815925001</v>
      </c>
      <c r="P512" s="7">
        <v>11027.353010000001</v>
      </c>
      <c r="Q512" s="24">
        <f t="shared" si="38"/>
        <v>0.88540199134696962</v>
      </c>
      <c r="R512" s="24">
        <v>0.23842364549636841</v>
      </c>
      <c r="S512" s="25">
        <f t="shared" si="39"/>
        <v>21.110077050668856</v>
      </c>
      <c r="T512" s="4">
        <v>511</v>
      </c>
    </row>
    <row r="513" spans="1:20" x14ac:dyDescent="0.25">
      <c r="A513" s="33">
        <v>25123</v>
      </c>
      <c r="B513" s="5" t="s">
        <v>622</v>
      </c>
      <c r="C513" s="5" t="s">
        <v>61</v>
      </c>
      <c r="D513" s="6"/>
      <c r="E513" s="7"/>
      <c r="F513" s="8"/>
      <c r="G513" s="7">
        <v>3661.6617142197001</v>
      </c>
      <c r="H513" s="7">
        <v>0.130067858812</v>
      </c>
      <c r="I513" s="8">
        <v>1</v>
      </c>
      <c r="J513" s="7">
        <v>5096.2358050000003</v>
      </c>
      <c r="K513" s="1">
        <v>1</v>
      </c>
      <c r="L513" s="8">
        <f t="shared" si="35"/>
        <v>2</v>
      </c>
      <c r="M513" s="6">
        <v>5153.4888813999996</v>
      </c>
      <c r="N513" s="6">
        <f t="shared" si="36"/>
        <v>8758.0275870785117</v>
      </c>
      <c r="O513" s="7">
        <f t="shared" si="37"/>
        <v>-3604.5387056785121</v>
      </c>
      <c r="P513" s="7">
        <v>5217.23328829</v>
      </c>
      <c r="Q513" s="24">
        <f t="shared" si="38"/>
        <v>0.98778195197192475</v>
      </c>
      <c r="R513" s="24">
        <v>0.21348807215690613</v>
      </c>
      <c r="S513" s="25">
        <f t="shared" si="39"/>
        <v>21.087966463787186</v>
      </c>
      <c r="T513" s="4">
        <v>512</v>
      </c>
    </row>
    <row r="514" spans="1:20" x14ac:dyDescent="0.25">
      <c r="A514" s="33">
        <v>73555</v>
      </c>
      <c r="B514" s="5" t="s">
        <v>200</v>
      </c>
      <c r="C514" s="5" t="s">
        <v>35</v>
      </c>
      <c r="D514" s="6"/>
      <c r="E514" s="7">
        <v>1.15085700404E-3</v>
      </c>
      <c r="F514" s="8">
        <v>1</v>
      </c>
      <c r="G514" s="7">
        <v>21099.1878206</v>
      </c>
      <c r="H514" s="7"/>
      <c r="I514" s="8">
        <v>1</v>
      </c>
      <c r="J514" s="7">
        <v>42702.161402799997</v>
      </c>
      <c r="K514" s="1">
        <v>1</v>
      </c>
      <c r="L514" s="8">
        <f t="shared" ref="L514:L577" si="40">+F514+I514+K514</f>
        <v>3</v>
      </c>
      <c r="M514" s="6">
        <v>58455.771023699999</v>
      </c>
      <c r="N514" s="6">
        <f t="shared" ref="N514:N577" si="41">+D514+E514+G514+H514+J514</f>
        <v>63801.350374257003</v>
      </c>
      <c r="O514" s="7">
        <f t="shared" ref="O514:O577" si="42">+M514-N514</f>
        <v>-5345.5793505570036</v>
      </c>
      <c r="P514" s="7">
        <v>175583.80709399999</v>
      </c>
      <c r="Q514" s="24">
        <f t="shared" ref="Q514:Q577" si="43">+M514/P514</f>
        <v>0.33292233487342771</v>
      </c>
      <c r="R514" s="24">
        <v>0.63301163911819458</v>
      </c>
      <c r="S514" s="25">
        <f t="shared" si="39"/>
        <v>21.074371289728493</v>
      </c>
      <c r="T514" s="4">
        <v>513</v>
      </c>
    </row>
    <row r="515" spans="1:20" x14ac:dyDescent="0.25">
      <c r="A515" s="33">
        <v>85001</v>
      </c>
      <c r="B515" s="5" t="s">
        <v>610</v>
      </c>
      <c r="C515" s="5" t="s">
        <v>114</v>
      </c>
      <c r="D515" s="6">
        <v>53698.035475500001</v>
      </c>
      <c r="E515" s="7">
        <v>36873.994840400002</v>
      </c>
      <c r="F515" s="8">
        <v>1</v>
      </c>
      <c r="G515" s="7">
        <v>17942.454597100001</v>
      </c>
      <c r="H515" s="7"/>
      <c r="I515" s="8">
        <v>1</v>
      </c>
      <c r="J515" s="7">
        <v>7900.4087711399998</v>
      </c>
      <c r="K515" s="1">
        <v>1</v>
      </c>
      <c r="L515" s="8">
        <f t="shared" si="40"/>
        <v>3</v>
      </c>
      <c r="M515" s="6">
        <v>112894.377914</v>
      </c>
      <c r="N515" s="6">
        <f t="shared" si="41"/>
        <v>116414.89368414001</v>
      </c>
      <c r="O515" s="7">
        <f t="shared" si="42"/>
        <v>-3520.5157701400167</v>
      </c>
      <c r="P515" s="7">
        <v>248580.49673799999</v>
      </c>
      <c r="Q515" s="24">
        <f t="shared" si="43"/>
        <v>0.45415621657956912</v>
      </c>
      <c r="R515" s="24">
        <v>0.4631933867931366</v>
      </c>
      <c r="S515" s="25">
        <f t="shared" ref="S515:S578" si="44">+Q515*R515*100</f>
        <v>21.036215609064786</v>
      </c>
      <c r="T515" s="4">
        <v>514</v>
      </c>
    </row>
    <row r="516" spans="1:20" x14ac:dyDescent="0.25">
      <c r="A516" s="33">
        <v>41503</v>
      </c>
      <c r="B516" s="5" t="s">
        <v>312</v>
      </c>
      <c r="C516" s="5" t="s">
        <v>99</v>
      </c>
      <c r="D516" s="6"/>
      <c r="E516" s="7"/>
      <c r="F516" s="8"/>
      <c r="G516" s="7">
        <v>7245.2161459400004</v>
      </c>
      <c r="H516" s="7">
        <v>316.43978421600002</v>
      </c>
      <c r="I516" s="8">
        <v>1</v>
      </c>
      <c r="J516" s="7">
        <v>3470.1744387399999</v>
      </c>
      <c r="K516" s="1">
        <v>1</v>
      </c>
      <c r="L516" s="8">
        <f t="shared" si="40"/>
        <v>2</v>
      </c>
      <c r="M516" s="6">
        <v>8818.3907054299998</v>
      </c>
      <c r="N516" s="6">
        <f t="shared" si="41"/>
        <v>11031.830368896</v>
      </c>
      <c r="O516" s="7">
        <f t="shared" si="42"/>
        <v>-2213.4396634660006</v>
      </c>
      <c r="P516" s="7">
        <v>15421.917479399999</v>
      </c>
      <c r="Q516" s="24">
        <f t="shared" si="43"/>
        <v>0.57180896715400431</v>
      </c>
      <c r="R516" s="24">
        <v>0.36630624532699585</v>
      </c>
      <c r="S516" s="25">
        <f t="shared" si="44"/>
        <v>20.945719580249079</v>
      </c>
      <c r="T516" s="4">
        <v>515</v>
      </c>
    </row>
    <row r="517" spans="1:20" x14ac:dyDescent="0.25">
      <c r="A517" s="33">
        <v>68895</v>
      </c>
      <c r="B517" s="5" t="s">
        <v>723</v>
      </c>
      <c r="C517" s="5" t="s">
        <v>350</v>
      </c>
      <c r="D517" s="6"/>
      <c r="E517" s="7">
        <v>6.5866477472799995E-4</v>
      </c>
      <c r="F517" s="8">
        <v>1</v>
      </c>
      <c r="G517" s="7">
        <v>14101.727722345</v>
      </c>
      <c r="H517" s="7">
        <v>5.61200310149</v>
      </c>
      <c r="I517" s="8">
        <v>1</v>
      </c>
      <c r="J517" s="7">
        <v>7234.7913749400004</v>
      </c>
      <c r="K517" s="1">
        <v>1</v>
      </c>
      <c r="L517" s="8">
        <f t="shared" si="40"/>
        <v>3</v>
      </c>
      <c r="M517" s="6">
        <v>18111.583160599999</v>
      </c>
      <c r="N517" s="6">
        <f t="shared" si="41"/>
        <v>21342.131759051266</v>
      </c>
      <c r="O517" s="7">
        <f t="shared" si="42"/>
        <v>-3230.548598451267</v>
      </c>
      <c r="P517" s="7">
        <v>36422.227674299997</v>
      </c>
      <c r="Q517" s="24">
        <f t="shared" si="43"/>
        <v>0.49726730947266495</v>
      </c>
      <c r="R517" s="24">
        <v>0.41985428333282471</v>
      </c>
      <c r="S517" s="25">
        <f t="shared" si="44"/>
        <v>20.87798098434877</v>
      </c>
      <c r="T517" s="4">
        <v>516</v>
      </c>
    </row>
    <row r="518" spans="1:20" x14ac:dyDescent="0.25">
      <c r="A518" s="33">
        <v>13160</v>
      </c>
      <c r="B518" s="5" t="s">
        <v>206</v>
      </c>
      <c r="C518" s="5" t="s">
        <v>33</v>
      </c>
      <c r="D518" s="6">
        <v>9289.7301807500007</v>
      </c>
      <c r="E518" s="7">
        <v>5619.7737915899997</v>
      </c>
      <c r="F518" s="8">
        <v>1</v>
      </c>
      <c r="G518" s="7">
        <v>31.408586521895</v>
      </c>
      <c r="H518" s="7"/>
      <c r="I518" s="8">
        <v>1</v>
      </c>
      <c r="J518" s="7">
        <v>19763.634431800001</v>
      </c>
      <c r="K518" s="1">
        <v>1</v>
      </c>
      <c r="L518" s="8">
        <f t="shared" si="40"/>
        <v>3</v>
      </c>
      <c r="M518" s="6">
        <v>34694.498634600001</v>
      </c>
      <c r="N518" s="6">
        <f t="shared" si="41"/>
        <v>34704.546990661896</v>
      </c>
      <c r="O518" s="7">
        <f t="shared" si="42"/>
        <v>-10.048356061895902</v>
      </c>
      <c r="P518" s="7">
        <v>88184.788444999998</v>
      </c>
      <c r="Q518" s="24">
        <f t="shared" si="43"/>
        <v>0.39342951597869541</v>
      </c>
      <c r="R518" s="24">
        <v>0.52990031242370605</v>
      </c>
      <c r="S518" s="25">
        <f t="shared" si="44"/>
        <v>20.847842343381814</v>
      </c>
      <c r="T518" s="4">
        <v>517</v>
      </c>
    </row>
    <row r="519" spans="1:20" x14ac:dyDescent="0.25">
      <c r="A519" s="33">
        <v>76122</v>
      </c>
      <c r="B519" s="5" t="s">
        <v>100</v>
      </c>
      <c r="C519" s="5" t="s">
        <v>57</v>
      </c>
      <c r="D519" s="6">
        <v>41.698204992699999</v>
      </c>
      <c r="E519" s="7">
        <v>716.22862962700003</v>
      </c>
      <c r="F519" s="8">
        <v>1</v>
      </c>
      <c r="G519" s="7">
        <v>3740.2501401381169</v>
      </c>
      <c r="H519" s="7">
        <v>13.9441277459049</v>
      </c>
      <c r="I519" s="8">
        <v>1</v>
      </c>
      <c r="J519" s="7">
        <v>1959.58619759</v>
      </c>
      <c r="K519" s="1">
        <v>1</v>
      </c>
      <c r="L519" s="8">
        <f t="shared" si="40"/>
        <v>3</v>
      </c>
      <c r="M519" s="6">
        <v>5420.9232642300003</v>
      </c>
      <c r="N519" s="6">
        <f t="shared" si="41"/>
        <v>6471.7073000937207</v>
      </c>
      <c r="O519" s="7">
        <f t="shared" si="42"/>
        <v>-1050.7840358637204</v>
      </c>
      <c r="P519" s="7">
        <v>16711.177055</v>
      </c>
      <c r="Q519" s="24">
        <f t="shared" si="43"/>
        <v>0.32438907483228746</v>
      </c>
      <c r="R519" s="24">
        <v>0.6425178050994873</v>
      </c>
      <c r="S519" s="25">
        <f t="shared" si="44"/>
        <v>20.842575635949466</v>
      </c>
      <c r="T519" s="4">
        <v>518</v>
      </c>
    </row>
    <row r="520" spans="1:20" x14ac:dyDescent="0.25">
      <c r="A520" s="33">
        <v>52051</v>
      </c>
      <c r="B520" s="5" t="s">
        <v>203</v>
      </c>
      <c r="C520" s="5" t="s">
        <v>18</v>
      </c>
      <c r="D520" s="6"/>
      <c r="E520" s="7"/>
      <c r="F520" s="8"/>
      <c r="G520" s="7">
        <v>2847.3828410000001</v>
      </c>
      <c r="H520" s="7">
        <v>0.95198352134200004</v>
      </c>
      <c r="I520" s="8">
        <v>1</v>
      </c>
      <c r="J520" s="7"/>
      <c r="K520" s="1"/>
      <c r="L520" s="8">
        <f t="shared" si="40"/>
        <v>1</v>
      </c>
      <c r="M520" s="6">
        <v>2848.33482452</v>
      </c>
      <c r="N520" s="6">
        <f t="shared" si="41"/>
        <v>2848.3348245213419</v>
      </c>
      <c r="O520" s="7">
        <f t="shared" si="42"/>
        <v>-1.3419594324659556E-9</v>
      </c>
      <c r="P520" s="7">
        <v>6033.6171822300003</v>
      </c>
      <c r="Q520" s="24">
        <f t="shared" si="43"/>
        <v>0.47207748494697621</v>
      </c>
      <c r="R520" s="24">
        <v>0.4407464861869812</v>
      </c>
      <c r="S520" s="25">
        <f t="shared" si="44"/>
        <v>20.806649269836726</v>
      </c>
      <c r="T520" s="4">
        <v>519</v>
      </c>
    </row>
    <row r="521" spans="1:20" x14ac:dyDescent="0.25">
      <c r="A521" s="33">
        <v>73520</v>
      </c>
      <c r="B521" s="5" t="s">
        <v>288</v>
      </c>
      <c r="C521" s="5" t="s">
        <v>35</v>
      </c>
      <c r="D521" s="6"/>
      <c r="E521" s="7"/>
      <c r="F521" s="8"/>
      <c r="G521" s="7">
        <v>3334.5562375219997</v>
      </c>
      <c r="H521" s="7">
        <v>0.948843211889</v>
      </c>
      <c r="I521" s="8">
        <v>1</v>
      </c>
      <c r="J521" s="7">
        <v>707.41295066600003</v>
      </c>
      <c r="K521" s="1">
        <v>1</v>
      </c>
      <c r="L521" s="8">
        <f t="shared" si="40"/>
        <v>2</v>
      </c>
      <c r="M521" s="6">
        <v>3555.5607602700002</v>
      </c>
      <c r="N521" s="6">
        <f t="shared" si="41"/>
        <v>4042.9180313998891</v>
      </c>
      <c r="O521" s="7">
        <f t="shared" si="42"/>
        <v>-487.35727112988889</v>
      </c>
      <c r="P521" s="7">
        <v>6529.9015901000002</v>
      </c>
      <c r="Q521" s="24">
        <f t="shared" si="43"/>
        <v>0.54450449385953914</v>
      </c>
      <c r="R521" s="24">
        <v>0.38121882081031799</v>
      </c>
      <c r="S521" s="25">
        <f t="shared" si="44"/>
        <v>20.757536107505253</v>
      </c>
      <c r="T521" s="4">
        <v>520</v>
      </c>
    </row>
    <row r="522" spans="1:20" x14ac:dyDescent="0.25">
      <c r="A522" s="33">
        <v>73483</v>
      </c>
      <c r="B522" s="5" t="s">
        <v>633</v>
      </c>
      <c r="C522" s="5" t="s">
        <v>35</v>
      </c>
      <c r="D522" s="6"/>
      <c r="E522" s="7">
        <v>3948.4097288799999</v>
      </c>
      <c r="F522" s="8">
        <v>1</v>
      </c>
      <c r="G522" s="7">
        <v>19201.884603398001</v>
      </c>
      <c r="H522" s="7"/>
      <c r="I522" s="8">
        <v>1</v>
      </c>
      <c r="J522" s="7">
        <v>47843.190340300003</v>
      </c>
      <c r="K522" s="1">
        <v>1</v>
      </c>
      <c r="L522" s="8">
        <f t="shared" si="40"/>
        <v>3</v>
      </c>
      <c r="M522" s="6">
        <v>52077.679458400002</v>
      </c>
      <c r="N522" s="6">
        <f t="shared" si="41"/>
        <v>70993.484672578008</v>
      </c>
      <c r="O522" s="7">
        <f t="shared" si="42"/>
        <v>-18915.805214178006</v>
      </c>
      <c r="P522" s="7">
        <v>86067.755021499994</v>
      </c>
      <c r="Q522" s="24">
        <f t="shared" si="43"/>
        <v>0.60507770239145697</v>
      </c>
      <c r="R522" s="24">
        <v>0.34264230728149414</v>
      </c>
      <c r="S522" s="25">
        <f t="shared" si="44"/>
        <v>20.732522003199406</v>
      </c>
      <c r="T522" s="4">
        <v>521</v>
      </c>
    </row>
    <row r="523" spans="1:20" x14ac:dyDescent="0.25">
      <c r="A523" s="33">
        <v>15861</v>
      </c>
      <c r="B523" s="5" t="s">
        <v>605</v>
      </c>
      <c r="C523" s="5" t="s">
        <v>46</v>
      </c>
      <c r="D523" s="6"/>
      <c r="E523" s="7">
        <v>27.530693302100001</v>
      </c>
      <c r="F523" s="8">
        <v>1</v>
      </c>
      <c r="G523" s="7">
        <v>4231.0129775400001</v>
      </c>
      <c r="H523" s="7">
        <v>14.1197229533</v>
      </c>
      <c r="I523" s="8">
        <v>1</v>
      </c>
      <c r="J523" s="7">
        <v>13947.820983</v>
      </c>
      <c r="K523" s="1">
        <v>1</v>
      </c>
      <c r="L523" s="8">
        <f t="shared" si="40"/>
        <v>3</v>
      </c>
      <c r="M523" s="6">
        <v>14246.9771614</v>
      </c>
      <c r="N523" s="6">
        <f t="shared" si="41"/>
        <v>18220.484376795401</v>
      </c>
      <c r="O523" s="7">
        <f t="shared" si="42"/>
        <v>-3973.5072153954006</v>
      </c>
      <c r="P523" s="7">
        <v>15783.051068799999</v>
      </c>
      <c r="Q523" s="24">
        <f t="shared" si="43"/>
        <v>0.90267573102918508</v>
      </c>
      <c r="R523" s="24">
        <v>0.22932626307010651</v>
      </c>
      <c r="S523" s="25">
        <f t="shared" si="44"/>
        <v>20.700725216099961</v>
      </c>
      <c r="T523" s="4">
        <v>522</v>
      </c>
    </row>
    <row r="524" spans="1:20" x14ac:dyDescent="0.25">
      <c r="A524" s="33">
        <v>68444</v>
      </c>
      <c r="B524" s="5" t="s">
        <v>636</v>
      </c>
      <c r="C524" s="5" t="s">
        <v>350</v>
      </c>
      <c r="D524" s="6"/>
      <c r="E524" s="7"/>
      <c r="F524" s="8"/>
      <c r="G524" s="7">
        <v>17219.366932593999</v>
      </c>
      <c r="H524" s="7"/>
      <c r="I524" s="8">
        <v>1</v>
      </c>
      <c r="J524" s="7">
        <v>548.75464316199998</v>
      </c>
      <c r="K524" s="1">
        <v>1</v>
      </c>
      <c r="L524" s="8">
        <f t="shared" si="40"/>
        <v>2</v>
      </c>
      <c r="M524" s="6">
        <v>17318.966668900001</v>
      </c>
      <c r="N524" s="6">
        <f t="shared" si="41"/>
        <v>17768.121575755998</v>
      </c>
      <c r="O524" s="7">
        <f t="shared" si="42"/>
        <v>-449.15490685599798</v>
      </c>
      <c r="P524" s="7">
        <v>23615.816134199998</v>
      </c>
      <c r="Q524" s="24">
        <f t="shared" si="43"/>
        <v>0.73336303816402881</v>
      </c>
      <c r="R524" s="24">
        <v>0.28195282816886902</v>
      </c>
      <c r="S524" s="25">
        <f t="shared" si="44"/>
        <v>20.677378268486216</v>
      </c>
      <c r="T524" s="4">
        <v>523</v>
      </c>
    </row>
    <row r="525" spans="1:20" x14ac:dyDescent="0.25">
      <c r="A525" s="33">
        <v>52254</v>
      </c>
      <c r="B525" s="5" t="s">
        <v>418</v>
      </c>
      <c r="C525" s="5" t="s">
        <v>18</v>
      </c>
      <c r="D525" s="6"/>
      <c r="E525" s="7"/>
      <c r="F525" s="8"/>
      <c r="G525" s="7">
        <v>6716.8634120459992</v>
      </c>
      <c r="H525" s="7"/>
      <c r="I525" s="8">
        <v>1</v>
      </c>
      <c r="J525" s="7"/>
      <c r="K525" s="1"/>
      <c r="L525" s="8">
        <f t="shared" si="40"/>
        <v>1</v>
      </c>
      <c r="M525" s="6">
        <v>6716.8634120400002</v>
      </c>
      <c r="N525" s="6">
        <f t="shared" si="41"/>
        <v>6716.8634120459992</v>
      </c>
      <c r="O525" s="7">
        <f t="shared" si="42"/>
        <v>-5.9990270528942347E-9</v>
      </c>
      <c r="P525" s="7">
        <v>12156.9929073</v>
      </c>
      <c r="Q525" s="24">
        <f t="shared" si="43"/>
        <v>0.55251026822650151</v>
      </c>
      <c r="R525" s="24">
        <v>0.37390416860580444</v>
      </c>
      <c r="S525" s="25">
        <f t="shared" si="44"/>
        <v>20.658589248740007</v>
      </c>
      <c r="T525" s="4">
        <v>524</v>
      </c>
    </row>
    <row r="526" spans="1:20" x14ac:dyDescent="0.25">
      <c r="A526" s="33">
        <v>73624</v>
      </c>
      <c r="B526" s="5" t="s">
        <v>71</v>
      </c>
      <c r="C526" s="5" t="s">
        <v>35</v>
      </c>
      <c r="D526" s="6"/>
      <c r="E526" s="7">
        <v>2.8651272344599999E-4</v>
      </c>
      <c r="F526" s="8">
        <v>1</v>
      </c>
      <c r="G526" s="7">
        <v>8931.5421571193056</v>
      </c>
      <c r="H526" s="7"/>
      <c r="I526" s="8">
        <v>1</v>
      </c>
      <c r="J526" s="7">
        <v>19767.856962499998</v>
      </c>
      <c r="K526" s="1">
        <v>1</v>
      </c>
      <c r="L526" s="8">
        <f t="shared" si="40"/>
        <v>3</v>
      </c>
      <c r="M526" s="6">
        <v>26697.1669702</v>
      </c>
      <c r="N526" s="6">
        <f t="shared" si="41"/>
        <v>28699.399406132026</v>
      </c>
      <c r="O526" s="7">
        <f t="shared" si="42"/>
        <v>-2002.2324359320264</v>
      </c>
      <c r="P526" s="7">
        <v>73966.811447500004</v>
      </c>
      <c r="Q526" s="24">
        <f t="shared" si="43"/>
        <v>0.36093440352162609</v>
      </c>
      <c r="R526" s="24">
        <v>0.57195764780044556</v>
      </c>
      <c r="S526" s="25">
        <f t="shared" si="44"/>
        <v>20.643919244848611</v>
      </c>
      <c r="T526" s="4">
        <v>525</v>
      </c>
    </row>
    <row r="527" spans="1:20" x14ac:dyDescent="0.25">
      <c r="A527" s="33">
        <v>15244</v>
      </c>
      <c r="B527" s="5" t="s">
        <v>629</v>
      </c>
      <c r="C527" s="5" t="s">
        <v>46</v>
      </c>
      <c r="D527" s="6"/>
      <c r="E527" s="7"/>
      <c r="F527" s="8"/>
      <c r="G527" s="7">
        <v>8670.8614275399996</v>
      </c>
      <c r="H527" s="7"/>
      <c r="I527" s="8">
        <v>1</v>
      </c>
      <c r="J527" s="7">
        <v>3363.3158173100001</v>
      </c>
      <c r="K527" s="1">
        <v>1</v>
      </c>
      <c r="L527" s="8">
        <f t="shared" si="40"/>
        <v>2</v>
      </c>
      <c r="M527" s="6">
        <v>9592.5533536200001</v>
      </c>
      <c r="N527" s="6">
        <f t="shared" si="41"/>
        <v>12034.17724485</v>
      </c>
      <c r="O527" s="7">
        <f t="shared" si="42"/>
        <v>-2441.6238912299996</v>
      </c>
      <c r="P527" s="7">
        <v>23729.871026699999</v>
      </c>
      <c r="Q527" s="24">
        <f t="shared" si="43"/>
        <v>0.40423959080210775</v>
      </c>
      <c r="R527" s="24">
        <v>0.51058298349380493</v>
      </c>
      <c r="S527" s="25">
        <f t="shared" si="44"/>
        <v>20.639785631805506</v>
      </c>
      <c r="T527" s="4">
        <v>526</v>
      </c>
    </row>
    <row r="528" spans="1:20" x14ac:dyDescent="0.25">
      <c r="A528" s="33">
        <v>50251</v>
      </c>
      <c r="B528" s="5" t="s">
        <v>637</v>
      </c>
      <c r="C528" s="5" t="s">
        <v>145</v>
      </c>
      <c r="D528" s="6"/>
      <c r="E528" s="7"/>
      <c r="F528" s="8"/>
      <c r="G528" s="7">
        <v>16290.16632912</v>
      </c>
      <c r="H528" s="7">
        <v>1.23274668767</v>
      </c>
      <c r="I528" s="8">
        <v>1</v>
      </c>
      <c r="J528" s="7">
        <v>19439.2039535</v>
      </c>
      <c r="K528" s="1">
        <v>1</v>
      </c>
      <c r="L528" s="8">
        <f t="shared" si="40"/>
        <v>2</v>
      </c>
      <c r="M528" s="6">
        <v>24758.669410800001</v>
      </c>
      <c r="N528" s="6">
        <f t="shared" si="41"/>
        <v>35730.603029307669</v>
      </c>
      <c r="O528" s="7">
        <f t="shared" si="42"/>
        <v>-10971.933618507668</v>
      </c>
      <c r="P528" s="7">
        <v>57093.735632999997</v>
      </c>
      <c r="Q528" s="24">
        <f t="shared" si="43"/>
        <v>0.43364949124978203</v>
      </c>
      <c r="R528" s="24">
        <v>0.47266992926597595</v>
      </c>
      <c r="S528" s="25">
        <f t="shared" si="44"/>
        <v>20.497307435526093</v>
      </c>
      <c r="T528" s="4">
        <v>527</v>
      </c>
    </row>
    <row r="529" spans="1:20" x14ac:dyDescent="0.25">
      <c r="A529" s="33">
        <v>41483</v>
      </c>
      <c r="B529" s="5" t="s">
        <v>184</v>
      </c>
      <c r="C529" s="5" t="s">
        <v>99</v>
      </c>
      <c r="D529" s="6"/>
      <c r="E529" s="7">
        <v>1.2698474108200001E-4</v>
      </c>
      <c r="F529" s="8">
        <v>1</v>
      </c>
      <c r="G529" s="7">
        <v>3488.8145058300001</v>
      </c>
      <c r="H529" s="7"/>
      <c r="I529" s="8">
        <v>1</v>
      </c>
      <c r="J529" s="7">
        <v>3786.8140099000002</v>
      </c>
      <c r="K529" s="1">
        <v>1</v>
      </c>
      <c r="L529" s="8">
        <f t="shared" si="40"/>
        <v>3</v>
      </c>
      <c r="M529" s="6">
        <v>5650.2583463399997</v>
      </c>
      <c r="N529" s="6">
        <f t="shared" si="41"/>
        <v>7275.6286427147415</v>
      </c>
      <c r="O529" s="7">
        <f t="shared" si="42"/>
        <v>-1625.3702963747419</v>
      </c>
      <c r="P529" s="7">
        <v>12842.063482</v>
      </c>
      <c r="Q529" s="24">
        <f t="shared" si="43"/>
        <v>0.4399805649816052</v>
      </c>
      <c r="R529" s="24">
        <v>0.46298789978027344</v>
      </c>
      <c r="S529" s="25">
        <f t="shared" si="44"/>
        <v>20.370567772497154</v>
      </c>
      <c r="T529" s="4">
        <v>528</v>
      </c>
    </row>
    <row r="530" spans="1:20" x14ac:dyDescent="0.25">
      <c r="A530" s="33">
        <v>68770</v>
      </c>
      <c r="B530" s="5" t="s">
        <v>963</v>
      </c>
      <c r="C530" s="5" t="s">
        <v>350</v>
      </c>
      <c r="D530" s="6"/>
      <c r="E530" s="7"/>
      <c r="F530" s="8"/>
      <c r="G530" s="7">
        <v>2795.7421852334201</v>
      </c>
      <c r="H530" s="7"/>
      <c r="I530" s="8">
        <v>1</v>
      </c>
      <c r="J530" s="7">
        <v>13365.572543800001</v>
      </c>
      <c r="K530" s="1">
        <v>1</v>
      </c>
      <c r="L530" s="8">
        <f t="shared" si="40"/>
        <v>2</v>
      </c>
      <c r="M530" s="6">
        <v>14998.630227199999</v>
      </c>
      <c r="N530" s="6">
        <f t="shared" si="41"/>
        <v>16161.31472903342</v>
      </c>
      <c r="O530" s="7">
        <f t="shared" si="42"/>
        <v>-1162.6845018334207</v>
      </c>
      <c r="P530" s="7">
        <v>28487.501793300002</v>
      </c>
      <c r="Q530" s="24">
        <f t="shared" si="43"/>
        <v>0.52649861458639868</v>
      </c>
      <c r="R530" s="24">
        <v>0.3855709433555603</v>
      </c>
      <c r="S530" s="25">
        <f t="shared" si="44"/>
        <v>20.30025675014733</v>
      </c>
      <c r="T530" s="4">
        <v>529</v>
      </c>
    </row>
    <row r="531" spans="1:20" x14ac:dyDescent="0.25">
      <c r="A531" s="33">
        <v>86885</v>
      </c>
      <c r="B531" s="5" t="s">
        <v>585</v>
      </c>
      <c r="C531" s="5" t="s">
        <v>513</v>
      </c>
      <c r="D531" s="6"/>
      <c r="E531" s="7"/>
      <c r="F531" s="8"/>
      <c r="G531" s="7">
        <v>36301.51606324</v>
      </c>
      <c r="H531" s="7"/>
      <c r="I531" s="8">
        <v>1</v>
      </c>
      <c r="J531" s="7">
        <v>48737.348884999999</v>
      </c>
      <c r="K531" s="1">
        <v>1</v>
      </c>
      <c r="L531" s="8">
        <f t="shared" si="40"/>
        <v>2</v>
      </c>
      <c r="M531" s="6">
        <v>65575.749404100003</v>
      </c>
      <c r="N531" s="6">
        <f t="shared" si="41"/>
        <v>85038.864948239992</v>
      </c>
      <c r="O531" s="7">
        <f t="shared" si="42"/>
        <v>-19463.11554413999</v>
      </c>
      <c r="P531" s="7">
        <v>139959.15035400001</v>
      </c>
      <c r="Q531" s="24">
        <f t="shared" si="43"/>
        <v>0.46853492064104874</v>
      </c>
      <c r="R531" s="24">
        <v>0.43249523639678955</v>
      </c>
      <c r="S531" s="25">
        <f t="shared" si="44"/>
        <v>20.26391212628014</v>
      </c>
      <c r="T531" s="4">
        <v>530</v>
      </c>
    </row>
    <row r="532" spans="1:20" x14ac:dyDescent="0.25">
      <c r="A532" s="33">
        <v>25040</v>
      </c>
      <c r="B532" s="5" t="s">
        <v>644</v>
      </c>
      <c r="C532" s="5" t="s">
        <v>61</v>
      </c>
      <c r="D532" s="6"/>
      <c r="E532" s="7"/>
      <c r="F532" s="8"/>
      <c r="G532" s="7">
        <v>7031.5875740060001</v>
      </c>
      <c r="H532" s="7"/>
      <c r="I532" s="8">
        <v>1</v>
      </c>
      <c r="J532" s="7">
        <v>9467.0549363400005</v>
      </c>
      <c r="K532" s="1">
        <v>1</v>
      </c>
      <c r="L532" s="8">
        <f t="shared" si="40"/>
        <v>2</v>
      </c>
      <c r="M532" s="6">
        <v>10852.233928</v>
      </c>
      <c r="N532" s="6">
        <f t="shared" si="41"/>
        <v>16498.642510345999</v>
      </c>
      <c r="O532" s="7">
        <f t="shared" si="42"/>
        <v>-5646.4085823459991</v>
      </c>
      <c r="P532" s="7">
        <v>12160.513514800001</v>
      </c>
      <c r="Q532" s="24">
        <f t="shared" si="43"/>
        <v>0.89241576145548829</v>
      </c>
      <c r="R532" s="24">
        <v>0.22686567902565002</v>
      </c>
      <c r="S532" s="25">
        <f t="shared" si="44"/>
        <v>20.245850769579189</v>
      </c>
      <c r="T532" s="4">
        <v>531</v>
      </c>
    </row>
    <row r="533" spans="1:20" x14ac:dyDescent="0.25">
      <c r="A533" s="33">
        <v>54498</v>
      </c>
      <c r="B533" s="5" t="s">
        <v>273</v>
      </c>
      <c r="C533" s="5" t="s">
        <v>12</v>
      </c>
      <c r="D533" s="6"/>
      <c r="E533" s="7">
        <v>6.2827847713299995E-2</v>
      </c>
      <c r="F533" s="8">
        <v>1</v>
      </c>
      <c r="G533" s="7">
        <v>12940.5346193</v>
      </c>
      <c r="H533" s="7"/>
      <c r="I533" s="8">
        <v>1</v>
      </c>
      <c r="J533" s="7">
        <v>4937.6698684399998</v>
      </c>
      <c r="K533" s="1">
        <v>1</v>
      </c>
      <c r="L533" s="8">
        <f t="shared" si="40"/>
        <v>3</v>
      </c>
      <c r="M533" s="6">
        <v>16817.950167300001</v>
      </c>
      <c r="N533" s="6">
        <f t="shared" si="41"/>
        <v>17878.267315587713</v>
      </c>
      <c r="O533" s="7">
        <f t="shared" si="42"/>
        <v>-1060.3171482877115</v>
      </c>
      <c r="P533" s="7">
        <v>52160.087365799998</v>
      </c>
      <c r="Q533" s="24">
        <f t="shared" si="43"/>
        <v>0.32242948615778372</v>
      </c>
      <c r="R533" s="24">
        <v>0.62769836187362671</v>
      </c>
      <c r="S533" s="25">
        <f t="shared" si="44"/>
        <v>20.238846028099601</v>
      </c>
      <c r="T533" s="4">
        <v>532</v>
      </c>
    </row>
    <row r="534" spans="1:20" x14ac:dyDescent="0.25">
      <c r="A534" s="33">
        <v>41676</v>
      </c>
      <c r="B534" s="5" t="s">
        <v>98</v>
      </c>
      <c r="C534" s="5" t="s">
        <v>99</v>
      </c>
      <c r="D534" s="6"/>
      <c r="E534" s="7"/>
      <c r="F534" s="8"/>
      <c r="G534" s="7">
        <v>7587.9147276499998</v>
      </c>
      <c r="H534" s="7"/>
      <c r="I534" s="8">
        <v>1</v>
      </c>
      <c r="J534" s="7">
        <v>7181.09219906</v>
      </c>
      <c r="K534" s="1">
        <v>1</v>
      </c>
      <c r="L534" s="8">
        <f t="shared" si="40"/>
        <v>2</v>
      </c>
      <c r="M534" s="6">
        <v>12495.0045966</v>
      </c>
      <c r="N534" s="6">
        <f t="shared" si="41"/>
        <v>14769.006926710001</v>
      </c>
      <c r="O534" s="7">
        <f t="shared" si="42"/>
        <v>-2274.0023301100009</v>
      </c>
      <c r="P534" s="7">
        <v>33858.150384200002</v>
      </c>
      <c r="Q534" s="24">
        <f t="shared" si="43"/>
        <v>0.36903978672239662</v>
      </c>
      <c r="R534" s="24">
        <v>0.53793931007385254</v>
      </c>
      <c r="S534" s="25">
        <f t="shared" si="44"/>
        <v>19.852100825924772</v>
      </c>
      <c r="T534" s="4">
        <v>533</v>
      </c>
    </row>
    <row r="535" spans="1:20" x14ac:dyDescent="0.25">
      <c r="A535" s="33">
        <v>15455</v>
      </c>
      <c r="B535" s="5" t="s">
        <v>587</v>
      </c>
      <c r="C535" s="5" t="s">
        <v>46</v>
      </c>
      <c r="D535" s="6"/>
      <c r="E535" s="7">
        <v>2.36174288951E-2</v>
      </c>
      <c r="F535" s="8">
        <v>1</v>
      </c>
      <c r="G535" s="7">
        <v>6710.3823056800002</v>
      </c>
      <c r="H535" s="7">
        <v>6.04216894188</v>
      </c>
      <c r="I535" s="8">
        <v>1</v>
      </c>
      <c r="J535" s="7">
        <v>17310.902950799999</v>
      </c>
      <c r="K535" s="1">
        <v>1</v>
      </c>
      <c r="L535" s="8">
        <f t="shared" si="40"/>
        <v>3</v>
      </c>
      <c r="M535" s="6">
        <v>19202.253340300002</v>
      </c>
      <c r="N535" s="6">
        <f t="shared" si="41"/>
        <v>24027.351042850773</v>
      </c>
      <c r="O535" s="7">
        <f t="shared" si="42"/>
        <v>-4825.0977025507709</v>
      </c>
      <c r="P535" s="7">
        <v>25588.385001899998</v>
      </c>
      <c r="Q535" s="24">
        <f t="shared" si="43"/>
        <v>0.75042849866743011</v>
      </c>
      <c r="R535" s="24">
        <v>0.2639155387878418</v>
      </c>
      <c r="S535" s="25">
        <f t="shared" si="44"/>
        <v>19.804974154756604</v>
      </c>
      <c r="T535" s="4">
        <v>534</v>
      </c>
    </row>
    <row r="536" spans="1:20" x14ac:dyDescent="0.25">
      <c r="A536" s="33">
        <v>25781</v>
      </c>
      <c r="B536" s="5" t="s">
        <v>654</v>
      </c>
      <c r="C536" s="5" t="s">
        <v>61</v>
      </c>
      <c r="D536" s="6"/>
      <c r="E536" s="7">
        <v>114.74911172199999</v>
      </c>
      <c r="F536" s="8">
        <v>1</v>
      </c>
      <c r="G536" s="7">
        <v>2400.0563049900002</v>
      </c>
      <c r="H536" s="7">
        <v>0.44409174381200001</v>
      </c>
      <c r="I536" s="8">
        <v>1</v>
      </c>
      <c r="J536" s="7">
        <v>5452.8552584400004</v>
      </c>
      <c r="K536" s="1">
        <v>1</v>
      </c>
      <c r="L536" s="8">
        <f t="shared" si="40"/>
        <v>3</v>
      </c>
      <c r="M536" s="6">
        <v>5774.1075870499999</v>
      </c>
      <c r="N536" s="6">
        <f t="shared" si="41"/>
        <v>7968.1047668958126</v>
      </c>
      <c r="O536" s="7">
        <f t="shared" si="42"/>
        <v>-2193.9971798458128</v>
      </c>
      <c r="P536" s="7">
        <v>6489.6758074899999</v>
      </c>
      <c r="Q536" s="24">
        <f t="shared" si="43"/>
        <v>0.8897374473445756</v>
      </c>
      <c r="R536" s="24">
        <v>0.22234272956848145</v>
      </c>
      <c r="S536" s="25">
        <f t="shared" si="44"/>
        <v>19.782665264188598</v>
      </c>
      <c r="T536" s="4">
        <v>535</v>
      </c>
    </row>
    <row r="537" spans="1:20" x14ac:dyDescent="0.25">
      <c r="A537" s="33">
        <v>15763</v>
      </c>
      <c r="B537" s="5" t="s">
        <v>643</v>
      </c>
      <c r="C537" s="5" t="s">
        <v>46</v>
      </c>
      <c r="D537" s="6"/>
      <c r="E537" s="7"/>
      <c r="F537" s="8"/>
      <c r="G537" s="7">
        <v>8117.8070112170799</v>
      </c>
      <c r="H537" s="7"/>
      <c r="I537" s="8">
        <v>1</v>
      </c>
      <c r="J537" s="7">
        <v>15010.082784800001</v>
      </c>
      <c r="K537" s="1">
        <v>1</v>
      </c>
      <c r="L537" s="8">
        <f t="shared" si="40"/>
        <v>2</v>
      </c>
      <c r="M537" s="6">
        <v>18806.843004800001</v>
      </c>
      <c r="N537" s="6">
        <f t="shared" si="41"/>
        <v>23127.88979601708</v>
      </c>
      <c r="O537" s="7">
        <f t="shared" si="42"/>
        <v>-4321.0467912170789</v>
      </c>
      <c r="P537" s="7">
        <v>28445.419859400001</v>
      </c>
      <c r="Q537" s="24">
        <f t="shared" si="43"/>
        <v>0.66115540209138945</v>
      </c>
      <c r="R537" s="24">
        <v>0.29782253503799438</v>
      </c>
      <c r="S537" s="25">
        <f t="shared" si="44"/>
        <v>19.690697790492209</v>
      </c>
      <c r="T537" s="4">
        <v>536</v>
      </c>
    </row>
    <row r="538" spans="1:20" x14ac:dyDescent="0.25">
      <c r="A538" s="33">
        <v>68673</v>
      </c>
      <c r="B538" s="5" t="s">
        <v>949</v>
      </c>
      <c r="C538" s="5" t="s">
        <v>350</v>
      </c>
      <c r="D538" s="6"/>
      <c r="E538" s="7"/>
      <c r="F538" s="8"/>
      <c r="G538" s="7">
        <v>989.96070870030201</v>
      </c>
      <c r="H538" s="7"/>
      <c r="I538" s="8">
        <v>1</v>
      </c>
      <c r="J538" s="7">
        <v>3610.3218273699999</v>
      </c>
      <c r="K538" s="1">
        <v>1</v>
      </c>
      <c r="L538" s="8">
        <f t="shared" si="40"/>
        <v>2</v>
      </c>
      <c r="M538" s="6">
        <v>4134.8510816199996</v>
      </c>
      <c r="N538" s="6">
        <f t="shared" si="41"/>
        <v>4600.2825360703018</v>
      </c>
      <c r="O538" s="7">
        <f t="shared" si="42"/>
        <v>-465.43145445030223</v>
      </c>
      <c r="P538" s="7">
        <v>5810.7432994199999</v>
      </c>
      <c r="Q538" s="24">
        <f t="shared" si="43"/>
        <v>0.71158729074001947</v>
      </c>
      <c r="R538" s="24">
        <v>0.27583464980125427</v>
      </c>
      <c r="S538" s="25">
        <f t="shared" si="44"/>
        <v>19.628043114429659</v>
      </c>
      <c r="T538" s="4">
        <v>537</v>
      </c>
    </row>
    <row r="539" spans="1:20" x14ac:dyDescent="0.25">
      <c r="A539" s="33">
        <v>19212</v>
      </c>
      <c r="B539" s="5" t="s">
        <v>672</v>
      </c>
      <c r="C539" s="5" t="s">
        <v>80</v>
      </c>
      <c r="D539" s="6"/>
      <c r="E539" s="7"/>
      <c r="F539" s="8"/>
      <c r="G539" s="7">
        <v>14832.240936390001</v>
      </c>
      <c r="H539" s="7">
        <v>0.73678230245099996</v>
      </c>
      <c r="I539" s="8">
        <v>1</v>
      </c>
      <c r="J539" s="7">
        <v>5834.3221019299999</v>
      </c>
      <c r="K539" s="1">
        <v>1</v>
      </c>
      <c r="L539" s="8">
        <f t="shared" si="40"/>
        <v>2</v>
      </c>
      <c r="M539" s="6">
        <v>15433.4478669</v>
      </c>
      <c r="N539" s="6">
        <f t="shared" si="41"/>
        <v>20667.299820622451</v>
      </c>
      <c r="O539" s="7">
        <f t="shared" si="42"/>
        <v>-5233.8519537224511</v>
      </c>
      <c r="P539" s="7">
        <v>32619.088914600001</v>
      </c>
      <c r="Q539" s="24">
        <f t="shared" si="43"/>
        <v>0.47314159838450093</v>
      </c>
      <c r="R539" s="24">
        <v>0.41424417495727539</v>
      </c>
      <c r="S539" s="25">
        <f t="shared" si="44"/>
        <v>19.599615106075412</v>
      </c>
      <c r="T539" s="4">
        <v>538</v>
      </c>
    </row>
    <row r="540" spans="1:20" x14ac:dyDescent="0.25">
      <c r="A540" s="33">
        <v>25841</v>
      </c>
      <c r="B540" s="5" t="s">
        <v>608</v>
      </c>
      <c r="C540" s="5" t="s">
        <v>61</v>
      </c>
      <c r="D540" s="6"/>
      <c r="E540" s="7">
        <v>5.4862719346800001E-3</v>
      </c>
      <c r="F540" s="8">
        <v>1</v>
      </c>
      <c r="G540" s="7">
        <v>4596.3301751199997</v>
      </c>
      <c r="H540" s="7"/>
      <c r="I540" s="8">
        <v>1</v>
      </c>
      <c r="J540" s="7">
        <v>6416.7767401199999</v>
      </c>
      <c r="K540" s="1">
        <v>1</v>
      </c>
      <c r="L540" s="8">
        <f t="shared" si="40"/>
        <v>3</v>
      </c>
      <c r="M540" s="6">
        <v>8221.7597815000008</v>
      </c>
      <c r="N540" s="6">
        <f t="shared" si="41"/>
        <v>11013.112401511935</v>
      </c>
      <c r="O540" s="7">
        <f t="shared" si="42"/>
        <v>-2791.3526200119341</v>
      </c>
      <c r="P540" s="7">
        <v>10851.0506979</v>
      </c>
      <c r="Q540" s="24">
        <f t="shared" si="43"/>
        <v>0.75769250466142923</v>
      </c>
      <c r="R540" s="24">
        <v>0.25850340723991394</v>
      </c>
      <c r="S540" s="25">
        <f t="shared" si="44"/>
        <v>19.586609409512384</v>
      </c>
      <c r="T540" s="4">
        <v>539</v>
      </c>
    </row>
    <row r="541" spans="1:20" x14ac:dyDescent="0.25">
      <c r="A541" s="33">
        <v>25645</v>
      </c>
      <c r="B541" s="5" t="s">
        <v>655</v>
      </c>
      <c r="C541" s="5" t="s">
        <v>61</v>
      </c>
      <c r="D541" s="6"/>
      <c r="E541" s="7"/>
      <c r="F541" s="8"/>
      <c r="G541" s="7">
        <v>5713.3921164610001</v>
      </c>
      <c r="H541" s="7"/>
      <c r="I541" s="8">
        <v>1</v>
      </c>
      <c r="J541" s="7">
        <v>7431.0134434800002</v>
      </c>
      <c r="K541" s="1">
        <v>1</v>
      </c>
      <c r="L541" s="8">
        <f t="shared" si="40"/>
        <v>2</v>
      </c>
      <c r="M541" s="6">
        <v>8526.4319559300002</v>
      </c>
      <c r="N541" s="6">
        <f t="shared" si="41"/>
        <v>13144.405559941</v>
      </c>
      <c r="O541" s="7">
        <f t="shared" si="42"/>
        <v>-4617.9736040110001</v>
      </c>
      <c r="P541" s="7">
        <v>8950.6378916199992</v>
      </c>
      <c r="Q541" s="24">
        <f t="shared" si="43"/>
        <v>0.95260606664837144</v>
      </c>
      <c r="R541" s="24">
        <v>0.20559318363666534</v>
      </c>
      <c r="S541" s="25">
        <f t="shared" si="44"/>
        <v>19.584931399384008</v>
      </c>
      <c r="T541" s="4">
        <v>540</v>
      </c>
    </row>
    <row r="542" spans="1:20" x14ac:dyDescent="0.25">
      <c r="A542" s="33">
        <v>52565</v>
      </c>
      <c r="B542" s="5" t="s">
        <v>648</v>
      </c>
      <c r="C542" s="5" t="s">
        <v>18</v>
      </c>
      <c r="D542" s="6"/>
      <c r="E542" s="7"/>
      <c r="F542" s="8"/>
      <c r="G542" s="7">
        <v>1102.4203551619999</v>
      </c>
      <c r="H542" s="7"/>
      <c r="I542" s="8">
        <v>1</v>
      </c>
      <c r="J542" s="7">
        <v>708.16139006200001</v>
      </c>
      <c r="K542" s="1">
        <v>1</v>
      </c>
      <c r="L542" s="8">
        <f t="shared" si="40"/>
        <v>2</v>
      </c>
      <c r="M542" s="6">
        <v>1562.0446718400001</v>
      </c>
      <c r="N542" s="6">
        <f t="shared" si="41"/>
        <v>1810.5817452239999</v>
      </c>
      <c r="O542" s="7">
        <f t="shared" si="42"/>
        <v>-248.53707338399977</v>
      </c>
      <c r="P542" s="7">
        <v>4013.64772945</v>
      </c>
      <c r="Q542" s="24">
        <f t="shared" si="43"/>
        <v>0.38918330086084829</v>
      </c>
      <c r="R542" s="24">
        <v>0.50135946273803711</v>
      </c>
      <c r="S542" s="25">
        <f t="shared" si="44"/>
        <v>19.512073062621074</v>
      </c>
      <c r="T542" s="4">
        <v>541</v>
      </c>
    </row>
    <row r="543" spans="1:20" x14ac:dyDescent="0.25">
      <c r="A543" s="33">
        <v>23682</v>
      </c>
      <c r="B543" s="5" t="s">
        <v>295</v>
      </c>
      <c r="C543" s="5" t="s">
        <v>296</v>
      </c>
      <c r="D543" s="6">
        <v>107.80885618400001</v>
      </c>
      <c r="E543" s="7">
        <v>537.00392906699994</v>
      </c>
      <c r="F543" s="8">
        <v>1</v>
      </c>
      <c r="G543" s="7">
        <v>12379.526560959999</v>
      </c>
      <c r="H543" s="7"/>
      <c r="I543" s="8">
        <v>1</v>
      </c>
      <c r="J543" s="7">
        <v>7052.9835647999998</v>
      </c>
      <c r="K543" s="1">
        <v>1</v>
      </c>
      <c r="L543" s="8">
        <f t="shared" si="40"/>
        <v>3</v>
      </c>
      <c r="M543" s="6">
        <v>15202.5083564</v>
      </c>
      <c r="N543" s="6">
        <f t="shared" si="41"/>
        <v>20077.322911011001</v>
      </c>
      <c r="O543" s="7">
        <f t="shared" si="42"/>
        <v>-4874.8145546110009</v>
      </c>
      <c r="P543" s="7">
        <v>51783.624848699998</v>
      </c>
      <c r="Q543" s="24">
        <f t="shared" si="43"/>
        <v>0.29357752379865798</v>
      </c>
      <c r="R543" s="24">
        <v>0.66360151767730713</v>
      </c>
      <c r="S543" s="25">
        <f t="shared" si="44"/>
        <v>19.48184903487352</v>
      </c>
      <c r="T543" s="4">
        <v>542</v>
      </c>
    </row>
    <row r="544" spans="1:20" x14ac:dyDescent="0.25">
      <c r="A544" s="33">
        <v>19450</v>
      </c>
      <c r="B544" s="5" t="s">
        <v>665</v>
      </c>
      <c r="C544" s="5" t="s">
        <v>80</v>
      </c>
      <c r="D544" s="6">
        <v>10.4782964635</v>
      </c>
      <c r="E544" s="7">
        <v>341.03646613799998</v>
      </c>
      <c r="F544" s="8">
        <v>1</v>
      </c>
      <c r="G544" s="7">
        <v>30466.27940222</v>
      </c>
      <c r="H544" s="7">
        <v>576.40340073699997</v>
      </c>
      <c r="I544" s="8">
        <v>1</v>
      </c>
      <c r="J544" s="7">
        <v>573.83978402000002</v>
      </c>
      <c r="K544" s="1">
        <v>1</v>
      </c>
      <c r="L544" s="8">
        <f t="shared" si="40"/>
        <v>3</v>
      </c>
      <c r="M544" s="6">
        <v>31663.3934128</v>
      </c>
      <c r="N544" s="6">
        <f t="shared" si="41"/>
        <v>31968.037349578499</v>
      </c>
      <c r="O544" s="7">
        <f t="shared" si="42"/>
        <v>-304.64393677849876</v>
      </c>
      <c r="P544" s="7">
        <v>69783.283676899999</v>
      </c>
      <c r="Q544" s="24">
        <f t="shared" si="43"/>
        <v>0.45373894354703992</v>
      </c>
      <c r="R544" s="24">
        <v>0.42864727973937988</v>
      </c>
      <c r="S544" s="25">
        <f t="shared" si="44"/>
        <v>19.449396386325869</v>
      </c>
      <c r="T544" s="4">
        <v>543</v>
      </c>
    </row>
    <row r="545" spans="1:20" x14ac:dyDescent="0.25">
      <c r="A545" s="33">
        <v>25754</v>
      </c>
      <c r="B545" s="5" t="s">
        <v>679</v>
      </c>
      <c r="C545" s="5" t="s">
        <v>61</v>
      </c>
      <c r="D545" s="6"/>
      <c r="E545" s="7">
        <v>929.51892316199996</v>
      </c>
      <c r="F545" s="8">
        <v>1</v>
      </c>
      <c r="G545" s="7">
        <v>5000.4997043700005</v>
      </c>
      <c r="H545" s="7"/>
      <c r="I545" s="8">
        <v>1</v>
      </c>
      <c r="J545" s="7">
        <v>5871.0647540099999</v>
      </c>
      <c r="K545" s="1">
        <v>1</v>
      </c>
      <c r="L545" s="8">
        <f t="shared" si="40"/>
        <v>3</v>
      </c>
      <c r="M545" s="6">
        <v>9544.6840629100006</v>
      </c>
      <c r="N545" s="6">
        <f t="shared" si="41"/>
        <v>11801.083381542001</v>
      </c>
      <c r="O545" s="7">
        <f t="shared" si="42"/>
        <v>-2256.3993186320004</v>
      </c>
      <c r="P545" s="7">
        <v>18748.652339200002</v>
      </c>
      <c r="Q545" s="24">
        <f t="shared" si="43"/>
        <v>0.50908640739760336</v>
      </c>
      <c r="R545" s="24">
        <v>0.382030189037323</v>
      </c>
      <c r="S545" s="25">
        <f t="shared" si="44"/>
        <v>19.448637645443803</v>
      </c>
      <c r="T545" s="4">
        <v>544</v>
      </c>
    </row>
    <row r="546" spans="1:20" x14ac:dyDescent="0.25">
      <c r="A546" s="33">
        <v>68167</v>
      </c>
      <c r="B546" s="5" t="s">
        <v>969</v>
      </c>
      <c r="C546" s="5" t="s">
        <v>350</v>
      </c>
      <c r="D546" s="6"/>
      <c r="E546" s="7">
        <v>8.0504373756100004E-5</v>
      </c>
      <c r="F546" s="8">
        <v>1</v>
      </c>
      <c r="G546" s="7">
        <v>5080.1207150079999</v>
      </c>
      <c r="H546" s="7"/>
      <c r="I546" s="8">
        <v>1</v>
      </c>
      <c r="J546" s="7">
        <v>26224.002831599999</v>
      </c>
      <c r="K546" s="1">
        <v>1</v>
      </c>
      <c r="L546" s="8">
        <f t="shared" si="40"/>
        <v>3</v>
      </c>
      <c r="M546" s="6">
        <v>28127.920465700001</v>
      </c>
      <c r="N546" s="6">
        <f t="shared" si="41"/>
        <v>31304.123627112371</v>
      </c>
      <c r="O546" s="7">
        <f t="shared" si="42"/>
        <v>-3176.2031614123698</v>
      </c>
      <c r="P546" s="7">
        <v>41932.595939899998</v>
      </c>
      <c r="Q546" s="24">
        <f t="shared" si="43"/>
        <v>0.67078891337932944</v>
      </c>
      <c r="R546" s="24">
        <v>0.28964829444885254</v>
      </c>
      <c r="S546" s="25">
        <f t="shared" si="44"/>
        <v>19.429286469552185</v>
      </c>
      <c r="T546" s="4">
        <v>545</v>
      </c>
    </row>
    <row r="547" spans="1:20" x14ac:dyDescent="0.25">
      <c r="A547" s="33">
        <v>25245</v>
      </c>
      <c r="B547" s="5" t="s">
        <v>653</v>
      </c>
      <c r="C547" s="5" t="s">
        <v>61</v>
      </c>
      <c r="D547" s="6"/>
      <c r="E547" s="7"/>
      <c r="F547" s="8"/>
      <c r="G547" s="7">
        <v>5386.8916477180001</v>
      </c>
      <c r="H547" s="7"/>
      <c r="I547" s="8">
        <v>1</v>
      </c>
      <c r="J547" s="7">
        <v>11143.8824585</v>
      </c>
      <c r="K547" s="1">
        <v>1</v>
      </c>
      <c r="L547" s="8">
        <f t="shared" si="40"/>
        <v>2</v>
      </c>
      <c r="M547" s="6">
        <v>11342.227592900001</v>
      </c>
      <c r="N547" s="6">
        <f t="shared" si="41"/>
        <v>16530.774106217999</v>
      </c>
      <c r="O547" s="7">
        <f t="shared" si="42"/>
        <v>-5188.5465133179987</v>
      </c>
      <c r="P547" s="7">
        <v>11764.968648800001</v>
      </c>
      <c r="Q547" s="24">
        <f t="shared" si="43"/>
        <v>0.96406781279921905</v>
      </c>
      <c r="R547" s="24">
        <v>0.20124416053295135</v>
      </c>
      <c r="S547" s="25">
        <f t="shared" si="44"/>
        <v>19.401301768361733</v>
      </c>
      <c r="T547" s="4">
        <v>546</v>
      </c>
    </row>
    <row r="548" spans="1:20" x14ac:dyDescent="0.25">
      <c r="A548" s="33">
        <v>52683</v>
      </c>
      <c r="B548" s="5" t="s">
        <v>559</v>
      </c>
      <c r="C548" s="5" t="s">
        <v>18</v>
      </c>
      <c r="D548" s="6"/>
      <c r="E548" s="7"/>
      <c r="F548" s="8"/>
      <c r="G548" s="7">
        <v>4673.4510115539997</v>
      </c>
      <c r="H548" s="7">
        <v>106.895051435</v>
      </c>
      <c r="I548" s="8">
        <v>1</v>
      </c>
      <c r="J548" s="7">
        <v>866.66378615400004</v>
      </c>
      <c r="K548" s="1">
        <v>1</v>
      </c>
      <c r="L548" s="8">
        <f t="shared" si="40"/>
        <v>2</v>
      </c>
      <c r="M548" s="6">
        <v>5443.2778092799999</v>
      </c>
      <c r="N548" s="6">
        <f t="shared" si="41"/>
        <v>5647.0098491429999</v>
      </c>
      <c r="O548" s="7">
        <f t="shared" si="42"/>
        <v>-203.73203986299995</v>
      </c>
      <c r="P548" s="7">
        <v>10150.758736899999</v>
      </c>
      <c r="Q548" s="24">
        <f t="shared" si="43"/>
        <v>0.53624344252145584</v>
      </c>
      <c r="R548" s="24">
        <v>0.36096301674842834</v>
      </c>
      <c r="S548" s="25">
        <f t="shared" si="44"/>
        <v>19.356405072410713</v>
      </c>
      <c r="T548" s="4">
        <v>547</v>
      </c>
    </row>
    <row r="549" spans="1:20" x14ac:dyDescent="0.25">
      <c r="A549" s="33">
        <v>25740</v>
      </c>
      <c r="B549" s="5" t="s">
        <v>656</v>
      </c>
      <c r="C549" s="5" t="s">
        <v>61</v>
      </c>
      <c r="D549" s="6">
        <v>985.85458392500004</v>
      </c>
      <c r="E549" s="7">
        <v>114.570099812</v>
      </c>
      <c r="F549" s="8">
        <v>1</v>
      </c>
      <c r="G549" s="7">
        <v>3366.8114634499998</v>
      </c>
      <c r="H549" s="7"/>
      <c r="I549" s="8">
        <v>1</v>
      </c>
      <c r="J549" s="7">
        <v>8504.7314469199991</v>
      </c>
      <c r="K549" s="1">
        <v>1</v>
      </c>
      <c r="L549" s="8">
        <f t="shared" si="40"/>
        <v>3</v>
      </c>
      <c r="M549" s="6">
        <v>10201.9301282</v>
      </c>
      <c r="N549" s="6">
        <f t="shared" si="41"/>
        <v>12971.967594106998</v>
      </c>
      <c r="O549" s="7">
        <f t="shared" si="42"/>
        <v>-2770.0374659069985</v>
      </c>
      <c r="P549" s="7">
        <v>12218.2681729</v>
      </c>
      <c r="Q549" s="24">
        <f t="shared" si="43"/>
        <v>0.83497349901255091</v>
      </c>
      <c r="R549" s="24">
        <v>0.23163102567195892</v>
      </c>
      <c r="S549" s="25">
        <f t="shared" si="44"/>
        <v>19.340576798518157</v>
      </c>
      <c r="T549" s="4">
        <v>548</v>
      </c>
    </row>
    <row r="550" spans="1:20" x14ac:dyDescent="0.25">
      <c r="A550" s="33">
        <v>68320</v>
      </c>
      <c r="B550" s="5" t="s">
        <v>88</v>
      </c>
      <c r="C550" s="5" t="s">
        <v>350</v>
      </c>
      <c r="D550" s="6"/>
      <c r="E550" s="7">
        <v>8.0299666155300002</v>
      </c>
      <c r="F550" s="8">
        <v>1</v>
      </c>
      <c r="G550" s="7">
        <v>1263.38672213</v>
      </c>
      <c r="H550" s="7"/>
      <c r="I550" s="8">
        <v>1</v>
      </c>
      <c r="J550" s="7">
        <v>6818.2647793699998</v>
      </c>
      <c r="K550" s="1">
        <v>1</v>
      </c>
      <c r="L550" s="8">
        <f t="shared" si="40"/>
        <v>3</v>
      </c>
      <c r="M550" s="6">
        <v>7630.8169951299997</v>
      </c>
      <c r="N550" s="6">
        <f t="shared" si="41"/>
        <v>8089.6814681155302</v>
      </c>
      <c r="O550" s="7">
        <f t="shared" si="42"/>
        <v>-458.86447298553048</v>
      </c>
      <c r="P550" s="7">
        <v>14543.5530084</v>
      </c>
      <c r="Q550" s="24">
        <f t="shared" si="43"/>
        <v>0.52468726113368769</v>
      </c>
      <c r="R550" s="24">
        <v>0.36860215663909912</v>
      </c>
      <c r="S550" s="25">
        <f t="shared" si="44"/>
        <v>19.340085601493946</v>
      </c>
      <c r="T550" s="4">
        <v>549</v>
      </c>
    </row>
    <row r="551" spans="1:20" x14ac:dyDescent="0.25">
      <c r="A551" s="33">
        <v>5792</v>
      </c>
      <c r="B551" s="5" t="s">
        <v>650</v>
      </c>
      <c r="C551" s="5" t="s">
        <v>15</v>
      </c>
      <c r="D551" s="6"/>
      <c r="E551" s="7">
        <v>42.846768515199997</v>
      </c>
      <c r="F551" s="8">
        <v>1</v>
      </c>
      <c r="G551" s="7">
        <v>6583.6744963000001</v>
      </c>
      <c r="H551" s="7"/>
      <c r="I551" s="8">
        <v>1</v>
      </c>
      <c r="J551" s="7"/>
      <c r="K551" s="1"/>
      <c r="L551" s="8">
        <f t="shared" si="40"/>
        <v>2</v>
      </c>
      <c r="M551" s="6">
        <v>6613.2355268499996</v>
      </c>
      <c r="N551" s="6">
        <f t="shared" si="41"/>
        <v>6626.5212648152001</v>
      </c>
      <c r="O551" s="7">
        <f t="shared" si="42"/>
        <v>-13.285737965200497</v>
      </c>
      <c r="P551" s="7">
        <v>11978.164511700001</v>
      </c>
      <c r="Q551" s="24">
        <f t="shared" si="43"/>
        <v>0.5521075888038055</v>
      </c>
      <c r="R551" s="24">
        <v>0.34987276792526245</v>
      </c>
      <c r="S551" s="25">
        <f t="shared" si="44"/>
        <v>19.316741028733006</v>
      </c>
      <c r="T551" s="4">
        <v>550</v>
      </c>
    </row>
    <row r="552" spans="1:20" x14ac:dyDescent="0.25">
      <c r="A552" s="33">
        <v>19110</v>
      </c>
      <c r="B552" s="5" t="s">
        <v>738</v>
      </c>
      <c r="C552" s="5" t="s">
        <v>80</v>
      </c>
      <c r="D552" s="6"/>
      <c r="E552" s="7">
        <v>318.26738158900002</v>
      </c>
      <c r="F552" s="8">
        <v>1</v>
      </c>
      <c r="G552" s="7">
        <v>7048.1255763263998</v>
      </c>
      <c r="H552" s="7">
        <v>5.2309771005599996</v>
      </c>
      <c r="I552" s="8">
        <v>1</v>
      </c>
      <c r="J552" s="7">
        <v>3250.01009445</v>
      </c>
      <c r="K552" s="1">
        <v>1</v>
      </c>
      <c r="L552" s="8">
        <f t="shared" si="40"/>
        <v>3</v>
      </c>
      <c r="M552" s="6">
        <v>9059.1741617900007</v>
      </c>
      <c r="N552" s="6">
        <f t="shared" si="41"/>
        <v>10621.63402946596</v>
      </c>
      <c r="O552" s="7">
        <f t="shared" si="42"/>
        <v>-1562.4598676759597</v>
      </c>
      <c r="P552" s="7">
        <v>23223.3616721</v>
      </c>
      <c r="Q552" s="24">
        <f t="shared" si="43"/>
        <v>0.39008883768423069</v>
      </c>
      <c r="R552" s="24">
        <v>0.49267110228538513</v>
      </c>
      <c r="S552" s="25">
        <f t="shared" si="44"/>
        <v>19.218549765111462</v>
      </c>
      <c r="T552" s="4">
        <v>551</v>
      </c>
    </row>
    <row r="553" spans="1:20" x14ac:dyDescent="0.25">
      <c r="A553" s="33">
        <v>85225</v>
      </c>
      <c r="B553" s="5" t="s">
        <v>618</v>
      </c>
      <c r="C553" s="5" t="s">
        <v>114</v>
      </c>
      <c r="D553" s="6">
        <v>9257.0421660499997</v>
      </c>
      <c r="E553" s="7">
        <v>27036.302150799998</v>
      </c>
      <c r="F553" s="8">
        <v>1</v>
      </c>
      <c r="G553" s="7">
        <v>3508.1702357600002</v>
      </c>
      <c r="H553" s="7"/>
      <c r="I553" s="8">
        <v>1</v>
      </c>
      <c r="J553" s="7"/>
      <c r="K553" s="1"/>
      <c r="L553" s="8">
        <f t="shared" si="40"/>
        <v>2</v>
      </c>
      <c r="M553" s="6">
        <v>39794.009843699998</v>
      </c>
      <c r="N553" s="6">
        <f t="shared" si="41"/>
        <v>39801.514552609995</v>
      </c>
      <c r="O553" s="7">
        <f t="shared" si="42"/>
        <v>-7.5047089099971345</v>
      </c>
      <c r="P553" s="7">
        <v>110732.46111800001</v>
      </c>
      <c r="Q553" s="24">
        <f t="shared" si="43"/>
        <v>0.35937077025041686</v>
      </c>
      <c r="R553" s="24">
        <v>0.53466308116912842</v>
      </c>
      <c r="S553" s="25">
        <f t="shared" si="44"/>
        <v>19.214228330421083</v>
      </c>
      <c r="T553" s="4">
        <v>552</v>
      </c>
    </row>
    <row r="554" spans="1:20" x14ac:dyDescent="0.25">
      <c r="A554" s="33">
        <v>47161</v>
      </c>
      <c r="B554" s="5" t="s">
        <v>662</v>
      </c>
      <c r="C554" s="5" t="s">
        <v>69</v>
      </c>
      <c r="D554" s="6">
        <v>3260.9719931599998</v>
      </c>
      <c r="E554" s="7">
        <v>3671.3271661600002</v>
      </c>
      <c r="F554" s="8">
        <v>1</v>
      </c>
      <c r="G554" s="7"/>
      <c r="H554" s="7"/>
      <c r="I554" s="8"/>
      <c r="J554" s="7"/>
      <c r="K554" s="1"/>
      <c r="L554" s="8">
        <f t="shared" si="40"/>
        <v>1</v>
      </c>
      <c r="M554" s="6">
        <v>6932.2991607800004</v>
      </c>
      <c r="N554" s="6">
        <f t="shared" si="41"/>
        <v>6932.2991593200004</v>
      </c>
      <c r="O554" s="7">
        <f t="shared" si="42"/>
        <v>1.4600000213249587E-6</v>
      </c>
      <c r="P554" s="7">
        <v>17504.2227762</v>
      </c>
      <c r="Q554" s="24">
        <f t="shared" si="43"/>
        <v>0.39603581658053694</v>
      </c>
      <c r="R554" s="24">
        <v>0.48387095332145691</v>
      </c>
      <c r="S554" s="25">
        <f t="shared" si="44"/>
        <v>19.163022811826604</v>
      </c>
      <c r="T554" s="4">
        <v>553</v>
      </c>
    </row>
    <row r="555" spans="1:20" x14ac:dyDescent="0.25">
      <c r="A555" s="33">
        <v>25120</v>
      </c>
      <c r="B555" s="5" t="s">
        <v>649</v>
      </c>
      <c r="C555" s="5" t="s">
        <v>61</v>
      </c>
      <c r="D555" s="6"/>
      <c r="E555" s="7"/>
      <c r="F555" s="8"/>
      <c r="G555" s="7">
        <v>10145.6055411</v>
      </c>
      <c r="H555" s="7">
        <v>35.691541132399998</v>
      </c>
      <c r="I555" s="8">
        <v>1</v>
      </c>
      <c r="J555" s="7">
        <v>17277.8614891</v>
      </c>
      <c r="K555" s="1">
        <v>1</v>
      </c>
      <c r="L555" s="8">
        <f t="shared" si="40"/>
        <v>2</v>
      </c>
      <c r="M555" s="6">
        <v>21084.876153000001</v>
      </c>
      <c r="N555" s="6">
        <f t="shared" si="41"/>
        <v>27459.158571332402</v>
      </c>
      <c r="O555" s="7">
        <f t="shared" si="42"/>
        <v>-6374.282418332401</v>
      </c>
      <c r="P555" s="7">
        <v>42178.353206400003</v>
      </c>
      <c r="Q555" s="24">
        <f t="shared" si="43"/>
        <v>0.49989804129670601</v>
      </c>
      <c r="R555" s="24">
        <v>0.38316583633422852</v>
      </c>
      <c r="S555" s="25">
        <f t="shared" si="44"/>
        <v>19.154385107529507</v>
      </c>
      <c r="T555" s="4">
        <v>554</v>
      </c>
    </row>
    <row r="556" spans="1:20" x14ac:dyDescent="0.25">
      <c r="A556" s="33">
        <v>68092</v>
      </c>
      <c r="B556" s="5" t="s">
        <v>106</v>
      </c>
      <c r="C556" s="5" t="s">
        <v>350</v>
      </c>
      <c r="D556" s="6">
        <v>1.1573824521200001E-3</v>
      </c>
      <c r="E556" s="7">
        <v>619.284909513</v>
      </c>
      <c r="F556" s="8">
        <v>1</v>
      </c>
      <c r="G556" s="7">
        <v>12502.076797149999</v>
      </c>
      <c r="H556" s="7">
        <v>19.821120375500001</v>
      </c>
      <c r="I556" s="8">
        <v>1</v>
      </c>
      <c r="J556" s="7">
        <v>9856.6341449499996</v>
      </c>
      <c r="K556" s="1">
        <v>1</v>
      </c>
      <c r="L556" s="8">
        <f t="shared" si="40"/>
        <v>3</v>
      </c>
      <c r="M556" s="6">
        <v>17276.8602488</v>
      </c>
      <c r="N556" s="6">
        <f t="shared" si="41"/>
        <v>22997.818129370949</v>
      </c>
      <c r="O556" s="7">
        <f t="shared" si="42"/>
        <v>-5720.9578805709498</v>
      </c>
      <c r="P556" s="7">
        <v>42973.974676600003</v>
      </c>
      <c r="Q556" s="24">
        <f t="shared" si="43"/>
        <v>0.40203077278321941</v>
      </c>
      <c r="R556" s="24">
        <v>0.47602340579032898</v>
      </c>
      <c r="S556" s="25">
        <f t="shared" si="44"/>
        <v>19.137605769278601</v>
      </c>
      <c r="T556" s="4">
        <v>555</v>
      </c>
    </row>
    <row r="557" spans="1:20" x14ac:dyDescent="0.25">
      <c r="A557" s="33">
        <v>5206</v>
      </c>
      <c r="B557" s="5" t="s">
        <v>175</v>
      </c>
      <c r="C557" s="5" t="s">
        <v>15</v>
      </c>
      <c r="D557" s="6"/>
      <c r="E557" s="7">
        <v>1.9445823827600001E-4</v>
      </c>
      <c r="F557" s="8">
        <v>1</v>
      </c>
      <c r="G557" s="7">
        <v>2985.1936674200001</v>
      </c>
      <c r="H557" s="7">
        <v>7.6906319624700004</v>
      </c>
      <c r="I557" s="8">
        <v>1</v>
      </c>
      <c r="J557" s="7">
        <v>5407.2951333199999</v>
      </c>
      <c r="K557" s="1">
        <v>1</v>
      </c>
      <c r="L557" s="8">
        <f t="shared" si="40"/>
        <v>3</v>
      </c>
      <c r="M557" s="6">
        <v>7244.2339974300003</v>
      </c>
      <c r="N557" s="6">
        <f t="shared" si="41"/>
        <v>8400.1796271607091</v>
      </c>
      <c r="O557" s="7">
        <f t="shared" si="42"/>
        <v>-1155.9456297307088</v>
      </c>
      <c r="P557" s="7">
        <v>17878.070836499999</v>
      </c>
      <c r="Q557" s="24">
        <f t="shared" si="43"/>
        <v>0.40520222028878639</v>
      </c>
      <c r="R557" s="24">
        <v>0.4710526168346405</v>
      </c>
      <c r="S557" s="25">
        <f t="shared" si="44"/>
        <v>19.087156621423929</v>
      </c>
      <c r="T557" s="4">
        <v>556</v>
      </c>
    </row>
    <row r="558" spans="1:20" x14ac:dyDescent="0.25">
      <c r="A558" s="33">
        <v>41378</v>
      </c>
      <c r="B558" s="5" t="s">
        <v>400</v>
      </c>
      <c r="C558" s="5" t="s">
        <v>99</v>
      </c>
      <c r="D558" s="6"/>
      <c r="E558" s="7"/>
      <c r="F558" s="8"/>
      <c r="G558" s="7">
        <v>12273.658538</v>
      </c>
      <c r="H558" s="7">
        <v>17.422850081</v>
      </c>
      <c r="I558" s="8">
        <v>1</v>
      </c>
      <c r="J558" s="7">
        <v>8943.9890097299995</v>
      </c>
      <c r="K558" s="1">
        <v>1</v>
      </c>
      <c r="L558" s="8">
        <f t="shared" si="40"/>
        <v>2</v>
      </c>
      <c r="M558" s="6">
        <v>17179.806957500001</v>
      </c>
      <c r="N558" s="6">
        <f t="shared" si="41"/>
        <v>21235.070397811</v>
      </c>
      <c r="O558" s="7">
        <f t="shared" si="42"/>
        <v>-4055.2634403109987</v>
      </c>
      <c r="P558" s="7">
        <v>35725.005141499998</v>
      </c>
      <c r="Q558" s="24">
        <f t="shared" si="43"/>
        <v>0.48089025850252592</v>
      </c>
      <c r="R558" s="24">
        <v>0.39650264382362366</v>
      </c>
      <c r="S558" s="25">
        <f t="shared" si="44"/>
        <v>19.067425888527733</v>
      </c>
      <c r="T558" s="4">
        <v>557</v>
      </c>
    </row>
    <row r="559" spans="1:20" x14ac:dyDescent="0.25">
      <c r="A559" s="33">
        <v>73675</v>
      </c>
      <c r="B559" s="5" t="s">
        <v>124</v>
      </c>
      <c r="C559" s="5" t="s">
        <v>35</v>
      </c>
      <c r="D559" s="6"/>
      <c r="E559" s="7"/>
      <c r="F559" s="8"/>
      <c r="G559" s="7">
        <v>7750.2688883937044</v>
      </c>
      <c r="H559" s="7">
        <v>1.0130397577500001</v>
      </c>
      <c r="I559" s="8">
        <v>1</v>
      </c>
      <c r="J559" s="7">
        <v>8088.7277256300004</v>
      </c>
      <c r="K559" s="1">
        <v>1</v>
      </c>
      <c r="L559" s="8">
        <f t="shared" si="40"/>
        <v>2</v>
      </c>
      <c r="M559" s="6">
        <v>14506.122821299999</v>
      </c>
      <c r="N559" s="6">
        <f t="shared" si="41"/>
        <v>15840.009653781455</v>
      </c>
      <c r="O559" s="7">
        <f t="shared" si="42"/>
        <v>-1333.8868324814557</v>
      </c>
      <c r="P559" s="7">
        <v>39372.211410600001</v>
      </c>
      <c r="Q559" s="24">
        <f t="shared" si="43"/>
        <v>0.36843556156956381</v>
      </c>
      <c r="R559" s="24">
        <v>0.51727885007858276</v>
      </c>
      <c r="S559" s="25">
        <f t="shared" si="44"/>
        <v>19.058392361676084</v>
      </c>
      <c r="T559" s="4">
        <v>558</v>
      </c>
    </row>
    <row r="560" spans="1:20" x14ac:dyDescent="0.25">
      <c r="A560" s="33">
        <v>73854</v>
      </c>
      <c r="B560" s="5" t="s">
        <v>498</v>
      </c>
      <c r="C560" s="5" t="s">
        <v>35</v>
      </c>
      <c r="D560" s="6"/>
      <c r="E560" s="7">
        <v>8.7118034829600005E-4</v>
      </c>
      <c r="F560" s="8">
        <v>1</v>
      </c>
      <c r="G560" s="7">
        <v>2239.3572061899999</v>
      </c>
      <c r="H560" s="7"/>
      <c r="I560" s="8">
        <v>1</v>
      </c>
      <c r="J560" s="7">
        <v>11044.003583199999</v>
      </c>
      <c r="K560" s="1">
        <v>1</v>
      </c>
      <c r="L560" s="8">
        <f t="shared" si="40"/>
        <v>3</v>
      </c>
      <c r="M560" s="6">
        <v>12166.4769528</v>
      </c>
      <c r="N560" s="6">
        <f t="shared" si="41"/>
        <v>13283.361660570348</v>
      </c>
      <c r="O560" s="7">
        <f t="shared" si="42"/>
        <v>-1116.8847077703485</v>
      </c>
      <c r="P560" s="7">
        <v>19835.5240443</v>
      </c>
      <c r="Q560" s="24">
        <f t="shared" si="43"/>
        <v>0.61336806255422316</v>
      </c>
      <c r="R560" s="24">
        <v>0.31016042828559875</v>
      </c>
      <c r="S560" s="25">
        <f t="shared" si="44"/>
        <v>19.02425009785258</v>
      </c>
      <c r="T560" s="4">
        <v>559</v>
      </c>
    </row>
    <row r="561" spans="1:20" x14ac:dyDescent="0.25">
      <c r="A561" s="33">
        <v>68500</v>
      </c>
      <c r="B561" s="5" t="s">
        <v>979</v>
      </c>
      <c r="C561" s="5" t="s">
        <v>350</v>
      </c>
      <c r="D561" s="6"/>
      <c r="E561" s="7">
        <v>1.4842244037600001E-4</v>
      </c>
      <c r="F561" s="8">
        <v>1</v>
      </c>
      <c r="G561" s="7">
        <v>2954.8283291300004</v>
      </c>
      <c r="H561" s="7"/>
      <c r="I561" s="8">
        <v>1</v>
      </c>
      <c r="J561" s="7">
        <v>15872.4414304</v>
      </c>
      <c r="K561" s="1">
        <v>1</v>
      </c>
      <c r="L561" s="8">
        <f t="shared" si="40"/>
        <v>3</v>
      </c>
      <c r="M561" s="6">
        <v>17695.685921299999</v>
      </c>
      <c r="N561" s="6">
        <f t="shared" si="41"/>
        <v>18827.269907952439</v>
      </c>
      <c r="O561" s="7">
        <f t="shared" si="42"/>
        <v>-1131.5839866524402</v>
      </c>
      <c r="P561" s="7">
        <v>28614.463350000002</v>
      </c>
      <c r="Q561" s="24">
        <f t="shared" si="43"/>
        <v>0.61841753608494632</v>
      </c>
      <c r="R561" s="24">
        <v>0.30725365877151489</v>
      </c>
      <c r="S561" s="25">
        <f t="shared" si="44"/>
        <v>19.00110506105651</v>
      </c>
      <c r="T561" s="4">
        <v>560</v>
      </c>
    </row>
    <row r="562" spans="1:20" x14ac:dyDescent="0.25">
      <c r="A562" s="33">
        <v>13140</v>
      </c>
      <c r="B562" s="5" t="s">
        <v>668</v>
      </c>
      <c r="C562" s="5" t="s">
        <v>33</v>
      </c>
      <c r="D562" s="6">
        <v>1399.1472565199999</v>
      </c>
      <c r="E562" s="7">
        <v>6162.1431269100003</v>
      </c>
      <c r="F562" s="8">
        <v>1</v>
      </c>
      <c r="G562" s="7">
        <v>56.729970010099997</v>
      </c>
      <c r="H562" s="7"/>
      <c r="I562" s="8">
        <v>1</v>
      </c>
      <c r="J562" s="7"/>
      <c r="K562" s="1"/>
      <c r="L562" s="8">
        <f t="shared" si="40"/>
        <v>2</v>
      </c>
      <c r="M562" s="6">
        <v>7618.0203366300002</v>
      </c>
      <c r="N562" s="6">
        <f t="shared" si="41"/>
        <v>7618.0203534401007</v>
      </c>
      <c r="O562" s="7">
        <f t="shared" si="42"/>
        <v>-1.6810100532893557E-5</v>
      </c>
      <c r="P562" s="7">
        <v>26206.172187799999</v>
      </c>
      <c r="Q562" s="24">
        <f t="shared" si="43"/>
        <v>0.29069565299492645</v>
      </c>
      <c r="R562" s="24">
        <v>0.65217393636703491</v>
      </c>
      <c r="S562" s="25">
        <f t="shared" si="44"/>
        <v>18.95841282984868</v>
      </c>
      <c r="T562" s="4">
        <v>561</v>
      </c>
    </row>
    <row r="563" spans="1:20" x14ac:dyDescent="0.25">
      <c r="A563" s="33">
        <v>5861</v>
      </c>
      <c r="B563" s="5" t="s">
        <v>318</v>
      </c>
      <c r="C563" s="5" t="s">
        <v>15</v>
      </c>
      <c r="D563" s="6"/>
      <c r="E563" s="7">
        <v>107.196868291</v>
      </c>
      <c r="F563" s="8">
        <v>1</v>
      </c>
      <c r="G563" s="7">
        <v>3776.4959269400001</v>
      </c>
      <c r="H563" s="7">
        <v>0.66371230745800003</v>
      </c>
      <c r="I563" s="8">
        <v>1</v>
      </c>
      <c r="J563" s="7">
        <v>11681.272852300001</v>
      </c>
      <c r="K563" s="1">
        <v>1</v>
      </c>
      <c r="L563" s="8">
        <f t="shared" si="40"/>
        <v>3</v>
      </c>
      <c r="M563" s="6">
        <v>12487.037601800001</v>
      </c>
      <c r="N563" s="6">
        <f t="shared" si="41"/>
        <v>15565.629359838458</v>
      </c>
      <c r="O563" s="7">
        <f t="shared" si="42"/>
        <v>-3078.5917580384576</v>
      </c>
      <c r="P563" s="7">
        <v>14096.7333767</v>
      </c>
      <c r="Q563" s="24">
        <f t="shared" si="43"/>
        <v>0.88581072423767271</v>
      </c>
      <c r="R563" s="24">
        <v>0.21375186741352081</v>
      </c>
      <c r="S563" s="25">
        <f t="shared" si="44"/>
        <v>18.934369648072586</v>
      </c>
      <c r="T563" s="4">
        <v>562</v>
      </c>
    </row>
    <row r="564" spans="1:20" x14ac:dyDescent="0.25">
      <c r="A564" s="33">
        <v>5579</v>
      </c>
      <c r="B564" s="5" t="s">
        <v>537</v>
      </c>
      <c r="C564" s="5" t="s">
        <v>15</v>
      </c>
      <c r="D564" s="6">
        <v>1650.6884603999999</v>
      </c>
      <c r="E564" s="7">
        <v>7043.8569999299998</v>
      </c>
      <c r="F564" s="8">
        <v>1</v>
      </c>
      <c r="G564" s="7">
        <v>7113.1455348299996</v>
      </c>
      <c r="H564" s="7">
        <v>16.971270486800002</v>
      </c>
      <c r="I564" s="8">
        <v>1</v>
      </c>
      <c r="J564" s="7">
        <v>47850.216608199997</v>
      </c>
      <c r="K564" s="1">
        <v>1</v>
      </c>
      <c r="L564" s="8">
        <f t="shared" si="40"/>
        <v>3</v>
      </c>
      <c r="M564" s="6">
        <v>60546.891819600001</v>
      </c>
      <c r="N564" s="6">
        <f t="shared" si="41"/>
        <v>63674.878873846799</v>
      </c>
      <c r="O564" s="7">
        <f t="shared" si="42"/>
        <v>-3127.9870542467979</v>
      </c>
      <c r="P564" s="7">
        <v>121991.33246799999</v>
      </c>
      <c r="Q564" s="24">
        <f t="shared" si="43"/>
        <v>0.49632125983608127</v>
      </c>
      <c r="R564" s="24">
        <v>0.38138243556022644</v>
      </c>
      <c r="S564" s="25">
        <f t="shared" si="44"/>
        <v>18.928821089660467</v>
      </c>
      <c r="T564" s="4">
        <v>563</v>
      </c>
    </row>
    <row r="565" spans="1:20" x14ac:dyDescent="0.25">
      <c r="A565" s="33">
        <v>76403</v>
      </c>
      <c r="B565" s="5" t="s">
        <v>233</v>
      </c>
      <c r="C565" s="5" t="s">
        <v>57</v>
      </c>
      <c r="D565" s="6"/>
      <c r="E565" s="7">
        <v>1434.08456875</v>
      </c>
      <c r="F565" s="8">
        <v>1</v>
      </c>
      <c r="G565" s="7">
        <v>8212.6593058319631</v>
      </c>
      <c r="H565" s="7">
        <v>28.712339451006905</v>
      </c>
      <c r="I565" s="8">
        <v>1</v>
      </c>
      <c r="J565" s="7"/>
      <c r="K565" s="1"/>
      <c r="L565" s="8">
        <f t="shared" si="40"/>
        <v>2</v>
      </c>
      <c r="M565" s="6">
        <v>9675.1272511499992</v>
      </c>
      <c r="N565" s="6">
        <f t="shared" si="41"/>
        <v>9675.4562140329708</v>
      </c>
      <c r="O565" s="7">
        <f t="shared" si="42"/>
        <v>-0.32896288297160936</v>
      </c>
      <c r="P565" s="7">
        <v>26498.314046700001</v>
      </c>
      <c r="Q565" s="24">
        <f t="shared" si="43"/>
        <v>0.36512237095910266</v>
      </c>
      <c r="R565" s="24">
        <v>0.51837062835693359</v>
      </c>
      <c r="S565" s="25">
        <f t="shared" si="44"/>
        <v>18.926871286124346</v>
      </c>
      <c r="T565" s="4">
        <v>564</v>
      </c>
    </row>
    <row r="566" spans="1:20" x14ac:dyDescent="0.25">
      <c r="A566" s="33">
        <v>52207</v>
      </c>
      <c r="B566" s="5" t="s">
        <v>612</v>
      </c>
      <c r="C566" s="5" t="s">
        <v>18</v>
      </c>
      <c r="D566" s="6"/>
      <c r="E566" s="7"/>
      <c r="F566" s="8"/>
      <c r="G566" s="7">
        <v>5050.2483844199996</v>
      </c>
      <c r="H566" s="7">
        <v>435.29665287799997</v>
      </c>
      <c r="I566" s="8">
        <v>1</v>
      </c>
      <c r="J566" s="7">
        <v>3108.83421843</v>
      </c>
      <c r="K566" s="1">
        <v>1</v>
      </c>
      <c r="L566" s="8">
        <f t="shared" si="40"/>
        <v>2</v>
      </c>
      <c r="M566" s="6">
        <v>7307.8177644400002</v>
      </c>
      <c r="N566" s="6">
        <f t="shared" si="41"/>
        <v>8594.3792557279994</v>
      </c>
      <c r="O566" s="7">
        <f t="shared" si="42"/>
        <v>-1286.5614912879992</v>
      </c>
      <c r="P566" s="7">
        <v>11909.1982782</v>
      </c>
      <c r="Q566" s="24">
        <f t="shared" si="43"/>
        <v>0.61362802043669817</v>
      </c>
      <c r="R566" s="24">
        <v>0.30772000551223755</v>
      </c>
      <c r="S566" s="25">
        <f t="shared" si="44"/>
        <v>18.882561783124419</v>
      </c>
      <c r="T566" s="4">
        <v>565</v>
      </c>
    </row>
    <row r="567" spans="1:20" x14ac:dyDescent="0.25">
      <c r="A567" s="33">
        <v>25779</v>
      </c>
      <c r="B567" s="5" t="s">
        <v>685</v>
      </c>
      <c r="C567" s="5" t="s">
        <v>61</v>
      </c>
      <c r="D567" s="6">
        <v>454.55979274700002</v>
      </c>
      <c r="E567" s="7">
        <v>561.67171345199995</v>
      </c>
      <c r="F567" s="8">
        <v>1</v>
      </c>
      <c r="G567" s="7">
        <v>4206.7139019200004</v>
      </c>
      <c r="H567" s="7">
        <v>5.4681305138400003</v>
      </c>
      <c r="I567" s="8">
        <v>1</v>
      </c>
      <c r="J567" s="7">
        <v>4522.09604098</v>
      </c>
      <c r="K567" s="1">
        <v>1</v>
      </c>
      <c r="L567" s="8">
        <f t="shared" si="40"/>
        <v>3</v>
      </c>
      <c r="M567" s="6">
        <v>7591.5217852699998</v>
      </c>
      <c r="N567" s="6">
        <f t="shared" si="41"/>
        <v>9750.5095796128408</v>
      </c>
      <c r="O567" s="7">
        <f t="shared" si="42"/>
        <v>-2158.987794342841</v>
      </c>
      <c r="P567" s="7">
        <v>10216.507723500001</v>
      </c>
      <c r="Q567" s="24">
        <f t="shared" si="43"/>
        <v>0.74306426332042885</v>
      </c>
      <c r="R567" s="24">
        <v>0.25290518999099731</v>
      </c>
      <c r="S567" s="25">
        <f t="shared" si="44"/>
        <v>18.79248086905735</v>
      </c>
      <c r="T567" s="4">
        <v>566</v>
      </c>
    </row>
    <row r="568" spans="1:20" x14ac:dyDescent="0.25">
      <c r="A568" s="33">
        <v>52506</v>
      </c>
      <c r="B568" s="5" t="s">
        <v>666</v>
      </c>
      <c r="C568" s="5" t="s">
        <v>18</v>
      </c>
      <c r="D568" s="6"/>
      <c r="E568" s="7"/>
      <c r="F568" s="8"/>
      <c r="G568" s="7">
        <v>1713.011459023</v>
      </c>
      <c r="H568" s="7"/>
      <c r="I568" s="8">
        <v>1</v>
      </c>
      <c r="J568" s="7">
        <v>2613.9406399200002</v>
      </c>
      <c r="K568" s="1">
        <v>1</v>
      </c>
      <c r="L568" s="8">
        <f t="shared" si="40"/>
        <v>2</v>
      </c>
      <c r="M568" s="6">
        <v>3663.8296851300001</v>
      </c>
      <c r="N568" s="6">
        <f t="shared" si="41"/>
        <v>4326.9520989430002</v>
      </c>
      <c r="O568" s="7">
        <f t="shared" si="42"/>
        <v>-663.12241381300009</v>
      </c>
      <c r="P568" s="7">
        <v>6483.5947604499997</v>
      </c>
      <c r="Q568" s="24">
        <f t="shared" si="43"/>
        <v>0.56509233233998557</v>
      </c>
      <c r="R568" s="24">
        <v>0.33250206708908081</v>
      </c>
      <c r="S568" s="25">
        <f t="shared" si="44"/>
        <v>18.789436859923502</v>
      </c>
      <c r="T568" s="4">
        <v>567</v>
      </c>
    </row>
    <row r="569" spans="1:20" x14ac:dyDescent="0.25">
      <c r="A569" s="33">
        <v>15087</v>
      </c>
      <c r="B569" s="5" t="s">
        <v>663</v>
      </c>
      <c r="C569" s="5" t="s">
        <v>46</v>
      </c>
      <c r="D569" s="6"/>
      <c r="E569" s="7"/>
      <c r="F569" s="8"/>
      <c r="G569" s="7">
        <v>7492.3571245119401</v>
      </c>
      <c r="H569" s="7">
        <v>12.5081833377</v>
      </c>
      <c r="I569" s="8">
        <v>1</v>
      </c>
      <c r="J569" s="7">
        <v>6835.3107615999998</v>
      </c>
      <c r="K569" s="1">
        <v>1</v>
      </c>
      <c r="L569" s="8">
        <f t="shared" si="40"/>
        <v>2</v>
      </c>
      <c r="M569" s="6">
        <v>10310.6234291</v>
      </c>
      <c r="N569" s="6">
        <f t="shared" si="41"/>
        <v>14340.176069449641</v>
      </c>
      <c r="O569" s="7">
        <f t="shared" si="42"/>
        <v>-4029.5526403496406</v>
      </c>
      <c r="P569" s="7">
        <v>16310.830224200001</v>
      </c>
      <c r="Q569" s="24">
        <f t="shared" si="43"/>
        <v>0.63213357550631399</v>
      </c>
      <c r="R569" s="24">
        <v>0.29617020487785339</v>
      </c>
      <c r="S569" s="25">
        <f t="shared" si="44"/>
        <v>18.721913056787503</v>
      </c>
      <c r="T569" s="4">
        <v>568</v>
      </c>
    </row>
    <row r="570" spans="1:20" x14ac:dyDescent="0.25">
      <c r="A570" s="33">
        <v>25099</v>
      </c>
      <c r="B570" s="5" t="s">
        <v>683</v>
      </c>
      <c r="C570" s="5" t="s">
        <v>61</v>
      </c>
      <c r="D570" s="6"/>
      <c r="E570" s="7">
        <v>476.492711579</v>
      </c>
      <c r="F570" s="8">
        <v>1</v>
      </c>
      <c r="G570" s="7">
        <v>3788.8258823750002</v>
      </c>
      <c r="H570" s="7">
        <v>1.77700192475</v>
      </c>
      <c r="I570" s="8">
        <v>1</v>
      </c>
      <c r="J570" s="7">
        <v>5905.4408812700003</v>
      </c>
      <c r="K570" s="1">
        <v>1</v>
      </c>
      <c r="L570" s="8">
        <f t="shared" si="40"/>
        <v>3</v>
      </c>
      <c r="M570" s="6">
        <v>8389.3742658200008</v>
      </c>
      <c r="N570" s="6">
        <f t="shared" si="41"/>
        <v>10172.536477148751</v>
      </c>
      <c r="O570" s="7">
        <f t="shared" si="42"/>
        <v>-1783.1622113287503</v>
      </c>
      <c r="P570" s="7">
        <v>10280.056059299999</v>
      </c>
      <c r="Q570" s="24">
        <f t="shared" si="43"/>
        <v>0.81608254054513973</v>
      </c>
      <c r="R570" s="24">
        <v>0.22925131022930145</v>
      </c>
      <c r="S570" s="25">
        <f t="shared" si="44"/>
        <v>18.708799167523029</v>
      </c>
      <c r="T570" s="4">
        <v>569</v>
      </c>
    </row>
    <row r="571" spans="1:20" x14ac:dyDescent="0.25">
      <c r="A571" s="33">
        <v>63548</v>
      </c>
      <c r="B571" s="5" t="s">
        <v>531</v>
      </c>
      <c r="C571" s="5" t="s">
        <v>224</v>
      </c>
      <c r="D571" s="6"/>
      <c r="E571" s="7"/>
      <c r="F571" s="8"/>
      <c r="G571" s="7">
        <v>15238.8671923</v>
      </c>
      <c r="H571" s="7">
        <v>24.780799817999998</v>
      </c>
      <c r="I571" s="8">
        <v>1</v>
      </c>
      <c r="J571" s="7">
        <v>6220.6288394499998</v>
      </c>
      <c r="K571" s="1">
        <v>1</v>
      </c>
      <c r="L571" s="8">
        <f t="shared" si="40"/>
        <v>2</v>
      </c>
      <c r="M571" s="6">
        <v>17350.146810099999</v>
      </c>
      <c r="N571" s="6">
        <f t="shared" si="41"/>
        <v>21484.276831568</v>
      </c>
      <c r="O571" s="7">
        <f t="shared" si="42"/>
        <v>-4134.1300214680014</v>
      </c>
      <c r="P571" s="7">
        <v>25240.3237505</v>
      </c>
      <c r="Q571" s="24">
        <f t="shared" si="43"/>
        <v>0.68739795026425921</v>
      </c>
      <c r="R571" s="24">
        <v>0.27212521433830261</v>
      </c>
      <c r="S571" s="25">
        <f t="shared" si="44"/>
        <v>18.705831455137144</v>
      </c>
      <c r="T571" s="4">
        <v>570</v>
      </c>
    </row>
    <row r="572" spans="1:20" x14ac:dyDescent="0.25">
      <c r="A572" s="33">
        <v>41359</v>
      </c>
      <c r="B572" s="5" t="s">
        <v>315</v>
      </c>
      <c r="C572" s="5" t="s">
        <v>99</v>
      </c>
      <c r="D572" s="6"/>
      <c r="E572" s="7">
        <v>5.0479998859899997E-4</v>
      </c>
      <c r="F572" s="8">
        <v>1</v>
      </c>
      <c r="G572" s="7">
        <v>12839.0837359</v>
      </c>
      <c r="H572" s="7">
        <v>311.69646180299998</v>
      </c>
      <c r="I572" s="8">
        <v>1</v>
      </c>
      <c r="J572" s="7">
        <v>9154.1215811399998</v>
      </c>
      <c r="K572" s="1">
        <v>1</v>
      </c>
      <c r="L572" s="8">
        <f t="shared" si="40"/>
        <v>3</v>
      </c>
      <c r="M572" s="6">
        <v>17563.1045567</v>
      </c>
      <c r="N572" s="6">
        <f t="shared" si="41"/>
        <v>22304.902283642987</v>
      </c>
      <c r="O572" s="7">
        <f t="shared" si="42"/>
        <v>-4741.7977269429866</v>
      </c>
      <c r="P572" s="7">
        <v>37673.997417999999</v>
      </c>
      <c r="Q572" s="24">
        <f t="shared" si="43"/>
        <v>0.4661863821307331</v>
      </c>
      <c r="R572" s="24">
        <v>0.39933121204376221</v>
      </c>
      <c r="S572" s="25">
        <f t="shared" si="44"/>
        <v>18.616277301456215</v>
      </c>
      <c r="T572" s="4">
        <v>571</v>
      </c>
    </row>
    <row r="573" spans="1:20" x14ac:dyDescent="0.25">
      <c r="A573" s="33">
        <v>15776</v>
      </c>
      <c r="B573" s="5" t="s">
        <v>614</v>
      </c>
      <c r="C573" s="5" t="s">
        <v>46</v>
      </c>
      <c r="D573" s="6"/>
      <c r="E573" s="7"/>
      <c r="F573" s="8"/>
      <c r="G573" s="7">
        <v>4086.3544013381061</v>
      </c>
      <c r="H573" s="7">
        <v>30.133392195100001</v>
      </c>
      <c r="I573" s="8">
        <v>1</v>
      </c>
      <c r="J573" s="7"/>
      <c r="K573" s="1"/>
      <c r="L573" s="8">
        <f t="shared" si="40"/>
        <v>1</v>
      </c>
      <c r="M573" s="6">
        <v>4116.4877935300001</v>
      </c>
      <c r="N573" s="6">
        <f t="shared" si="41"/>
        <v>4116.4877935332061</v>
      </c>
      <c r="O573" s="7">
        <f t="shared" si="42"/>
        <v>-3.205968823749572E-9</v>
      </c>
      <c r="P573" s="7">
        <v>10057.724373499999</v>
      </c>
      <c r="Q573" s="24">
        <f t="shared" si="43"/>
        <v>0.40928620040295444</v>
      </c>
      <c r="R573" s="24">
        <v>0.45482653379440308</v>
      </c>
      <c r="S573" s="25">
        <f t="shared" si="44"/>
        <v>18.615422385915721</v>
      </c>
      <c r="T573" s="4">
        <v>572</v>
      </c>
    </row>
    <row r="574" spans="1:20" x14ac:dyDescent="0.25">
      <c r="A574" s="33">
        <v>54261</v>
      </c>
      <c r="B574" s="5" t="s">
        <v>675</v>
      </c>
      <c r="C574" s="5" t="s">
        <v>12</v>
      </c>
      <c r="D574" s="6">
        <v>3.8325413317499999</v>
      </c>
      <c r="E574" s="7">
        <v>4868.0020258100003</v>
      </c>
      <c r="F574" s="8">
        <v>1</v>
      </c>
      <c r="G574" s="7">
        <v>5447.0525442899998</v>
      </c>
      <c r="H574" s="7"/>
      <c r="I574" s="8">
        <v>1</v>
      </c>
      <c r="J574" s="7">
        <v>15240.3433577</v>
      </c>
      <c r="K574" s="1">
        <v>1</v>
      </c>
      <c r="L574" s="8">
        <f t="shared" si="40"/>
        <v>3</v>
      </c>
      <c r="M574" s="6">
        <v>22175.9482647</v>
      </c>
      <c r="N574" s="6">
        <f t="shared" si="41"/>
        <v>25559.230469131748</v>
      </c>
      <c r="O574" s="7">
        <f t="shared" si="42"/>
        <v>-3383.2822044317472</v>
      </c>
      <c r="P574" s="7">
        <v>51468.320065699998</v>
      </c>
      <c r="Q574" s="24">
        <f t="shared" si="43"/>
        <v>0.43086598195534859</v>
      </c>
      <c r="R574" s="24">
        <v>0.43203774094581604</v>
      </c>
      <c r="S574" s="25">
        <f t="shared" si="44"/>
        <v>18.615036549438955</v>
      </c>
      <c r="T574" s="4">
        <v>573</v>
      </c>
    </row>
    <row r="575" spans="1:20" x14ac:dyDescent="0.25">
      <c r="A575" s="33">
        <v>41797</v>
      </c>
      <c r="B575" s="5" t="s">
        <v>244</v>
      </c>
      <c r="C575" s="5" t="s">
        <v>99</v>
      </c>
      <c r="D575" s="6">
        <v>49.551660718699999</v>
      </c>
      <c r="E575" s="7">
        <v>723.15848458699998</v>
      </c>
      <c r="F575" s="8">
        <v>1</v>
      </c>
      <c r="G575" s="7">
        <v>7462.2491067399997</v>
      </c>
      <c r="H575" s="7">
        <v>3.6829821648199998</v>
      </c>
      <c r="I575" s="8">
        <v>1</v>
      </c>
      <c r="J575" s="7">
        <v>9789.4471191499997</v>
      </c>
      <c r="K575" s="1">
        <v>1</v>
      </c>
      <c r="L575" s="8">
        <f t="shared" si="40"/>
        <v>3</v>
      </c>
      <c r="M575" s="6">
        <v>14836.406594599999</v>
      </c>
      <c r="N575" s="6">
        <f t="shared" si="41"/>
        <v>18028.089353360519</v>
      </c>
      <c r="O575" s="7">
        <f t="shared" si="42"/>
        <v>-3191.6827587605203</v>
      </c>
      <c r="P575" s="7">
        <v>37281.571524600004</v>
      </c>
      <c r="Q575" s="24">
        <f t="shared" si="43"/>
        <v>0.3979555042310996</v>
      </c>
      <c r="R575" s="24">
        <v>0.46717599034309387</v>
      </c>
      <c r="S575" s="25">
        <f t="shared" si="44"/>
        <v>18.591525680164924</v>
      </c>
      <c r="T575" s="4">
        <v>574</v>
      </c>
    </row>
    <row r="576" spans="1:20" x14ac:dyDescent="0.25">
      <c r="A576" s="33">
        <v>85410</v>
      </c>
      <c r="B576" s="5" t="s">
        <v>667</v>
      </c>
      <c r="C576" s="5" t="s">
        <v>114</v>
      </c>
      <c r="D576" s="6">
        <v>70361.517445300007</v>
      </c>
      <c r="E576" s="7">
        <v>28465.9334719</v>
      </c>
      <c r="F576" s="8">
        <v>1</v>
      </c>
      <c r="G576" s="7">
        <v>6938.5360091399998</v>
      </c>
      <c r="H576" s="7"/>
      <c r="I576" s="8">
        <v>1</v>
      </c>
      <c r="J576" s="7">
        <v>18359.806241599999</v>
      </c>
      <c r="K576" s="1">
        <v>1</v>
      </c>
      <c r="L576" s="8">
        <f t="shared" si="40"/>
        <v>3</v>
      </c>
      <c r="M576" s="6">
        <v>118363.57045</v>
      </c>
      <c r="N576" s="6">
        <f t="shared" si="41"/>
        <v>124125.79316794001</v>
      </c>
      <c r="O576" s="7">
        <f t="shared" si="42"/>
        <v>-5762.222717940007</v>
      </c>
      <c r="P576" s="7">
        <v>238376.38386599999</v>
      </c>
      <c r="Q576" s="24">
        <f t="shared" si="43"/>
        <v>0.49654067458518231</v>
      </c>
      <c r="R576" s="24">
        <v>0.37376543879508972</v>
      </c>
      <c r="S576" s="25">
        <f t="shared" si="44"/>
        <v>18.558974311594049</v>
      </c>
      <c r="T576" s="4">
        <v>575</v>
      </c>
    </row>
    <row r="577" spans="1:20" x14ac:dyDescent="0.25">
      <c r="A577" s="33">
        <v>15223</v>
      </c>
      <c r="B577" s="5" t="s">
        <v>641</v>
      </c>
      <c r="C577" s="5" t="s">
        <v>46</v>
      </c>
      <c r="D577" s="6">
        <v>265.79069584600001</v>
      </c>
      <c r="E577" s="7">
        <v>1546.78222916</v>
      </c>
      <c r="F577" s="8">
        <v>1</v>
      </c>
      <c r="G577" s="7">
        <v>61364.188525799997</v>
      </c>
      <c r="H577" s="7">
        <v>13.5144351902</v>
      </c>
      <c r="I577" s="8">
        <v>1</v>
      </c>
      <c r="J577" s="7">
        <v>52307.482062700001</v>
      </c>
      <c r="K577" s="1">
        <v>1</v>
      </c>
      <c r="L577" s="8">
        <f t="shared" si="40"/>
        <v>3</v>
      </c>
      <c r="M577" s="6">
        <v>75789.320139699994</v>
      </c>
      <c r="N577" s="6">
        <f t="shared" si="41"/>
        <v>115497.75794869621</v>
      </c>
      <c r="O577" s="7">
        <f t="shared" si="42"/>
        <v>-39708.437808996212</v>
      </c>
      <c r="P577" s="7">
        <v>118051.33067900001</v>
      </c>
      <c r="Q577" s="24">
        <f t="shared" si="43"/>
        <v>0.64200309902294095</v>
      </c>
      <c r="R577" s="24">
        <v>0.28826355934143066</v>
      </c>
      <c r="S577" s="25">
        <f t="shared" si="44"/>
        <v>18.506609843258193</v>
      </c>
      <c r="T577" s="4">
        <v>576</v>
      </c>
    </row>
    <row r="578" spans="1:20" x14ac:dyDescent="0.25">
      <c r="A578" s="33">
        <v>41244</v>
      </c>
      <c r="B578" s="5" t="s">
        <v>557</v>
      </c>
      <c r="C578" s="5" t="s">
        <v>99</v>
      </c>
      <c r="D578" s="6"/>
      <c r="E578" s="7">
        <v>1.54231801637E-3</v>
      </c>
      <c r="F578" s="8">
        <v>1</v>
      </c>
      <c r="G578" s="7">
        <v>3380.7972930599999</v>
      </c>
      <c r="H578" s="7">
        <v>2.5833998933000002</v>
      </c>
      <c r="I578" s="8">
        <v>1</v>
      </c>
      <c r="J578" s="7">
        <v>1559.67786357</v>
      </c>
      <c r="K578" s="1">
        <v>1</v>
      </c>
      <c r="L578" s="8">
        <f t="shared" ref="L578:L641" si="45">+F578+I578+K578</f>
        <v>3</v>
      </c>
      <c r="M578" s="6">
        <v>3941.2153162599998</v>
      </c>
      <c r="N578" s="6">
        <f t="shared" ref="N578:N641" si="46">+D578+E578+G578+H578+J578</f>
        <v>4943.0600988413162</v>
      </c>
      <c r="O578" s="7">
        <f t="shared" ref="O578:O641" si="47">+M578-N578</f>
        <v>-1001.8447825813164</v>
      </c>
      <c r="P578" s="7">
        <v>8076.7163790100003</v>
      </c>
      <c r="Q578" s="24">
        <f t="shared" ref="Q578:Q641" si="48">+M578/P578</f>
        <v>0.48797247932371896</v>
      </c>
      <c r="R578" s="24">
        <v>0.37786024808883667</v>
      </c>
      <c r="S578" s="25">
        <f t="shared" si="44"/>
        <v>18.438540209778516</v>
      </c>
      <c r="T578" s="4">
        <v>577</v>
      </c>
    </row>
    <row r="579" spans="1:20" x14ac:dyDescent="0.25">
      <c r="A579" s="33">
        <v>41001</v>
      </c>
      <c r="B579" s="5" t="s">
        <v>358</v>
      </c>
      <c r="C579" s="5" t="s">
        <v>99</v>
      </c>
      <c r="D579" s="6">
        <v>90.695997978299999</v>
      </c>
      <c r="E579" s="7">
        <v>1653.8190214799999</v>
      </c>
      <c r="F579" s="8">
        <v>1</v>
      </c>
      <c r="G579" s="7">
        <v>29758.188904300001</v>
      </c>
      <c r="H579" s="7">
        <v>4.3247298952</v>
      </c>
      <c r="I579" s="8">
        <v>1</v>
      </c>
      <c r="J579" s="7">
        <v>28459.323266700001</v>
      </c>
      <c r="K579" s="1">
        <v>1</v>
      </c>
      <c r="L579" s="8">
        <f t="shared" si="45"/>
        <v>3</v>
      </c>
      <c r="M579" s="6">
        <v>49707.530790299999</v>
      </c>
      <c r="N579" s="6">
        <f t="shared" si="46"/>
        <v>59966.351920353503</v>
      </c>
      <c r="O579" s="7">
        <f t="shared" si="47"/>
        <v>-10258.821130053504</v>
      </c>
      <c r="P579" s="7">
        <v>119782.722054</v>
      </c>
      <c r="Q579" s="24">
        <f t="shared" si="48"/>
        <v>0.41498080806588311</v>
      </c>
      <c r="R579" s="24">
        <v>0.44321045279502869</v>
      </c>
      <c r="S579" s="25">
        <f t="shared" ref="S579:S642" si="49">+Q579*R579*100</f>
        <v>18.392383184412694</v>
      </c>
      <c r="T579" s="4">
        <v>578</v>
      </c>
    </row>
    <row r="580" spans="1:20" x14ac:dyDescent="0.25">
      <c r="A580" s="33">
        <v>66075</v>
      </c>
      <c r="B580" s="5" t="s">
        <v>466</v>
      </c>
      <c r="C580" s="5" t="s">
        <v>38</v>
      </c>
      <c r="D580" s="6"/>
      <c r="E580" s="7">
        <v>679.66201963100002</v>
      </c>
      <c r="F580" s="8">
        <v>1</v>
      </c>
      <c r="G580" s="7">
        <v>5710.4658256900002</v>
      </c>
      <c r="H580" s="7"/>
      <c r="I580" s="8">
        <v>1</v>
      </c>
      <c r="J580" s="7">
        <v>995.30728305399998</v>
      </c>
      <c r="K580" s="1">
        <v>1</v>
      </c>
      <c r="L580" s="8">
        <f t="shared" si="45"/>
        <v>3</v>
      </c>
      <c r="M580" s="6">
        <v>6955.8633794799998</v>
      </c>
      <c r="N580" s="6">
        <f t="shared" si="46"/>
        <v>7385.4351283750002</v>
      </c>
      <c r="O580" s="7">
        <f t="shared" si="47"/>
        <v>-429.57174889500038</v>
      </c>
      <c r="P580" s="7">
        <v>11995.4047639</v>
      </c>
      <c r="Q580" s="24">
        <f t="shared" si="48"/>
        <v>0.57987733772965888</v>
      </c>
      <c r="R580" s="24">
        <v>0.31694185733795166</v>
      </c>
      <c r="S580" s="25">
        <f t="shared" si="49"/>
        <v>18.378740044822475</v>
      </c>
      <c r="T580" s="4">
        <v>579</v>
      </c>
    </row>
    <row r="581" spans="1:20" x14ac:dyDescent="0.25">
      <c r="A581" s="33">
        <v>68235</v>
      </c>
      <c r="B581" s="5" t="s">
        <v>19</v>
      </c>
      <c r="C581" s="5" t="s">
        <v>350</v>
      </c>
      <c r="D581" s="6"/>
      <c r="E581" s="7">
        <v>17.251446007399998</v>
      </c>
      <c r="F581" s="8">
        <v>1</v>
      </c>
      <c r="G581" s="7">
        <v>18009.139288053</v>
      </c>
      <c r="H581" s="7">
        <v>1.8881775473</v>
      </c>
      <c r="I581" s="8">
        <v>1</v>
      </c>
      <c r="J581" s="7">
        <v>28981.5781475</v>
      </c>
      <c r="K581" s="1">
        <v>1</v>
      </c>
      <c r="L581" s="8">
        <f t="shared" si="45"/>
        <v>3</v>
      </c>
      <c r="M581" s="6">
        <v>39237.466269800003</v>
      </c>
      <c r="N581" s="6">
        <f t="shared" si="46"/>
        <v>47009.8570591077</v>
      </c>
      <c r="O581" s="7">
        <f t="shared" si="47"/>
        <v>-7772.3907893076976</v>
      </c>
      <c r="P581" s="7">
        <v>92017.195667599997</v>
      </c>
      <c r="Q581" s="24">
        <f t="shared" si="48"/>
        <v>0.42641449769388956</v>
      </c>
      <c r="R581" s="24">
        <v>0.42694151401519775</v>
      </c>
      <c r="S581" s="25">
        <f t="shared" si="49"/>
        <v>18.205405124345926</v>
      </c>
      <c r="T581" s="4">
        <v>580</v>
      </c>
    </row>
    <row r="582" spans="1:20" x14ac:dyDescent="0.25">
      <c r="A582" s="33">
        <v>68179</v>
      </c>
      <c r="B582" s="5" t="s">
        <v>861</v>
      </c>
      <c r="C582" s="5" t="s">
        <v>350</v>
      </c>
      <c r="D582" s="6"/>
      <c r="E582" s="7"/>
      <c r="F582" s="8"/>
      <c r="G582" s="7">
        <v>3101.276331907</v>
      </c>
      <c r="H582" s="7">
        <v>4.2806132830900001</v>
      </c>
      <c r="I582" s="8">
        <v>1</v>
      </c>
      <c r="J582" s="7">
        <v>4256.6570567299996</v>
      </c>
      <c r="K582" s="1">
        <v>1</v>
      </c>
      <c r="L582" s="8">
        <f t="shared" si="45"/>
        <v>2</v>
      </c>
      <c r="M582" s="6">
        <v>5952.18445144</v>
      </c>
      <c r="N582" s="6">
        <f t="shared" si="46"/>
        <v>7362.2140019200897</v>
      </c>
      <c r="O582" s="7">
        <f t="shared" si="47"/>
        <v>-1410.0295504800897</v>
      </c>
      <c r="P582" s="7">
        <v>9543.3419608799995</v>
      </c>
      <c r="Q582" s="24">
        <f t="shared" si="48"/>
        <v>0.62370021695116373</v>
      </c>
      <c r="R582" s="24">
        <v>0.29053118824958801</v>
      </c>
      <c r="S582" s="25">
        <f t="shared" si="49"/>
        <v>18.120436514234743</v>
      </c>
      <c r="T582" s="4">
        <v>581</v>
      </c>
    </row>
    <row r="583" spans="1:20" x14ac:dyDescent="0.25">
      <c r="A583" s="33">
        <v>17867</v>
      </c>
      <c r="B583" s="5" t="s">
        <v>659</v>
      </c>
      <c r="C583" s="5" t="s">
        <v>96</v>
      </c>
      <c r="D583" s="6"/>
      <c r="E583" s="7">
        <v>854.07464618799997</v>
      </c>
      <c r="F583" s="8">
        <v>1</v>
      </c>
      <c r="G583" s="7">
        <v>3431.87377672</v>
      </c>
      <c r="H583" s="7">
        <v>1.99360518665</v>
      </c>
      <c r="I583" s="8">
        <v>1</v>
      </c>
      <c r="J583" s="7">
        <v>22184.099889000001</v>
      </c>
      <c r="K583" s="1">
        <v>1</v>
      </c>
      <c r="L583" s="8">
        <f t="shared" si="45"/>
        <v>3</v>
      </c>
      <c r="M583" s="6">
        <v>23643.7902856</v>
      </c>
      <c r="N583" s="6">
        <f t="shared" si="46"/>
        <v>26472.041917094652</v>
      </c>
      <c r="O583" s="7">
        <f t="shared" si="47"/>
        <v>-2828.2516314946515</v>
      </c>
      <c r="P583" s="7">
        <v>55704.6349223</v>
      </c>
      <c r="Q583" s="24">
        <f t="shared" si="48"/>
        <v>0.42444924589452399</v>
      </c>
      <c r="R583" s="24">
        <v>0.42600536346435547</v>
      </c>
      <c r="S583" s="25">
        <f t="shared" si="49"/>
        <v>18.081765526946828</v>
      </c>
      <c r="T583" s="4">
        <v>582</v>
      </c>
    </row>
    <row r="584" spans="1:20" x14ac:dyDescent="0.25">
      <c r="A584" s="33">
        <v>86320</v>
      </c>
      <c r="B584" s="5" t="s">
        <v>652</v>
      </c>
      <c r="C584" s="5" t="s">
        <v>513</v>
      </c>
      <c r="D584" s="6">
        <v>103.141040597</v>
      </c>
      <c r="E584" s="7"/>
      <c r="F584" s="8">
        <v>1</v>
      </c>
      <c r="G584" s="7">
        <v>46128.889572200002</v>
      </c>
      <c r="H584" s="7">
        <v>0.92072072943799999</v>
      </c>
      <c r="I584" s="8">
        <v>1</v>
      </c>
      <c r="J584" s="7">
        <v>37321.838208399997</v>
      </c>
      <c r="K584" s="1">
        <v>1</v>
      </c>
      <c r="L584" s="8">
        <f t="shared" si="45"/>
        <v>3</v>
      </c>
      <c r="M584" s="6">
        <v>68684.743495999996</v>
      </c>
      <c r="N584" s="6">
        <f t="shared" si="46"/>
        <v>83554.789541926439</v>
      </c>
      <c r="O584" s="7">
        <f t="shared" si="47"/>
        <v>-14870.046045926443</v>
      </c>
      <c r="P584" s="7">
        <v>193637.29937600001</v>
      </c>
      <c r="Q584" s="24">
        <f t="shared" si="48"/>
        <v>0.35470822882439451</v>
      </c>
      <c r="R584" s="24">
        <v>0.50788486003875732</v>
      </c>
      <c r="S584" s="25">
        <f t="shared" si="49"/>
        <v>18.015093915107311</v>
      </c>
      <c r="T584" s="4">
        <v>583</v>
      </c>
    </row>
    <row r="585" spans="1:20" x14ac:dyDescent="0.25">
      <c r="A585" s="33">
        <v>47258</v>
      </c>
      <c r="B585" s="5" t="s">
        <v>686</v>
      </c>
      <c r="C585" s="5" t="s">
        <v>69</v>
      </c>
      <c r="D585" s="6">
        <v>8710.8213001999993</v>
      </c>
      <c r="E585" s="7">
        <v>9042.8952012099999</v>
      </c>
      <c r="F585" s="8">
        <v>1</v>
      </c>
      <c r="G585" s="7"/>
      <c r="H585" s="7"/>
      <c r="I585" s="8"/>
      <c r="J585" s="7"/>
      <c r="K585" s="1"/>
      <c r="L585" s="8">
        <f t="shared" si="45"/>
        <v>1</v>
      </c>
      <c r="M585" s="6">
        <v>17753.716517299999</v>
      </c>
      <c r="N585" s="6">
        <f t="shared" si="46"/>
        <v>17753.716501409999</v>
      </c>
      <c r="O585" s="6">
        <f t="shared" si="47"/>
        <v>1.5890000213403255E-5</v>
      </c>
      <c r="P585" s="7">
        <v>55856.125091499998</v>
      </c>
      <c r="Q585" s="24">
        <f t="shared" si="48"/>
        <v>0.31784726362985216</v>
      </c>
      <c r="R585" s="24">
        <v>0.56593406200408936</v>
      </c>
      <c r="S585" s="25">
        <f t="shared" si="49"/>
        <v>17.98805930029269</v>
      </c>
      <c r="T585" s="4">
        <v>584</v>
      </c>
    </row>
    <row r="586" spans="1:20" x14ac:dyDescent="0.25">
      <c r="A586" s="33">
        <v>23417</v>
      </c>
      <c r="B586" s="5" t="s">
        <v>687</v>
      </c>
      <c r="C586" s="5" t="s">
        <v>296</v>
      </c>
      <c r="D586" s="6">
        <v>12073.441085599999</v>
      </c>
      <c r="E586" s="7">
        <v>22906.896243899999</v>
      </c>
      <c r="F586" s="8">
        <v>1</v>
      </c>
      <c r="G586" s="7">
        <v>764.490065073246</v>
      </c>
      <c r="H586" s="7"/>
      <c r="I586" s="8">
        <v>1</v>
      </c>
      <c r="J586" s="7"/>
      <c r="K586" s="1"/>
      <c r="L586" s="8">
        <f t="shared" si="45"/>
        <v>2</v>
      </c>
      <c r="M586" s="6">
        <v>35606.847515599999</v>
      </c>
      <c r="N586" s="6">
        <f t="shared" si="46"/>
        <v>35744.827394573244</v>
      </c>
      <c r="O586" s="7">
        <f t="shared" si="47"/>
        <v>-137.97987897324492</v>
      </c>
      <c r="P586" s="7">
        <v>94909.298196699994</v>
      </c>
      <c r="Q586" s="24">
        <f t="shared" si="48"/>
        <v>0.37516711420418081</v>
      </c>
      <c r="R586" s="24">
        <v>0.47910612821578979</v>
      </c>
      <c r="S586" s="25">
        <f t="shared" si="49"/>
        <v>17.974486352025608</v>
      </c>
      <c r="T586" s="4">
        <v>585</v>
      </c>
    </row>
    <row r="587" spans="1:20" x14ac:dyDescent="0.25">
      <c r="A587" s="33">
        <v>94001</v>
      </c>
      <c r="B587" s="5" t="s">
        <v>688</v>
      </c>
      <c r="C587" s="5" t="s">
        <v>689</v>
      </c>
      <c r="D587" s="6">
        <v>400214.92279099999</v>
      </c>
      <c r="E587" s="7"/>
      <c r="F587" s="8">
        <v>1</v>
      </c>
      <c r="G587" s="7"/>
      <c r="H587" s="7"/>
      <c r="I587" s="8"/>
      <c r="J587" s="7"/>
      <c r="K587" s="1"/>
      <c r="L587" s="8">
        <f t="shared" si="45"/>
        <v>1</v>
      </c>
      <c r="M587" s="6">
        <v>400214.92279099999</v>
      </c>
      <c r="N587" s="6">
        <f t="shared" si="46"/>
        <v>400214.92279099999</v>
      </c>
      <c r="O587" s="7">
        <f t="shared" si="47"/>
        <v>0</v>
      </c>
      <c r="P587" s="7">
        <v>1597490.3427599999</v>
      </c>
      <c r="Q587" s="24">
        <f t="shared" si="48"/>
        <v>0.25052728775783689</v>
      </c>
      <c r="R587" s="24">
        <v>0.71634161472320557</v>
      </c>
      <c r="S587" s="25">
        <f t="shared" si="49"/>
        <v>17.946312184467406</v>
      </c>
      <c r="T587" s="4">
        <v>586</v>
      </c>
    </row>
    <row r="588" spans="1:20" x14ac:dyDescent="0.25">
      <c r="A588" s="33">
        <v>5190</v>
      </c>
      <c r="B588" s="5" t="s">
        <v>142</v>
      </c>
      <c r="C588" s="5" t="s">
        <v>15</v>
      </c>
      <c r="D588" s="6"/>
      <c r="E588" s="7"/>
      <c r="F588" s="8"/>
      <c r="G588" s="7">
        <v>1313.6454689499999</v>
      </c>
      <c r="H588" s="7">
        <v>0.40146942826900001</v>
      </c>
      <c r="I588" s="8">
        <v>1</v>
      </c>
      <c r="J588" s="7">
        <v>590.79366377400004</v>
      </c>
      <c r="K588" s="1">
        <v>1</v>
      </c>
      <c r="L588" s="8">
        <f t="shared" si="45"/>
        <v>2</v>
      </c>
      <c r="M588" s="6">
        <v>1677.8602689300001</v>
      </c>
      <c r="N588" s="6">
        <f t="shared" si="46"/>
        <v>1904.8406021522687</v>
      </c>
      <c r="O588" s="7">
        <f t="shared" si="47"/>
        <v>-226.98033322226865</v>
      </c>
      <c r="P588" s="7">
        <v>4646.0165855900004</v>
      </c>
      <c r="Q588" s="24">
        <f t="shared" si="48"/>
        <v>0.3611395349155706</v>
      </c>
      <c r="R588" s="24">
        <v>0.49554654955863953</v>
      </c>
      <c r="S588" s="25">
        <f t="shared" si="49"/>
        <v>17.896145043662283</v>
      </c>
      <c r="T588" s="4">
        <v>587</v>
      </c>
    </row>
    <row r="589" spans="1:20" x14ac:dyDescent="0.25">
      <c r="A589" s="33">
        <v>18256</v>
      </c>
      <c r="B589" s="5" t="s">
        <v>691</v>
      </c>
      <c r="C589" s="5" t="s">
        <v>182</v>
      </c>
      <c r="D589" s="6">
        <v>1521.85159178</v>
      </c>
      <c r="E589" s="7"/>
      <c r="F589" s="8">
        <v>1</v>
      </c>
      <c r="G589" s="7">
        <v>13468.749060011251</v>
      </c>
      <c r="H589" s="7">
        <v>0.127997660156</v>
      </c>
      <c r="I589" s="8">
        <v>1</v>
      </c>
      <c r="J589" s="7">
        <v>37770.454106199999</v>
      </c>
      <c r="K589" s="1">
        <v>1</v>
      </c>
      <c r="L589" s="8">
        <f t="shared" si="45"/>
        <v>3</v>
      </c>
      <c r="M589" s="6">
        <v>44352.185929799998</v>
      </c>
      <c r="N589" s="6">
        <f t="shared" si="46"/>
        <v>52761.182755651404</v>
      </c>
      <c r="O589" s="7">
        <f t="shared" si="47"/>
        <v>-8408.9968258514054</v>
      </c>
      <c r="P589" s="7">
        <v>125120.18806</v>
      </c>
      <c r="Q589" s="24">
        <f t="shared" si="48"/>
        <v>0.35447665654507649</v>
      </c>
      <c r="R589" s="24">
        <v>0.50326800346374512</v>
      </c>
      <c r="S589" s="25">
        <f t="shared" si="49"/>
        <v>17.839675921394434</v>
      </c>
      <c r="T589" s="4">
        <v>588</v>
      </c>
    </row>
    <row r="590" spans="1:20" x14ac:dyDescent="0.25">
      <c r="A590" s="33">
        <v>5895</v>
      </c>
      <c r="B590" s="5" t="s">
        <v>158</v>
      </c>
      <c r="C590" s="5" t="s">
        <v>15</v>
      </c>
      <c r="D590" s="6">
        <v>3123.6752399299999</v>
      </c>
      <c r="E590" s="7">
        <v>11293.5438056</v>
      </c>
      <c r="F590" s="8">
        <v>1</v>
      </c>
      <c r="G590" s="7">
        <v>3681.1496795809999</v>
      </c>
      <c r="H590" s="7"/>
      <c r="I590" s="8">
        <v>1</v>
      </c>
      <c r="J590" s="7">
        <v>14635.0729455</v>
      </c>
      <c r="K590" s="1">
        <v>1</v>
      </c>
      <c r="L590" s="8">
        <f t="shared" si="45"/>
        <v>3</v>
      </c>
      <c r="M590" s="6">
        <v>30334.6527618</v>
      </c>
      <c r="N590" s="6">
        <f t="shared" si="46"/>
        <v>32733.441670611002</v>
      </c>
      <c r="O590" s="7">
        <f t="shared" si="47"/>
        <v>-2398.7889088110023</v>
      </c>
      <c r="P590" s="7">
        <v>117614.62560699999</v>
      </c>
      <c r="Q590" s="24">
        <f t="shared" si="48"/>
        <v>0.25791565126569255</v>
      </c>
      <c r="R590" s="24">
        <v>0.69106781482696533</v>
      </c>
      <c r="S590" s="25">
        <f t="shared" si="49"/>
        <v>17.823720552985577</v>
      </c>
      <c r="T590" s="4">
        <v>589</v>
      </c>
    </row>
    <row r="591" spans="1:20" x14ac:dyDescent="0.25">
      <c r="A591" s="33">
        <v>52573</v>
      </c>
      <c r="B591" s="5" t="s">
        <v>577</v>
      </c>
      <c r="C591" s="5" t="s">
        <v>18</v>
      </c>
      <c r="D591" s="6"/>
      <c r="E591" s="7"/>
      <c r="F591" s="8"/>
      <c r="G591" s="7">
        <v>11216.532065480002</v>
      </c>
      <c r="H591" s="7">
        <v>404.55554665400001</v>
      </c>
      <c r="I591" s="8">
        <v>1</v>
      </c>
      <c r="J591" s="7">
        <v>14723.0034301</v>
      </c>
      <c r="K591" s="1">
        <v>1</v>
      </c>
      <c r="L591" s="8">
        <f t="shared" si="45"/>
        <v>2</v>
      </c>
      <c r="M591" s="6">
        <v>21202.072821599999</v>
      </c>
      <c r="N591" s="6">
        <f t="shared" si="46"/>
        <v>26344.091042234002</v>
      </c>
      <c r="O591" s="7">
        <f t="shared" si="47"/>
        <v>-5142.0182206340032</v>
      </c>
      <c r="P591" s="7">
        <v>35014.7195852</v>
      </c>
      <c r="Q591" s="24">
        <f t="shared" si="48"/>
        <v>0.60551885243603887</v>
      </c>
      <c r="R591" s="24">
        <v>0.29426538944244385</v>
      </c>
      <c r="S591" s="25">
        <f t="shared" si="49"/>
        <v>17.818324092683266</v>
      </c>
      <c r="T591" s="4">
        <v>590</v>
      </c>
    </row>
    <row r="592" spans="1:20" x14ac:dyDescent="0.25">
      <c r="A592" s="33">
        <v>13760</v>
      </c>
      <c r="B592" s="5" t="s">
        <v>693</v>
      </c>
      <c r="C592" s="5" t="s">
        <v>33</v>
      </c>
      <c r="D592" s="6">
        <v>1255.0319193299999</v>
      </c>
      <c r="E592" s="7">
        <v>1465.37032574</v>
      </c>
      <c r="F592" s="8">
        <v>1</v>
      </c>
      <c r="G592" s="7"/>
      <c r="H592" s="7"/>
      <c r="I592" s="8"/>
      <c r="J592" s="7"/>
      <c r="K592" s="1"/>
      <c r="L592" s="8">
        <f t="shared" si="45"/>
        <v>1</v>
      </c>
      <c r="M592" s="6">
        <v>2720.4022404799998</v>
      </c>
      <c r="N592" s="6">
        <f t="shared" si="46"/>
        <v>2720.4022450699999</v>
      </c>
      <c r="O592" s="7">
        <f t="shared" si="47"/>
        <v>-4.5900001168774907E-6</v>
      </c>
      <c r="P592" s="7">
        <v>9275.8490100899999</v>
      </c>
      <c r="Q592" s="24">
        <f t="shared" si="48"/>
        <v>0.29327797784556703</v>
      </c>
      <c r="R592" s="24">
        <v>0.6071428656578064</v>
      </c>
      <c r="S592" s="25">
        <f t="shared" si="49"/>
        <v>17.806163190348421</v>
      </c>
      <c r="T592" s="4">
        <v>591</v>
      </c>
    </row>
    <row r="593" spans="1:20" x14ac:dyDescent="0.25">
      <c r="A593" s="33">
        <v>5501</v>
      </c>
      <c r="B593" s="5" t="s">
        <v>634</v>
      </c>
      <c r="C593" s="5" t="s">
        <v>15</v>
      </c>
      <c r="D593" s="6"/>
      <c r="E593" s="7">
        <v>186.33016598699999</v>
      </c>
      <c r="F593" s="8">
        <v>1</v>
      </c>
      <c r="G593" s="7">
        <v>6050.9795094600004</v>
      </c>
      <c r="H593" s="7"/>
      <c r="I593" s="8">
        <v>1</v>
      </c>
      <c r="J593" s="7">
        <v>3505.0239101699999</v>
      </c>
      <c r="K593" s="1">
        <v>1</v>
      </c>
      <c r="L593" s="8">
        <f t="shared" si="45"/>
        <v>3</v>
      </c>
      <c r="M593" s="6">
        <v>7347.2803331799996</v>
      </c>
      <c r="N593" s="6">
        <f t="shared" si="46"/>
        <v>9742.3335856170015</v>
      </c>
      <c r="O593" s="7">
        <f t="shared" si="47"/>
        <v>-2395.0532524370019</v>
      </c>
      <c r="P593" s="7">
        <v>8532.3120684299993</v>
      </c>
      <c r="Q593" s="24">
        <f t="shared" si="48"/>
        <v>0.86111247153808645</v>
      </c>
      <c r="R593" s="24">
        <v>0.20639534294605255</v>
      </c>
      <c r="S593" s="25">
        <f t="shared" si="49"/>
        <v>17.772960387822629</v>
      </c>
      <c r="T593" s="4">
        <v>592</v>
      </c>
    </row>
    <row r="594" spans="1:20" x14ac:dyDescent="0.25">
      <c r="A594" s="33">
        <v>73148</v>
      </c>
      <c r="B594" s="5" t="s">
        <v>694</v>
      </c>
      <c r="C594" s="5" t="s">
        <v>35</v>
      </c>
      <c r="D594" s="6"/>
      <c r="E594" s="7"/>
      <c r="F594" s="8"/>
      <c r="G594" s="7">
        <v>2590.7020187583039</v>
      </c>
      <c r="H594" s="7">
        <v>0.26909663211700002</v>
      </c>
      <c r="I594" s="8">
        <v>1</v>
      </c>
      <c r="J594" s="7">
        <v>13205.600110400001</v>
      </c>
      <c r="K594" s="1">
        <v>1</v>
      </c>
      <c r="L594" s="8">
        <f t="shared" si="45"/>
        <v>2</v>
      </c>
      <c r="M594" s="6">
        <v>14419.4397035</v>
      </c>
      <c r="N594" s="6">
        <f t="shared" si="46"/>
        <v>15796.571225790422</v>
      </c>
      <c r="O594" s="7">
        <f t="shared" si="47"/>
        <v>-1377.1315222904213</v>
      </c>
      <c r="P594" s="7">
        <v>19056.7218923</v>
      </c>
      <c r="Q594" s="24">
        <f t="shared" si="48"/>
        <v>0.75665897760339751</v>
      </c>
      <c r="R594" s="24">
        <v>0.23484434187412262</v>
      </c>
      <c r="S594" s="25">
        <f t="shared" si="49"/>
        <v>17.76970796184164</v>
      </c>
      <c r="T594" s="4">
        <v>593</v>
      </c>
    </row>
    <row r="595" spans="1:20" x14ac:dyDescent="0.25">
      <c r="A595" s="33">
        <v>25772</v>
      </c>
      <c r="B595" s="5" t="s">
        <v>690</v>
      </c>
      <c r="C595" s="5" t="s">
        <v>61</v>
      </c>
      <c r="D595" s="6"/>
      <c r="E595" s="7">
        <v>117.220740318</v>
      </c>
      <c r="F595" s="8">
        <v>1</v>
      </c>
      <c r="G595" s="7">
        <v>3680.37148815</v>
      </c>
      <c r="H595" s="7">
        <v>5.0712823278399997</v>
      </c>
      <c r="I595" s="8">
        <v>1</v>
      </c>
      <c r="J595" s="7">
        <v>11474.406854499999</v>
      </c>
      <c r="K595" s="1">
        <v>1</v>
      </c>
      <c r="L595" s="8">
        <f t="shared" si="45"/>
        <v>3</v>
      </c>
      <c r="M595" s="6">
        <v>12903.9578091</v>
      </c>
      <c r="N595" s="6">
        <f t="shared" si="46"/>
        <v>15277.07036529584</v>
      </c>
      <c r="O595" s="7">
        <f t="shared" si="47"/>
        <v>-2373.1125561958397</v>
      </c>
      <c r="P595" s="7">
        <v>17267.541916999999</v>
      </c>
      <c r="Q595" s="24">
        <f t="shared" si="48"/>
        <v>0.74729558330453372</v>
      </c>
      <c r="R595" s="24">
        <v>0.23715415596961975</v>
      </c>
      <c r="S595" s="25">
        <f t="shared" si="49"/>
        <v>17.722425331841134</v>
      </c>
      <c r="T595" s="4">
        <v>594</v>
      </c>
    </row>
    <row r="596" spans="1:20" x14ac:dyDescent="0.25">
      <c r="A596" s="33">
        <v>63212</v>
      </c>
      <c r="B596" s="5" t="s">
        <v>410</v>
      </c>
      <c r="C596" s="5" t="s">
        <v>224</v>
      </c>
      <c r="D596" s="6"/>
      <c r="E596" s="7"/>
      <c r="F596" s="8"/>
      <c r="G596" s="7">
        <v>4401.9959367399997</v>
      </c>
      <c r="H596" s="7">
        <v>18.145216889899999</v>
      </c>
      <c r="I596" s="8">
        <v>1</v>
      </c>
      <c r="J596" s="7">
        <v>2089.2181921699998</v>
      </c>
      <c r="K596" s="1">
        <v>1</v>
      </c>
      <c r="L596" s="8">
        <f t="shared" si="45"/>
        <v>2</v>
      </c>
      <c r="M596" s="6">
        <v>5510.9069650000001</v>
      </c>
      <c r="N596" s="6">
        <f t="shared" si="46"/>
        <v>6509.3593457998995</v>
      </c>
      <c r="O596" s="7">
        <f t="shared" si="47"/>
        <v>-998.4523807998994</v>
      </c>
      <c r="P596" s="7">
        <v>9545.6151625700004</v>
      </c>
      <c r="Q596" s="24">
        <f t="shared" si="48"/>
        <v>0.57732339625519524</v>
      </c>
      <c r="R596" s="24">
        <v>0.30663129687309265</v>
      </c>
      <c r="S596" s="25">
        <f t="shared" si="49"/>
        <v>17.70254217089089</v>
      </c>
      <c r="T596" s="4">
        <v>595</v>
      </c>
    </row>
    <row r="597" spans="1:20" x14ac:dyDescent="0.25">
      <c r="A597" s="33">
        <v>17001</v>
      </c>
      <c r="B597" s="5" t="s">
        <v>591</v>
      </c>
      <c r="C597" s="5" t="s">
        <v>96</v>
      </c>
      <c r="D597" s="6"/>
      <c r="E597" s="7">
        <v>4.5343211093300001E-4</v>
      </c>
      <c r="F597" s="8">
        <v>1</v>
      </c>
      <c r="G597" s="7">
        <v>20137.5321903</v>
      </c>
      <c r="H597" s="7">
        <v>33.711285128299998</v>
      </c>
      <c r="I597" s="8">
        <v>1</v>
      </c>
      <c r="J597" s="7">
        <v>13037.8610596</v>
      </c>
      <c r="K597" s="1">
        <v>1</v>
      </c>
      <c r="L597" s="8">
        <f t="shared" si="45"/>
        <v>3</v>
      </c>
      <c r="M597" s="6">
        <v>26948.164624599998</v>
      </c>
      <c r="N597" s="6">
        <f t="shared" si="46"/>
        <v>33209.104988460414</v>
      </c>
      <c r="O597" s="7">
        <f t="shared" si="47"/>
        <v>-6260.9403638604163</v>
      </c>
      <c r="P597" s="7">
        <v>44259.2235086</v>
      </c>
      <c r="Q597" s="24">
        <f t="shared" si="48"/>
        <v>0.60887115697734073</v>
      </c>
      <c r="R597" s="24">
        <v>0.29033961892127991</v>
      </c>
      <c r="S597" s="25">
        <f t="shared" si="49"/>
        <v>17.67794196889599</v>
      </c>
      <c r="T597" s="4">
        <v>596</v>
      </c>
    </row>
    <row r="598" spans="1:20" x14ac:dyDescent="0.25">
      <c r="A598" s="33">
        <v>27580</v>
      </c>
      <c r="B598" s="5" t="s">
        <v>67</v>
      </c>
      <c r="C598" s="5" t="s">
        <v>49</v>
      </c>
      <c r="D598" s="6">
        <v>9.4218925473699994E-3</v>
      </c>
      <c r="E598" s="7">
        <v>0.11850798791100001</v>
      </c>
      <c r="F598" s="8">
        <v>1</v>
      </c>
      <c r="G598" s="7">
        <v>9458.3226914799998</v>
      </c>
      <c r="H598" s="7"/>
      <c r="I598" s="8">
        <v>1</v>
      </c>
      <c r="J598" s="7">
        <v>224.81119869099999</v>
      </c>
      <c r="K598" s="1">
        <v>1</v>
      </c>
      <c r="L598" s="8">
        <f t="shared" si="45"/>
        <v>3</v>
      </c>
      <c r="M598" s="6">
        <v>9587.4530149700004</v>
      </c>
      <c r="N598" s="6">
        <f t="shared" si="46"/>
        <v>9683.2618200514589</v>
      </c>
      <c r="O598" s="7">
        <f t="shared" si="47"/>
        <v>-95.808805081458559</v>
      </c>
      <c r="P598" s="7">
        <v>32605.260927800002</v>
      </c>
      <c r="Q598" s="24">
        <f t="shared" si="48"/>
        <v>0.29404619813348942</v>
      </c>
      <c r="R598" s="24">
        <v>0.59919029474258423</v>
      </c>
      <c r="S598" s="25">
        <f t="shared" si="49"/>
        <v>17.618962812754184</v>
      </c>
      <c r="T598" s="4">
        <v>597</v>
      </c>
    </row>
    <row r="599" spans="1:20" x14ac:dyDescent="0.25">
      <c r="A599" s="33">
        <v>18610</v>
      </c>
      <c r="B599" s="5" t="s">
        <v>181</v>
      </c>
      <c r="C599" s="5" t="s">
        <v>182</v>
      </c>
      <c r="D599" s="6">
        <v>855.52949087299999</v>
      </c>
      <c r="E599" s="7"/>
      <c r="F599" s="8">
        <v>1</v>
      </c>
      <c r="G599" s="7">
        <v>20412.238566600001</v>
      </c>
      <c r="H599" s="7">
        <v>0.19530938285300001</v>
      </c>
      <c r="I599" s="8">
        <v>1</v>
      </c>
      <c r="J599" s="7">
        <v>19073.502362700001</v>
      </c>
      <c r="K599" s="1">
        <v>1</v>
      </c>
      <c r="L599" s="8">
        <f t="shared" si="45"/>
        <v>3</v>
      </c>
      <c r="M599" s="6">
        <v>36877.545846300003</v>
      </c>
      <c r="N599" s="6">
        <f t="shared" si="46"/>
        <v>40341.465729555857</v>
      </c>
      <c r="O599" s="7">
        <f t="shared" si="47"/>
        <v>-3463.9198832558541</v>
      </c>
      <c r="P599" s="7">
        <v>123955.884336</v>
      </c>
      <c r="Q599" s="24">
        <f t="shared" si="48"/>
        <v>0.29750540721679808</v>
      </c>
      <c r="R599" s="24">
        <v>0.59062927961349487</v>
      </c>
      <c r="S599" s="25">
        <f t="shared" si="49"/>
        <v>17.57154043455769</v>
      </c>
      <c r="T599" s="4">
        <v>598</v>
      </c>
    </row>
    <row r="600" spans="1:20" x14ac:dyDescent="0.25">
      <c r="A600" s="33">
        <v>25326</v>
      </c>
      <c r="B600" s="5" t="s">
        <v>701</v>
      </c>
      <c r="C600" s="5" t="s">
        <v>61</v>
      </c>
      <c r="D600" s="6"/>
      <c r="E600" s="7">
        <v>741.42517527200005</v>
      </c>
      <c r="F600" s="8">
        <v>1</v>
      </c>
      <c r="G600" s="7">
        <v>7795.29265665</v>
      </c>
      <c r="H600" s="7">
        <v>25.020440747199999</v>
      </c>
      <c r="I600" s="8">
        <v>1</v>
      </c>
      <c r="J600" s="7">
        <v>12830.7385285</v>
      </c>
      <c r="K600" s="1">
        <v>1</v>
      </c>
      <c r="L600" s="8">
        <f t="shared" si="45"/>
        <v>3</v>
      </c>
      <c r="M600" s="6">
        <v>17123.852115999998</v>
      </c>
      <c r="N600" s="6">
        <f t="shared" si="46"/>
        <v>21392.476801169199</v>
      </c>
      <c r="O600" s="7">
        <f t="shared" si="47"/>
        <v>-4268.6246851692013</v>
      </c>
      <c r="P600" s="7">
        <v>25229.862024900001</v>
      </c>
      <c r="Q600" s="24">
        <f t="shared" si="48"/>
        <v>0.67871366474775119</v>
      </c>
      <c r="R600" s="24">
        <v>0.25868326425552368</v>
      </c>
      <c r="S600" s="25">
        <f t="shared" si="49"/>
        <v>17.557186629177743</v>
      </c>
      <c r="T600" s="4">
        <v>599</v>
      </c>
    </row>
    <row r="601" spans="1:20" x14ac:dyDescent="0.25">
      <c r="A601" s="33">
        <v>52287</v>
      </c>
      <c r="B601" s="5" t="s">
        <v>598</v>
      </c>
      <c r="C601" s="5" t="s">
        <v>18</v>
      </c>
      <c r="D601" s="6"/>
      <c r="E601" s="7"/>
      <c r="F601" s="8"/>
      <c r="G601" s="7">
        <v>13108.478972159999</v>
      </c>
      <c r="H601" s="7">
        <v>81.734146351500002</v>
      </c>
      <c r="I601" s="8">
        <v>1</v>
      </c>
      <c r="J601" s="7">
        <v>13125.730495899999</v>
      </c>
      <c r="K601" s="1">
        <v>1</v>
      </c>
      <c r="L601" s="8">
        <f t="shared" si="45"/>
        <v>2</v>
      </c>
      <c r="M601" s="6">
        <v>20229.8607367</v>
      </c>
      <c r="N601" s="6">
        <f t="shared" si="46"/>
        <v>26315.943614411499</v>
      </c>
      <c r="O601" s="7">
        <f t="shared" si="47"/>
        <v>-6086.0828777114984</v>
      </c>
      <c r="P601" s="7">
        <v>39484.6156328</v>
      </c>
      <c r="Q601" s="24">
        <f t="shared" si="48"/>
        <v>0.51234792114564709</v>
      </c>
      <c r="R601" s="24">
        <v>0.34260264039039612</v>
      </c>
      <c r="S601" s="25">
        <f t="shared" si="49"/>
        <v>17.553175058302916</v>
      </c>
      <c r="T601" s="4">
        <v>600</v>
      </c>
    </row>
    <row r="602" spans="1:20" x14ac:dyDescent="0.25">
      <c r="A602" s="33">
        <v>68368</v>
      </c>
      <c r="B602" s="5" t="s">
        <v>897</v>
      </c>
      <c r="C602" s="5" t="s">
        <v>350</v>
      </c>
      <c r="D602" s="6"/>
      <c r="E602" s="7"/>
      <c r="F602" s="8"/>
      <c r="G602" s="7">
        <v>2140.7107660800002</v>
      </c>
      <c r="H602" s="7"/>
      <c r="I602" s="8">
        <v>1</v>
      </c>
      <c r="J602" s="7">
        <v>3555.4452104100001</v>
      </c>
      <c r="K602" s="1">
        <v>1</v>
      </c>
      <c r="L602" s="8">
        <f t="shared" si="45"/>
        <v>2</v>
      </c>
      <c r="M602" s="6">
        <v>4616.4180279700004</v>
      </c>
      <c r="N602" s="6">
        <f t="shared" si="46"/>
        <v>5696.1559764900003</v>
      </c>
      <c r="O602" s="7">
        <f t="shared" si="47"/>
        <v>-1079.7379485199999</v>
      </c>
      <c r="P602" s="7">
        <v>8990.1491790799992</v>
      </c>
      <c r="Q602" s="24">
        <f t="shared" si="48"/>
        <v>0.51349737763110381</v>
      </c>
      <c r="R602" s="24">
        <v>0.33821871876716614</v>
      </c>
      <c r="S602" s="25">
        <f t="shared" si="49"/>
        <v>17.367442515269161</v>
      </c>
      <c r="T602" s="4">
        <v>601</v>
      </c>
    </row>
    <row r="603" spans="1:20" x14ac:dyDescent="0.25">
      <c r="A603" s="33">
        <v>15162</v>
      </c>
      <c r="B603" s="5" t="s">
        <v>699</v>
      </c>
      <c r="C603" s="5" t="s">
        <v>46</v>
      </c>
      <c r="D603" s="6"/>
      <c r="E603" s="7"/>
      <c r="F603" s="8"/>
      <c r="G603" s="7">
        <v>3030.3388113399997</v>
      </c>
      <c r="H603" s="7">
        <v>18.166027117999999</v>
      </c>
      <c r="I603" s="8">
        <v>1</v>
      </c>
      <c r="J603" s="7">
        <v>2434.00032577</v>
      </c>
      <c r="K603" s="1">
        <v>1</v>
      </c>
      <c r="L603" s="8">
        <f t="shared" si="45"/>
        <v>2</v>
      </c>
      <c r="M603" s="6">
        <v>3924.0789043700001</v>
      </c>
      <c r="N603" s="6">
        <f t="shared" si="46"/>
        <v>5482.5051642279996</v>
      </c>
      <c r="O603" s="7">
        <f t="shared" si="47"/>
        <v>-1558.4262598579994</v>
      </c>
      <c r="P603" s="7">
        <v>6387.6493078900003</v>
      </c>
      <c r="Q603" s="24">
        <f t="shared" si="48"/>
        <v>0.61432284635961354</v>
      </c>
      <c r="R603" s="24">
        <v>0.28212928771972656</v>
      </c>
      <c r="S603" s="25">
        <f t="shared" si="49"/>
        <v>17.331846707339281</v>
      </c>
      <c r="T603" s="4">
        <v>602</v>
      </c>
    </row>
    <row r="604" spans="1:20" x14ac:dyDescent="0.25">
      <c r="A604" s="33">
        <v>68132</v>
      </c>
      <c r="B604" s="5" t="s">
        <v>799</v>
      </c>
      <c r="C604" s="5" t="s">
        <v>350</v>
      </c>
      <c r="D604" s="6"/>
      <c r="E604" s="7"/>
      <c r="F604" s="8"/>
      <c r="G604" s="7">
        <v>2155.0647828020001</v>
      </c>
      <c r="H604" s="7"/>
      <c r="I604" s="8">
        <v>1</v>
      </c>
      <c r="J604" s="7">
        <v>1628.4038870700001</v>
      </c>
      <c r="K604" s="1">
        <v>1</v>
      </c>
      <c r="L604" s="8">
        <f t="shared" si="45"/>
        <v>2</v>
      </c>
      <c r="M604" s="6">
        <v>3083.0578682999999</v>
      </c>
      <c r="N604" s="6">
        <f t="shared" si="46"/>
        <v>3783.4686698720002</v>
      </c>
      <c r="O604" s="7">
        <f t="shared" si="47"/>
        <v>-700.41080157200031</v>
      </c>
      <c r="P604" s="7">
        <v>4483.2793585500003</v>
      </c>
      <c r="Q604" s="24">
        <f t="shared" si="48"/>
        <v>0.68767917895197472</v>
      </c>
      <c r="R604" s="24">
        <v>0.25157895684242249</v>
      </c>
      <c r="S604" s="25">
        <f t="shared" si="49"/>
        <v>17.300561048299137</v>
      </c>
      <c r="T604" s="4">
        <v>603</v>
      </c>
    </row>
    <row r="605" spans="1:20" x14ac:dyDescent="0.25">
      <c r="A605" s="33">
        <v>76497</v>
      </c>
      <c r="B605" s="5" t="s">
        <v>462</v>
      </c>
      <c r="C605" s="5" t="s">
        <v>57</v>
      </c>
      <c r="D605" s="6"/>
      <c r="E605" s="7">
        <v>5122.7423867799998</v>
      </c>
      <c r="F605" s="8">
        <v>1</v>
      </c>
      <c r="G605" s="7">
        <v>3275.5967533413054</v>
      </c>
      <c r="H605" s="7"/>
      <c r="I605" s="8">
        <v>1</v>
      </c>
      <c r="J605" s="7"/>
      <c r="K605" s="1"/>
      <c r="L605" s="8">
        <f t="shared" si="45"/>
        <v>2</v>
      </c>
      <c r="M605" s="6">
        <v>8398.0072497100009</v>
      </c>
      <c r="N605" s="6">
        <f t="shared" si="46"/>
        <v>8398.3391401213048</v>
      </c>
      <c r="O605" s="7">
        <f t="shared" si="47"/>
        <v>-0.33189041130390251</v>
      </c>
      <c r="P605" s="7">
        <v>21479.247414400001</v>
      </c>
      <c r="Q605" s="24">
        <f t="shared" si="48"/>
        <v>0.3909823788369724</v>
      </c>
      <c r="R605" s="24">
        <v>0.44137507677078247</v>
      </c>
      <c r="S605" s="25">
        <f t="shared" si="49"/>
        <v>17.256987747519183</v>
      </c>
      <c r="T605" s="4">
        <v>604</v>
      </c>
    </row>
    <row r="606" spans="1:20" x14ac:dyDescent="0.25">
      <c r="A606" s="33">
        <v>68101</v>
      </c>
      <c r="B606" s="5" t="s">
        <v>33</v>
      </c>
      <c r="C606" s="5" t="s">
        <v>350</v>
      </c>
      <c r="D606" s="6"/>
      <c r="E606" s="7">
        <v>3096.8422855600002</v>
      </c>
      <c r="F606" s="8">
        <v>1</v>
      </c>
      <c r="G606" s="7">
        <v>12449.832853111115</v>
      </c>
      <c r="H606" s="7">
        <v>2.0749450784499999</v>
      </c>
      <c r="I606" s="8">
        <v>1</v>
      </c>
      <c r="J606" s="7">
        <v>31150.006867399999</v>
      </c>
      <c r="K606" s="1">
        <v>1</v>
      </c>
      <c r="L606" s="8">
        <f t="shared" si="45"/>
        <v>3</v>
      </c>
      <c r="M606" s="6">
        <v>39393.191167099998</v>
      </c>
      <c r="N606" s="6">
        <f t="shared" si="46"/>
        <v>46698.756951149568</v>
      </c>
      <c r="O606" s="7">
        <f t="shared" si="47"/>
        <v>-7305.5657840495696</v>
      </c>
      <c r="P606" s="7">
        <v>101218.18311500001</v>
      </c>
      <c r="Q606" s="24">
        <f t="shared" si="48"/>
        <v>0.38919085439760409</v>
      </c>
      <c r="R606" s="24">
        <v>0.44326978921890259</v>
      </c>
      <c r="S606" s="25">
        <f t="shared" si="49"/>
        <v>17.251654799475059</v>
      </c>
      <c r="T606" s="4">
        <v>605</v>
      </c>
    </row>
    <row r="607" spans="1:20" x14ac:dyDescent="0.25">
      <c r="A607" s="33">
        <v>25328</v>
      </c>
      <c r="B607" s="5" t="s">
        <v>704</v>
      </c>
      <c r="C607" s="5" t="s">
        <v>61</v>
      </c>
      <c r="D607" s="6"/>
      <c r="E607" s="7"/>
      <c r="F607" s="8"/>
      <c r="G607" s="7">
        <v>5308.1891433528999</v>
      </c>
      <c r="H607" s="7"/>
      <c r="I607" s="8">
        <v>1</v>
      </c>
      <c r="J607" s="7">
        <v>3904.3938617700001</v>
      </c>
      <c r="K607" s="1">
        <v>1</v>
      </c>
      <c r="L607" s="8">
        <f t="shared" si="45"/>
        <v>2</v>
      </c>
      <c r="M607" s="6">
        <v>5942.4372972299998</v>
      </c>
      <c r="N607" s="6">
        <f t="shared" si="46"/>
        <v>9212.5830051229004</v>
      </c>
      <c r="O607" s="7">
        <f t="shared" si="47"/>
        <v>-3270.1457078929006</v>
      </c>
      <c r="P607" s="7">
        <v>6180.0418582499997</v>
      </c>
      <c r="Q607" s="24">
        <f t="shared" si="48"/>
        <v>0.9615529204381017</v>
      </c>
      <c r="R607" s="24">
        <v>0.17913638055324554</v>
      </c>
      <c r="S607" s="25">
        <f t="shared" si="49"/>
        <v>17.224910987768443</v>
      </c>
      <c r="T607" s="4">
        <v>606</v>
      </c>
    </row>
    <row r="608" spans="1:20" x14ac:dyDescent="0.25">
      <c r="A608" s="33">
        <v>5364</v>
      </c>
      <c r="B608" s="5" t="s">
        <v>682</v>
      </c>
      <c r="C608" s="5" t="s">
        <v>15</v>
      </c>
      <c r="D608" s="6"/>
      <c r="E608" s="7">
        <v>75.882115810299993</v>
      </c>
      <c r="F608" s="8">
        <v>1</v>
      </c>
      <c r="G608" s="7">
        <v>9457.1838386279996</v>
      </c>
      <c r="H608" s="7">
        <v>283.81212181000001</v>
      </c>
      <c r="I608" s="8">
        <v>1</v>
      </c>
      <c r="J608" s="7">
        <v>539.55339739600004</v>
      </c>
      <c r="K608" s="1">
        <v>1</v>
      </c>
      <c r="L608" s="8">
        <f t="shared" si="45"/>
        <v>3</v>
      </c>
      <c r="M608" s="6">
        <v>9834.2278452299997</v>
      </c>
      <c r="N608" s="6">
        <f t="shared" si="46"/>
        <v>10356.431473644301</v>
      </c>
      <c r="O608" s="7">
        <f t="shared" si="47"/>
        <v>-522.20362841430142</v>
      </c>
      <c r="P608" s="7">
        <v>20032.6371674</v>
      </c>
      <c r="Q608" s="24">
        <f t="shared" si="48"/>
        <v>0.49091029618575011</v>
      </c>
      <c r="R608" s="24">
        <v>0.35056272149085999</v>
      </c>
      <c r="S608" s="25">
        <f t="shared" si="49"/>
        <v>17.20948494387607</v>
      </c>
      <c r="T608" s="4">
        <v>607</v>
      </c>
    </row>
    <row r="609" spans="1:20" x14ac:dyDescent="0.25">
      <c r="A609" s="33">
        <v>85010</v>
      </c>
      <c r="B609" s="5" t="s">
        <v>680</v>
      </c>
      <c r="C609" s="5" t="s">
        <v>114</v>
      </c>
      <c r="D609" s="6">
        <v>18353.3409918</v>
      </c>
      <c r="E609" s="7">
        <v>24205.9059385</v>
      </c>
      <c r="F609" s="8">
        <v>1</v>
      </c>
      <c r="G609" s="7">
        <v>10566.348799417001</v>
      </c>
      <c r="H609" s="7">
        <v>6.5184467907900001E-2</v>
      </c>
      <c r="I609" s="8">
        <v>1</v>
      </c>
      <c r="J609" s="7">
        <v>20021.115811200001</v>
      </c>
      <c r="K609" s="1">
        <v>1</v>
      </c>
      <c r="L609" s="8">
        <f t="shared" si="45"/>
        <v>3</v>
      </c>
      <c r="M609" s="6">
        <v>66854.940149100003</v>
      </c>
      <c r="N609" s="6">
        <f t="shared" si="46"/>
        <v>73146.776725384902</v>
      </c>
      <c r="O609" s="7">
        <f t="shared" si="47"/>
        <v>-6291.8365762848989</v>
      </c>
      <c r="P609" s="7">
        <v>144501.416685</v>
      </c>
      <c r="Q609" s="24">
        <f t="shared" si="48"/>
        <v>0.46265940973324654</v>
      </c>
      <c r="R609" s="24">
        <v>0.37172260880470276</v>
      </c>
      <c r="S609" s="25">
        <f t="shared" si="49"/>
        <v>17.198096277408627</v>
      </c>
      <c r="T609" s="4">
        <v>608</v>
      </c>
    </row>
    <row r="610" spans="1:20" x14ac:dyDescent="0.25">
      <c r="A610" s="33">
        <v>5789</v>
      </c>
      <c r="B610" s="5" t="s">
        <v>563</v>
      </c>
      <c r="C610" s="5" t="s">
        <v>15</v>
      </c>
      <c r="D610" s="6"/>
      <c r="E610" s="7">
        <v>485.61990147799997</v>
      </c>
      <c r="F610" s="8">
        <v>1</v>
      </c>
      <c r="G610" s="7">
        <v>11111.246391152114</v>
      </c>
      <c r="H610" s="7">
        <v>98.027934556800005</v>
      </c>
      <c r="I610" s="8">
        <v>1</v>
      </c>
      <c r="J610" s="7"/>
      <c r="K610" s="1"/>
      <c r="L610" s="8">
        <f t="shared" si="45"/>
        <v>2</v>
      </c>
      <c r="M610" s="6">
        <v>11523.081457099999</v>
      </c>
      <c r="N610" s="6">
        <f t="shared" si="46"/>
        <v>11694.894227186913</v>
      </c>
      <c r="O610" s="7">
        <f t="shared" si="47"/>
        <v>-171.81277008691359</v>
      </c>
      <c r="P610" s="7">
        <v>25469.915244899999</v>
      </c>
      <c r="Q610" s="24">
        <f t="shared" si="48"/>
        <v>0.45241930906728628</v>
      </c>
      <c r="R610" s="24">
        <v>0.3795606791973114</v>
      </c>
      <c r="S610" s="25">
        <f t="shared" si="49"/>
        <v>17.172058023155753</v>
      </c>
      <c r="T610" s="4">
        <v>609</v>
      </c>
    </row>
    <row r="611" spans="1:20" x14ac:dyDescent="0.25">
      <c r="A611" s="33">
        <v>68464</v>
      </c>
      <c r="B611" s="5" t="s">
        <v>751</v>
      </c>
      <c r="C611" s="5" t="s">
        <v>350</v>
      </c>
      <c r="D611" s="6"/>
      <c r="E611" s="7">
        <v>35.852999937299998</v>
      </c>
      <c r="F611" s="8">
        <v>1</v>
      </c>
      <c r="G611" s="7">
        <v>15788.30752628433</v>
      </c>
      <c r="H611" s="7">
        <v>2.5156873652399998</v>
      </c>
      <c r="I611" s="8">
        <v>1</v>
      </c>
      <c r="J611" s="7">
        <v>7576.8628104899999</v>
      </c>
      <c r="K611" s="1">
        <v>1</v>
      </c>
      <c r="L611" s="8">
        <f t="shared" si="45"/>
        <v>3</v>
      </c>
      <c r="M611" s="6">
        <v>18563.7477774</v>
      </c>
      <c r="N611" s="6">
        <f t="shared" si="46"/>
        <v>23403.539024076868</v>
      </c>
      <c r="O611" s="7">
        <f t="shared" si="47"/>
        <v>-4839.7912466768685</v>
      </c>
      <c r="P611" s="7">
        <v>48455.869289299997</v>
      </c>
      <c r="Q611" s="24">
        <f t="shared" si="48"/>
        <v>0.38310627896421284</v>
      </c>
      <c r="R611" s="24">
        <v>0.44647106528282166</v>
      </c>
      <c r="S611" s="25">
        <f t="shared" si="49"/>
        <v>17.104586848568996</v>
      </c>
      <c r="T611" s="4">
        <v>610</v>
      </c>
    </row>
    <row r="612" spans="1:20" x14ac:dyDescent="0.25">
      <c r="A612" s="33">
        <v>54206</v>
      </c>
      <c r="B612" s="5" t="s">
        <v>129</v>
      </c>
      <c r="C612" s="5" t="s">
        <v>12</v>
      </c>
      <c r="D612" s="6"/>
      <c r="E612" s="7">
        <v>4.3051130242600003E-2</v>
      </c>
      <c r="F612" s="8">
        <v>1</v>
      </c>
      <c r="G612" s="7">
        <v>12377.043577749</v>
      </c>
      <c r="H612" s="7"/>
      <c r="I612" s="8">
        <v>1</v>
      </c>
      <c r="J612" s="7">
        <v>21083.344128600002</v>
      </c>
      <c r="K612" s="1">
        <v>1</v>
      </c>
      <c r="L612" s="8">
        <f t="shared" si="45"/>
        <v>3</v>
      </c>
      <c r="M612" s="6">
        <v>30239.468012199999</v>
      </c>
      <c r="N612" s="6">
        <f t="shared" si="46"/>
        <v>33460.430757479247</v>
      </c>
      <c r="O612" s="7">
        <f t="shared" si="47"/>
        <v>-3220.9627452792483</v>
      </c>
      <c r="P612" s="7">
        <v>92959.291349299994</v>
      </c>
      <c r="Q612" s="24">
        <f t="shared" si="48"/>
        <v>0.32529796186347226</v>
      </c>
      <c r="R612" s="24">
        <v>0.525657057762146</v>
      </c>
      <c r="S612" s="25">
        <f t="shared" si="49"/>
        <v>17.099516952917561</v>
      </c>
      <c r="T612" s="4">
        <v>611</v>
      </c>
    </row>
    <row r="613" spans="1:20" x14ac:dyDescent="0.25">
      <c r="A613" s="33">
        <v>54405</v>
      </c>
      <c r="B613" s="5" t="s">
        <v>702</v>
      </c>
      <c r="C613" s="5" t="s">
        <v>12</v>
      </c>
      <c r="D613" s="6"/>
      <c r="E613" s="7">
        <v>37.851630608699999</v>
      </c>
      <c r="F613" s="8">
        <v>1</v>
      </c>
      <c r="G613" s="7">
        <v>3265.42693478</v>
      </c>
      <c r="H613" s="7"/>
      <c r="I613" s="8">
        <v>1</v>
      </c>
      <c r="J613" s="7">
        <v>6795.2527622199996</v>
      </c>
      <c r="K613" s="1">
        <v>1</v>
      </c>
      <c r="L613" s="8">
        <f t="shared" si="45"/>
        <v>3</v>
      </c>
      <c r="M613" s="6">
        <v>8542.8297083699999</v>
      </c>
      <c r="N613" s="6">
        <f t="shared" si="46"/>
        <v>10098.5313276087</v>
      </c>
      <c r="O613" s="7">
        <f t="shared" si="47"/>
        <v>-1555.7016192387</v>
      </c>
      <c r="P613" s="7">
        <v>12646.6449799</v>
      </c>
      <c r="Q613" s="24">
        <f t="shared" si="48"/>
        <v>0.67550166245257803</v>
      </c>
      <c r="R613" s="24">
        <v>0.25269541144371033</v>
      </c>
      <c r="S613" s="25">
        <f t="shared" si="49"/>
        <v>17.069617052436453</v>
      </c>
      <c r="T613" s="4">
        <v>612</v>
      </c>
    </row>
    <row r="614" spans="1:20" x14ac:dyDescent="0.25">
      <c r="A614" s="33">
        <v>76109</v>
      </c>
      <c r="B614" s="5" t="s">
        <v>580</v>
      </c>
      <c r="C614" s="5" t="s">
        <v>57</v>
      </c>
      <c r="D614" s="6">
        <v>11554.7416096</v>
      </c>
      <c r="E614" s="7">
        <v>15339.766967699999</v>
      </c>
      <c r="F614" s="8">
        <v>1</v>
      </c>
      <c r="G614" s="7">
        <v>143852.0465856106</v>
      </c>
      <c r="H614" s="7">
        <v>0.1304505183937</v>
      </c>
      <c r="I614" s="8">
        <v>1</v>
      </c>
      <c r="J614" s="7">
        <v>21988.3437815</v>
      </c>
      <c r="K614" s="1">
        <v>1</v>
      </c>
      <c r="L614" s="8">
        <f t="shared" si="45"/>
        <v>3</v>
      </c>
      <c r="M614" s="6">
        <v>176019.48989600001</v>
      </c>
      <c r="N614" s="6">
        <f t="shared" si="46"/>
        <v>192735.02939492901</v>
      </c>
      <c r="O614" s="7">
        <f t="shared" si="47"/>
        <v>-16715.539498928993</v>
      </c>
      <c r="P614" s="7">
        <v>627861.19996200001</v>
      </c>
      <c r="Q614" s="24">
        <f t="shared" si="48"/>
        <v>0.28034777416832452</v>
      </c>
      <c r="R614" s="24">
        <v>0.60703951120376587</v>
      </c>
      <c r="S614" s="25">
        <f t="shared" si="49"/>
        <v>17.018217579820348</v>
      </c>
      <c r="T614" s="4">
        <v>613</v>
      </c>
    </row>
    <row r="615" spans="1:20" x14ac:dyDescent="0.25">
      <c r="A615" s="33">
        <v>18753</v>
      </c>
      <c r="B615" s="5" t="s">
        <v>669</v>
      </c>
      <c r="C615" s="5" t="s">
        <v>182</v>
      </c>
      <c r="D615" s="6">
        <v>54526.831113799999</v>
      </c>
      <c r="E615" s="7"/>
      <c r="F615" s="8">
        <v>1</v>
      </c>
      <c r="G615" s="7">
        <v>155026.63304969683</v>
      </c>
      <c r="H615" s="7">
        <v>20.3076110083</v>
      </c>
      <c r="I615" s="8">
        <v>1</v>
      </c>
      <c r="J615" s="7">
        <v>247187.976306</v>
      </c>
      <c r="K615" s="1">
        <v>1</v>
      </c>
      <c r="L615" s="8">
        <f t="shared" si="45"/>
        <v>3</v>
      </c>
      <c r="M615" s="6">
        <v>340871.56463899999</v>
      </c>
      <c r="N615" s="6">
        <f t="shared" si="46"/>
        <v>456761.74808050512</v>
      </c>
      <c r="O615" s="7">
        <f t="shared" si="47"/>
        <v>-115890.18344150513</v>
      </c>
      <c r="P615" s="7">
        <v>1751289.4024799999</v>
      </c>
      <c r="Q615" s="24">
        <f t="shared" si="48"/>
        <v>0.19464033994398183</v>
      </c>
      <c r="R615" s="24">
        <v>0.87037038803100586</v>
      </c>
      <c r="S615" s="25">
        <f t="shared" si="49"/>
        <v>16.940918820353033</v>
      </c>
      <c r="T615" s="4">
        <v>614</v>
      </c>
    </row>
    <row r="616" spans="1:20" x14ac:dyDescent="0.25">
      <c r="A616" s="33">
        <v>23855</v>
      </c>
      <c r="B616" s="5" t="s">
        <v>711</v>
      </c>
      <c r="C616" s="5" t="s">
        <v>296</v>
      </c>
      <c r="D616" s="6">
        <v>49.501756319099997</v>
      </c>
      <c r="E616" s="7">
        <v>20352.725006100001</v>
      </c>
      <c r="F616" s="8">
        <v>1</v>
      </c>
      <c r="G616" s="7">
        <v>5093.6123027699996</v>
      </c>
      <c r="H616" s="7"/>
      <c r="I616" s="8">
        <v>1</v>
      </c>
      <c r="J616" s="7"/>
      <c r="K616" s="1"/>
      <c r="L616" s="8">
        <f t="shared" si="45"/>
        <v>2</v>
      </c>
      <c r="M616" s="6">
        <v>25491.979422</v>
      </c>
      <c r="N616" s="6">
        <f t="shared" si="46"/>
        <v>25495.839065189102</v>
      </c>
      <c r="O616" s="7">
        <f t="shared" si="47"/>
        <v>-3.8596431891019165</v>
      </c>
      <c r="P616" s="7">
        <v>92359.777969600007</v>
      </c>
      <c r="Q616" s="24">
        <f t="shared" si="48"/>
        <v>0.27600737011722376</v>
      </c>
      <c r="R616" s="24">
        <v>0.61218488216400146</v>
      </c>
      <c r="S616" s="25">
        <f t="shared" si="49"/>
        <v>16.896753935160859</v>
      </c>
      <c r="T616" s="4">
        <v>615</v>
      </c>
    </row>
    <row r="617" spans="1:20" x14ac:dyDescent="0.25">
      <c r="A617" s="33">
        <v>68572</v>
      </c>
      <c r="B617" s="5" t="s">
        <v>1003</v>
      </c>
      <c r="C617" s="5" t="s">
        <v>350</v>
      </c>
      <c r="D617" s="6"/>
      <c r="E617" s="7"/>
      <c r="F617" s="8"/>
      <c r="G617" s="7">
        <v>2231.4310581525469</v>
      </c>
      <c r="H617" s="7"/>
      <c r="I617" s="8">
        <v>1</v>
      </c>
      <c r="J617" s="7">
        <v>17924.517421500001</v>
      </c>
      <c r="K617" s="1">
        <v>1</v>
      </c>
      <c r="L617" s="8">
        <f t="shared" si="45"/>
        <v>2</v>
      </c>
      <c r="M617" s="6">
        <v>18636.945608599999</v>
      </c>
      <c r="N617" s="6">
        <f t="shared" si="46"/>
        <v>20155.948479652547</v>
      </c>
      <c r="O617" s="7">
        <f t="shared" si="47"/>
        <v>-1519.0028710525476</v>
      </c>
      <c r="P617" s="7">
        <v>25461.690776700001</v>
      </c>
      <c r="Q617" s="24">
        <f t="shared" si="48"/>
        <v>0.7319602524453982</v>
      </c>
      <c r="R617" s="24">
        <v>0.22988197207450867</v>
      </c>
      <c r="S617" s="25">
        <f t="shared" si="49"/>
        <v>16.826446631230336</v>
      </c>
      <c r="T617" s="4">
        <v>616</v>
      </c>
    </row>
    <row r="618" spans="1:20" x14ac:dyDescent="0.25">
      <c r="A618" s="33">
        <v>15189</v>
      </c>
      <c r="B618" s="5" t="s">
        <v>459</v>
      </c>
      <c r="C618" s="5" t="s">
        <v>46</v>
      </c>
      <c r="D618" s="6"/>
      <c r="E618" s="7"/>
      <c r="F618" s="8"/>
      <c r="G618" s="7">
        <v>897.48646727899995</v>
      </c>
      <c r="H618" s="7"/>
      <c r="I618" s="8">
        <v>1</v>
      </c>
      <c r="J618" s="7">
        <v>1993.56084945</v>
      </c>
      <c r="K618" s="1">
        <v>1</v>
      </c>
      <c r="L618" s="8">
        <f t="shared" si="45"/>
        <v>2</v>
      </c>
      <c r="M618" s="6">
        <v>2821.67322685</v>
      </c>
      <c r="N618" s="6">
        <f t="shared" si="46"/>
        <v>2891.0473167290002</v>
      </c>
      <c r="O618" s="7">
        <f t="shared" si="47"/>
        <v>-69.374089879000167</v>
      </c>
      <c r="P618" s="7">
        <v>5397.6314041100004</v>
      </c>
      <c r="Q618" s="24">
        <f t="shared" si="48"/>
        <v>0.52276137727771677</v>
      </c>
      <c r="R618" s="24">
        <v>0.32152464985847473</v>
      </c>
      <c r="S618" s="25">
        <f t="shared" si="49"/>
        <v>16.808066878875188</v>
      </c>
      <c r="T618" s="4">
        <v>617</v>
      </c>
    </row>
    <row r="619" spans="1:20" x14ac:dyDescent="0.25">
      <c r="A619" s="33">
        <v>27250</v>
      </c>
      <c r="B619" s="5" t="s">
        <v>482</v>
      </c>
      <c r="C619" s="5" t="s">
        <v>49</v>
      </c>
      <c r="D619" s="6">
        <v>10548.357802</v>
      </c>
      <c r="E619" s="7">
        <v>14486.220797800001</v>
      </c>
      <c r="F619" s="8">
        <v>1</v>
      </c>
      <c r="G619" s="7">
        <v>56734.478074120001</v>
      </c>
      <c r="H619" s="7"/>
      <c r="I619" s="8">
        <v>1</v>
      </c>
      <c r="J619" s="7">
        <v>11952.5205795</v>
      </c>
      <c r="K619" s="1">
        <v>1</v>
      </c>
      <c r="L619" s="8">
        <f t="shared" si="45"/>
        <v>3</v>
      </c>
      <c r="M619" s="6">
        <v>89863.998968900007</v>
      </c>
      <c r="N619" s="6">
        <f t="shared" si="46"/>
        <v>93721.577253419993</v>
      </c>
      <c r="O619" s="7">
        <f t="shared" si="47"/>
        <v>-3857.5782845199865</v>
      </c>
      <c r="P619" s="7">
        <v>412757.56751000002</v>
      </c>
      <c r="Q619" s="24">
        <f t="shared" si="48"/>
        <v>0.21771617540779029</v>
      </c>
      <c r="R619" s="24">
        <v>0.77025842666625977</v>
      </c>
      <c r="S619" s="25">
        <f t="shared" si="49"/>
        <v>16.769771872939998</v>
      </c>
      <c r="T619" s="4">
        <v>618</v>
      </c>
    </row>
    <row r="620" spans="1:20" x14ac:dyDescent="0.25">
      <c r="A620" s="33">
        <v>68162</v>
      </c>
      <c r="B620" s="5" t="s">
        <v>780</v>
      </c>
      <c r="C620" s="5" t="s">
        <v>350</v>
      </c>
      <c r="D620" s="6"/>
      <c r="E620" s="7">
        <v>2.2915880219100002E-2</v>
      </c>
      <c r="F620" s="8">
        <v>1</v>
      </c>
      <c r="G620" s="7">
        <v>16022.988455070001</v>
      </c>
      <c r="H620" s="7">
        <v>38.440811633800003</v>
      </c>
      <c r="I620" s="8">
        <v>1</v>
      </c>
      <c r="J620" s="7">
        <v>12292.081396600001</v>
      </c>
      <c r="K620" s="1">
        <v>1</v>
      </c>
      <c r="L620" s="8">
        <f t="shared" si="45"/>
        <v>3</v>
      </c>
      <c r="M620" s="6">
        <v>20171.884654199999</v>
      </c>
      <c r="N620" s="6">
        <f t="shared" si="46"/>
        <v>28353.533579184019</v>
      </c>
      <c r="O620" s="7">
        <f t="shared" si="47"/>
        <v>-8181.6489249840197</v>
      </c>
      <c r="P620" s="7">
        <v>42019.788110100002</v>
      </c>
      <c r="Q620" s="24">
        <f t="shared" si="48"/>
        <v>0.48005679137043111</v>
      </c>
      <c r="R620" s="24">
        <v>0.34929078817367554</v>
      </c>
      <c r="S620" s="25">
        <f t="shared" si="49"/>
        <v>16.767941502590361</v>
      </c>
      <c r="T620" s="4">
        <v>619</v>
      </c>
    </row>
    <row r="621" spans="1:20" x14ac:dyDescent="0.25">
      <c r="A621" s="33">
        <v>25797</v>
      </c>
      <c r="B621" s="5" t="s">
        <v>713</v>
      </c>
      <c r="C621" s="5" t="s">
        <v>61</v>
      </c>
      <c r="D621" s="6"/>
      <c r="E621" s="7"/>
      <c r="F621" s="8"/>
      <c r="G621" s="7">
        <v>3912.1813956660999</v>
      </c>
      <c r="H621" s="7">
        <v>1.3577787349799999</v>
      </c>
      <c r="I621" s="8">
        <v>1</v>
      </c>
      <c r="J621" s="7">
        <v>3741.8012010699999</v>
      </c>
      <c r="K621" s="1">
        <v>1</v>
      </c>
      <c r="L621" s="8">
        <f t="shared" si="45"/>
        <v>2</v>
      </c>
      <c r="M621" s="6">
        <v>4858.9950516199997</v>
      </c>
      <c r="N621" s="6">
        <f t="shared" si="46"/>
        <v>7655.3403754710798</v>
      </c>
      <c r="O621" s="7">
        <f t="shared" si="47"/>
        <v>-2796.3453238510801</v>
      </c>
      <c r="P621" s="7">
        <v>5127.8602936300003</v>
      </c>
      <c r="Q621" s="24">
        <f t="shared" si="48"/>
        <v>0.94756775211992528</v>
      </c>
      <c r="R621" s="24">
        <v>0.17598637938499451</v>
      </c>
      <c r="S621" s="25">
        <f t="shared" si="49"/>
        <v>16.67590179175636</v>
      </c>
      <c r="T621" s="4">
        <v>620</v>
      </c>
    </row>
    <row r="622" spans="1:20" x14ac:dyDescent="0.25">
      <c r="A622" s="33">
        <v>25815</v>
      </c>
      <c r="B622" s="5" t="s">
        <v>715</v>
      </c>
      <c r="C622" s="5" t="s">
        <v>61</v>
      </c>
      <c r="D622" s="6"/>
      <c r="E622" s="7">
        <v>184.08479559400001</v>
      </c>
      <c r="F622" s="8">
        <v>1</v>
      </c>
      <c r="G622" s="7">
        <v>6654.1661533739998</v>
      </c>
      <c r="H622" s="7">
        <v>0.58209220659100003</v>
      </c>
      <c r="I622" s="8">
        <v>1</v>
      </c>
      <c r="J622" s="7">
        <v>8652.9281264900001</v>
      </c>
      <c r="K622" s="1">
        <v>1</v>
      </c>
      <c r="L622" s="8">
        <f t="shared" si="45"/>
        <v>3</v>
      </c>
      <c r="M622" s="6">
        <v>12066.1978119</v>
      </c>
      <c r="N622" s="6">
        <f t="shared" si="46"/>
        <v>15491.76116766459</v>
      </c>
      <c r="O622" s="7">
        <f t="shared" si="47"/>
        <v>-3425.5633557645906</v>
      </c>
      <c r="P622" s="7">
        <v>24773.239651100001</v>
      </c>
      <c r="Q622" s="24">
        <f t="shared" si="48"/>
        <v>0.48706580091410157</v>
      </c>
      <c r="R622" s="24">
        <v>0.3420758843421936</v>
      </c>
      <c r="S622" s="25">
        <f t="shared" si="49"/>
        <v>16.661346458053011</v>
      </c>
      <c r="T622" s="4">
        <v>621</v>
      </c>
    </row>
    <row r="623" spans="1:20" x14ac:dyDescent="0.25">
      <c r="A623" s="33">
        <v>15664</v>
      </c>
      <c r="B623" s="5" t="s">
        <v>173</v>
      </c>
      <c r="C623" s="5" t="s">
        <v>46</v>
      </c>
      <c r="D623" s="6"/>
      <c r="E623" s="7"/>
      <c r="F623" s="8"/>
      <c r="G623" s="7">
        <v>1497.3917012500001</v>
      </c>
      <c r="H623" s="7">
        <v>1.1260450532799999</v>
      </c>
      <c r="I623" s="8">
        <v>1</v>
      </c>
      <c r="J623" s="7">
        <v>1422.04461096</v>
      </c>
      <c r="K623" s="1">
        <v>1</v>
      </c>
      <c r="L623" s="8">
        <f t="shared" si="45"/>
        <v>2</v>
      </c>
      <c r="M623" s="6">
        <v>2614.5396647299999</v>
      </c>
      <c r="N623" s="6">
        <f t="shared" si="46"/>
        <v>2920.5623572632803</v>
      </c>
      <c r="O623" s="7">
        <f t="shared" si="47"/>
        <v>-306.02269253328041</v>
      </c>
      <c r="P623" s="7">
        <v>7242.3843673299998</v>
      </c>
      <c r="Q623" s="24">
        <f t="shared" si="48"/>
        <v>0.36100537228099155</v>
      </c>
      <c r="R623" s="24">
        <v>0.46122896671295166</v>
      </c>
      <c r="S623" s="25">
        <f t="shared" si="49"/>
        <v>16.650613483498617</v>
      </c>
      <c r="T623" s="4">
        <v>622</v>
      </c>
    </row>
    <row r="624" spans="1:20" x14ac:dyDescent="0.25">
      <c r="A624" s="33">
        <v>68418</v>
      </c>
      <c r="B624" s="5" t="s">
        <v>714</v>
      </c>
      <c r="C624" s="5" t="s">
        <v>350</v>
      </c>
      <c r="D624" s="6"/>
      <c r="E624" s="7">
        <v>48.238773869799999</v>
      </c>
      <c r="F624" s="8">
        <v>1</v>
      </c>
      <c r="G624" s="7">
        <v>10149.351573742</v>
      </c>
      <c r="H624" s="7">
        <v>59.459279999099998</v>
      </c>
      <c r="I624" s="8">
        <v>1</v>
      </c>
      <c r="J624" s="7"/>
      <c r="K624" s="1"/>
      <c r="L624" s="8">
        <f t="shared" si="45"/>
        <v>2</v>
      </c>
      <c r="M624" s="6">
        <v>10238.598227799999</v>
      </c>
      <c r="N624" s="6">
        <f t="shared" si="46"/>
        <v>10257.049627610901</v>
      </c>
      <c r="O624" s="7">
        <f t="shared" si="47"/>
        <v>-18.451399810901421</v>
      </c>
      <c r="P624" s="7">
        <v>28989.215722000001</v>
      </c>
      <c r="Q624" s="24">
        <f t="shared" si="48"/>
        <v>0.35318645133369014</v>
      </c>
      <c r="R624" s="24">
        <v>0.4714195728302002</v>
      </c>
      <c r="S624" s="25">
        <f t="shared" si="49"/>
        <v>16.649900601714247</v>
      </c>
      <c r="T624" s="4">
        <v>623</v>
      </c>
    </row>
    <row r="625" spans="1:20" x14ac:dyDescent="0.25">
      <c r="A625" s="33">
        <v>52210</v>
      </c>
      <c r="B625" s="5" t="s">
        <v>703</v>
      </c>
      <c r="C625" s="5" t="s">
        <v>18</v>
      </c>
      <c r="D625" s="6"/>
      <c r="E625" s="7"/>
      <c r="F625" s="8"/>
      <c r="G625" s="7">
        <v>1613.3268301620001</v>
      </c>
      <c r="H625" s="7">
        <v>29.435499847399999</v>
      </c>
      <c r="I625" s="8">
        <v>1</v>
      </c>
      <c r="J625" s="7">
        <v>1597.16761215</v>
      </c>
      <c r="K625" s="1">
        <v>1</v>
      </c>
      <c r="L625" s="8">
        <f t="shared" si="45"/>
        <v>2</v>
      </c>
      <c r="M625" s="6">
        <v>2759.6325545</v>
      </c>
      <c r="N625" s="6">
        <f t="shared" si="46"/>
        <v>3239.9299421594001</v>
      </c>
      <c r="O625" s="7">
        <f t="shared" si="47"/>
        <v>-480.2973876594001</v>
      </c>
      <c r="P625" s="7">
        <v>4322.7617436999999</v>
      </c>
      <c r="Q625" s="24">
        <f t="shared" si="48"/>
        <v>0.638395710455681</v>
      </c>
      <c r="R625" s="24">
        <v>0.26057049632072449</v>
      </c>
      <c r="S625" s="25">
        <f t="shared" si="49"/>
        <v>16.634708712245832</v>
      </c>
      <c r="T625" s="4">
        <v>624</v>
      </c>
    </row>
    <row r="626" spans="1:20" x14ac:dyDescent="0.25">
      <c r="A626" s="33">
        <v>13052</v>
      </c>
      <c r="B626" s="5" t="s">
        <v>716</v>
      </c>
      <c r="C626" s="5" t="s">
        <v>33</v>
      </c>
      <c r="D626" s="6">
        <v>10529.241496000001</v>
      </c>
      <c r="E626" s="7">
        <v>6570.2537501400002</v>
      </c>
      <c r="F626" s="8">
        <v>1</v>
      </c>
      <c r="G626" s="7">
        <v>8.4018429009400002</v>
      </c>
      <c r="H626" s="7"/>
      <c r="I626" s="8">
        <v>1</v>
      </c>
      <c r="J626" s="7"/>
      <c r="K626" s="1"/>
      <c r="L626" s="8">
        <f t="shared" si="45"/>
        <v>2</v>
      </c>
      <c r="M626" s="6">
        <v>17085.523704700001</v>
      </c>
      <c r="N626" s="6">
        <f t="shared" si="46"/>
        <v>17107.897089040944</v>
      </c>
      <c r="O626" s="7">
        <f t="shared" si="47"/>
        <v>-22.373384340942721</v>
      </c>
      <c r="P626" s="7">
        <v>59056.187318900003</v>
      </c>
      <c r="Q626" s="24">
        <f t="shared" si="48"/>
        <v>0.28930963003824067</v>
      </c>
      <c r="R626" s="24">
        <v>0.57350325584411621</v>
      </c>
      <c r="S626" s="25">
        <f t="shared" si="49"/>
        <v>16.592001477398775</v>
      </c>
      <c r="T626" s="4">
        <v>625</v>
      </c>
    </row>
    <row r="627" spans="1:20" x14ac:dyDescent="0.25">
      <c r="A627" s="33">
        <v>20175</v>
      </c>
      <c r="B627" s="5" t="s">
        <v>639</v>
      </c>
      <c r="C627" s="5" t="s">
        <v>28</v>
      </c>
      <c r="D627" s="6">
        <v>10833.810106000001</v>
      </c>
      <c r="E627" s="7">
        <v>11166.5617217</v>
      </c>
      <c r="F627" s="8">
        <v>1</v>
      </c>
      <c r="G627" s="7">
        <v>11837.603183374</v>
      </c>
      <c r="H627" s="7">
        <v>4.4704837073299997</v>
      </c>
      <c r="I627" s="8">
        <v>1</v>
      </c>
      <c r="J627" s="7">
        <v>6306.1900791799999</v>
      </c>
      <c r="K627" s="1">
        <v>1</v>
      </c>
      <c r="L627" s="8">
        <f t="shared" si="45"/>
        <v>3</v>
      </c>
      <c r="M627" s="6">
        <v>38099.412496600002</v>
      </c>
      <c r="N627" s="6">
        <f t="shared" si="46"/>
        <v>40148.635573961328</v>
      </c>
      <c r="O627" s="7">
        <f t="shared" si="47"/>
        <v>-2049.2230773613264</v>
      </c>
      <c r="P627" s="7">
        <v>138181.089664</v>
      </c>
      <c r="Q627" s="24">
        <f t="shared" si="48"/>
        <v>0.2757208861881334</v>
      </c>
      <c r="R627" s="24">
        <v>0.59862780570983887</v>
      </c>
      <c r="S627" s="25">
        <f t="shared" si="49"/>
        <v>16.505418908717452</v>
      </c>
      <c r="T627" s="4">
        <v>626</v>
      </c>
    </row>
    <row r="628" spans="1:20" x14ac:dyDescent="0.25">
      <c r="A628" s="33">
        <v>73217</v>
      </c>
      <c r="B628" s="5" t="s">
        <v>719</v>
      </c>
      <c r="C628" s="5" t="s">
        <v>35</v>
      </c>
      <c r="D628" s="6">
        <v>120.402774675</v>
      </c>
      <c r="E628" s="7">
        <v>1014.73963671</v>
      </c>
      <c r="F628" s="8">
        <v>1</v>
      </c>
      <c r="G628" s="7">
        <v>3390.3654462009999</v>
      </c>
      <c r="H628" s="7"/>
      <c r="I628" s="8">
        <v>1</v>
      </c>
      <c r="J628" s="7">
        <v>17510.853223499998</v>
      </c>
      <c r="K628" s="1">
        <v>1</v>
      </c>
      <c r="L628" s="8">
        <f t="shared" si="45"/>
        <v>3</v>
      </c>
      <c r="M628" s="6">
        <v>18665.414886099999</v>
      </c>
      <c r="N628" s="6">
        <f t="shared" si="46"/>
        <v>22036.361081085997</v>
      </c>
      <c r="O628" s="7">
        <f t="shared" si="47"/>
        <v>-3370.9461949859979</v>
      </c>
      <c r="P628" s="7">
        <v>66343.229178499998</v>
      </c>
      <c r="Q628" s="24">
        <f t="shared" si="48"/>
        <v>0.28134619187558241</v>
      </c>
      <c r="R628" s="24">
        <v>0.58597970008850098</v>
      </c>
      <c r="S628" s="25">
        <f t="shared" si="49"/>
        <v>16.486315713629562</v>
      </c>
      <c r="T628" s="4">
        <v>627</v>
      </c>
    </row>
    <row r="629" spans="1:20" x14ac:dyDescent="0.25">
      <c r="A629" s="33">
        <v>68255</v>
      </c>
      <c r="B629" s="5" t="s">
        <v>740</v>
      </c>
      <c r="C629" s="5" t="s">
        <v>350</v>
      </c>
      <c r="D629" s="6"/>
      <c r="E629" s="7"/>
      <c r="F629" s="8"/>
      <c r="G629" s="7">
        <v>13914.792825139999</v>
      </c>
      <c r="H629" s="7">
        <v>2.0207933650199998</v>
      </c>
      <c r="I629" s="8">
        <v>1</v>
      </c>
      <c r="J629" s="7">
        <v>2168.9920334899998</v>
      </c>
      <c r="K629" s="1">
        <v>1</v>
      </c>
      <c r="L629" s="8">
        <f t="shared" si="45"/>
        <v>2</v>
      </c>
      <c r="M629" s="6">
        <v>15326.855037699999</v>
      </c>
      <c r="N629" s="6">
        <f t="shared" si="46"/>
        <v>16085.805651995019</v>
      </c>
      <c r="O629" s="7">
        <f t="shared" si="47"/>
        <v>-758.95061429501948</v>
      </c>
      <c r="P629" s="7">
        <v>45570.035719899999</v>
      </c>
      <c r="Q629" s="24">
        <f t="shared" si="48"/>
        <v>0.33633625244245546</v>
      </c>
      <c r="R629" s="24">
        <v>0.48772463202476501</v>
      </c>
      <c r="S629" s="25">
        <f t="shared" si="49"/>
        <v>16.403947495908504</v>
      </c>
      <c r="T629" s="4">
        <v>628</v>
      </c>
    </row>
    <row r="630" spans="1:20" x14ac:dyDescent="0.25">
      <c r="A630" s="33">
        <v>5660</v>
      </c>
      <c r="B630" s="5" t="s">
        <v>170</v>
      </c>
      <c r="C630" s="5" t="s">
        <v>15</v>
      </c>
      <c r="D630" s="6"/>
      <c r="E630" s="7">
        <v>1.01475910269E-4</v>
      </c>
      <c r="F630" s="8">
        <v>1</v>
      </c>
      <c r="G630" s="7">
        <v>8931.0427850209999</v>
      </c>
      <c r="H630" s="7"/>
      <c r="I630" s="8">
        <v>1</v>
      </c>
      <c r="J630" s="7">
        <v>12360.840447299999</v>
      </c>
      <c r="K630" s="1">
        <v>1</v>
      </c>
      <c r="L630" s="8">
        <f t="shared" si="45"/>
        <v>3</v>
      </c>
      <c r="M630" s="6">
        <v>18081.939683600001</v>
      </c>
      <c r="N630" s="6">
        <f t="shared" si="46"/>
        <v>21291.883333796912</v>
      </c>
      <c r="O630" s="7">
        <f t="shared" si="47"/>
        <v>-3209.9436501969103</v>
      </c>
      <c r="P630" s="7">
        <v>51487.141631799997</v>
      </c>
      <c r="Q630" s="24">
        <f t="shared" si="48"/>
        <v>0.35119330983470359</v>
      </c>
      <c r="R630" s="24">
        <v>0.46702128648757935</v>
      </c>
      <c r="S630" s="25">
        <f t="shared" si="49"/>
        <v>16.40147513648343</v>
      </c>
      <c r="T630" s="4">
        <v>629</v>
      </c>
    </row>
    <row r="631" spans="1:20" x14ac:dyDescent="0.25">
      <c r="A631" s="33">
        <v>25181</v>
      </c>
      <c r="B631" s="5" t="s">
        <v>705</v>
      </c>
      <c r="C631" s="5" t="s">
        <v>61</v>
      </c>
      <c r="D631" s="6"/>
      <c r="E631" s="7">
        <v>1.77097049917E-2</v>
      </c>
      <c r="F631" s="8">
        <v>1</v>
      </c>
      <c r="G631" s="7">
        <v>9501.4103941699996</v>
      </c>
      <c r="H631" s="7">
        <v>15.842889999900001</v>
      </c>
      <c r="I631" s="8">
        <v>1</v>
      </c>
      <c r="J631" s="7">
        <v>14115.6309052</v>
      </c>
      <c r="K631" s="1">
        <v>1</v>
      </c>
      <c r="L631" s="8">
        <f t="shared" si="45"/>
        <v>3</v>
      </c>
      <c r="M631" s="6">
        <v>17413.420455899999</v>
      </c>
      <c r="N631" s="6">
        <f t="shared" si="46"/>
        <v>23632.901899074888</v>
      </c>
      <c r="O631" s="7">
        <f t="shared" si="47"/>
        <v>-6219.4814431748891</v>
      </c>
      <c r="P631" s="7">
        <v>21291.729632899998</v>
      </c>
      <c r="Q631" s="24">
        <f t="shared" si="48"/>
        <v>0.81784903134373677</v>
      </c>
      <c r="R631" s="24">
        <v>0.20029382407665253</v>
      </c>
      <c r="S631" s="25">
        <f t="shared" si="49"/>
        <v>16.381011000522307</v>
      </c>
      <c r="T631" s="4">
        <v>630</v>
      </c>
    </row>
    <row r="632" spans="1:20" x14ac:dyDescent="0.25">
      <c r="A632" s="33">
        <v>68522</v>
      </c>
      <c r="B632" s="5" t="s">
        <v>840</v>
      </c>
      <c r="C632" s="5" t="s">
        <v>350</v>
      </c>
      <c r="D632" s="6"/>
      <c r="E632" s="7">
        <v>0.11040764079199999</v>
      </c>
      <c r="F632" s="8">
        <v>1</v>
      </c>
      <c r="G632" s="7">
        <v>761.44365512800005</v>
      </c>
      <c r="H632" s="7">
        <v>1.7685614671400001</v>
      </c>
      <c r="I632" s="8">
        <v>1</v>
      </c>
      <c r="J632" s="7">
        <v>928.70380094899997</v>
      </c>
      <c r="K632" s="1">
        <v>1</v>
      </c>
      <c r="L632" s="8">
        <f t="shared" si="45"/>
        <v>3</v>
      </c>
      <c r="M632" s="6">
        <v>1206.34680626</v>
      </c>
      <c r="N632" s="6">
        <f t="shared" si="46"/>
        <v>1692.0264251849321</v>
      </c>
      <c r="O632" s="7">
        <f t="shared" si="47"/>
        <v>-485.67961892493213</v>
      </c>
      <c r="P632" s="7">
        <v>1980.3167018900001</v>
      </c>
      <c r="Q632" s="24">
        <f t="shared" si="48"/>
        <v>0.60916862697197438</v>
      </c>
      <c r="R632" s="24">
        <v>0.26847663521766663</v>
      </c>
      <c r="S632" s="25">
        <f t="shared" si="49"/>
        <v>16.354754324960162</v>
      </c>
      <c r="T632" s="4">
        <v>631</v>
      </c>
    </row>
    <row r="633" spans="1:20" x14ac:dyDescent="0.25">
      <c r="A633" s="33">
        <v>15204</v>
      </c>
      <c r="B633" s="5" t="s">
        <v>721</v>
      </c>
      <c r="C633" s="5" t="s">
        <v>46</v>
      </c>
      <c r="D633" s="6">
        <v>65.885673172500006</v>
      </c>
      <c r="E633" s="7">
        <v>0.77118574750000002</v>
      </c>
      <c r="F633" s="8">
        <v>1</v>
      </c>
      <c r="G633" s="7">
        <v>3544.4013943922801</v>
      </c>
      <c r="H633" s="7"/>
      <c r="I633" s="8">
        <v>1</v>
      </c>
      <c r="J633" s="7">
        <v>7096.5103238900001</v>
      </c>
      <c r="K633" s="1">
        <v>1</v>
      </c>
      <c r="L633" s="8">
        <f t="shared" si="45"/>
        <v>3</v>
      </c>
      <c r="M633" s="6">
        <v>8619.8123790000009</v>
      </c>
      <c r="N633" s="6">
        <f t="shared" si="46"/>
        <v>10707.568577202281</v>
      </c>
      <c r="O633" s="7">
        <f t="shared" si="47"/>
        <v>-2087.7561982022798</v>
      </c>
      <c r="P633" s="7">
        <v>14529.383219400001</v>
      </c>
      <c r="Q633" s="24">
        <f t="shared" si="48"/>
        <v>0.59326760460764838</v>
      </c>
      <c r="R633" s="24">
        <v>0.2732606828212738</v>
      </c>
      <c r="S633" s="25">
        <f t="shared" si="49"/>
        <v>16.211671073082748</v>
      </c>
      <c r="T633" s="4">
        <v>632</v>
      </c>
    </row>
    <row r="634" spans="1:20" x14ac:dyDescent="0.25">
      <c r="A634" s="33">
        <v>27600</v>
      </c>
      <c r="B634" s="5" t="s">
        <v>528</v>
      </c>
      <c r="C634" s="5" t="s">
        <v>49</v>
      </c>
      <c r="D634" s="6">
        <v>5791.9166175399996</v>
      </c>
      <c r="E634" s="7">
        <v>5285.1108583599998</v>
      </c>
      <c r="F634" s="8">
        <v>1</v>
      </c>
      <c r="G634" s="7">
        <v>6860.8691027159703</v>
      </c>
      <c r="H634" s="7"/>
      <c r="I634" s="8">
        <v>1</v>
      </c>
      <c r="J634" s="7"/>
      <c r="K634" s="1"/>
      <c r="L634" s="8">
        <f t="shared" si="45"/>
        <v>2</v>
      </c>
      <c r="M634" s="6">
        <v>17936.616878299999</v>
      </c>
      <c r="N634" s="6">
        <f t="shared" si="46"/>
        <v>17937.896578615968</v>
      </c>
      <c r="O634" s="7">
        <f t="shared" si="47"/>
        <v>-1.2797003159685119</v>
      </c>
      <c r="P634" s="7">
        <v>69041.816761399998</v>
      </c>
      <c r="Q634" s="24">
        <f t="shared" si="48"/>
        <v>0.25979352397818173</v>
      </c>
      <c r="R634" s="24">
        <v>0.62249761819839478</v>
      </c>
      <c r="S634" s="25">
        <f t="shared" si="49"/>
        <v>16.172084989978568</v>
      </c>
      <c r="T634" s="4">
        <v>633</v>
      </c>
    </row>
    <row r="635" spans="1:20" x14ac:dyDescent="0.25">
      <c r="A635" s="33">
        <v>70713</v>
      </c>
      <c r="B635" s="5" t="s">
        <v>724</v>
      </c>
      <c r="C635" s="5" t="s">
        <v>214</v>
      </c>
      <c r="D635" s="6">
        <v>5413.0070054099997</v>
      </c>
      <c r="E635" s="7">
        <v>20221.583691299998</v>
      </c>
      <c r="F635" s="8">
        <v>1</v>
      </c>
      <c r="G635" s="7">
        <v>111.223567</v>
      </c>
      <c r="H635" s="7"/>
      <c r="I635" s="8">
        <v>1</v>
      </c>
      <c r="J635" s="7"/>
      <c r="K635" s="1"/>
      <c r="L635" s="8">
        <f t="shared" si="45"/>
        <v>2</v>
      </c>
      <c r="M635" s="6">
        <v>25607.902258499998</v>
      </c>
      <c r="N635" s="6">
        <f t="shared" si="46"/>
        <v>25745.814263709999</v>
      </c>
      <c r="O635" s="7">
        <f t="shared" si="47"/>
        <v>-137.91200521000064</v>
      </c>
      <c r="P635" s="7">
        <v>103744.48142</v>
      </c>
      <c r="Q635" s="24">
        <f t="shared" si="48"/>
        <v>0.24683628380028003</v>
      </c>
      <c r="R635" s="24">
        <v>0.65496182441711426</v>
      </c>
      <c r="S635" s="25">
        <f t="shared" si="49"/>
        <v>16.166834277017202</v>
      </c>
      <c r="T635" s="4">
        <v>634</v>
      </c>
    </row>
    <row r="636" spans="1:20" x14ac:dyDescent="0.25">
      <c r="A636" s="33">
        <v>66088</v>
      </c>
      <c r="B636" s="5" t="s">
        <v>356</v>
      </c>
      <c r="C636" s="5" t="s">
        <v>38</v>
      </c>
      <c r="D636" s="6"/>
      <c r="E636" s="7"/>
      <c r="F636" s="8"/>
      <c r="G636" s="7">
        <v>5205.3746545200001</v>
      </c>
      <c r="H636" s="7"/>
      <c r="I636" s="8">
        <v>1</v>
      </c>
      <c r="J636" s="7">
        <v>3047.9208882600001</v>
      </c>
      <c r="K636" s="1">
        <v>1</v>
      </c>
      <c r="L636" s="8">
        <f t="shared" si="45"/>
        <v>2</v>
      </c>
      <c r="M636" s="6">
        <v>7637.4040184599999</v>
      </c>
      <c r="N636" s="6">
        <f t="shared" si="46"/>
        <v>8253.2955427800007</v>
      </c>
      <c r="O636" s="7">
        <f t="shared" si="47"/>
        <v>-615.89152432000083</v>
      </c>
      <c r="P636" s="7">
        <v>18078.502356000001</v>
      </c>
      <c r="Q636" s="24">
        <f t="shared" si="48"/>
        <v>0.42245778262297556</v>
      </c>
      <c r="R636" s="24">
        <v>0.37937220931053162</v>
      </c>
      <c r="S636" s="25">
        <f t="shared" si="49"/>
        <v>16.026874233410656</v>
      </c>
      <c r="T636" s="4">
        <v>635</v>
      </c>
    </row>
    <row r="637" spans="1:20" x14ac:dyDescent="0.25">
      <c r="A637" s="33">
        <v>20045</v>
      </c>
      <c r="B637" s="5" t="s">
        <v>376</v>
      </c>
      <c r="C637" s="5" t="s">
        <v>28</v>
      </c>
      <c r="D637" s="6">
        <v>1214.9061641400001</v>
      </c>
      <c r="E637" s="7">
        <v>6864.2779645700002</v>
      </c>
      <c r="F637" s="8">
        <v>1</v>
      </c>
      <c r="G637" s="7">
        <v>16375.4647962</v>
      </c>
      <c r="H637" s="7"/>
      <c r="I637" s="8">
        <v>1</v>
      </c>
      <c r="J637" s="7">
        <v>3846.09938018</v>
      </c>
      <c r="K637" s="1">
        <v>1</v>
      </c>
      <c r="L637" s="8">
        <f t="shared" si="45"/>
        <v>3</v>
      </c>
      <c r="M637" s="6">
        <v>27093.964956600001</v>
      </c>
      <c r="N637" s="6">
        <f t="shared" si="46"/>
        <v>28300.748305090001</v>
      </c>
      <c r="O637" s="7">
        <f t="shared" si="47"/>
        <v>-1206.7833484900002</v>
      </c>
      <c r="P637" s="7">
        <v>122302.38415</v>
      </c>
      <c r="Q637" s="24">
        <f t="shared" si="48"/>
        <v>0.22153259844362569</v>
      </c>
      <c r="R637" s="24">
        <v>0.71735960245132446</v>
      </c>
      <c r="S637" s="25">
        <f t="shared" si="49"/>
        <v>15.891853674952822</v>
      </c>
      <c r="T637" s="4">
        <v>636</v>
      </c>
    </row>
    <row r="638" spans="1:20" x14ac:dyDescent="0.25">
      <c r="A638" s="33">
        <v>41791</v>
      </c>
      <c r="B638" s="5" t="s">
        <v>581</v>
      </c>
      <c r="C638" s="5" t="s">
        <v>99</v>
      </c>
      <c r="D638" s="6">
        <v>1.0917631030099999</v>
      </c>
      <c r="E638" s="7">
        <v>583.875401227</v>
      </c>
      <c r="F638" s="8">
        <v>1</v>
      </c>
      <c r="G638" s="7">
        <v>11646.209432199999</v>
      </c>
      <c r="H638" s="7"/>
      <c r="I638" s="8">
        <v>1</v>
      </c>
      <c r="J638" s="7">
        <v>13579.448674499999</v>
      </c>
      <c r="K638" s="1">
        <v>1</v>
      </c>
      <c r="L638" s="8">
        <f t="shared" si="45"/>
        <v>3</v>
      </c>
      <c r="M638" s="6">
        <v>17500.7796275</v>
      </c>
      <c r="N638" s="6">
        <f t="shared" si="46"/>
        <v>25810.62527103001</v>
      </c>
      <c r="O638" s="7">
        <f t="shared" si="47"/>
        <v>-8309.8456435300104</v>
      </c>
      <c r="P638" s="7">
        <v>36371.460441900002</v>
      </c>
      <c r="Q638" s="24">
        <f t="shared" si="48"/>
        <v>0.48116791063300451</v>
      </c>
      <c r="R638" s="24">
        <v>0.32893466949462891</v>
      </c>
      <c r="S638" s="25">
        <f t="shared" si="49"/>
        <v>15.827280765548849</v>
      </c>
      <c r="T638" s="4">
        <v>637</v>
      </c>
    </row>
    <row r="639" spans="1:20" x14ac:dyDescent="0.25">
      <c r="A639" s="33">
        <v>17665</v>
      </c>
      <c r="B639" s="5" t="s">
        <v>219</v>
      </c>
      <c r="C639" s="5" t="s">
        <v>96</v>
      </c>
      <c r="D639" s="6"/>
      <c r="E639" s="7">
        <v>45.124270456799998</v>
      </c>
      <c r="F639" s="8">
        <v>1</v>
      </c>
      <c r="G639" s="7">
        <v>2045.6450282999999</v>
      </c>
      <c r="H639" s="7"/>
      <c r="I639" s="8">
        <v>1</v>
      </c>
      <c r="J639" s="7"/>
      <c r="K639" s="1"/>
      <c r="L639" s="8">
        <f t="shared" si="45"/>
        <v>2</v>
      </c>
      <c r="M639" s="6">
        <v>2068.5497626599999</v>
      </c>
      <c r="N639" s="6">
        <f t="shared" si="46"/>
        <v>2090.7692987567998</v>
      </c>
      <c r="O639" s="7">
        <f t="shared" si="47"/>
        <v>-22.219536096799857</v>
      </c>
      <c r="P639" s="7">
        <v>6100.7431495700002</v>
      </c>
      <c r="Q639" s="24">
        <f t="shared" si="48"/>
        <v>0.33906521090070774</v>
      </c>
      <c r="R639" s="24">
        <v>0.46583202481269836</v>
      </c>
      <c r="S639" s="25">
        <f t="shared" si="49"/>
        <v>15.794743373742129</v>
      </c>
      <c r="T639" s="4">
        <v>638</v>
      </c>
    </row>
    <row r="640" spans="1:20" x14ac:dyDescent="0.25">
      <c r="A640" s="33">
        <v>23300</v>
      </c>
      <c r="B640" s="5" t="s">
        <v>728</v>
      </c>
      <c r="C640" s="5" t="s">
        <v>296</v>
      </c>
      <c r="D640" s="6">
        <v>615.14362815899995</v>
      </c>
      <c r="E640" s="7">
        <v>3853.3531533400001</v>
      </c>
      <c r="F640" s="8">
        <v>1</v>
      </c>
      <c r="G640" s="7"/>
      <c r="H640" s="7"/>
      <c r="I640" s="8"/>
      <c r="J640" s="7"/>
      <c r="K640" s="1"/>
      <c r="L640" s="8">
        <f t="shared" si="45"/>
        <v>1</v>
      </c>
      <c r="M640" s="6">
        <v>4474.8461973900003</v>
      </c>
      <c r="N640" s="6">
        <f t="shared" si="46"/>
        <v>4468.4967814989996</v>
      </c>
      <c r="O640" s="7">
        <f t="shared" si="47"/>
        <v>6.3494158910007172</v>
      </c>
      <c r="P640" s="7">
        <v>8877.9587885100009</v>
      </c>
      <c r="Q640" s="24">
        <f t="shared" si="48"/>
        <v>0.50403998306248265</v>
      </c>
      <c r="R640" s="24">
        <v>0.3124707043170929</v>
      </c>
      <c r="S640" s="25">
        <f t="shared" si="49"/>
        <v>15.749772851150952</v>
      </c>
      <c r="T640" s="4">
        <v>639</v>
      </c>
    </row>
    <row r="641" spans="1:20" x14ac:dyDescent="0.25">
      <c r="A641" s="33">
        <v>63690</v>
      </c>
      <c r="B641" s="5" t="s">
        <v>611</v>
      </c>
      <c r="C641" s="5" t="s">
        <v>224</v>
      </c>
      <c r="D641" s="6"/>
      <c r="E641" s="7"/>
      <c r="F641" s="8"/>
      <c r="G641" s="7">
        <v>19173.726457199999</v>
      </c>
      <c r="H641" s="7">
        <v>80.548842746800005</v>
      </c>
      <c r="I641" s="8">
        <v>1</v>
      </c>
      <c r="J641" s="7">
        <v>13396.9518381</v>
      </c>
      <c r="K641" s="1">
        <v>1</v>
      </c>
      <c r="L641" s="8">
        <f t="shared" si="45"/>
        <v>2</v>
      </c>
      <c r="M641" s="6">
        <v>23344.7579554</v>
      </c>
      <c r="N641" s="6">
        <f t="shared" si="46"/>
        <v>32651.227138046801</v>
      </c>
      <c r="O641" s="7">
        <f t="shared" si="47"/>
        <v>-9306.4691826468006</v>
      </c>
      <c r="P641" s="7">
        <v>34692.915836100001</v>
      </c>
      <c r="Q641" s="24">
        <f t="shared" si="48"/>
        <v>0.67289697025432549</v>
      </c>
      <c r="R641" s="24">
        <v>0.23402728140354156</v>
      </c>
      <c r="S641" s="25">
        <f t="shared" si="49"/>
        <v>15.747624861329957</v>
      </c>
      <c r="T641" s="4">
        <v>640</v>
      </c>
    </row>
    <row r="642" spans="1:20" x14ac:dyDescent="0.25">
      <c r="A642" s="33">
        <v>5250</v>
      </c>
      <c r="B642" s="5" t="s">
        <v>20</v>
      </c>
      <c r="C642" s="5" t="s">
        <v>15</v>
      </c>
      <c r="D642" s="6">
        <v>2984.1530322899998</v>
      </c>
      <c r="E642" s="7">
        <v>7866.6016382600001</v>
      </c>
      <c r="F642" s="8">
        <v>1</v>
      </c>
      <c r="G642" s="7">
        <v>7776.0956262999998</v>
      </c>
      <c r="H642" s="7"/>
      <c r="I642" s="8">
        <v>1</v>
      </c>
      <c r="J642" s="7">
        <v>17522.342645699999</v>
      </c>
      <c r="K642" s="1">
        <v>1</v>
      </c>
      <c r="L642" s="8">
        <f t="shared" ref="L642:L705" si="50">+F642+I642+K642</f>
        <v>3</v>
      </c>
      <c r="M642" s="6">
        <v>34794.661375000003</v>
      </c>
      <c r="N642" s="6">
        <f t="shared" ref="N642:N705" si="51">+D642+E642+G642+H642+J642</f>
        <v>36149.192942549998</v>
      </c>
      <c r="O642" s="7">
        <f t="shared" ref="O642:O705" si="52">+M642-N642</f>
        <v>-1354.5315675499951</v>
      </c>
      <c r="P642" s="7">
        <v>155415.86176900001</v>
      </c>
      <c r="Q642" s="24">
        <f t="shared" ref="Q642:Q705" si="53">+M642/P642</f>
        <v>0.22388101818536718</v>
      </c>
      <c r="R642" s="24">
        <v>0.70219314098358154</v>
      </c>
      <c r="S642" s="25">
        <f t="shared" si="49"/>
        <v>15.720771536618534</v>
      </c>
      <c r="T642" s="4">
        <v>641</v>
      </c>
    </row>
    <row r="643" spans="1:20" x14ac:dyDescent="0.25">
      <c r="A643" s="33">
        <v>20400</v>
      </c>
      <c r="B643" s="5" t="s">
        <v>506</v>
      </c>
      <c r="C643" s="5" t="s">
        <v>28</v>
      </c>
      <c r="D643" s="6">
        <v>120.741545161</v>
      </c>
      <c r="E643" s="7">
        <v>2879.8975747499999</v>
      </c>
      <c r="F643" s="8">
        <v>1</v>
      </c>
      <c r="G643" s="7">
        <v>14793.562434900001</v>
      </c>
      <c r="H643" s="7"/>
      <c r="I643" s="8">
        <v>1</v>
      </c>
      <c r="J643" s="7"/>
      <c r="K643" s="1"/>
      <c r="L643" s="8">
        <f t="shared" si="50"/>
        <v>2</v>
      </c>
      <c r="M643" s="6">
        <v>17735.958647399999</v>
      </c>
      <c r="N643" s="6">
        <f t="shared" si="51"/>
        <v>17794.201554810999</v>
      </c>
      <c r="O643" s="7">
        <f t="shared" si="52"/>
        <v>-58.242907411000488</v>
      </c>
      <c r="P643" s="7">
        <v>75163.582686199996</v>
      </c>
      <c r="Q643" s="24">
        <f t="shared" si="53"/>
        <v>0.23596478525306264</v>
      </c>
      <c r="R643" s="24">
        <v>0.6658862829208374</v>
      </c>
      <c r="S643" s="25">
        <f t="shared" ref="S643:S706" si="54">+Q643*R643*100</f>
        <v>15.71257137523755</v>
      </c>
      <c r="T643" s="4">
        <v>642</v>
      </c>
    </row>
    <row r="644" spans="1:20" x14ac:dyDescent="0.25">
      <c r="A644" s="33">
        <v>86001</v>
      </c>
      <c r="B644" s="5" t="s">
        <v>512</v>
      </c>
      <c r="C644" s="5" t="s">
        <v>513</v>
      </c>
      <c r="D644" s="6"/>
      <c r="E644" s="7"/>
      <c r="F644" s="8"/>
      <c r="G644" s="7">
        <v>40517.058149749995</v>
      </c>
      <c r="H644" s="7">
        <v>29.760687453199999</v>
      </c>
      <c r="I644" s="8">
        <v>1</v>
      </c>
      <c r="J644" s="7">
        <v>46523.200752299999</v>
      </c>
      <c r="K644" s="1">
        <v>1</v>
      </c>
      <c r="L644" s="8">
        <f t="shared" si="50"/>
        <v>2</v>
      </c>
      <c r="M644" s="6">
        <v>70787.401165500007</v>
      </c>
      <c r="N644" s="6">
        <f t="shared" si="51"/>
        <v>87070.019589503194</v>
      </c>
      <c r="O644" s="7">
        <f t="shared" si="52"/>
        <v>-16282.618424003187</v>
      </c>
      <c r="P644" s="7">
        <v>133445.870005</v>
      </c>
      <c r="Q644" s="24">
        <f t="shared" si="53"/>
        <v>0.53045778908592467</v>
      </c>
      <c r="R644" s="24">
        <v>0.29562196135520935</v>
      </c>
      <c r="S644" s="25">
        <f t="shared" si="54"/>
        <v>15.681497202572903</v>
      </c>
      <c r="T644" s="4">
        <v>643</v>
      </c>
    </row>
    <row r="645" spans="1:20" x14ac:dyDescent="0.25">
      <c r="A645" s="33">
        <v>25473</v>
      </c>
      <c r="B645" s="5" t="s">
        <v>362</v>
      </c>
      <c r="C645" s="5" t="s">
        <v>61</v>
      </c>
      <c r="D645" s="6">
        <v>14.9634658434</v>
      </c>
      <c r="E645" s="7">
        <v>4160.3042510100004</v>
      </c>
      <c r="F645" s="8">
        <v>1</v>
      </c>
      <c r="G645" s="7">
        <v>1200.9617122100001</v>
      </c>
      <c r="H645" s="7"/>
      <c r="I645" s="8">
        <v>1</v>
      </c>
      <c r="J645" s="7">
        <v>2559.5332208999998</v>
      </c>
      <c r="K645" s="1">
        <v>1</v>
      </c>
      <c r="L645" s="8">
        <f t="shared" si="50"/>
        <v>3</v>
      </c>
      <c r="M645" s="6">
        <v>6748.8548086399996</v>
      </c>
      <c r="N645" s="6">
        <f t="shared" si="51"/>
        <v>7935.7626499633998</v>
      </c>
      <c r="O645" s="7">
        <f t="shared" si="52"/>
        <v>-1186.9078413234001</v>
      </c>
      <c r="P645" s="7">
        <v>10602.568234</v>
      </c>
      <c r="Q645" s="24">
        <f t="shared" si="53"/>
        <v>0.63653019341087314</v>
      </c>
      <c r="R645" s="24">
        <v>0.24587458372116089</v>
      </c>
      <c r="S645" s="25">
        <f t="shared" si="54"/>
        <v>15.650659633084846</v>
      </c>
      <c r="T645" s="4">
        <v>644</v>
      </c>
    </row>
    <row r="646" spans="1:20" x14ac:dyDescent="0.25">
      <c r="A646" s="33">
        <v>52687</v>
      </c>
      <c r="B646" s="5" t="s">
        <v>197</v>
      </c>
      <c r="C646" s="5" t="s">
        <v>18</v>
      </c>
      <c r="D646" s="6"/>
      <c r="E646" s="7"/>
      <c r="F646" s="8"/>
      <c r="G646" s="7">
        <v>8729.5881122299998</v>
      </c>
      <c r="H646" s="7">
        <v>27.601503786599999</v>
      </c>
      <c r="I646" s="8">
        <v>1</v>
      </c>
      <c r="J646" s="7"/>
      <c r="K646" s="1"/>
      <c r="L646" s="8">
        <f t="shared" si="50"/>
        <v>1</v>
      </c>
      <c r="M646" s="6">
        <v>8757.18961657</v>
      </c>
      <c r="N646" s="6">
        <f t="shared" si="51"/>
        <v>8757.1896160165998</v>
      </c>
      <c r="O646" s="7">
        <f t="shared" si="52"/>
        <v>5.5340024118777364E-7</v>
      </c>
      <c r="P646" s="7">
        <v>24885.934259199999</v>
      </c>
      <c r="Q646" s="24">
        <f t="shared" si="53"/>
        <v>0.35189314274317762</v>
      </c>
      <c r="R646" s="24">
        <v>0.44441565871238708</v>
      </c>
      <c r="S646" s="25">
        <f t="shared" si="54"/>
        <v>15.638682282858134</v>
      </c>
      <c r="T646" s="4">
        <v>645</v>
      </c>
    </row>
    <row r="647" spans="1:20" x14ac:dyDescent="0.25">
      <c r="A647" s="33">
        <v>19532</v>
      </c>
      <c r="B647" s="5" t="s">
        <v>820</v>
      </c>
      <c r="C647" s="5" t="s">
        <v>80</v>
      </c>
      <c r="D647" s="6"/>
      <c r="E647" s="7">
        <v>2044.6547234499999</v>
      </c>
      <c r="F647" s="8">
        <v>1</v>
      </c>
      <c r="G647" s="7">
        <v>21019.661671509999</v>
      </c>
      <c r="H647" s="7">
        <v>66.155412360300005</v>
      </c>
      <c r="I647" s="8">
        <v>1</v>
      </c>
      <c r="J647" s="7">
        <v>9394.0242708999995</v>
      </c>
      <c r="K647" s="1">
        <v>1</v>
      </c>
      <c r="L647" s="8">
        <f t="shared" si="50"/>
        <v>3</v>
      </c>
      <c r="M647" s="6">
        <v>29695.449828199999</v>
      </c>
      <c r="N647" s="6">
        <f t="shared" si="51"/>
        <v>32524.496078220298</v>
      </c>
      <c r="O647" s="7">
        <f t="shared" si="52"/>
        <v>-2829.0462500202993</v>
      </c>
      <c r="P647" s="7">
        <v>75531.225473400002</v>
      </c>
      <c r="Q647" s="24">
        <f t="shared" si="53"/>
        <v>0.39315461442708766</v>
      </c>
      <c r="R647" s="24">
        <v>0.39765101671218872</v>
      </c>
      <c r="S647" s="25">
        <f t="shared" si="54"/>
        <v>15.633833215201994</v>
      </c>
      <c r="T647" s="4">
        <v>646</v>
      </c>
    </row>
    <row r="648" spans="1:20" x14ac:dyDescent="0.25">
      <c r="A648" s="33">
        <v>41551</v>
      </c>
      <c r="B648" s="5" t="s">
        <v>383</v>
      </c>
      <c r="C648" s="5" t="s">
        <v>99</v>
      </c>
      <c r="D648" s="6"/>
      <c r="E648" s="7">
        <v>2806.5492006300001</v>
      </c>
      <c r="F648" s="8">
        <v>1</v>
      </c>
      <c r="G648" s="7">
        <v>18826.768508500001</v>
      </c>
      <c r="H648" s="7">
        <v>72.058798302300005</v>
      </c>
      <c r="I648" s="8">
        <v>1</v>
      </c>
      <c r="J648" s="7">
        <v>6114.1327777500001</v>
      </c>
      <c r="K648" s="1">
        <v>1</v>
      </c>
      <c r="L648" s="8">
        <f t="shared" si="50"/>
        <v>3</v>
      </c>
      <c r="M648" s="6">
        <v>25018.583868999998</v>
      </c>
      <c r="N648" s="6">
        <f t="shared" si="51"/>
        <v>27819.509285182303</v>
      </c>
      <c r="O648" s="7">
        <f t="shared" si="52"/>
        <v>-2800.9254161823046</v>
      </c>
      <c r="P648" s="7">
        <v>62607.8406024</v>
      </c>
      <c r="Q648" s="24">
        <f t="shared" si="53"/>
        <v>0.39960783870320771</v>
      </c>
      <c r="R648" s="24">
        <v>0.38992518186569214</v>
      </c>
      <c r="S648" s="25">
        <f t="shared" si="54"/>
        <v>15.581715918130442</v>
      </c>
      <c r="T648" s="4">
        <v>647</v>
      </c>
    </row>
    <row r="649" spans="1:20" x14ac:dyDescent="0.25">
      <c r="A649" s="33">
        <v>76400</v>
      </c>
      <c r="B649" s="5" t="s">
        <v>348</v>
      </c>
      <c r="C649" s="5" t="s">
        <v>57</v>
      </c>
      <c r="D649" s="6"/>
      <c r="E649" s="7">
        <v>576.06051357700005</v>
      </c>
      <c r="F649" s="8">
        <v>1</v>
      </c>
      <c r="G649" s="7">
        <v>3990.5019695009619</v>
      </c>
      <c r="H649" s="7">
        <v>2.7196101219083997</v>
      </c>
      <c r="I649" s="8">
        <v>1</v>
      </c>
      <c r="J649" s="7">
        <v>2314.93024965</v>
      </c>
      <c r="K649" s="1">
        <v>1</v>
      </c>
      <c r="L649" s="8">
        <f t="shared" si="50"/>
        <v>3</v>
      </c>
      <c r="M649" s="6">
        <v>5841.5667600099996</v>
      </c>
      <c r="N649" s="6">
        <f t="shared" si="51"/>
        <v>6884.2123428498708</v>
      </c>
      <c r="O649" s="7">
        <f t="shared" si="52"/>
        <v>-1042.6455828398712</v>
      </c>
      <c r="P649" s="7">
        <v>12009.5204827</v>
      </c>
      <c r="Q649" s="24">
        <f t="shared" si="53"/>
        <v>0.48641132411780436</v>
      </c>
      <c r="R649" s="24">
        <v>0.3200351893901825</v>
      </c>
      <c r="S649" s="25">
        <f t="shared" si="54"/>
        <v>15.566874023557094</v>
      </c>
      <c r="T649" s="4">
        <v>648</v>
      </c>
    </row>
    <row r="650" spans="1:20" x14ac:dyDescent="0.25">
      <c r="A650" s="33">
        <v>27491</v>
      </c>
      <c r="B650" s="5" t="s">
        <v>123</v>
      </c>
      <c r="C650" s="5" t="s">
        <v>49</v>
      </c>
      <c r="D650" s="6">
        <v>4715.65780301</v>
      </c>
      <c r="E650" s="7">
        <v>3627.8228075699999</v>
      </c>
      <c r="F650" s="8">
        <v>1</v>
      </c>
      <c r="G650" s="7">
        <v>12662.454130006001</v>
      </c>
      <c r="H650" s="7"/>
      <c r="I650" s="8">
        <v>1</v>
      </c>
      <c r="J650" s="7">
        <v>4371.8293985500004</v>
      </c>
      <c r="K650" s="1">
        <v>1</v>
      </c>
      <c r="L650" s="8">
        <f t="shared" si="50"/>
        <v>3</v>
      </c>
      <c r="M650" s="6">
        <v>22697.285253499998</v>
      </c>
      <c r="N650" s="6">
        <f t="shared" si="51"/>
        <v>25377.764139136001</v>
      </c>
      <c r="O650" s="7">
        <f t="shared" si="52"/>
        <v>-2680.4788856360028</v>
      </c>
      <c r="P650" s="7">
        <v>94533.613725699994</v>
      </c>
      <c r="Q650" s="24">
        <f t="shared" si="53"/>
        <v>0.24009750985886086</v>
      </c>
      <c r="R650" s="24">
        <v>0.64786869287490845</v>
      </c>
      <c r="S650" s="25">
        <f t="shared" si="54"/>
        <v>15.555165987478063</v>
      </c>
      <c r="T650" s="4">
        <v>649</v>
      </c>
    </row>
    <row r="651" spans="1:20" x14ac:dyDescent="0.25">
      <c r="A651" s="33">
        <v>17088</v>
      </c>
      <c r="B651" s="5" t="s">
        <v>177</v>
      </c>
      <c r="C651" s="5" t="s">
        <v>96</v>
      </c>
      <c r="D651" s="6"/>
      <c r="E651" s="7">
        <v>137.41593969199999</v>
      </c>
      <c r="F651" s="8">
        <v>1</v>
      </c>
      <c r="G651" s="7">
        <v>1470.86989376</v>
      </c>
      <c r="H651" s="7"/>
      <c r="I651" s="8">
        <v>1</v>
      </c>
      <c r="J651" s="7">
        <v>2164.8210019399999</v>
      </c>
      <c r="K651" s="1">
        <v>1</v>
      </c>
      <c r="L651" s="8">
        <f t="shared" si="50"/>
        <v>3</v>
      </c>
      <c r="M651" s="6">
        <v>3402.7106392300002</v>
      </c>
      <c r="N651" s="6">
        <f t="shared" si="51"/>
        <v>3773.106835392</v>
      </c>
      <c r="O651" s="7">
        <f t="shared" si="52"/>
        <v>-370.3961961619998</v>
      </c>
      <c r="P651" s="7">
        <v>11358.031932</v>
      </c>
      <c r="Q651" s="24">
        <f t="shared" si="53"/>
        <v>0.29958628920942182</v>
      </c>
      <c r="R651" s="24">
        <v>0.51853281259536743</v>
      </c>
      <c r="S651" s="25">
        <f t="shared" si="54"/>
        <v>15.534532115877067</v>
      </c>
      <c r="T651" s="4">
        <v>650</v>
      </c>
    </row>
    <row r="652" spans="1:20" x14ac:dyDescent="0.25">
      <c r="A652" s="33">
        <v>41770</v>
      </c>
      <c r="B652" s="5" t="s">
        <v>331</v>
      </c>
      <c r="C652" s="5" t="s">
        <v>99</v>
      </c>
      <c r="D652" s="6"/>
      <c r="E652" s="7">
        <v>1.82548818889E-4</v>
      </c>
      <c r="F652" s="8">
        <v>1</v>
      </c>
      <c r="G652" s="7">
        <v>11405.7547266</v>
      </c>
      <c r="H652" s="7">
        <v>2.7777099465399999</v>
      </c>
      <c r="I652" s="8">
        <v>1</v>
      </c>
      <c r="J652" s="7">
        <v>5059.6351486699996</v>
      </c>
      <c r="K652" s="1">
        <v>1</v>
      </c>
      <c r="L652" s="8">
        <f t="shared" si="50"/>
        <v>3</v>
      </c>
      <c r="M652" s="6">
        <v>15932.0491401</v>
      </c>
      <c r="N652" s="6">
        <f t="shared" si="51"/>
        <v>16468.167767765361</v>
      </c>
      <c r="O652" s="7">
        <f t="shared" si="52"/>
        <v>-536.11862766536069</v>
      </c>
      <c r="P652" s="7">
        <v>42994.195605100002</v>
      </c>
      <c r="Q652" s="24">
        <f t="shared" si="53"/>
        <v>0.37056279146225329</v>
      </c>
      <c r="R652" s="24">
        <v>0.41913992166519165</v>
      </c>
      <c r="S652" s="25">
        <f t="shared" si="54"/>
        <v>15.531765938552358</v>
      </c>
      <c r="T652" s="4">
        <v>651</v>
      </c>
    </row>
    <row r="653" spans="1:20" x14ac:dyDescent="0.25">
      <c r="A653" s="33">
        <v>76736</v>
      </c>
      <c r="B653" s="5" t="s">
        <v>453</v>
      </c>
      <c r="C653" s="5" t="s">
        <v>57</v>
      </c>
      <c r="D653" s="6"/>
      <c r="E653" s="7">
        <v>15.1882974011</v>
      </c>
      <c r="F653" s="8">
        <v>1</v>
      </c>
      <c r="G653" s="7">
        <v>20805.173603853553</v>
      </c>
      <c r="H653" s="7">
        <v>52.556720576785828</v>
      </c>
      <c r="I653" s="8">
        <v>1</v>
      </c>
      <c r="J653" s="7">
        <v>7178.5490054399997</v>
      </c>
      <c r="K653" s="1">
        <v>1</v>
      </c>
      <c r="L653" s="8">
        <f t="shared" si="50"/>
        <v>3</v>
      </c>
      <c r="M653" s="6">
        <v>23426.1055285</v>
      </c>
      <c r="N653" s="6">
        <f t="shared" si="51"/>
        <v>28051.467627271439</v>
      </c>
      <c r="O653" s="7">
        <f t="shared" si="52"/>
        <v>-4625.3620987714385</v>
      </c>
      <c r="P653" s="7">
        <v>53936.748166199999</v>
      </c>
      <c r="Q653" s="24">
        <f t="shared" si="53"/>
        <v>0.43432550765417116</v>
      </c>
      <c r="R653" s="24">
        <v>0.35559186339378357</v>
      </c>
      <c r="S653" s="25">
        <f t="shared" si="54"/>
        <v>15.444261658619773</v>
      </c>
      <c r="T653" s="4">
        <v>652</v>
      </c>
    </row>
    <row r="654" spans="1:20" x14ac:dyDescent="0.25">
      <c r="A654" s="33">
        <v>47318</v>
      </c>
      <c r="B654" s="5" t="s">
        <v>731</v>
      </c>
      <c r="C654" s="5" t="s">
        <v>69</v>
      </c>
      <c r="D654" s="6">
        <v>12800.070529000001</v>
      </c>
      <c r="E654" s="6">
        <v>13678.262817999999</v>
      </c>
      <c r="F654" s="8">
        <v>1</v>
      </c>
      <c r="G654" s="7"/>
      <c r="H654" s="7"/>
      <c r="I654" s="8"/>
      <c r="J654" s="6"/>
      <c r="K654" s="1"/>
      <c r="L654" s="8">
        <f t="shared" si="50"/>
        <v>1</v>
      </c>
      <c r="M654" s="6">
        <v>17689.568219000001</v>
      </c>
      <c r="N654" s="6">
        <f t="shared" si="51"/>
        <v>26478.333347</v>
      </c>
      <c r="O654" s="6">
        <f t="shared" si="52"/>
        <v>-8788.7651279999991</v>
      </c>
      <c r="P654" s="7">
        <v>56322.124631400002</v>
      </c>
      <c r="Q654" s="24">
        <f t="shared" si="53"/>
        <v>0.31407849641272118</v>
      </c>
      <c r="R654" s="24">
        <v>0.4885273277759552</v>
      </c>
      <c r="S654" s="25">
        <f t="shared" si="54"/>
        <v>15.343592856439662</v>
      </c>
      <c r="T654" s="4">
        <v>653</v>
      </c>
    </row>
    <row r="655" spans="1:20" x14ac:dyDescent="0.25">
      <c r="A655" s="33">
        <v>5310</v>
      </c>
      <c r="B655" s="5" t="s">
        <v>305</v>
      </c>
      <c r="C655" s="5" t="s">
        <v>15</v>
      </c>
      <c r="D655" s="6"/>
      <c r="E655" s="7">
        <v>4.0970696551200003</v>
      </c>
      <c r="F655" s="8">
        <v>1</v>
      </c>
      <c r="G655" s="7">
        <v>6238.4772865100003</v>
      </c>
      <c r="H655" s="7"/>
      <c r="I655" s="8">
        <v>1</v>
      </c>
      <c r="J655" s="7">
        <v>9230.4658905199994</v>
      </c>
      <c r="K655" s="1">
        <v>1</v>
      </c>
      <c r="L655" s="8">
        <f t="shared" si="50"/>
        <v>3</v>
      </c>
      <c r="M655" s="6">
        <v>13554.945640800001</v>
      </c>
      <c r="N655" s="6">
        <f t="shared" si="51"/>
        <v>15473.040246685119</v>
      </c>
      <c r="O655" s="7">
        <f t="shared" si="52"/>
        <v>-1918.0946058851187</v>
      </c>
      <c r="P655" s="7">
        <v>33059.959829300002</v>
      </c>
      <c r="Q655" s="24">
        <f t="shared" si="53"/>
        <v>0.41001095315266167</v>
      </c>
      <c r="R655" s="24">
        <v>0.37407839298248291</v>
      </c>
      <c r="S655" s="25">
        <f t="shared" si="54"/>
        <v>15.337623846056376</v>
      </c>
      <c r="T655" s="4">
        <v>654</v>
      </c>
    </row>
    <row r="656" spans="1:20" x14ac:dyDescent="0.25">
      <c r="A656" s="33">
        <v>52356</v>
      </c>
      <c r="B656" s="5" t="s">
        <v>539</v>
      </c>
      <c r="C656" s="5" t="s">
        <v>18</v>
      </c>
      <c r="D656" s="6"/>
      <c r="E656" s="7"/>
      <c r="F656" s="8"/>
      <c r="G656" s="7">
        <v>38758.326077260004</v>
      </c>
      <c r="H656" s="7">
        <v>722.09915714900001</v>
      </c>
      <c r="I656" s="8">
        <v>1</v>
      </c>
      <c r="J656" s="7">
        <v>31288.198509999998</v>
      </c>
      <c r="K656" s="1">
        <v>1</v>
      </c>
      <c r="L656" s="8">
        <f t="shared" si="50"/>
        <v>2</v>
      </c>
      <c r="M656" s="6">
        <v>63541.140922699997</v>
      </c>
      <c r="N656" s="6">
        <f t="shared" si="51"/>
        <v>70768.623744409007</v>
      </c>
      <c r="O656" s="7">
        <f t="shared" si="52"/>
        <v>-7227.4828217090108</v>
      </c>
      <c r="P656" s="7">
        <v>158528.63128100001</v>
      </c>
      <c r="Q656" s="24">
        <f t="shared" si="53"/>
        <v>0.40081807563247118</v>
      </c>
      <c r="R656" s="24">
        <v>0.38242533802986145</v>
      </c>
      <c r="S656" s="25">
        <f t="shared" si="54"/>
        <v>15.328298806222637</v>
      </c>
      <c r="T656" s="4">
        <v>655</v>
      </c>
    </row>
    <row r="657" spans="1:20" x14ac:dyDescent="0.25">
      <c r="A657" s="33">
        <v>47703</v>
      </c>
      <c r="B657" s="5" t="s">
        <v>732</v>
      </c>
      <c r="C657" s="5" t="s">
        <v>69</v>
      </c>
      <c r="D657" s="6">
        <v>3465.9109295100002</v>
      </c>
      <c r="E657" s="7">
        <v>4094.7621160200001</v>
      </c>
      <c r="F657" s="8">
        <v>1</v>
      </c>
      <c r="G657" s="7"/>
      <c r="H657" s="7"/>
      <c r="I657" s="8"/>
      <c r="J657" s="7"/>
      <c r="K657" s="1"/>
      <c r="L657" s="8">
        <f t="shared" si="50"/>
        <v>1</v>
      </c>
      <c r="M657" s="6">
        <v>7560.67305683</v>
      </c>
      <c r="N657" s="6">
        <f t="shared" si="51"/>
        <v>7560.6730455300003</v>
      </c>
      <c r="O657" s="6">
        <f t="shared" si="52"/>
        <v>1.1299999641778413E-5</v>
      </c>
      <c r="P657" s="7">
        <v>26799.991876399999</v>
      </c>
      <c r="Q657" s="24">
        <f t="shared" si="53"/>
        <v>0.28211475181408202</v>
      </c>
      <c r="R657" s="24">
        <v>0.54219305515289307</v>
      </c>
      <c r="S657" s="25">
        <f t="shared" si="54"/>
        <v>15.29606591897773</v>
      </c>
      <c r="T657" s="4">
        <v>656</v>
      </c>
    </row>
    <row r="658" spans="1:20" x14ac:dyDescent="0.25">
      <c r="A658" s="33">
        <v>54001</v>
      </c>
      <c r="B658" s="5" t="s">
        <v>733</v>
      </c>
      <c r="C658" s="5" t="s">
        <v>12</v>
      </c>
      <c r="D658" s="6">
        <v>997.67068473400002</v>
      </c>
      <c r="E658" s="7">
        <v>19475.702146299998</v>
      </c>
      <c r="F658" s="8">
        <v>1</v>
      </c>
      <c r="G658" s="7">
        <v>11507.5053797</v>
      </c>
      <c r="H658" s="7">
        <v>0.51438160345600004</v>
      </c>
      <c r="I658" s="8">
        <v>1</v>
      </c>
      <c r="J658" s="7">
        <v>10380.895212400001</v>
      </c>
      <c r="K658" s="1">
        <v>1</v>
      </c>
      <c r="L658" s="8">
        <f t="shared" si="50"/>
        <v>3</v>
      </c>
      <c r="M658" s="6">
        <v>39508.672710400002</v>
      </c>
      <c r="N658" s="6">
        <f t="shared" si="51"/>
        <v>42362.287804737454</v>
      </c>
      <c r="O658" s="7">
        <f t="shared" si="52"/>
        <v>-2853.6150943374523</v>
      </c>
      <c r="P658" s="7">
        <v>113488.74260500001</v>
      </c>
      <c r="Q658" s="24">
        <f t="shared" si="53"/>
        <v>0.3481285615077328</v>
      </c>
      <c r="R658" s="24">
        <v>0.4393063485622406</v>
      </c>
      <c r="S658" s="25">
        <f t="shared" si="54"/>
        <v>15.293508718618748</v>
      </c>
      <c r="T658" s="4">
        <v>657</v>
      </c>
    </row>
    <row r="659" spans="1:20" x14ac:dyDescent="0.25">
      <c r="A659" s="33">
        <v>5282</v>
      </c>
      <c r="B659" s="5" t="s">
        <v>729</v>
      </c>
      <c r="C659" s="5" t="s">
        <v>15</v>
      </c>
      <c r="D659" s="6"/>
      <c r="E659" s="7">
        <v>614.06705356299994</v>
      </c>
      <c r="F659" s="8">
        <v>1</v>
      </c>
      <c r="G659" s="7">
        <v>6725.7052924099999</v>
      </c>
      <c r="H659" s="7">
        <v>6.5168569316900002E-2</v>
      </c>
      <c r="I659" s="8">
        <v>1</v>
      </c>
      <c r="J659" s="7">
        <v>15068.813991200001</v>
      </c>
      <c r="K659" s="1">
        <v>1</v>
      </c>
      <c r="L659" s="8">
        <f t="shared" si="50"/>
        <v>3</v>
      </c>
      <c r="M659" s="6">
        <v>17370.253175000002</v>
      </c>
      <c r="N659" s="6">
        <f t="shared" si="51"/>
        <v>22408.651505742317</v>
      </c>
      <c r="O659" s="7">
        <f t="shared" si="52"/>
        <v>-5038.398330742315</v>
      </c>
      <c r="P659" s="7">
        <v>24990.048598900001</v>
      </c>
      <c r="Q659" s="24">
        <f t="shared" si="53"/>
        <v>0.69508681050602661</v>
      </c>
      <c r="R659" s="24">
        <v>0.21966700255870819</v>
      </c>
      <c r="S659" s="25">
        <f t="shared" si="54"/>
        <v>15.268763618195166</v>
      </c>
      <c r="T659" s="4">
        <v>658</v>
      </c>
    </row>
    <row r="660" spans="1:20" x14ac:dyDescent="0.25">
      <c r="A660" s="33">
        <v>15740</v>
      </c>
      <c r="B660" s="5" t="s">
        <v>734</v>
      </c>
      <c r="C660" s="5" t="s">
        <v>46</v>
      </c>
      <c r="D660" s="6"/>
      <c r="E660" s="7"/>
      <c r="F660" s="8"/>
      <c r="G660" s="7">
        <v>412.95952015</v>
      </c>
      <c r="H660" s="7"/>
      <c r="I660" s="8">
        <v>1</v>
      </c>
      <c r="J660" s="7">
        <v>4914.2990154400004</v>
      </c>
      <c r="K660" s="1">
        <v>1</v>
      </c>
      <c r="L660" s="8">
        <f t="shared" si="50"/>
        <v>2</v>
      </c>
      <c r="M660" s="6">
        <v>5204.4268670600004</v>
      </c>
      <c r="N660" s="6">
        <f t="shared" si="51"/>
        <v>5327.2585355900001</v>
      </c>
      <c r="O660" s="7">
        <f t="shared" si="52"/>
        <v>-122.83166852999966</v>
      </c>
      <c r="P660" s="7">
        <v>11944.471288500001</v>
      </c>
      <c r="Q660" s="24">
        <f t="shared" si="53"/>
        <v>0.43571847939981762</v>
      </c>
      <c r="R660" s="24">
        <v>0.34817376732826233</v>
      </c>
      <c r="S660" s="25">
        <f t="shared" si="54"/>
        <v>15.170574446717636</v>
      </c>
      <c r="T660" s="4">
        <v>659</v>
      </c>
    </row>
    <row r="661" spans="1:20" x14ac:dyDescent="0.25">
      <c r="A661" s="33">
        <v>25312</v>
      </c>
      <c r="B661" s="5" t="s">
        <v>359</v>
      </c>
      <c r="C661" s="5" t="s">
        <v>61</v>
      </c>
      <c r="D661" s="6"/>
      <c r="E661" s="7"/>
      <c r="F661" s="8"/>
      <c r="G661" s="7">
        <v>2529.5917665749998</v>
      </c>
      <c r="H661" s="7"/>
      <c r="I661" s="8">
        <v>1</v>
      </c>
      <c r="J661" s="7">
        <v>5612.1443007799999</v>
      </c>
      <c r="K661" s="1">
        <v>1</v>
      </c>
      <c r="L661" s="8">
        <f t="shared" si="50"/>
        <v>2</v>
      </c>
      <c r="M661" s="6">
        <v>5786.4544059399996</v>
      </c>
      <c r="N661" s="6">
        <f t="shared" si="51"/>
        <v>8141.7360673549992</v>
      </c>
      <c r="O661" s="7">
        <f t="shared" si="52"/>
        <v>-2355.2816614149997</v>
      </c>
      <c r="P661" s="7">
        <v>6031.4392921099998</v>
      </c>
      <c r="Q661" s="24">
        <f t="shared" si="53"/>
        <v>0.95938201906624909</v>
      </c>
      <c r="R661" s="24">
        <v>0.15789473056793213</v>
      </c>
      <c r="S661" s="25">
        <f t="shared" si="54"/>
        <v>15.148136541218413</v>
      </c>
      <c r="T661" s="4">
        <v>660</v>
      </c>
    </row>
    <row r="662" spans="1:20" x14ac:dyDescent="0.25">
      <c r="A662" s="33">
        <v>52036</v>
      </c>
      <c r="B662" s="5" t="s">
        <v>712</v>
      </c>
      <c r="C662" s="5" t="s">
        <v>18</v>
      </c>
      <c r="D662" s="6"/>
      <c r="E662" s="7"/>
      <c r="F662" s="8"/>
      <c r="G662" s="7">
        <v>4374.1851550600004</v>
      </c>
      <c r="H662" s="7"/>
      <c r="I662" s="8">
        <v>1</v>
      </c>
      <c r="J662" s="7">
        <v>84.2765671561</v>
      </c>
      <c r="K662" s="1">
        <v>1</v>
      </c>
      <c r="L662" s="8">
        <f t="shared" si="50"/>
        <v>2</v>
      </c>
      <c r="M662" s="6">
        <v>4423.1300963599997</v>
      </c>
      <c r="N662" s="6">
        <f t="shared" si="51"/>
        <v>4458.4617222161005</v>
      </c>
      <c r="O662" s="7">
        <f t="shared" si="52"/>
        <v>-35.3316258561008</v>
      </c>
      <c r="P662" s="7">
        <v>6881.9818849000003</v>
      </c>
      <c r="Q662" s="24">
        <f t="shared" si="53"/>
        <v>0.64271167380793981</v>
      </c>
      <c r="R662" s="24">
        <v>0.23466160893440247</v>
      </c>
      <c r="S662" s="25">
        <f t="shared" si="54"/>
        <v>15.081975545669401</v>
      </c>
      <c r="T662" s="4">
        <v>661</v>
      </c>
    </row>
    <row r="663" spans="1:20" x14ac:dyDescent="0.25">
      <c r="A663" s="33">
        <v>76233</v>
      </c>
      <c r="B663" s="5" t="s">
        <v>632</v>
      </c>
      <c r="C663" s="5" t="s">
        <v>57</v>
      </c>
      <c r="D663" s="6">
        <v>3.4926561527200001E-2</v>
      </c>
      <c r="E663" s="7"/>
      <c r="F663" s="8">
        <v>1</v>
      </c>
      <c r="G663" s="7">
        <v>48369.562172851016</v>
      </c>
      <c r="H663" s="7">
        <v>41.628924824360183</v>
      </c>
      <c r="I663" s="8">
        <v>1</v>
      </c>
      <c r="J663" s="7">
        <v>5712.7709990800004</v>
      </c>
      <c r="K663" s="1">
        <v>1</v>
      </c>
      <c r="L663" s="8">
        <f t="shared" si="50"/>
        <v>3</v>
      </c>
      <c r="M663" s="6">
        <v>50119.956772099998</v>
      </c>
      <c r="N663" s="6">
        <f t="shared" si="51"/>
        <v>54123.997023316908</v>
      </c>
      <c r="O663" s="7">
        <f t="shared" si="52"/>
        <v>-4004.0402512169094</v>
      </c>
      <c r="P663" s="7">
        <v>91941.566061899997</v>
      </c>
      <c r="Q663" s="24">
        <f t="shared" si="53"/>
        <v>0.54512837793470426</v>
      </c>
      <c r="R663" s="24">
        <v>0.27622058987617493</v>
      </c>
      <c r="S663" s="25">
        <f t="shared" si="54"/>
        <v>15.057568211136644</v>
      </c>
      <c r="T663" s="4">
        <v>662</v>
      </c>
    </row>
    <row r="664" spans="1:20" x14ac:dyDescent="0.25">
      <c r="A664" s="33">
        <v>13001</v>
      </c>
      <c r="B664" s="5" t="s">
        <v>736</v>
      </c>
      <c r="C664" s="5" t="s">
        <v>33</v>
      </c>
      <c r="D664" s="6">
        <v>3024.9393484500001</v>
      </c>
      <c r="E664" s="7">
        <v>16109.973129</v>
      </c>
      <c r="F664" s="8">
        <v>1</v>
      </c>
      <c r="G664" s="7">
        <v>120.67901627000001</v>
      </c>
      <c r="H664" s="7"/>
      <c r="I664" s="8">
        <v>1</v>
      </c>
      <c r="J664" s="7"/>
      <c r="K664" s="1"/>
      <c r="L664" s="8">
        <f t="shared" si="50"/>
        <v>2</v>
      </c>
      <c r="M664" s="6">
        <v>19025.197976700001</v>
      </c>
      <c r="N664" s="6">
        <f t="shared" si="51"/>
        <v>19255.591493720003</v>
      </c>
      <c r="O664" s="7">
        <f t="shared" si="52"/>
        <v>-230.39351702000204</v>
      </c>
      <c r="P664" s="7">
        <v>56734.783894699998</v>
      </c>
      <c r="Q664" s="24">
        <f t="shared" si="53"/>
        <v>0.33533569127558238</v>
      </c>
      <c r="R664" s="24">
        <v>0.44781783223152161</v>
      </c>
      <c r="S664" s="25">
        <f t="shared" si="54"/>
        <v>15.016930233689008</v>
      </c>
      <c r="T664" s="4">
        <v>663</v>
      </c>
    </row>
    <row r="665" spans="1:20" x14ac:dyDescent="0.25">
      <c r="A665" s="33">
        <v>52560</v>
      </c>
      <c r="B665" s="5" t="s">
        <v>678</v>
      </c>
      <c r="C665" s="5" t="s">
        <v>18</v>
      </c>
      <c r="D665" s="6"/>
      <c r="E665" s="7"/>
      <c r="F665" s="8"/>
      <c r="G665" s="7">
        <v>8450.7576423400005</v>
      </c>
      <c r="H665" s="7">
        <v>110.157937993</v>
      </c>
      <c r="I665" s="8">
        <v>1</v>
      </c>
      <c r="J665" s="7">
        <v>13868.6295094</v>
      </c>
      <c r="K665" s="1">
        <v>1</v>
      </c>
      <c r="L665" s="8">
        <f t="shared" si="50"/>
        <v>2</v>
      </c>
      <c r="M665" s="6">
        <v>19506.3626114</v>
      </c>
      <c r="N665" s="6">
        <f t="shared" si="51"/>
        <v>22429.545089733001</v>
      </c>
      <c r="O665" s="7">
        <f t="shared" si="52"/>
        <v>-2923.1824783330012</v>
      </c>
      <c r="P665" s="7">
        <v>37660.223379199997</v>
      </c>
      <c r="Q665" s="24">
        <f t="shared" si="53"/>
        <v>0.51795663597081842</v>
      </c>
      <c r="R665" s="24">
        <v>0.2889782190322876</v>
      </c>
      <c r="S665" s="25">
        <f t="shared" si="54"/>
        <v>14.967818619880202</v>
      </c>
      <c r="T665" s="4">
        <v>664</v>
      </c>
    </row>
    <row r="666" spans="1:20" x14ac:dyDescent="0.25">
      <c r="A666" s="33">
        <v>25290</v>
      </c>
      <c r="B666" s="5" t="s">
        <v>776</v>
      </c>
      <c r="C666" s="5" t="s">
        <v>61</v>
      </c>
      <c r="D666" s="6"/>
      <c r="E666" s="7"/>
      <c r="F666" s="8"/>
      <c r="G666" s="7">
        <v>6172.7073349100001</v>
      </c>
      <c r="H666" s="7"/>
      <c r="I666" s="8">
        <v>1</v>
      </c>
      <c r="J666" s="7">
        <v>15929.1944239</v>
      </c>
      <c r="K666" s="1">
        <v>1</v>
      </c>
      <c r="L666" s="8">
        <f t="shared" si="50"/>
        <v>2</v>
      </c>
      <c r="M666" s="6">
        <v>16345.1548306</v>
      </c>
      <c r="N666" s="6">
        <f t="shared" si="51"/>
        <v>22101.90175881</v>
      </c>
      <c r="O666" s="7">
        <f t="shared" si="52"/>
        <v>-5756.7469282099992</v>
      </c>
      <c r="P666" s="7">
        <v>21148.560360399999</v>
      </c>
      <c r="Q666" s="24">
        <f t="shared" si="53"/>
        <v>0.77287316734834488</v>
      </c>
      <c r="R666" s="24">
        <v>0.19322657585144043</v>
      </c>
      <c r="S666" s="25">
        <f t="shared" si="54"/>
        <v>14.933963569417797</v>
      </c>
      <c r="T666" s="4">
        <v>665</v>
      </c>
    </row>
    <row r="667" spans="1:20" x14ac:dyDescent="0.25">
      <c r="A667" s="33">
        <v>19455</v>
      </c>
      <c r="B667" s="5" t="s">
        <v>756</v>
      </c>
      <c r="C667" s="5" t="s">
        <v>80</v>
      </c>
      <c r="D667" s="6"/>
      <c r="E667" s="7">
        <v>63.864723632800001</v>
      </c>
      <c r="F667" s="8">
        <v>1</v>
      </c>
      <c r="G667" s="7">
        <v>5874.9989396730007</v>
      </c>
      <c r="H667" s="7">
        <v>8.8756810140199995</v>
      </c>
      <c r="I667" s="8">
        <v>1</v>
      </c>
      <c r="J667" s="7">
        <v>2188.5225699699999</v>
      </c>
      <c r="K667" s="1">
        <v>1</v>
      </c>
      <c r="L667" s="8">
        <f t="shared" si="50"/>
        <v>3</v>
      </c>
      <c r="M667" s="6">
        <v>6066.4476426000001</v>
      </c>
      <c r="N667" s="6">
        <f t="shared" si="51"/>
        <v>8136.2619142898202</v>
      </c>
      <c r="O667" s="7">
        <f t="shared" si="52"/>
        <v>-2069.8142716898201</v>
      </c>
      <c r="P667" s="7">
        <v>18804.2173004</v>
      </c>
      <c r="Q667" s="24">
        <f t="shared" si="53"/>
        <v>0.32261101569332301</v>
      </c>
      <c r="R667" s="24">
        <v>0.46104130148887634</v>
      </c>
      <c r="S667" s="25">
        <f t="shared" si="54"/>
        <v>14.873700254989794</v>
      </c>
      <c r="T667" s="4">
        <v>666</v>
      </c>
    </row>
    <row r="668" spans="1:20" x14ac:dyDescent="0.25">
      <c r="A668" s="33">
        <v>25168</v>
      </c>
      <c r="B668" s="5" t="s">
        <v>670</v>
      </c>
      <c r="C668" s="5" t="s">
        <v>61</v>
      </c>
      <c r="D668" s="6"/>
      <c r="E668" s="7">
        <v>122.071400178</v>
      </c>
      <c r="F668" s="8">
        <v>1</v>
      </c>
      <c r="G668" s="7">
        <v>5545.5146573399998</v>
      </c>
      <c r="H668" s="7">
        <v>6.1004133775899999E-2</v>
      </c>
      <c r="I668" s="8">
        <v>1</v>
      </c>
      <c r="J668" s="7">
        <v>3612.3201066199999</v>
      </c>
      <c r="K668" s="1">
        <v>1</v>
      </c>
      <c r="L668" s="8">
        <f t="shared" si="50"/>
        <v>3</v>
      </c>
      <c r="M668" s="6">
        <v>8110.6554274800001</v>
      </c>
      <c r="N668" s="6">
        <f t="shared" si="51"/>
        <v>9279.9671682717744</v>
      </c>
      <c r="O668" s="7">
        <f t="shared" si="52"/>
        <v>-1169.3117407917744</v>
      </c>
      <c r="P668" s="7">
        <v>17386.896689000001</v>
      </c>
      <c r="Q668" s="24">
        <f t="shared" si="53"/>
        <v>0.46648091218091203</v>
      </c>
      <c r="R668" s="24">
        <v>0.31883445382118225</v>
      </c>
      <c r="S668" s="25">
        <f t="shared" si="54"/>
        <v>14.873018685320796</v>
      </c>
      <c r="T668" s="4">
        <v>667</v>
      </c>
    </row>
    <row r="669" spans="1:20" x14ac:dyDescent="0.25">
      <c r="A669" s="33">
        <v>13620</v>
      </c>
      <c r="B669" s="5" t="s">
        <v>743</v>
      </c>
      <c r="C669" s="5" t="s">
        <v>33</v>
      </c>
      <c r="D669" s="6">
        <v>465.38853944499999</v>
      </c>
      <c r="E669" s="7">
        <v>1543.43524632</v>
      </c>
      <c r="F669" s="8">
        <v>1</v>
      </c>
      <c r="G669" s="7"/>
      <c r="H669" s="7"/>
      <c r="I669" s="8"/>
      <c r="J669" s="7"/>
      <c r="K669" s="1"/>
      <c r="L669" s="8">
        <f t="shared" si="50"/>
        <v>1</v>
      </c>
      <c r="M669" s="6">
        <v>2008.8237947600001</v>
      </c>
      <c r="N669" s="6">
        <f t="shared" si="51"/>
        <v>2008.8237857650001</v>
      </c>
      <c r="O669" s="7">
        <f t="shared" si="52"/>
        <v>8.99499991646735E-6</v>
      </c>
      <c r="P669" s="7">
        <v>4190.7671346500001</v>
      </c>
      <c r="Q669" s="24">
        <f t="shared" si="53"/>
        <v>0.4793451247029909</v>
      </c>
      <c r="R669" s="24">
        <v>0.30990782380104065</v>
      </c>
      <c r="S669" s="25">
        <f t="shared" si="54"/>
        <v>14.855280444634236</v>
      </c>
      <c r="T669" s="4">
        <v>668</v>
      </c>
    </row>
    <row r="670" spans="1:20" x14ac:dyDescent="0.25">
      <c r="A670" s="33">
        <v>52418</v>
      </c>
      <c r="B670" s="5" t="s">
        <v>386</v>
      </c>
      <c r="C670" s="5" t="s">
        <v>18</v>
      </c>
      <c r="D670" s="6"/>
      <c r="E670" s="7"/>
      <c r="F670" s="8"/>
      <c r="G670" s="7">
        <v>33615.159477779998</v>
      </c>
      <c r="H670" s="7">
        <v>1.6482143392299999</v>
      </c>
      <c r="I670" s="8">
        <v>1</v>
      </c>
      <c r="J670" s="7">
        <v>5677.9406870499997</v>
      </c>
      <c r="K670" s="1">
        <v>1</v>
      </c>
      <c r="L670" s="8">
        <f t="shared" si="50"/>
        <v>2</v>
      </c>
      <c r="M670" s="6">
        <v>39034.072550099998</v>
      </c>
      <c r="N670" s="6">
        <f t="shared" si="51"/>
        <v>39294.748379169228</v>
      </c>
      <c r="O670" s="7">
        <f t="shared" si="52"/>
        <v>-260.67582906923053</v>
      </c>
      <c r="P670" s="7">
        <v>95786.792909099997</v>
      </c>
      <c r="Q670" s="24">
        <f t="shared" si="53"/>
        <v>0.40750996420918545</v>
      </c>
      <c r="R670" s="24">
        <v>0.36397850513458252</v>
      </c>
      <c r="S670" s="25">
        <f t="shared" si="54"/>
        <v>14.832486760030655</v>
      </c>
      <c r="T670" s="4">
        <v>669</v>
      </c>
    </row>
    <row r="671" spans="1:20" x14ac:dyDescent="0.25">
      <c r="A671" s="33">
        <v>27413</v>
      </c>
      <c r="B671" s="5" t="s">
        <v>297</v>
      </c>
      <c r="C671" s="5" t="s">
        <v>49</v>
      </c>
      <c r="D671" s="6">
        <v>143.00035527099999</v>
      </c>
      <c r="E671" s="7">
        <v>1683.4618704100001</v>
      </c>
      <c r="F671" s="8">
        <v>1</v>
      </c>
      <c r="G671" s="7">
        <v>15277.335134222309</v>
      </c>
      <c r="H671" s="7">
        <v>1.37323817535</v>
      </c>
      <c r="I671" s="8">
        <v>1</v>
      </c>
      <c r="J671" s="7">
        <v>561.96522250099997</v>
      </c>
      <c r="K671" s="1">
        <v>1</v>
      </c>
      <c r="L671" s="8">
        <f t="shared" si="50"/>
        <v>3</v>
      </c>
      <c r="M671" s="6">
        <v>17554.9393136</v>
      </c>
      <c r="N671" s="6">
        <f t="shared" si="51"/>
        <v>17667.135820579661</v>
      </c>
      <c r="O671" s="7">
        <f t="shared" si="52"/>
        <v>-112.19650697966063</v>
      </c>
      <c r="P671" s="7">
        <v>83348.225380599994</v>
      </c>
      <c r="Q671" s="24">
        <f t="shared" si="53"/>
        <v>0.21062163271548265</v>
      </c>
      <c r="R671" s="24">
        <v>0.70383691787719727</v>
      </c>
      <c r="S671" s="25">
        <f t="shared" si="54"/>
        <v>14.824328080872837</v>
      </c>
      <c r="T671" s="4">
        <v>670</v>
      </c>
    </row>
    <row r="672" spans="1:20" x14ac:dyDescent="0.25">
      <c r="A672" s="33">
        <v>25086</v>
      </c>
      <c r="B672" s="5" t="s">
        <v>671</v>
      </c>
      <c r="C672" s="5" t="s">
        <v>61</v>
      </c>
      <c r="D672" s="6"/>
      <c r="E672" s="7">
        <v>934.17302388200005</v>
      </c>
      <c r="F672" s="8">
        <v>1</v>
      </c>
      <c r="G672" s="7">
        <v>4412.1956445699998</v>
      </c>
      <c r="H672" s="7">
        <v>2.9619340275099999</v>
      </c>
      <c r="I672" s="8">
        <v>1</v>
      </c>
      <c r="J672" s="7">
        <v>4364.1417622500003</v>
      </c>
      <c r="K672" s="1">
        <v>1</v>
      </c>
      <c r="L672" s="8">
        <f t="shared" si="50"/>
        <v>3</v>
      </c>
      <c r="M672" s="6">
        <v>8711.0723812300002</v>
      </c>
      <c r="N672" s="6">
        <f t="shared" si="51"/>
        <v>9713.4723647295104</v>
      </c>
      <c r="O672" s="7">
        <f t="shared" si="52"/>
        <v>-1002.3999834995102</v>
      </c>
      <c r="P672" s="7">
        <v>17783.997025500001</v>
      </c>
      <c r="Q672" s="24">
        <f t="shared" si="53"/>
        <v>0.48982646413736042</v>
      </c>
      <c r="R672" s="24">
        <v>0.30258303880691528</v>
      </c>
      <c r="S672" s="25">
        <f t="shared" si="54"/>
        <v>14.821318000672903</v>
      </c>
      <c r="T672" s="4">
        <v>671</v>
      </c>
    </row>
    <row r="673" spans="1:20" x14ac:dyDescent="0.25">
      <c r="A673" s="33">
        <v>52480</v>
      </c>
      <c r="B673" s="5" t="s">
        <v>18</v>
      </c>
      <c r="C673" s="5" t="s">
        <v>18</v>
      </c>
      <c r="D673" s="6"/>
      <c r="E673" s="7"/>
      <c r="F673" s="8"/>
      <c r="G673" s="7">
        <v>2243.9738428791998</v>
      </c>
      <c r="H673" s="7">
        <v>234.836612164</v>
      </c>
      <c r="I673" s="8">
        <v>1</v>
      </c>
      <c r="J673" s="7">
        <v>403.963266374</v>
      </c>
      <c r="K673" s="1">
        <v>1</v>
      </c>
      <c r="L673" s="8">
        <f t="shared" si="50"/>
        <v>2</v>
      </c>
      <c r="M673" s="6">
        <v>2791.4142943100001</v>
      </c>
      <c r="N673" s="6">
        <f t="shared" si="51"/>
        <v>2882.7737214171998</v>
      </c>
      <c r="O673" s="7">
        <f t="shared" si="52"/>
        <v>-91.359427107199735</v>
      </c>
      <c r="P673" s="7">
        <v>4950.7745891599998</v>
      </c>
      <c r="Q673" s="24">
        <f t="shared" si="53"/>
        <v>0.56383384943882497</v>
      </c>
      <c r="R673" s="24">
        <v>0.26198083162307739</v>
      </c>
      <c r="S673" s="25">
        <f t="shared" si="54"/>
        <v>14.771366077322437</v>
      </c>
      <c r="T673" s="4">
        <v>672</v>
      </c>
    </row>
    <row r="674" spans="1:20" x14ac:dyDescent="0.25">
      <c r="A674" s="33">
        <v>25317</v>
      </c>
      <c r="B674" s="5" t="s">
        <v>744</v>
      </c>
      <c r="C674" s="5" t="s">
        <v>61</v>
      </c>
      <c r="D674" s="6">
        <v>332.17892598700001</v>
      </c>
      <c r="E674" s="7">
        <v>1783.6801807700001</v>
      </c>
      <c r="F674" s="8">
        <v>1</v>
      </c>
      <c r="G674" s="7">
        <v>4066.7838488000002</v>
      </c>
      <c r="H674" s="7"/>
      <c r="I674" s="8">
        <v>1</v>
      </c>
      <c r="J674" s="7">
        <v>6939.1635268700002</v>
      </c>
      <c r="K674" s="1">
        <v>1</v>
      </c>
      <c r="L674" s="8">
        <f t="shared" si="50"/>
        <v>3</v>
      </c>
      <c r="M674" s="6">
        <v>11023.654719100001</v>
      </c>
      <c r="N674" s="6">
        <f t="shared" si="51"/>
        <v>13121.806482427</v>
      </c>
      <c r="O674" s="7">
        <f t="shared" si="52"/>
        <v>-2098.1517633269996</v>
      </c>
      <c r="P674" s="7">
        <v>17173.416781399999</v>
      </c>
      <c r="Q674" s="24">
        <f t="shared" si="53"/>
        <v>0.64190224108689797</v>
      </c>
      <c r="R674" s="24">
        <v>0.22985348105430603</v>
      </c>
      <c r="S674" s="25">
        <f t="shared" si="54"/>
        <v>14.75434646103839</v>
      </c>
      <c r="T674" s="4">
        <v>673</v>
      </c>
    </row>
    <row r="675" spans="1:20" x14ac:dyDescent="0.25">
      <c r="A675" s="33">
        <v>41006</v>
      </c>
      <c r="B675" s="5" t="s">
        <v>229</v>
      </c>
      <c r="C675" s="5" t="s">
        <v>99</v>
      </c>
      <c r="D675" s="6"/>
      <c r="E675" s="7"/>
      <c r="F675" s="8"/>
      <c r="G675" s="7">
        <v>9437.6420782999994</v>
      </c>
      <c r="H675" s="7">
        <v>4.3113876818600003</v>
      </c>
      <c r="I675" s="8">
        <v>1</v>
      </c>
      <c r="J675" s="7">
        <v>8309.3450957000005</v>
      </c>
      <c r="K675" s="1">
        <v>1</v>
      </c>
      <c r="L675" s="8">
        <f t="shared" si="50"/>
        <v>2</v>
      </c>
      <c r="M675" s="6">
        <v>16041.7109406</v>
      </c>
      <c r="N675" s="6">
        <f t="shared" si="51"/>
        <v>17751.298561681862</v>
      </c>
      <c r="O675" s="7">
        <f t="shared" si="52"/>
        <v>-1709.5876210818624</v>
      </c>
      <c r="P675" s="7">
        <v>53887.469623800003</v>
      </c>
      <c r="Q675" s="24">
        <f t="shared" si="53"/>
        <v>0.29768907415008772</v>
      </c>
      <c r="R675" s="24">
        <v>0.49352243542671204</v>
      </c>
      <c r="S675" s="25">
        <f t="shared" si="54"/>
        <v>14.691623687447436</v>
      </c>
      <c r="T675" s="4">
        <v>674</v>
      </c>
    </row>
    <row r="676" spans="1:20" x14ac:dyDescent="0.25">
      <c r="A676" s="33">
        <v>25053</v>
      </c>
      <c r="B676" s="5" t="s">
        <v>757</v>
      </c>
      <c r="C676" s="5" t="s">
        <v>61</v>
      </c>
      <c r="D676" s="6"/>
      <c r="E676" s="7"/>
      <c r="F676" s="8"/>
      <c r="G676" s="7">
        <v>6074.0050565900001</v>
      </c>
      <c r="H676" s="7"/>
      <c r="I676" s="8">
        <v>1</v>
      </c>
      <c r="J676" s="7">
        <v>12671.660102899999</v>
      </c>
      <c r="K676" s="1">
        <v>1</v>
      </c>
      <c r="L676" s="8">
        <f t="shared" si="50"/>
        <v>2</v>
      </c>
      <c r="M676" s="6">
        <v>12784.142311199999</v>
      </c>
      <c r="N676" s="6">
        <f t="shared" si="51"/>
        <v>18745.665159489999</v>
      </c>
      <c r="O676" s="7">
        <f t="shared" si="52"/>
        <v>-5961.5228482900002</v>
      </c>
      <c r="P676" s="7">
        <v>14432.259526399999</v>
      </c>
      <c r="Q676" s="24">
        <f t="shared" si="53"/>
        <v>0.88580324430937474</v>
      </c>
      <c r="R676" s="24">
        <v>0.16429752111434937</v>
      </c>
      <c r="S676" s="25">
        <f t="shared" si="54"/>
        <v>14.553527723507868</v>
      </c>
      <c r="T676" s="4">
        <v>675</v>
      </c>
    </row>
    <row r="677" spans="1:20" x14ac:dyDescent="0.25">
      <c r="A677" s="33">
        <v>99624</v>
      </c>
      <c r="B677" s="5" t="s">
        <v>752</v>
      </c>
      <c r="C677" s="5" t="s">
        <v>753</v>
      </c>
      <c r="D677" s="6">
        <v>98130.214056800003</v>
      </c>
      <c r="E677" s="7"/>
      <c r="F677" s="8">
        <v>1</v>
      </c>
      <c r="G677" s="7"/>
      <c r="H677" s="7"/>
      <c r="I677" s="8"/>
      <c r="J677" s="7"/>
      <c r="K677" s="1"/>
      <c r="L677" s="8">
        <f t="shared" si="50"/>
        <v>1</v>
      </c>
      <c r="M677" s="6">
        <v>98130.214056800003</v>
      </c>
      <c r="N677" s="6">
        <f t="shared" si="51"/>
        <v>98130.214056800003</v>
      </c>
      <c r="O677" s="7">
        <f t="shared" si="52"/>
        <v>0</v>
      </c>
      <c r="P677" s="7">
        <v>391472.95385300001</v>
      </c>
      <c r="Q677" s="24">
        <f t="shared" si="53"/>
        <v>0.25066920483515287</v>
      </c>
      <c r="R677" s="24">
        <v>0.578899085521698</v>
      </c>
      <c r="S677" s="25">
        <f t="shared" si="54"/>
        <v>14.51121734475212</v>
      </c>
      <c r="T677" s="4">
        <v>676</v>
      </c>
    </row>
    <row r="678" spans="1:20" x14ac:dyDescent="0.25">
      <c r="A678" s="33">
        <v>68615</v>
      </c>
      <c r="B678" s="5" t="s">
        <v>825</v>
      </c>
      <c r="C678" s="5" t="s">
        <v>350</v>
      </c>
      <c r="D678" s="6">
        <v>2460.1193555700002</v>
      </c>
      <c r="E678" s="7">
        <v>12838.9438983</v>
      </c>
      <c r="F678" s="8">
        <v>1</v>
      </c>
      <c r="G678" s="7">
        <v>23425.774173463</v>
      </c>
      <c r="H678" s="7">
        <v>0.45748921266499998</v>
      </c>
      <c r="I678" s="8">
        <v>1</v>
      </c>
      <c r="J678" s="7">
        <v>9253.9704609300006</v>
      </c>
      <c r="K678" s="1">
        <v>1</v>
      </c>
      <c r="L678" s="8">
        <f t="shared" si="50"/>
        <v>3</v>
      </c>
      <c r="M678" s="6">
        <v>44797.048694800003</v>
      </c>
      <c r="N678" s="6">
        <f t="shared" si="51"/>
        <v>47979.265377475662</v>
      </c>
      <c r="O678" s="7">
        <f t="shared" si="52"/>
        <v>-3182.2166826756584</v>
      </c>
      <c r="P678" s="7">
        <v>118502.967701</v>
      </c>
      <c r="Q678" s="24">
        <f t="shared" si="53"/>
        <v>0.37802469899175339</v>
      </c>
      <c r="R678" s="24">
        <v>0.38300251960754395</v>
      </c>
      <c r="S678" s="25">
        <f t="shared" si="54"/>
        <v>14.478441218772492</v>
      </c>
      <c r="T678" s="4">
        <v>677</v>
      </c>
    </row>
    <row r="679" spans="1:20" x14ac:dyDescent="0.25">
      <c r="A679" s="33">
        <v>68820</v>
      </c>
      <c r="B679" s="5" t="s">
        <v>846</v>
      </c>
      <c r="C679" s="5" t="s">
        <v>350</v>
      </c>
      <c r="D679" s="6"/>
      <c r="E679" s="7"/>
      <c r="F679" s="8"/>
      <c r="G679" s="7">
        <v>10673.2192475515</v>
      </c>
      <c r="H679" s="7">
        <v>3.9925963100000001</v>
      </c>
      <c r="I679" s="8">
        <v>1</v>
      </c>
      <c r="J679" s="7">
        <v>8009.8307000900004</v>
      </c>
      <c r="K679" s="1">
        <v>1</v>
      </c>
      <c r="L679" s="8">
        <f t="shared" si="50"/>
        <v>2</v>
      </c>
      <c r="M679" s="6">
        <v>15299.2129257</v>
      </c>
      <c r="N679" s="6">
        <f t="shared" si="51"/>
        <v>18687.042543951502</v>
      </c>
      <c r="O679" s="7">
        <f t="shared" si="52"/>
        <v>-3387.8296182515023</v>
      </c>
      <c r="P679" s="7">
        <v>33123.900024800001</v>
      </c>
      <c r="Q679" s="24">
        <f t="shared" si="53"/>
        <v>0.46187836922117914</v>
      </c>
      <c r="R679" s="24">
        <v>0.31240427494049072</v>
      </c>
      <c r="S679" s="25">
        <f t="shared" si="54"/>
        <v>14.429277704723873</v>
      </c>
      <c r="T679" s="4">
        <v>678</v>
      </c>
    </row>
    <row r="680" spans="1:20" x14ac:dyDescent="0.25">
      <c r="A680" s="33">
        <v>25320</v>
      </c>
      <c r="B680" s="5" t="s">
        <v>452</v>
      </c>
      <c r="C680" s="5" t="s">
        <v>61</v>
      </c>
      <c r="D680" s="6"/>
      <c r="E680" s="7">
        <v>2670.2636613899999</v>
      </c>
      <c r="F680" s="8">
        <v>1</v>
      </c>
      <c r="G680" s="7">
        <v>26125.631073139997</v>
      </c>
      <c r="H680" s="7">
        <v>26.0018384213</v>
      </c>
      <c r="I680" s="8">
        <v>1</v>
      </c>
      <c r="J680" s="7">
        <v>814.52822429499997</v>
      </c>
      <c r="K680" s="1">
        <v>1</v>
      </c>
      <c r="L680" s="8">
        <f t="shared" si="50"/>
        <v>3</v>
      </c>
      <c r="M680" s="6">
        <v>29247.114832899999</v>
      </c>
      <c r="N680" s="6">
        <f t="shared" si="51"/>
        <v>29636.424797246298</v>
      </c>
      <c r="O680" s="7">
        <f t="shared" si="52"/>
        <v>-389.30996434629924</v>
      </c>
      <c r="P680" s="7">
        <v>76293.000952400005</v>
      </c>
      <c r="Q680" s="24">
        <f t="shared" si="53"/>
        <v>0.38335252864345415</v>
      </c>
      <c r="R680" s="24">
        <v>0.37544649839401245</v>
      </c>
      <c r="S680" s="25">
        <f t="shared" si="54"/>
        <v>14.392836452967522</v>
      </c>
      <c r="T680" s="4">
        <v>679</v>
      </c>
    </row>
    <row r="681" spans="1:20" x14ac:dyDescent="0.25">
      <c r="A681" s="33">
        <v>25845</v>
      </c>
      <c r="B681" s="5" t="s">
        <v>720</v>
      </c>
      <c r="C681" s="5" t="s">
        <v>61</v>
      </c>
      <c r="D681" s="6"/>
      <c r="E681" s="7"/>
      <c r="F681" s="8"/>
      <c r="G681" s="7">
        <v>6793.5332517899997</v>
      </c>
      <c r="H681" s="7">
        <v>1.8320424583399999</v>
      </c>
      <c r="I681" s="8">
        <v>1</v>
      </c>
      <c r="J681" s="7">
        <v>6763.49815777</v>
      </c>
      <c r="K681" s="1">
        <v>1</v>
      </c>
      <c r="L681" s="8">
        <f t="shared" si="50"/>
        <v>2</v>
      </c>
      <c r="M681" s="6">
        <v>11424.6355062</v>
      </c>
      <c r="N681" s="6">
        <f t="shared" si="51"/>
        <v>13558.86345201834</v>
      </c>
      <c r="O681" s="7">
        <f t="shared" si="52"/>
        <v>-2134.2279458183402</v>
      </c>
      <c r="P681" s="7">
        <v>21070.425714500001</v>
      </c>
      <c r="Q681" s="24">
        <f t="shared" si="53"/>
        <v>0.54221189742445153</v>
      </c>
      <c r="R681" s="24">
        <v>0.26494023203849792</v>
      </c>
      <c r="S681" s="25">
        <f t="shared" si="54"/>
        <v>14.365374591766841</v>
      </c>
      <c r="T681" s="4">
        <v>680</v>
      </c>
    </row>
    <row r="682" spans="1:20" x14ac:dyDescent="0.25">
      <c r="A682" s="33">
        <v>5658</v>
      </c>
      <c r="B682" s="5" t="s">
        <v>271</v>
      </c>
      <c r="C682" s="5" t="s">
        <v>15</v>
      </c>
      <c r="D682" s="6"/>
      <c r="E682" s="7"/>
      <c r="F682" s="8"/>
      <c r="G682" s="7">
        <v>2752.1832331400001</v>
      </c>
      <c r="H682" s="7">
        <v>0.58126562643199997</v>
      </c>
      <c r="I682" s="8">
        <v>1</v>
      </c>
      <c r="J682" s="7">
        <v>3173.8001156800001</v>
      </c>
      <c r="K682" s="1">
        <v>1</v>
      </c>
      <c r="L682" s="8">
        <f t="shared" si="50"/>
        <v>2</v>
      </c>
      <c r="M682" s="6">
        <v>4561.9061315099998</v>
      </c>
      <c r="N682" s="6">
        <f t="shared" si="51"/>
        <v>5926.5646144464317</v>
      </c>
      <c r="O682" s="7">
        <f t="shared" si="52"/>
        <v>-1364.6584829364319</v>
      </c>
      <c r="P682" s="7">
        <v>12591.2412828</v>
      </c>
      <c r="Q682" s="24">
        <f t="shared" si="53"/>
        <v>0.36230789554812959</v>
      </c>
      <c r="R682" s="24">
        <v>0.39555203914642334</v>
      </c>
      <c r="S682" s="25">
        <f t="shared" si="54"/>
        <v>14.331162688291203</v>
      </c>
      <c r="T682" s="4">
        <v>681</v>
      </c>
    </row>
    <row r="683" spans="1:20" x14ac:dyDescent="0.25">
      <c r="A683" s="33">
        <v>13062</v>
      </c>
      <c r="B683" s="5" t="s">
        <v>759</v>
      </c>
      <c r="C683" s="5" t="s">
        <v>33</v>
      </c>
      <c r="D683" s="6">
        <v>861.126362728</v>
      </c>
      <c r="E683" s="7">
        <v>2223.0434877500002</v>
      </c>
      <c r="F683" s="8">
        <v>1</v>
      </c>
      <c r="G683" s="7">
        <v>4.3739793966000002</v>
      </c>
      <c r="H683" s="7"/>
      <c r="I683" s="8">
        <v>1</v>
      </c>
      <c r="J683" s="7"/>
      <c r="K683" s="1"/>
      <c r="L683" s="8">
        <f t="shared" si="50"/>
        <v>2</v>
      </c>
      <c r="M683" s="6">
        <v>3088.54384906</v>
      </c>
      <c r="N683" s="6">
        <f t="shared" si="51"/>
        <v>3088.5438298746003</v>
      </c>
      <c r="O683" s="7">
        <f t="shared" si="52"/>
        <v>1.9185399651178159E-5</v>
      </c>
      <c r="P683" s="7">
        <v>16275.4112351</v>
      </c>
      <c r="Q683" s="24">
        <f t="shared" si="53"/>
        <v>0.18976748448599329</v>
      </c>
      <c r="R683" s="24">
        <v>0.75420171022415161</v>
      </c>
      <c r="S683" s="25">
        <f t="shared" si="54"/>
        <v>14.312296134427131</v>
      </c>
      <c r="T683" s="4">
        <v>682</v>
      </c>
    </row>
    <row r="684" spans="1:20" x14ac:dyDescent="0.25">
      <c r="A684" s="33">
        <v>13458</v>
      </c>
      <c r="B684" s="5" t="s">
        <v>48</v>
      </c>
      <c r="C684" s="5" t="s">
        <v>33</v>
      </c>
      <c r="D684" s="6">
        <v>2029.08505666</v>
      </c>
      <c r="E684" s="7">
        <v>1319.73003397</v>
      </c>
      <c r="F684" s="8">
        <v>1</v>
      </c>
      <c r="G684" s="7">
        <v>18764.1996014</v>
      </c>
      <c r="H684" s="7">
        <v>0.19133264171600001</v>
      </c>
      <c r="I684" s="8">
        <v>1</v>
      </c>
      <c r="J684" s="7">
        <v>25975.036923600001</v>
      </c>
      <c r="K684" s="1">
        <v>1</v>
      </c>
      <c r="L684" s="8">
        <f t="shared" si="50"/>
        <v>3</v>
      </c>
      <c r="M684" s="6">
        <v>46697.618535599999</v>
      </c>
      <c r="N684" s="6">
        <f t="shared" si="51"/>
        <v>48088.242948271713</v>
      </c>
      <c r="O684" s="7">
        <f t="shared" si="52"/>
        <v>-1390.6244126717138</v>
      </c>
      <c r="P684" s="7">
        <v>209482.170281</v>
      </c>
      <c r="Q684" s="24">
        <f t="shared" si="53"/>
        <v>0.22291929892152482</v>
      </c>
      <c r="R684" s="24">
        <v>0.63913267850875854</v>
      </c>
      <c r="S684" s="25">
        <f t="shared" si="54"/>
        <v>14.247500861100876</v>
      </c>
      <c r="T684" s="4">
        <v>683</v>
      </c>
    </row>
    <row r="685" spans="1:20" x14ac:dyDescent="0.25">
      <c r="A685" s="33">
        <v>52786</v>
      </c>
      <c r="B685" s="5" t="s">
        <v>243</v>
      </c>
      <c r="C685" s="5" t="s">
        <v>18</v>
      </c>
      <c r="D685" s="6"/>
      <c r="E685" s="7"/>
      <c r="F685" s="8"/>
      <c r="G685" s="7">
        <v>8055.3484298620597</v>
      </c>
      <c r="H685" s="7">
        <v>21.474603785300001</v>
      </c>
      <c r="I685" s="8">
        <v>1</v>
      </c>
      <c r="J685" s="7"/>
      <c r="K685" s="1"/>
      <c r="L685" s="8">
        <f t="shared" si="50"/>
        <v>1</v>
      </c>
      <c r="M685" s="6">
        <v>8076.8230346500004</v>
      </c>
      <c r="N685" s="6">
        <f t="shared" si="51"/>
        <v>8076.8230336473598</v>
      </c>
      <c r="O685" s="7">
        <f t="shared" si="52"/>
        <v>1.0026406016550027E-6</v>
      </c>
      <c r="P685" s="7">
        <v>23463.315953000001</v>
      </c>
      <c r="Q685" s="24">
        <f t="shared" si="53"/>
        <v>0.34423195130768819</v>
      </c>
      <c r="R685" s="24">
        <v>0.4124431312084198</v>
      </c>
      <c r="S685" s="25">
        <f t="shared" si="54"/>
        <v>14.197610385932721</v>
      </c>
      <c r="T685" s="4">
        <v>684</v>
      </c>
    </row>
    <row r="686" spans="1:20" x14ac:dyDescent="0.25">
      <c r="A686" s="33">
        <v>44560</v>
      </c>
      <c r="B686" s="5" t="s">
        <v>761</v>
      </c>
      <c r="C686" s="5" t="s">
        <v>23</v>
      </c>
      <c r="D686" s="6">
        <v>5511.2528646800001</v>
      </c>
      <c r="E686" s="7">
        <v>20070.169378099999</v>
      </c>
      <c r="F686" s="8">
        <v>1</v>
      </c>
      <c r="G686" s="7"/>
      <c r="H686" s="7"/>
      <c r="I686" s="8"/>
      <c r="J686" s="7"/>
      <c r="K686" s="1"/>
      <c r="L686" s="8">
        <f t="shared" si="50"/>
        <v>1</v>
      </c>
      <c r="M686" s="6">
        <v>25432.780753300001</v>
      </c>
      <c r="N686" s="6">
        <f t="shared" si="51"/>
        <v>25581.422242779998</v>
      </c>
      <c r="O686" s="7">
        <f t="shared" si="52"/>
        <v>-148.64148947999638</v>
      </c>
      <c r="P686" s="7">
        <v>162095.12138500001</v>
      </c>
      <c r="Q686" s="24">
        <f t="shared" si="53"/>
        <v>0.15690034675931649</v>
      </c>
      <c r="R686" s="24">
        <v>0.90407222509384155</v>
      </c>
      <c r="S686" s="25">
        <f t="shared" si="54"/>
        <v>14.184924561269058</v>
      </c>
      <c r="T686" s="4">
        <v>685</v>
      </c>
    </row>
    <row r="687" spans="1:20" x14ac:dyDescent="0.25">
      <c r="A687" s="33">
        <v>23466</v>
      </c>
      <c r="B687" s="5" t="s">
        <v>762</v>
      </c>
      <c r="C687" s="5" t="s">
        <v>296</v>
      </c>
      <c r="D687" s="6">
        <v>386.32966623099998</v>
      </c>
      <c r="E687" s="7">
        <v>3214.5781844200001</v>
      </c>
      <c r="F687" s="8">
        <v>1</v>
      </c>
      <c r="G687" s="7">
        <v>23239.11624653</v>
      </c>
      <c r="H687" s="7"/>
      <c r="I687" s="8">
        <v>1</v>
      </c>
      <c r="J687" s="7">
        <v>15673.6159558</v>
      </c>
      <c r="K687" s="1">
        <v>1</v>
      </c>
      <c r="L687" s="8">
        <f t="shared" si="50"/>
        <v>3</v>
      </c>
      <c r="M687" s="6">
        <v>34547.872727299997</v>
      </c>
      <c r="N687" s="6">
        <f t="shared" si="51"/>
        <v>42513.640052981005</v>
      </c>
      <c r="O687" s="7">
        <f t="shared" si="52"/>
        <v>-7965.7673256810085</v>
      </c>
      <c r="P687" s="7">
        <v>155346.931102</v>
      </c>
      <c r="Q687" s="24">
        <f t="shared" si="53"/>
        <v>0.22239172980260574</v>
      </c>
      <c r="R687" s="24">
        <v>0.63749492168426514</v>
      </c>
      <c r="S687" s="25">
        <f t="shared" si="54"/>
        <v>14.177359837374039</v>
      </c>
      <c r="T687" s="4">
        <v>686</v>
      </c>
    </row>
    <row r="688" spans="1:20" x14ac:dyDescent="0.25">
      <c r="A688" s="33">
        <v>20310</v>
      </c>
      <c r="B688" s="5" t="s">
        <v>193</v>
      </c>
      <c r="C688" s="5" t="s">
        <v>28</v>
      </c>
      <c r="D688" s="6"/>
      <c r="E688" s="7"/>
      <c r="F688" s="8"/>
      <c r="G688" s="7">
        <v>14.9824267053</v>
      </c>
      <c r="H688" s="7"/>
      <c r="I688" s="8">
        <v>1</v>
      </c>
      <c r="J688" s="7">
        <v>1584.65653299</v>
      </c>
      <c r="K688" s="1">
        <v>1</v>
      </c>
      <c r="L688" s="8">
        <f t="shared" si="50"/>
        <v>2</v>
      </c>
      <c r="M688" s="6">
        <v>1595.8404372299999</v>
      </c>
      <c r="N688" s="6">
        <f t="shared" si="51"/>
        <v>1599.6389596952999</v>
      </c>
      <c r="O688" s="7">
        <f t="shared" si="52"/>
        <v>-3.7985224653000387</v>
      </c>
      <c r="P688" s="7">
        <v>7482.6800944200004</v>
      </c>
      <c r="Q688" s="24">
        <f t="shared" si="53"/>
        <v>0.21327123665490569</v>
      </c>
      <c r="R688" s="24">
        <v>0.66450649499893188</v>
      </c>
      <c r="S688" s="25">
        <f t="shared" si="54"/>
        <v>14.172012195363912</v>
      </c>
      <c r="T688" s="4">
        <v>687</v>
      </c>
    </row>
    <row r="689" spans="1:20" x14ac:dyDescent="0.25">
      <c r="A689" s="33">
        <v>52694</v>
      </c>
      <c r="B689" s="5" t="s">
        <v>228</v>
      </c>
      <c r="C689" s="5" t="s">
        <v>18</v>
      </c>
      <c r="D689" s="6"/>
      <c r="E689" s="7"/>
      <c r="F689" s="8"/>
      <c r="G689" s="7">
        <v>1837.8312171</v>
      </c>
      <c r="H689" s="7"/>
      <c r="I689" s="8">
        <v>1</v>
      </c>
      <c r="J689" s="7"/>
      <c r="K689" s="1"/>
      <c r="L689" s="8">
        <f t="shared" si="50"/>
        <v>1</v>
      </c>
      <c r="M689" s="6">
        <v>1837.8312171</v>
      </c>
      <c r="N689" s="6">
        <f t="shared" si="51"/>
        <v>1837.8312171</v>
      </c>
      <c r="O689" s="7">
        <f t="shared" si="52"/>
        <v>0</v>
      </c>
      <c r="P689" s="7">
        <v>5501.7196921499999</v>
      </c>
      <c r="Q689" s="24">
        <f t="shared" si="53"/>
        <v>0.33404668357100537</v>
      </c>
      <c r="R689" s="24">
        <v>0.42296749353408813</v>
      </c>
      <c r="S689" s="25">
        <f t="shared" si="54"/>
        <v>14.129088847340279</v>
      </c>
      <c r="T689" s="4">
        <v>688</v>
      </c>
    </row>
    <row r="690" spans="1:20" x14ac:dyDescent="0.25">
      <c r="A690" s="33">
        <v>20550</v>
      </c>
      <c r="B690" s="5" t="s">
        <v>169</v>
      </c>
      <c r="C690" s="5" t="s">
        <v>28</v>
      </c>
      <c r="D690" s="6">
        <v>1022.32817701</v>
      </c>
      <c r="E690" s="7">
        <v>4705.3060812100002</v>
      </c>
      <c r="F690" s="8">
        <v>1</v>
      </c>
      <c r="G690" s="7">
        <v>2924.1848124799999</v>
      </c>
      <c r="H690" s="7"/>
      <c r="I690" s="8">
        <v>1</v>
      </c>
      <c r="J690" s="7"/>
      <c r="K690" s="1"/>
      <c r="L690" s="8">
        <f t="shared" si="50"/>
        <v>2</v>
      </c>
      <c r="M690" s="6">
        <v>8651.0111706400003</v>
      </c>
      <c r="N690" s="6">
        <f t="shared" si="51"/>
        <v>8651.8190706999994</v>
      </c>
      <c r="O690" s="7">
        <f t="shared" si="52"/>
        <v>-0.80790005999915593</v>
      </c>
      <c r="P690" s="7">
        <v>42491.800346600001</v>
      </c>
      <c r="Q690" s="24">
        <f t="shared" si="53"/>
        <v>0.20359248372803329</v>
      </c>
      <c r="R690" s="24">
        <v>0.68347162008285522</v>
      </c>
      <c r="S690" s="25">
        <f t="shared" si="54"/>
        <v>13.914968469029127</v>
      </c>
      <c r="T690" s="4">
        <v>689</v>
      </c>
    </row>
    <row r="691" spans="1:20" x14ac:dyDescent="0.25">
      <c r="A691" s="33">
        <v>25736</v>
      </c>
      <c r="B691" s="5" t="s">
        <v>767</v>
      </c>
      <c r="C691" s="5" t="s">
        <v>61</v>
      </c>
      <c r="D691" s="6"/>
      <c r="E691" s="7">
        <v>131.29691456099999</v>
      </c>
      <c r="F691" s="8">
        <v>1</v>
      </c>
      <c r="G691" s="7">
        <v>4146.8750127499998</v>
      </c>
      <c r="H691" s="7">
        <v>0.42134217525000001</v>
      </c>
      <c r="I691" s="8">
        <v>1</v>
      </c>
      <c r="J691" s="7">
        <v>5672.5921327599999</v>
      </c>
      <c r="K691" s="1">
        <v>1</v>
      </c>
      <c r="L691" s="8">
        <f t="shared" si="50"/>
        <v>3</v>
      </c>
      <c r="M691" s="6">
        <v>7371.4945835199997</v>
      </c>
      <c r="N691" s="6">
        <f t="shared" si="51"/>
        <v>9951.1854022462503</v>
      </c>
      <c r="O691" s="7">
        <f t="shared" si="52"/>
        <v>-2579.6908187262507</v>
      </c>
      <c r="P691" s="7">
        <v>13916.3890343</v>
      </c>
      <c r="Q691" s="24">
        <f t="shared" si="53"/>
        <v>0.52969880084203813</v>
      </c>
      <c r="R691" s="24">
        <v>0.26195269823074341</v>
      </c>
      <c r="S691" s="25">
        <f t="shared" si="54"/>
        <v>13.875603013016107</v>
      </c>
      <c r="T691" s="4">
        <v>690</v>
      </c>
    </row>
    <row r="692" spans="1:20" x14ac:dyDescent="0.25">
      <c r="A692" s="33">
        <v>99773</v>
      </c>
      <c r="B692" s="5" t="s">
        <v>769</v>
      </c>
      <c r="C692" s="5" t="s">
        <v>753</v>
      </c>
      <c r="D692" s="6">
        <v>1067933.19946</v>
      </c>
      <c r="E692" s="7"/>
      <c r="F692" s="8">
        <v>1</v>
      </c>
      <c r="G692" s="7"/>
      <c r="H692" s="7"/>
      <c r="I692" s="8"/>
      <c r="J692" s="7"/>
      <c r="K692" s="1"/>
      <c r="L692" s="8">
        <f t="shared" si="50"/>
        <v>1</v>
      </c>
      <c r="M692" s="6">
        <v>1067933.19946</v>
      </c>
      <c r="N692" s="6">
        <f t="shared" si="51"/>
        <v>1067933.19946</v>
      </c>
      <c r="O692" s="7">
        <f t="shared" si="52"/>
        <v>0</v>
      </c>
      <c r="P692" s="7">
        <v>6559847.1940799998</v>
      </c>
      <c r="Q692" s="24">
        <f t="shared" si="53"/>
        <v>0.16279848720009318</v>
      </c>
      <c r="R692" s="24">
        <v>0.85185903310775757</v>
      </c>
      <c r="S692" s="25">
        <f t="shared" si="54"/>
        <v>13.868136189767702</v>
      </c>
      <c r="T692" s="4">
        <v>691</v>
      </c>
    </row>
    <row r="693" spans="1:20" x14ac:dyDescent="0.25">
      <c r="A693" s="33">
        <v>15176</v>
      </c>
      <c r="B693" s="5" t="s">
        <v>748</v>
      </c>
      <c r="C693" s="5" t="s">
        <v>46</v>
      </c>
      <c r="D693" s="6"/>
      <c r="E693" s="7">
        <v>256.58145175999999</v>
      </c>
      <c r="F693" s="8">
        <v>1</v>
      </c>
      <c r="G693" s="7">
        <v>4248.4093668799997</v>
      </c>
      <c r="H693" s="7">
        <v>2.3443612573300001</v>
      </c>
      <c r="I693" s="8">
        <v>1</v>
      </c>
      <c r="J693" s="7">
        <v>8895.4862536799992</v>
      </c>
      <c r="K693" s="1">
        <v>1</v>
      </c>
      <c r="L693" s="8">
        <f t="shared" si="50"/>
        <v>3</v>
      </c>
      <c r="M693" s="6">
        <v>10080.7967303</v>
      </c>
      <c r="N693" s="6">
        <f t="shared" si="51"/>
        <v>13402.82143357733</v>
      </c>
      <c r="O693" s="7">
        <f t="shared" si="52"/>
        <v>-3322.0247032773295</v>
      </c>
      <c r="P693" s="7">
        <v>16652.224321999998</v>
      </c>
      <c r="Q693" s="24">
        <f t="shared" si="53"/>
        <v>0.60537238361495105</v>
      </c>
      <c r="R693" s="24">
        <v>0.2284473329782486</v>
      </c>
      <c r="S693" s="25">
        <f t="shared" si="54"/>
        <v>13.829570649552075</v>
      </c>
      <c r="T693" s="4">
        <v>692</v>
      </c>
    </row>
    <row r="694" spans="1:20" x14ac:dyDescent="0.25">
      <c r="A694" s="33">
        <v>20614</v>
      </c>
      <c r="B694" s="5" t="s">
        <v>27</v>
      </c>
      <c r="C694" s="5" t="s">
        <v>28</v>
      </c>
      <c r="D694" s="6">
        <v>5.4025580469200003</v>
      </c>
      <c r="E694" s="7">
        <v>82.717714419299995</v>
      </c>
      <c r="F694" s="8">
        <v>1</v>
      </c>
      <c r="G694" s="7">
        <v>9316.0968987899996</v>
      </c>
      <c r="H694" s="7"/>
      <c r="I694" s="8">
        <v>1</v>
      </c>
      <c r="J694" s="7">
        <v>919.34672434100003</v>
      </c>
      <c r="K694" s="1">
        <v>1</v>
      </c>
      <c r="L694" s="8">
        <f t="shared" si="50"/>
        <v>3</v>
      </c>
      <c r="M694" s="6">
        <v>10323.563901899999</v>
      </c>
      <c r="N694" s="6">
        <f t="shared" si="51"/>
        <v>10323.563895597219</v>
      </c>
      <c r="O694" s="7">
        <f t="shared" si="52"/>
        <v>6.3027800933923572E-6</v>
      </c>
      <c r="P694" s="7">
        <v>54881.464739900002</v>
      </c>
      <c r="Q694" s="24">
        <f t="shared" si="53"/>
        <v>0.18810656659450539</v>
      </c>
      <c r="R694" s="24">
        <v>0.73239082098007202</v>
      </c>
      <c r="S694" s="25">
        <f t="shared" si="54"/>
        <v>13.77675227398924</v>
      </c>
      <c r="T694" s="4">
        <v>693</v>
      </c>
    </row>
    <row r="695" spans="1:20" x14ac:dyDescent="0.25">
      <c r="A695" s="33">
        <v>5120</v>
      </c>
      <c r="B695" s="5" t="s">
        <v>425</v>
      </c>
      <c r="C695" s="5" t="s">
        <v>15</v>
      </c>
      <c r="D695" s="6">
        <v>1747.0649377</v>
      </c>
      <c r="E695" s="7">
        <v>16918.995894899999</v>
      </c>
      <c r="F695" s="8">
        <v>1</v>
      </c>
      <c r="G695" s="7">
        <v>18795.013358062188</v>
      </c>
      <c r="H695" s="7"/>
      <c r="I695" s="8">
        <v>1</v>
      </c>
      <c r="J695" s="7">
        <v>3657.9933793700002</v>
      </c>
      <c r="K695" s="1">
        <v>1</v>
      </c>
      <c r="L695" s="8">
        <f t="shared" si="50"/>
        <v>3</v>
      </c>
      <c r="M695" s="6">
        <v>39237.483330900002</v>
      </c>
      <c r="N695" s="6">
        <f t="shared" si="51"/>
        <v>41119.067570032188</v>
      </c>
      <c r="O695" s="7">
        <f t="shared" si="52"/>
        <v>-1881.5842391321858</v>
      </c>
      <c r="P695" s="7">
        <v>191911.545274</v>
      </c>
      <c r="Q695" s="24">
        <f t="shared" si="53"/>
        <v>0.20445608561422937</v>
      </c>
      <c r="R695" s="24">
        <v>0.66984206438064575</v>
      </c>
      <c r="S695" s="25">
        <f t="shared" si="54"/>
        <v>13.695328646302146</v>
      </c>
      <c r="T695" s="4">
        <v>694</v>
      </c>
    </row>
    <row r="696" spans="1:20" x14ac:dyDescent="0.25">
      <c r="A696" s="33">
        <v>13810</v>
      </c>
      <c r="B696" s="5" t="s">
        <v>90</v>
      </c>
      <c r="C696" s="5" t="s">
        <v>33</v>
      </c>
      <c r="D696" s="6">
        <v>7157.7281274999996</v>
      </c>
      <c r="E696" s="7">
        <v>4241.4796828899998</v>
      </c>
      <c r="F696" s="8">
        <v>1</v>
      </c>
      <c r="G696" s="7">
        <v>3456.6182526549997</v>
      </c>
      <c r="H696" s="7"/>
      <c r="I696" s="8">
        <v>1</v>
      </c>
      <c r="J696" s="7"/>
      <c r="K696" s="1"/>
      <c r="L696" s="8">
        <f t="shared" si="50"/>
        <v>2</v>
      </c>
      <c r="M696" s="6">
        <v>14853.8396328</v>
      </c>
      <c r="N696" s="6">
        <f t="shared" si="51"/>
        <v>14855.826063044999</v>
      </c>
      <c r="O696" s="7">
        <f t="shared" si="52"/>
        <v>-1.9864302449987008</v>
      </c>
      <c r="P696" s="7">
        <v>76206.611757999999</v>
      </c>
      <c r="Q696" s="24">
        <f t="shared" si="53"/>
        <v>0.19491536613607122</v>
      </c>
      <c r="R696" s="24">
        <v>0.70095902681350708</v>
      </c>
      <c r="S696" s="25">
        <f t="shared" si="54"/>
        <v>13.662768535773889</v>
      </c>
      <c r="T696" s="4">
        <v>695</v>
      </c>
    </row>
    <row r="697" spans="1:20" x14ac:dyDescent="0.25">
      <c r="A697" s="33">
        <v>27205</v>
      </c>
      <c r="B697" s="5" t="s">
        <v>102</v>
      </c>
      <c r="C697" s="5" t="s">
        <v>49</v>
      </c>
      <c r="D697" s="6">
        <v>197.16131472199999</v>
      </c>
      <c r="E697" s="7">
        <v>1886.42361398</v>
      </c>
      <c r="F697" s="8">
        <v>1</v>
      </c>
      <c r="G697" s="7">
        <v>7673.4666260400008</v>
      </c>
      <c r="H697" s="7"/>
      <c r="I697" s="8">
        <v>1</v>
      </c>
      <c r="J697" s="7">
        <v>2910.98897489</v>
      </c>
      <c r="K697" s="1">
        <v>1</v>
      </c>
      <c r="L697" s="8">
        <f t="shared" si="50"/>
        <v>3</v>
      </c>
      <c r="M697" s="6">
        <v>12022.894913399999</v>
      </c>
      <c r="N697" s="6">
        <f t="shared" si="51"/>
        <v>12668.040529632</v>
      </c>
      <c r="O697" s="7">
        <f t="shared" si="52"/>
        <v>-645.14561623200098</v>
      </c>
      <c r="P697" s="7">
        <v>46669.236827599998</v>
      </c>
      <c r="Q697" s="24">
        <f t="shared" si="53"/>
        <v>0.25761927408013041</v>
      </c>
      <c r="R697" s="24">
        <v>0.53002709150314331</v>
      </c>
      <c r="S697" s="25">
        <f t="shared" si="54"/>
        <v>13.654519455584262</v>
      </c>
      <c r="T697" s="4">
        <v>696</v>
      </c>
    </row>
    <row r="698" spans="1:20" x14ac:dyDescent="0.25">
      <c r="A698" s="33">
        <v>15272</v>
      </c>
      <c r="B698" s="5" t="s">
        <v>754</v>
      </c>
      <c r="C698" s="5" t="s">
        <v>46</v>
      </c>
      <c r="D698" s="6"/>
      <c r="E698" s="7">
        <v>100.374491586</v>
      </c>
      <c r="F698" s="8">
        <v>1</v>
      </c>
      <c r="G698" s="7">
        <v>314.84841040999999</v>
      </c>
      <c r="H698" s="7"/>
      <c r="I698" s="8">
        <v>1</v>
      </c>
      <c r="J698" s="7">
        <v>6617.6591154500002</v>
      </c>
      <c r="K698" s="1">
        <v>1</v>
      </c>
      <c r="L698" s="8">
        <f t="shared" si="50"/>
        <v>3</v>
      </c>
      <c r="M698" s="6">
        <v>6841.5243663399997</v>
      </c>
      <c r="N698" s="6">
        <f t="shared" si="51"/>
        <v>7032.8820174459997</v>
      </c>
      <c r="O698" s="7">
        <f t="shared" si="52"/>
        <v>-191.35765110600005</v>
      </c>
      <c r="P698" s="7">
        <v>10961.8321263</v>
      </c>
      <c r="Q698" s="24">
        <f t="shared" si="53"/>
        <v>0.6241223444688212</v>
      </c>
      <c r="R698" s="24">
        <v>0.21796523034572601</v>
      </c>
      <c r="S698" s="25">
        <f t="shared" si="54"/>
        <v>13.603697057606118</v>
      </c>
      <c r="T698" s="4">
        <v>697</v>
      </c>
    </row>
    <row r="699" spans="1:20" x14ac:dyDescent="0.25">
      <c r="A699" s="33">
        <v>76306</v>
      </c>
      <c r="B699" s="5" t="s">
        <v>554</v>
      </c>
      <c r="C699" s="5" t="s">
        <v>57</v>
      </c>
      <c r="D699" s="6"/>
      <c r="E699" s="7">
        <v>1561.8453466200001</v>
      </c>
      <c r="F699" s="8">
        <v>1</v>
      </c>
      <c r="G699" s="7">
        <v>6897.7241174267047</v>
      </c>
      <c r="H699" s="7">
        <v>0.16048752833429999</v>
      </c>
      <c r="I699" s="8">
        <v>1</v>
      </c>
      <c r="J699" s="7">
        <v>7974.4017946000004</v>
      </c>
      <c r="K699" s="1">
        <v>1</v>
      </c>
      <c r="L699" s="8">
        <f t="shared" si="50"/>
        <v>3</v>
      </c>
      <c r="M699" s="6">
        <v>12715.4083386</v>
      </c>
      <c r="N699" s="6">
        <f t="shared" si="51"/>
        <v>16434.131746175037</v>
      </c>
      <c r="O699" s="7">
        <f t="shared" si="52"/>
        <v>-3718.7234075750366</v>
      </c>
      <c r="P699" s="7">
        <v>26795.010270999999</v>
      </c>
      <c r="Q699" s="24">
        <f t="shared" si="53"/>
        <v>0.47454388746257631</v>
      </c>
      <c r="R699" s="24">
        <v>0.28650936484336853</v>
      </c>
      <c r="S699" s="25">
        <f t="shared" si="54"/>
        <v>13.596126778720569</v>
      </c>
      <c r="T699" s="4">
        <v>698</v>
      </c>
    </row>
    <row r="700" spans="1:20" x14ac:dyDescent="0.25">
      <c r="A700" s="33">
        <v>52227</v>
      </c>
      <c r="B700" s="5" t="s">
        <v>764</v>
      </c>
      <c r="C700" s="5" t="s">
        <v>18</v>
      </c>
      <c r="D700" s="6"/>
      <c r="E700" s="7"/>
      <c r="F700" s="8"/>
      <c r="G700" s="7">
        <v>38532.418871399997</v>
      </c>
      <c r="H700" s="7">
        <v>33.415221687399999</v>
      </c>
      <c r="I700" s="8">
        <v>1</v>
      </c>
      <c r="J700" s="7">
        <v>19719.364004800002</v>
      </c>
      <c r="K700" s="1">
        <v>1</v>
      </c>
      <c r="L700" s="8">
        <f t="shared" si="50"/>
        <v>2</v>
      </c>
      <c r="M700" s="6">
        <v>49902.716201900002</v>
      </c>
      <c r="N700" s="6">
        <f t="shared" si="51"/>
        <v>58285.198097887398</v>
      </c>
      <c r="O700" s="7">
        <f t="shared" si="52"/>
        <v>-8382.4818959873955</v>
      </c>
      <c r="P700" s="7">
        <v>91532.764353799997</v>
      </c>
      <c r="Q700" s="24">
        <f t="shared" si="53"/>
        <v>0.54518965481051029</v>
      </c>
      <c r="R700" s="24">
        <v>0.24925786256790161</v>
      </c>
      <c r="S700" s="25">
        <f t="shared" si="54"/>
        <v>13.589280805219989</v>
      </c>
      <c r="T700" s="4">
        <v>699</v>
      </c>
    </row>
    <row r="701" spans="1:20" x14ac:dyDescent="0.25">
      <c r="A701" s="33">
        <v>20383</v>
      </c>
      <c r="B701" s="5" t="s">
        <v>387</v>
      </c>
      <c r="C701" s="5" t="s">
        <v>28</v>
      </c>
      <c r="D701" s="6">
        <v>4691.8703348099998</v>
      </c>
      <c r="E701" s="7">
        <v>4766.54516573</v>
      </c>
      <c r="F701" s="8">
        <v>1</v>
      </c>
      <c r="G701" s="7">
        <v>6742.1142765599998</v>
      </c>
      <c r="H701" s="7"/>
      <c r="I701" s="8">
        <v>1</v>
      </c>
      <c r="J701" s="7"/>
      <c r="K701" s="1"/>
      <c r="L701" s="8">
        <f t="shared" si="50"/>
        <v>2</v>
      </c>
      <c r="M701" s="6">
        <v>16200.529774500001</v>
      </c>
      <c r="N701" s="6">
        <f t="shared" si="51"/>
        <v>16200.529777099999</v>
      </c>
      <c r="O701" s="7">
        <f t="shared" si="52"/>
        <v>-2.5999979698099196E-6</v>
      </c>
      <c r="P701" s="7">
        <v>80167.6501862</v>
      </c>
      <c r="Q701" s="24">
        <f t="shared" si="53"/>
        <v>0.20208313124897789</v>
      </c>
      <c r="R701" s="24">
        <v>0.67228662967681885</v>
      </c>
      <c r="S701" s="25">
        <f t="shared" si="54"/>
        <v>13.585778722191359</v>
      </c>
      <c r="T701" s="4">
        <v>700</v>
      </c>
    </row>
    <row r="702" spans="1:20" x14ac:dyDescent="0.25">
      <c r="A702" s="33">
        <v>66682</v>
      </c>
      <c r="B702" s="5" t="s">
        <v>627</v>
      </c>
      <c r="C702" s="5" t="s">
        <v>38</v>
      </c>
      <c r="D702" s="6">
        <v>4.5764853187099999E-4</v>
      </c>
      <c r="E702" s="7">
        <v>8.3736404312300002E-4</v>
      </c>
      <c r="F702" s="8">
        <v>1</v>
      </c>
      <c r="G702" s="7">
        <v>19015.558223</v>
      </c>
      <c r="H702" s="7">
        <v>7.8720028554499999</v>
      </c>
      <c r="I702" s="8">
        <v>1</v>
      </c>
      <c r="J702" s="7">
        <v>18353.218625699999</v>
      </c>
      <c r="K702" s="1">
        <v>1</v>
      </c>
      <c r="L702" s="8">
        <f t="shared" si="50"/>
        <v>3</v>
      </c>
      <c r="M702" s="6">
        <v>30706.413621899999</v>
      </c>
      <c r="N702" s="6">
        <f t="shared" si="51"/>
        <v>37376.650146568019</v>
      </c>
      <c r="O702" s="7">
        <f t="shared" si="52"/>
        <v>-6670.2365246680201</v>
      </c>
      <c r="P702" s="7">
        <v>54674.447474599998</v>
      </c>
      <c r="Q702" s="24">
        <f t="shared" si="53"/>
        <v>0.56162275139890927</v>
      </c>
      <c r="R702" s="24">
        <v>0.24110494554042816</v>
      </c>
      <c r="S702" s="25">
        <f t="shared" si="54"/>
        <v>13.541002289029944</v>
      </c>
      <c r="T702" s="4">
        <v>701</v>
      </c>
    </row>
    <row r="703" spans="1:20" x14ac:dyDescent="0.25">
      <c r="A703" s="33">
        <v>25572</v>
      </c>
      <c r="B703" s="5" t="s">
        <v>664</v>
      </c>
      <c r="C703" s="5" t="s">
        <v>61</v>
      </c>
      <c r="D703" s="6">
        <v>308.26020162600003</v>
      </c>
      <c r="E703" s="7">
        <v>8859.7981529200006</v>
      </c>
      <c r="F703" s="8">
        <v>1</v>
      </c>
      <c r="G703" s="7">
        <v>5194.7999635094002</v>
      </c>
      <c r="H703" s="7"/>
      <c r="I703" s="8">
        <v>1</v>
      </c>
      <c r="J703" s="7"/>
      <c r="K703" s="1"/>
      <c r="L703" s="8">
        <f t="shared" si="50"/>
        <v>2</v>
      </c>
      <c r="M703" s="6">
        <v>14076.212711300001</v>
      </c>
      <c r="N703" s="6">
        <f t="shared" si="51"/>
        <v>14362.858318055401</v>
      </c>
      <c r="O703" s="7">
        <f t="shared" si="52"/>
        <v>-286.64560675540088</v>
      </c>
      <c r="P703" s="7">
        <v>51051.172621400001</v>
      </c>
      <c r="Q703" s="24">
        <f t="shared" si="53"/>
        <v>0.27572751003567414</v>
      </c>
      <c r="R703" s="24">
        <v>0.48690590262413025</v>
      </c>
      <c r="S703" s="25">
        <f t="shared" si="54"/>
        <v>13.425335215222384</v>
      </c>
      <c r="T703" s="4">
        <v>702</v>
      </c>
    </row>
    <row r="704" spans="1:20" x14ac:dyDescent="0.25">
      <c r="A704" s="33">
        <v>41298</v>
      </c>
      <c r="B704" s="5" t="s">
        <v>474</v>
      </c>
      <c r="C704" s="5" t="s">
        <v>99</v>
      </c>
      <c r="D704" s="6">
        <v>1.2733440085400001</v>
      </c>
      <c r="E704" s="7">
        <v>481.35430524700001</v>
      </c>
      <c r="F704" s="8">
        <v>1</v>
      </c>
      <c r="G704" s="7">
        <v>18534.968153999998</v>
      </c>
      <c r="H704" s="7">
        <v>2.87240872326</v>
      </c>
      <c r="I704" s="8">
        <v>1</v>
      </c>
      <c r="J704" s="7">
        <v>8546.1489600200002</v>
      </c>
      <c r="K704" s="1">
        <v>1</v>
      </c>
      <c r="L704" s="8">
        <f t="shared" si="50"/>
        <v>3</v>
      </c>
      <c r="M704" s="6">
        <v>24396.601239700001</v>
      </c>
      <c r="N704" s="6">
        <f t="shared" si="51"/>
        <v>27566.617171998798</v>
      </c>
      <c r="O704" s="7">
        <f t="shared" si="52"/>
        <v>-3170.0159322987965</v>
      </c>
      <c r="P704" s="7">
        <v>60824.488961700001</v>
      </c>
      <c r="Q704" s="24">
        <f t="shared" si="53"/>
        <v>0.40109833483454449</v>
      </c>
      <c r="R704" s="24">
        <v>0.33432820439338684</v>
      </c>
      <c r="S704" s="25">
        <f t="shared" si="54"/>
        <v>13.40984860704107</v>
      </c>
      <c r="T704" s="4">
        <v>703</v>
      </c>
    </row>
    <row r="705" spans="1:20" x14ac:dyDescent="0.25">
      <c r="A705" s="33">
        <v>73585</v>
      </c>
      <c r="B705" s="5" t="s">
        <v>737</v>
      </c>
      <c r="C705" s="5" t="s">
        <v>35</v>
      </c>
      <c r="D705" s="6"/>
      <c r="E705" s="7">
        <v>6724.8383416400002</v>
      </c>
      <c r="F705" s="8">
        <v>1</v>
      </c>
      <c r="G705" s="7">
        <v>6832.9443444999997</v>
      </c>
      <c r="H705" s="7">
        <v>2.1507712860399999</v>
      </c>
      <c r="I705" s="8">
        <v>1</v>
      </c>
      <c r="J705" s="7">
        <v>8349.7317247400006</v>
      </c>
      <c r="K705" s="1">
        <v>1</v>
      </c>
      <c r="L705" s="8">
        <f t="shared" si="50"/>
        <v>3</v>
      </c>
      <c r="M705" s="6">
        <v>17848.761953099998</v>
      </c>
      <c r="N705" s="6">
        <f t="shared" si="51"/>
        <v>21909.665182166042</v>
      </c>
      <c r="O705" s="7">
        <f t="shared" si="52"/>
        <v>-4060.9032290660434</v>
      </c>
      <c r="P705" s="7">
        <v>40623.657555099999</v>
      </c>
      <c r="Q705" s="24">
        <f t="shared" si="53"/>
        <v>0.43936865923238905</v>
      </c>
      <c r="R705" s="24">
        <v>0.30483162403106689</v>
      </c>
      <c r="S705" s="25">
        <f t="shared" si="54"/>
        <v>13.393346194216157</v>
      </c>
      <c r="T705" s="4">
        <v>704</v>
      </c>
    </row>
    <row r="706" spans="1:20" x14ac:dyDescent="0.25">
      <c r="A706" s="33">
        <v>15667</v>
      </c>
      <c r="B706" s="5" t="s">
        <v>709</v>
      </c>
      <c r="C706" s="5" t="s">
        <v>46</v>
      </c>
      <c r="D706" s="6">
        <v>5.1933475675500001E-3</v>
      </c>
      <c r="E706" s="7">
        <v>0.161915184538</v>
      </c>
      <c r="F706" s="8">
        <v>1</v>
      </c>
      <c r="G706" s="7">
        <v>10473.983576924398</v>
      </c>
      <c r="H706" s="7"/>
      <c r="I706" s="8">
        <v>1</v>
      </c>
      <c r="J706" s="7">
        <v>9992.9904227000006</v>
      </c>
      <c r="K706" s="1">
        <v>1</v>
      </c>
      <c r="L706" s="8">
        <f t="shared" ref="L706:L769" si="55">+F706+I706+K706</f>
        <v>3</v>
      </c>
      <c r="M706" s="6">
        <v>17289.6242083</v>
      </c>
      <c r="N706" s="6">
        <f t="shared" ref="N706:N769" si="56">+D706+E706+G706+H706+J706</f>
        <v>20467.141108156502</v>
      </c>
      <c r="O706" s="7">
        <f t="shared" ref="O706:O769" si="57">+M706-N706</f>
        <v>-3177.5168998565023</v>
      </c>
      <c r="P706" s="7">
        <v>47476.848314100003</v>
      </c>
      <c r="Q706" s="24">
        <f t="shared" ref="Q706:Q769" si="58">+M706/P706</f>
        <v>0.36416958627738583</v>
      </c>
      <c r="R706" s="24">
        <v>0.36754003167152405</v>
      </c>
      <c r="S706" s="25">
        <f t="shared" si="54"/>
        <v>13.384690127419619</v>
      </c>
      <c r="T706" s="4">
        <v>705</v>
      </c>
    </row>
    <row r="707" spans="1:20" x14ac:dyDescent="0.25">
      <c r="A707" s="33">
        <v>91540</v>
      </c>
      <c r="B707" s="5" t="s">
        <v>778</v>
      </c>
      <c r="C707" s="5" t="s">
        <v>779</v>
      </c>
      <c r="D707" s="6">
        <v>35631.667749699998</v>
      </c>
      <c r="E707" s="1"/>
      <c r="F707" s="8">
        <v>1</v>
      </c>
      <c r="G707" s="1"/>
      <c r="H707" s="1"/>
      <c r="I707" s="8"/>
      <c r="J707" s="1"/>
      <c r="K707" s="1"/>
      <c r="L707" s="8">
        <f t="shared" si="55"/>
        <v>1</v>
      </c>
      <c r="M707" s="6">
        <v>35631.667749699998</v>
      </c>
      <c r="N707" s="6">
        <f t="shared" si="56"/>
        <v>35631.667749699998</v>
      </c>
      <c r="O707" s="7">
        <f t="shared" si="57"/>
        <v>0</v>
      </c>
      <c r="P707" s="7">
        <v>150841.69508999999</v>
      </c>
      <c r="Q707" s="24">
        <f t="shared" si="58"/>
        <v>0.23621895609460164</v>
      </c>
      <c r="R707" s="24">
        <v>0.56576967239379883</v>
      </c>
      <c r="S707" s="25">
        <f t="shared" ref="S707:S770" si="59">+Q707*R707*100</f>
        <v>13.364552140284792</v>
      </c>
      <c r="T707" s="4">
        <v>706</v>
      </c>
    </row>
    <row r="708" spans="1:20" x14ac:dyDescent="0.25">
      <c r="A708" s="33">
        <v>15494</v>
      </c>
      <c r="B708" s="5" t="s">
        <v>722</v>
      </c>
      <c r="C708" s="5" t="s">
        <v>46</v>
      </c>
      <c r="D708" s="6"/>
      <c r="E708" s="7"/>
      <c r="F708" s="8"/>
      <c r="G708" s="7">
        <v>1424.2596489299999</v>
      </c>
      <c r="H708" s="7"/>
      <c r="I708" s="8">
        <v>1</v>
      </c>
      <c r="J708" s="7">
        <v>2048.7483990000001</v>
      </c>
      <c r="K708" s="1">
        <v>1</v>
      </c>
      <c r="L708" s="8">
        <f t="shared" si="55"/>
        <v>2</v>
      </c>
      <c r="M708" s="6">
        <v>2711.3358630299999</v>
      </c>
      <c r="N708" s="6">
        <f t="shared" si="56"/>
        <v>3473.00804793</v>
      </c>
      <c r="O708" s="7">
        <f t="shared" si="57"/>
        <v>-761.67218490000005</v>
      </c>
      <c r="P708" s="7">
        <v>5154.2936943300001</v>
      </c>
      <c r="Q708" s="24">
        <f t="shared" si="58"/>
        <v>0.52603441399014861</v>
      </c>
      <c r="R708" s="24">
        <v>0.25377833843231201</v>
      </c>
      <c r="S708" s="25">
        <f t="shared" si="59"/>
        <v>13.349613954063486</v>
      </c>
      <c r="T708" s="4">
        <v>707</v>
      </c>
    </row>
    <row r="709" spans="1:20" x14ac:dyDescent="0.25">
      <c r="A709" s="33">
        <v>73443</v>
      </c>
      <c r="B709" s="5" t="s">
        <v>590</v>
      </c>
      <c r="C709" s="5" t="s">
        <v>35</v>
      </c>
      <c r="D709" s="6"/>
      <c r="E709" s="7">
        <v>179.35773876799999</v>
      </c>
      <c r="F709" s="8">
        <v>1</v>
      </c>
      <c r="G709" s="7">
        <v>4165.6304151579998</v>
      </c>
      <c r="H709" s="7">
        <v>10.674639125400001</v>
      </c>
      <c r="I709" s="8">
        <v>1</v>
      </c>
      <c r="J709" s="7">
        <v>5579.8639273899998</v>
      </c>
      <c r="K709" s="1">
        <v>1</v>
      </c>
      <c r="L709" s="8">
        <f t="shared" si="55"/>
        <v>3</v>
      </c>
      <c r="M709" s="6">
        <v>9198.2038327699993</v>
      </c>
      <c r="N709" s="6">
        <f t="shared" si="56"/>
        <v>9935.5267204413994</v>
      </c>
      <c r="O709" s="7">
        <f t="shared" si="57"/>
        <v>-737.32288767140017</v>
      </c>
      <c r="P709" s="7">
        <v>29437.957772400001</v>
      </c>
      <c r="Q709" s="24">
        <f t="shared" si="58"/>
        <v>0.31246066401365358</v>
      </c>
      <c r="R709" s="24">
        <v>0.42656835913658142</v>
      </c>
      <c r="S709" s="25">
        <f t="shared" si="59"/>
        <v>13.328583274303089</v>
      </c>
      <c r="T709" s="4">
        <v>708</v>
      </c>
    </row>
    <row r="710" spans="1:20" x14ac:dyDescent="0.25">
      <c r="A710" s="33">
        <v>5425</v>
      </c>
      <c r="B710" s="5" t="s">
        <v>189</v>
      </c>
      <c r="C710" s="5" t="s">
        <v>15</v>
      </c>
      <c r="D710" s="6"/>
      <c r="E710" s="7"/>
      <c r="F710" s="8"/>
      <c r="G710" s="7">
        <v>3102.7435021000001</v>
      </c>
      <c r="H710" s="7">
        <v>4.5318585782099996</v>
      </c>
      <c r="I710" s="8">
        <v>1</v>
      </c>
      <c r="J710" s="7">
        <v>9329.9601993899996</v>
      </c>
      <c r="K710" s="1">
        <v>1</v>
      </c>
      <c r="L710" s="8">
        <f t="shared" si="55"/>
        <v>2</v>
      </c>
      <c r="M710" s="6">
        <v>11411.104865900001</v>
      </c>
      <c r="N710" s="6">
        <f t="shared" si="56"/>
        <v>12437.235560068209</v>
      </c>
      <c r="O710" s="7">
        <f t="shared" si="57"/>
        <v>-1026.1306941682087</v>
      </c>
      <c r="P710" s="7">
        <v>38672.963528100001</v>
      </c>
      <c r="Q710" s="24">
        <f t="shared" si="58"/>
        <v>0.29506672943770201</v>
      </c>
      <c r="R710" s="24">
        <v>0.45097467303276062</v>
      </c>
      <c r="S710" s="25">
        <f t="shared" si="59"/>
        <v>13.30676218310137</v>
      </c>
      <c r="T710" s="4">
        <v>709</v>
      </c>
    </row>
    <row r="711" spans="1:20" x14ac:dyDescent="0.25">
      <c r="A711" s="33">
        <v>13894</v>
      </c>
      <c r="B711" s="5" t="s">
        <v>781</v>
      </c>
      <c r="C711" s="5" t="s">
        <v>33</v>
      </c>
      <c r="D711" s="6">
        <v>1208.01985167</v>
      </c>
      <c r="E711" s="7">
        <v>5437.57459836</v>
      </c>
      <c r="F711" s="8">
        <v>1</v>
      </c>
      <c r="G711" s="7">
        <v>3.9400027310299999</v>
      </c>
      <c r="H711" s="7"/>
      <c r="I711" s="8">
        <v>1</v>
      </c>
      <c r="J711" s="7"/>
      <c r="K711" s="1"/>
      <c r="L711" s="8">
        <f t="shared" si="55"/>
        <v>2</v>
      </c>
      <c r="M711" s="6">
        <v>6649.4692915799997</v>
      </c>
      <c r="N711" s="6">
        <f t="shared" si="56"/>
        <v>6649.5344527610305</v>
      </c>
      <c r="O711" s="7">
        <f t="shared" si="57"/>
        <v>-6.5161181030816806E-2</v>
      </c>
      <c r="P711" s="7">
        <v>31086.0922269</v>
      </c>
      <c r="Q711" s="24">
        <f t="shared" si="58"/>
        <v>0.21390495926747449</v>
      </c>
      <c r="R711" s="24">
        <v>0.62162160873413086</v>
      </c>
      <c r="S711" s="25">
        <f t="shared" si="59"/>
        <v>13.296794489605624</v>
      </c>
      <c r="T711" s="4">
        <v>710</v>
      </c>
    </row>
    <row r="712" spans="1:20" x14ac:dyDescent="0.25">
      <c r="A712" s="33">
        <v>15790</v>
      </c>
      <c r="B712" s="5" t="s">
        <v>772</v>
      </c>
      <c r="C712" s="5" t="s">
        <v>46</v>
      </c>
      <c r="D712" s="6"/>
      <c r="E712" s="7"/>
      <c r="F712" s="8"/>
      <c r="G712" s="7">
        <v>11301.94944880557</v>
      </c>
      <c r="H712" s="7">
        <v>36.108733325700001</v>
      </c>
      <c r="I712" s="8">
        <v>1</v>
      </c>
      <c r="J712" s="7">
        <v>8104.3394465199999</v>
      </c>
      <c r="K712" s="1">
        <v>1</v>
      </c>
      <c r="L712" s="8">
        <f t="shared" si="55"/>
        <v>2</v>
      </c>
      <c r="M712" s="6">
        <v>14255.5959786</v>
      </c>
      <c r="N712" s="6">
        <f t="shared" si="56"/>
        <v>19442.39762865127</v>
      </c>
      <c r="O712" s="7">
        <f t="shared" si="57"/>
        <v>-5186.8016500512695</v>
      </c>
      <c r="P712" s="7">
        <v>21026.316207200001</v>
      </c>
      <c r="Q712" s="24">
        <f t="shared" si="58"/>
        <v>0.67798828088195895</v>
      </c>
      <c r="R712" s="24">
        <v>0.19607843458652496</v>
      </c>
      <c r="S712" s="25">
        <f t="shared" si="59"/>
        <v>13.293888078334371</v>
      </c>
      <c r="T712" s="4">
        <v>711</v>
      </c>
    </row>
    <row r="713" spans="1:20" x14ac:dyDescent="0.25">
      <c r="A713" s="33">
        <v>52435</v>
      </c>
      <c r="B713" s="5" t="s">
        <v>696</v>
      </c>
      <c r="C713" s="5" t="s">
        <v>18</v>
      </c>
      <c r="D713" s="6">
        <v>32.585821940099997</v>
      </c>
      <c r="E713" s="7"/>
      <c r="F713" s="8">
        <v>1</v>
      </c>
      <c r="G713" s="7">
        <v>17711.954591810001</v>
      </c>
      <c r="H713" s="7">
        <v>63.108193954500003</v>
      </c>
      <c r="I713" s="8">
        <v>1</v>
      </c>
      <c r="J713" s="7">
        <v>7610.4346405799997</v>
      </c>
      <c r="K713" s="1">
        <v>1</v>
      </c>
      <c r="L713" s="8">
        <f t="shared" si="55"/>
        <v>3</v>
      </c>
      <c r="M713" s="6">
        <v>23237.7360429</v>
      </c>
      <c r="N713" s="6">
        <f t="shared" si="56"/>
        <v>25418.083248284602</v>
      </c>
      <c r="O713" s="7">
        <f t="shared" si="57"/>
        <v>-2180.3472053846017</v>
      </c>
      <c r="P713" s="7">
        <v>56896.205428300003</v>
      </c>
      <c r="Q713" s="24">
        <f t="shared" si="58"/>
        <v>0.40842330113181186</v>
      </c>
      <c r="R713" s="24">
        <v>0.3248235285282135</v>
      </c>
      <c r="S713" s="25">
        <f t="shared" si="59"/>
        <v>13.266549780677622</v>
      </c>
      <c r="T713" s="4">
        <v>712</v>
      </c>
    </row>
    <row r="714" spans="1:20" x14ac:dyDescent="0.25">
      <c r="A714" s="33">
        <v>5148</v>
      </c>
      <c r="B714" s="5" t="s">
        <v>624</v>
      </c>
      <c r="C714" s="5" t="s">
        <v>15</v>
      </c>
      <c r="D714" s="6"/>
      <c r="E714" s="7"/>
      <c r="F714" s="8"/>
      <c r="G714" s="7">
        <v>22209.112950859999</v>
      </c>
      <c r="H714" s="7">
        <v>75.129638870500003</v>
      </c>
      <c r="I714" s="8">
        <v>1</v>
      </c>
      <c r="J714" s="7">
        <v>10617.978263000001</v>
      </c>
      <c r="K714" s="1">
        <v>1</v>
      </c>
      <c r="L714" s="8">
        <f t="shared" si="55"/>
        <v>2</v>
      </c>
      <c r="M714" s="6">
        <v>26311.065253799999</v>
      </c>
      <c r="N714" s="6">
        <f t="shared" si="56"/>
        <v>32902.220852730505</v>
      </c>
      <c r="O714" s="7">
        <f t="shared" si="57"/>
        <v>-6591.1555989305052</v>
      </c>
      <c r="P714" s="7">
        <v>43952.6596307</v>
      </c>
      <c r="Q714" s="24">
        <f t="shared" si="58"/>
        <v>0.59862282453147109</v>
      </c>
      <c r="R714" s="24">
        <v>0.22083771228790283</v>
      </c>
      <c r="S714" s="25">
        <f t="shared" si="59"/>
        <v>13.219849509285275</v>
      </c>
      <c r="T714" s="4">
        <v>713</v>
      </c>
    </row>
    <row r="715" spans="1:20" x14ac:dyDescent="0.25">
      <c r="A715" s="33">
        <v>50223</v>
      </c>
      <c r="B715" s="5" t="s">
        <v>782</v>
      </c>
      <c r="C715" s="5" t="s">
        <v>145</v>
      </c>
      <c r="D715" s="6"/>
      <c r="E715" s="7"/>
      <c r="F715" s="8"/>
      <c r="G715" s="7">
        <v>29135.209852809996</v>
      </c>
      <c r="H715" s="7">
        <v>2.2862775612499999</v>
      </c>
      <c r="I715" s="8">
        <v>1</v>
      </c>
      <c r="J715" s="7">
        <v>56263.9442576</v>
      </c>
      <c r="K715" s="1">
        <v>1</v>
      </c>
      <c r="L715" s="8">
        <f t="shared" si="55"/>
        <v>2</v>
      </c>
      <c r="M715" s="6">
        <v>60900.913719600001</v>
      </c>
      <c r="N715" s="6">
        <f t="shared" si="56"/>
        <v>85401.440387971248</v>
      </c>
      <c r="O715" s="7">
        <f t="shared" si="57"/>
        <v>-24500.526668371247</v>
      </c>
      <c r="P715" s="7">
        <v>115636.976759</v>
      </c>
      <c r="Q715" s="24">
        <f t="shared" si="58"/>
        <v>0.52665605264416515</v>
      </c>
      <c r="R715" s="24">
        <v>0.25101214647293091</v>
      </c>
      <c r="S715" s="25">
        <f t="shared" si="59"/>
        <v>13.219706622717279</v>
      </c>
      <c r="T715" s="4">
        <v>714</v>
      </c>
    </row>
    <row r="716" spans="1:20" x14ac:dyDescent="0.25">
      <c r="A716" s="33">
        <v>15814</v>
      </c>
      <c r="B716" s="5" t="s">
        <v>783</v>
      </c>
      <c r="C716" s="5" t="s">
        <v>46</v>
      </c>
      <c r="D716" s="6"/>
      <c r="E716" s="7">
        <v>268.342070428</v>
      </c>
      <c r="F716" s="8">
        <v>1</v>
      </c>
      <c r="G716" s="7">
        <v>1490.7577294499999</v>
      </c>
      <c r="H716" s="7"/>
      <c r="I716" s="8">
        <v>1</v>
      </c>
      <c r="J716" s="7">
        <v>6010.6049893600002</v>
      </c>
      <c r="K716" s="1">
        <v>1</v>
      </c>
      <c r="L716" s="8">
        <f t="shared" si="55"/>
        <v>3</v>
      </c>
      <c r="M716" s="6">
        <v>7405.1991932800001</v>
      </c>
      <c r="N716" s="6">
        <f t="shared" si="56"/>
        <v>7769.7047892379996</v>
      </c>
      <c r="O716" s="7">
        <f t="shared" si="57"/>
        <v>-364.5055959579995</v>
      </c>
      <c r="P716" s="7">
        <v>16966.033519199998</v>
      </c>
      <c r="Q716" s="24">
        <f t="shared" si="58"/>
        <v>0.43647203601830314</v>
      </c>
      <c r="R716" s="24">
        <v>0.30265212059020996</v>
      </c>
      <c r="S716" s="25">
        <f t="shared" si="59"/>
        <v>13.209918727926595</v>
      </c>
      <c r="T716" s="4">
        <v>715</v>
      </c>
    </row>
    <row r="717" spans="1:20" x14ac:dyDescent="0.25">
      <c r="A717" s="33">
        <v>5313</v>
      </c>
      <c r="B717" s="5" t="s">
        <v>359</v>
      </c>
      <c r="C717" s="5" t="s">
        <v>15</v>
      </c>
      <c r="D717" s="6"/>
      <c r="E717" s="7">
        <v>1.04187374198E-4</v>
      </c>
      <c r="F717" s="8">
        <v>1</v>
      </c>
      <c r="G717" s="7">
        <v>3521.4027007200002</v>
      </c>
      <c r="H717" s="7"/>
      <c r="I717" s="8">
        <v>1</v>
      </c>
      <c r="J717" s="7">
        <v>4512.8182992800002</v>
      </c>
      <c r="K717" s="1">
        <v>1</v>
      </c>
      <c r="L717" s="8">
        <f t="shared" si="55"/>
        <v>3</v>
      </c>
      <c r="M717" s="6">
        <v>7364.7499463000004</v>
      </c>
      <c r="N717" s="6">
        <f t="shared" si="56"/>
        <v>8034.2211041873743</v>
      </c>
      <c r="O717" s="7">
        <f t="shared" si="57"/>
        <v>-669.47115788737392</v>
      </c>
      <c r="P717" s="7">
        <v>18954.735360899998</v>
      </c>
      <c r="Q717" s="24">
        <f t="shared" si="58"/>
        <v>0.38854406595895158</v>
      </c>
      <c r="R717" s="24">
        <v>0.33879059553146362</v>
      </c>
      <c r="S717" s="25">
        <f t="shared" si="59"/>
        <v>13.163507549644947</v>
      </c>
      <c r="T717" s="4">
        <v>716</v>
      </c>
    </row>
    <row r="718" spans="1:20" x14ac:dyDescent="0.25">
      <c r="A718" s="33">
        <v>15696</v>
      </c>
      <c r="B718" s="5" t="s">
        <v>698</v>
      </c>
      <c r="C718" s="5" t="s">
        <v>46</v>
      </c>
      <c r="D718" s="6"/>
      <c r="E718" s="7"/>
      <c r="F718" s="8"/>
      <c r="G718" s="7">
        <v>2273.579166252136</v>
      </c>
      <c r="H718" s="7">
        <v>9.8834447965700001</v>
      </c>
      <c r="I718" s="8">
        <v>1</v>
      </c>
      <c r="J718" s="7">
        <v>2327.8657671300002</v>
      </c>
      <c r="K718" s="1">
        <v>1</v>
      </c>
      <c r="L718" s="8">
        <f t="shared" si="55"/>
        <v>2</v>
      </c>
      <c r="M718" s="6">
        <v>3949.1967171800002</v>
      </c>
      <c r="N718" s="6">
        <f t="shared" si="56"/>
        <v>4611.3283781787068</v>
      </c>
      <c r="O718" s="7">
        <f t="shared" si="57"/>
        <v>-662.13166099870659</v>
      </c>
      <c r="P718" s="7">
        <v>7846.7456495500001</v>
      </c>
      <c r="Q718" s="24">
        <f t="shared" si="58"/>
        <v>0.50329103217541926</v>
      </c>
      <c r="R718" s="24">
        <v>0.26150473952293396</v>
      </c>
      <c r="S718" s="25">
        <f t="shared" si="59"/>
        <v>13.161299027326159</v>
      </c>
      <c r="T718" s="4">
        <v>717</v>
      </c>
    </row>
    <row r="719" spans="1:20" x14ac:dyDescent="0.25">
      <c r="A719" s="33">
        <v>15646</v>
      </c>
      <c r="B719" s="5" t="s">
        <v>755</v>
      </c>
      <c r="C719" s="5" t="s">
        <v>46</v>
      </c>
      <c r="D719" s="6"/>
      <c r="E719" s="7">
        <v>548.36079265800004</v>
      </c>
      <c r="F719" s="8">
        <v>1</v>
      </c>
      <c r="G719" s="7">
        <v>5714.6719254</v>
      </c>
      <c r="H719" s="7">
        <v>0.13036893583</v>
      </c>
      <c r="I719" s="8">
        <v>1</v>
      </c>
      <c r="J719" s="7">
        <v>6587.93870513</v>
      </c>
      <c r="K719" s="1">
        <v>1</v>
      </c>
      <c r="L719" s="8">
        <f t="shared" si="55"/>
        <v>3</v>
      </c>
      <c r="M719" s="6">
        <v>10311.972344899999</v>
      </c>
      <c r="N719" s="6">
        <f t="shared" si="56"/>
        <v>12851.101792123831</v>
      </c>
      <c r="O719" s="7">
        <f t="shared" si="57"/>
        <v>-2539.1294472238314</v>
      </c>
      <c r="P719" s="7">
        <v>17098.7018943</v>
      </c>
      <c r="Q719" s="24">
        <f t="shared" si="58"/>
        <v>0.60308510018164507</v>
      </c>
      <c r="R719" s="24">
        <v>0.21780435740947723</v>
      </c>
      <c r="S719" s="25">
        <f t="shared" si="59"/>
        <v>13.135456270829341</v>
      </c>
      <c r="T719" s="4">
        <v>718</v>
      </c>
    </row>
    <row r="720" spans="1:20" x14ac:dyDescent="0.25">
      <c r="A720" s="33">
        <v>15367</v>
      </c>
      <c r="B720" s="5" t="s">
        <v>595</v>
      </c>
      <c r="C720" s="5" t="s">
        <v>46</v>
      </c>
      <c r="D720" s="6"/>
      <c r="E720" s="7"/>
      <c r="F720" s="8"/>
      <c r="G720" s="7">
        <v>2308.67700195</v>
      </c>
      <c r="H720" s="7">
        <v>1.4585159834100001</v>
      </c>
      <c r="I720" s="8">
        <v>1</v>
      </c>
      <c r="J720" s="7"/>
      <c r="K720" s="1"/>
      <c r="L720" s="8">
        <f t="shared" si="55"/>
        <v>1</v>
      </c>
      <c r="M720" s="6">
        <v>2310.1355179299999</v>
      </c>
      <c r="N720" s="6">
        <f t="shared" si="56"/>
        <v>2310.13551793341</v>
      </c>
      <c r="O720" s="7">
        <f t="shared" si="57"/>
        <v>-3.4101503842975944E-9</v>
      </c>
      <c r="P720" s="7">
        <v>5925.48066062</v>
      </c>
      <c r="Q720" s="24">
        <f t="shared" si="58"/>
        <v>0.38986466250457458</v>
      </c>
      <c r="R720" s="24">
        <v>0.33568370342254639</v>
      </c>
      <c r="S720" s="25">
        <f t="shared" si="59"/>
        <v>13.087121374311675</v>
      </c>
      <c r="T720" s="4">
        <v>719</v>
      </c>
    </row>
    <row r="721" spans="1:20" x14ac:dyDescent="0.25">
      <c r="A721" s="33">
        <v>25769</v>
      </c>
      <c r="B721" s="5" t="s">
        <v>785</v>
      </c>
      <c r="C721" s="5" t="s">
        <v>61</v>
      </c>
      <c r="D721" s="6">
        <v>20.727761792199999</v>
      </c>
      <c r="E721" s="7">
        <v>107.23901916600001</v>
      </c>
      <c r="F721" s="8">
        <v>1</v>
      </c>
      <c r="G721" s="7">
        <v>6261.4627889980002</v>
      </c>
      <c r="H721" s="7">
        <v>7.5603520304999998</v>
      </c>
      <c r="I721" s="8">
        <v>1</v>
      </c>
      <c r="J721" s="7">
        <v>14753.485152699999</v>
      </c>
      <c r="K721" s="1">
        <v>1</v>
      </c>
      <c r="L721" s="8">
        <f t="shared" si="55"/>
        <v>3</v>
      </c>
      <c r="M721" s="6">
        <v>16425.3319811</v>
      </c>
      <c r="N721" s="6">
        <f t="shared" si="56"/>
        <v>21150.475074686699</v>
      </c>
      <c r="O721" s="7">
        <f t="shared" si="57"/>
        <v>-4725.1430935866993</v>
      </c>
      <c r="P721" s="7">
        <v>20901.065539300002</v>
      </c>
      <c r="Q721" s="24">
        <f t="shared" si="58"/>
        <v>0.78586098637964952</v>
      </c>
      <c r="R721" s="24">
        <v>0.16580653190612793</v>
      </c>
      <c r="S721" s="25">
        <f t="shared" si="59"/>
        <v>13.030088471193851</v>
      </c>
      <c r="T721" s="4">
        <v>720</v>
      </c>
    </row>
    <row r="722" spans="1:20" x14ac:dyDescent="0.25">
      <c r="A722" s="33">
        <v>5667</v>
      </c>
      <c r="B722" s="5" t="s">
        <v>225</v>
      </c>
      <c r="C722" s="5" t="s">
        <v>15</v>
      </c>
      <c r="D722" s="6"/>
      <c r="E722" s="7">
        <v>92.316012635299998</v>
      </c>
      <c r="F722" s="8">
        <v>1</v>
      </c>
      <c r="G722" s="7">
        <v>3196.12932593</v>
      </c>
      <c r="H722" s="7"/>
      <c r="I722" s="8">
        <v>1</v>
      </c>
      <c r="J722" s="7">
        <v>7118.2286752999998</v>
      </c>
      <c r="K722" s="1">
        <v>1</v>
      </c>
      <c r="L722" s="8">
        <f t="shared" si="55"/>
        <v>3</v>
      </c>
      <c r="M722" s="6">
        <v>9920.2150628799991</v>
      </c>
      <c r="N722" s="6">
        <f t="shared" si="56"/>
        <v>10406.6740138653</v>
      </c>
      <c r="O722" s="7">
        <f t="shared" si="57"/>
        <v>-486.45895098530127</v>
      </c>
      <c r="P722" s="7">
        <v>36034.5686909</v>
      </c>
      <c r="Q722" s="24">
        <f t="shared" si="58"/>
        <v>0.27529717777321983</v>
      </c>
      <c r="R722" s="24">
        <v>0.47308030724525452</v>
      </c>
      <c r="S722" s="25">
        <f t="shared" si="59"/>
        <v>13.023767344470629</v>
      </c>
      <c r="T722" s="4">
        <v>721</v>
      </c>
    </row>
    <row r="723" spans="1:20" x14ac:dyDescent="0.25">
      <c r="A723" s="33">
        <v>25843</v>
      </c>
      <c r="B723" s="5" t="s">
        <v>788</v>
      </c>
      <c r="C723" s="5" t="s">
        <v>61</v>
      </c>
      <c r="D723" s="6">
        <v>42.660745505199998</v>
      </c>
      <c r="E723" s="7">
        <v>2252.8309356700001</v>
      </c>
      <c r="F723" s="8">
        <v>1</v>
      </c>
      <c r="G723" s="7">
        <v>2337.8359764299998</v>
      </c>
      <c r="H723" s="7">
        <v>0.51606112086199996</v>
      </c>
      <c r="I723" s="8">
        <v>1</v>
      </c>
      <c r="J723" s="7">
        <v>3462.1487052699999</v>
      </c>
      <c r="K723" s="1">
        <v>1</v>
      </c>
      <c r="L723" s="8">
        <f t="shared" si="55"/>
        <v>3</v>
      </c>
      <c r="M723" s="6">
        <v>6764.9434492299997</v>
      </c>
      <c r="N723" s="6">
        <f t="shared" si="56"/>
        <v>8095.9924239960619</v>
      </c>
      <c r="O723" s="7">
        <f t="shared" si="57"/>
        <v>-1331.0489747660622</v>
      </c>
      <c r="P723" s="7">
        <v>10263.121007</v>
      </c>
      <c r="Q723" s="24">
        <f t="shared" si="58"/>
        <v>0.65915070519152463</v>
      </c>
      <c r="R723" s="24">
        <v>0.19727262854576111</v>
      </c>
      <c r="S723" s="25">
        <f t="shared" si="59"/>
        <v>13.003239222092414</v>
      </c>
      <c r="T723" s="4">
        <v>722</v>
      </c>
    </row>
    <row r="724" spans="1:20" x14ac:dyDescent="0.25">
      <c r="A724" s="33">
        <v>5142</v>
      </c>
      <c r="B724" s="5" t="s">
        <v>300</v>
      </c>
      <c r="C724" s="5" t="s">
        <v>15</v>
      </c>
      <c r="D724" s="6"/>
      <c r="E724" s="7">
        <v>3.1888906558399999</v>
      </c>
      <c r="F724" s="8">
        <v>1</v>
      </c>
      <c r="G724" s="7">
        <v>1834.9973497399999</v>
      </c>
      <c r="H724" s="7"/>
      <c r="I724" s="8">
        <v>1</v>
      </c>
      <c r="J724" s="7">
        <v>8168.5845130500002</v>
      </c>
      <c r="K724" s="1">
        <v>1</v>
      </c>
      <c r="L724" s="8">
        <f t="shared" si="55"/>
        <v>3</v>
      </c>
      <c r="M724" s="6">
        <v>9083.7446756200006</v>
      </c>
      <c r="N724" s="6">
        <f t="shared" si="56"/>
        <v>10006.77075344584</v>
      </c>
      <c r="O724" s="7">
        <f t="shared" si="57"/>
        <v>-923.02607782583982</v>
      </c>
      <c r="P724" s="7">
        <v>26358.469143499999</v>
      </c>
      <c r="Q724" s="24">
        <f t="shared" si="58"/>
        <v>0.34462337801814463</v>
      </c>
      <c r="R724" s="24">
        <v>0.37729817628860474</v>
      </c>
      <c r="S724" s="25">
        <f t="shared" si="59"/>
        <v>13.002577203266441</v>
      </c>
      <c r="T724" s="4">
        <v>723</v>
      </c>
    </row>
    <row r="725" spans="1:20" x14ac:dyDescent="0.25">
      <c r="A725" s="33">
        <v>68498</v>
      </c>
      <c r="B725" s="5" t="s">
        <v>977</v>
      </c>
      <c r="C725" s="5" t="s">
        <v>350</v>
      </c>
      <c r="D725" s="6"/>
      <c r="E725" s="7">
        <v>2.4432490498E-5</v>
      </c>
      <c r="F725" s="8">
        <v>1</v>
      </c>
      <c r="G725" s="7">
        <v>1339.15870079</v>
      </c>
      <c r="H725" s="7"/>
      <c r="I725" s="8">
        <v>1</v>
      </c>
      <c r="J725" s="7">
        <v>4966.5058055</v>
      </c>
      <c r="K725" s="1">
        <v>1</v>
      </c>
      <c r="L725" s="8">
        <f t="shared" si="55"/>
        <v>3</v>
      </c>
      <c r="M725" s="6">
        <v>5368.9226076799996</v>
      </c>
      <c r="N725" s="6">
        <f t="shared" si="56"/>
        <v>6305.6645307224908</v>
      </c>
      <c r="O725" s="7">
        <f t="shared" si="57"/>
        <v>-936.74192304249118</v>
      </c>
      <c r="P725" s="7">
        <v>7522.6148847000004</v>
      </c>
      <c r="Q725" s="24">
        <f t="shared" si="58"/>
        <v>0.71370430228984272</v>
      </c>
      <c r="R725" s="24">
        <v>0.1819092184305191</v>
      </c>
      <c r="S725" s="25">
        <f t="shared" si="59"/>
        <v>12.982939182004424</v>
      </c>
      <c r="T725" s="4">
        <v>724</v>
      </c>
    </row>
    <row r="726" spans="1:20" x14ac:dyDescent="0.25">
      <c r="A726" s="33">
        <v>68549</v>
      </c>
      <c r="B726" s="5" t="s">
        <v>933</v>
      </c>
      <c r="C726" s="5" t="s">
        <v>350</v>
      </c>
      <c r="D726" s="6"/>
      <c r="E726" s="7"/>
      <c r="F726" s="8"/>
      <c r="G726" s="7">
        <v>1610.0111443200001</v>
      </c>
      <c r="H726" s="7">
        <v>0.130368935809</v>
      </c>
      <c r="I726" s="8">
        <v>1</v>
      </c>
      <c r="J726" s="7">
        <v>3210.6970885999999</v>
      </c>
      <c r="K726" s="1">
        <v>1</v>
      </c>
      <c r="L726" s="8">
        <f t="shared" si="55"/>
        <v>2</v>
      </c>
      <c r="M726" s="6">
        <v>3879.4183202999998</v>
      </c>
      <c r="N726" s="6">
        <f t="shared" si="56"/>
        <v>4820.8386018558085</v>
      </c>
      <c r="O726" s="7">
        <f t="shared" si="57"/>
        <v>-941.42028155580874</v>
      </c>
      <c r="P726" s="7">
        <v>5468.00589691</v>
      </c>
      <c r="Q726" s="24">
        <f t="shared" si="58"/>
        <v>0.70947588452534049</v>
      </c>
      <c r="R726" s="24">
        <v>0.18246187269687653</v>
      </c>
      <c r="S726" s="25">
        <f t="shared" si="59"/>
        <v>12.945229852376656</v>
      </c>
      <c r="T726" s="4">
        <v>725</v>
      </c>
    </row>
    <row r="727" spans="1:20" x14ac:dyDescent="0.25">
      <c r="A727" s="33">
        <v>5690</v>
      </c>
      <c r="B727" s="5" t="s">
        <v>202</v>
      </c>
      <c r="C727" s="5" t="s">
        <v>15</v>
      </c>
      <c r="D727" s="6"/>
      <c r="E727" s="7">
        <v>8.0159179167599994</v>
      </c>
      <c r="F727" s="8">
        <v>1</v>
      </c>
      <c r="G727" s="7">
        <v>5002.2673059400004</v>
      </c>
      <c r="H727" s="7">
        <v>67.511965201699994</v>
      </c>
      <c r="I727" s="8">
        <v>1</v>
      </c>
      <c r="J727" s="7">
        <v>3392.24710903</v>
      </c>
      <c r="K727" s="1">
        <v>1</v>
      </c>
      <c r="L727" s="8">
        <f t="shared" si="55"/>
        <v>3</v>
      </c>
      <c r="M727" s="6">
        <v>7684.0347503100002</v>
      </c>
      <c r="N727" s="6">
        <f t="shared" si="56"/>
        <v>8470.0422980884614</v>
      </c>
      <c r="O727" s="7">
        <f t="shared" si="57"/>
        <v>-786.00754777846123</v>
      </c>
      <c r="P727" s="7">
        <v>26482.784535800001</v>
      </c>
      <c r="Q727" s="24">
        <f t="shared" si="58"/>
        <v>0.29015206992008546</v>
      </c>
      <c r="R727" s="24">
        <v>0.44354149699211121</v>
      </c>
      <c r="S727" s="25">
        <f t="shared" si="59"/>
        <v>12.869448344771442</v>
      </c>
      <c r="T727" s="4">
        <v>726</v>
      </c>
    </row>
    <row r="728" spans="1:20" x14ac:dyDescent="0.25">
      <c r="A728" s="33">
        <v>5856</v>
      </c>
      <c r="B728" s="5" t="s">
        <v>765</v>
      </c>
      <c r="C728" s="5" t="s">
        <v>15</v>
      </c>
      <c r="D728" s="6"/>
      <c r="E728" s="7">
        <v>136.43057131</v>
      </c>
      <c r="F728" s="8">
        <v>1</v>
      </c>
      <c r="G728" s="7">
        <v>4017.0723299921196</v>
      </c>
      <c r="H728" s="7"/>
      <c r="I728" s="8">
        <v>1</v>
      </c>
      <c r="J728" s="7"/>
      <c r="K728" s="1"/>
      <c r="L728" s="8">
        <f t="shared" si="55"/>
        <v>2</v>
      </c>
      <c r="M728" s="6">
        <v>4135.01126544</v>
      </c>
      <c r="N728" s="6">
        <f t="shared" si="56"/>
        <v>4153.5029013021194</v>
      </c>
      <c r="O728" s="7">
        <f t="shared" si="57"/>
        <v>-18.491635862119438</v>
      </c>
      <c r="P728" s="7">
        <v>12646.7113709</v>
      </c>
      <c r="Q728" s="24">
        <f t="shared" si="58"/>
        <v>0.32696336179179619</v>
      </c>
      <c r="R728" s="24">
        <v>0.39344879984855652</v>
      </c>
      <c r="S728" s="25">
        <f t="shared" si="59"/>
        <v>12.864334229143159</v>
      </c>
      <c r="T728" s="4">
        <v>727</v>
      </c>
    </row>
    <row r="729" spans="1:20" x14ac:dyDescent="0.25">
      <c r="A729" s="33">
        <v>41306</v>
      </c>
      <c r="B729" s="5" t="s">
        <v>645</v>
      </c>
      <c r="C729" s="5" t="s">
        <v>99</v>
      </c>
      <c r="D729" s="6">
        <v>2.6006318889000002</v>
      </c>
      <c r="E729" s="7">
        <v>655.87147788599998</v>
      </c>
      <c r="F729" s="8">
        <v>1</v>
      </c>
      <c r="G729" s="7">
        <v>19827.5036511</v>
      </c>
      <c r="H729" s="7">
        <v>14.120326646500001</v>
      </c>
      <c r="I729" s="8">
        <v>1</v>
      </c>
      <c r="J729" s="7">
        <v>5886.8756429799996</v>
      </c>
      <c r="K729" s="1">
        <v>1</v>
      </c>
      <c r="L729" s="8">
        <f t="shared" si="55"/>
        <v>3</v>
      </c>
      <c r="M729" s="6">
        <v>23327.2368049</v>
      </c>
      <c r="N729" s="6">
        <f t="shared" si="56"/>
        <v>26386.971730501398</v>
      </c>
      <c r="O729" s="7">
        <f t="shared" si="57"/>
        <v>-3059.7349256013986</v>
      </c>
      <c r="P729" s="7">
        <v>50437.795023899998</v>
      </c>
      <c r="Q729" s="24">
        <f t="shared" si="58"/>
        <v>0.46249517437957716</v>
      </c>
      <c r="R729" s="24">
        <v>0.27804329991340637</v>
      </c>
      <c r="S729" s="25">
        <f t="shared" si="59"/>
        <v>12.859368447852395</v>
      </c>
      <c r="T729" s="4">
        <v>728</v>
      </c>
    </row>
    <row r="730" spans="1:20" x14ac:dyDescent="0.25">
      <c r="A730" s="33">
        <v>25288</v>
      </c>
      <c r="B730" s="5" t="s">
        <v>768</v>
      </c>
      <c r="C730" s="5" t="s">
        <v>61</v>
      </c>
      <c r="D730" s="6">
        <v>1279.4404370100001</v>
      </c>
      <c r="E730" s="7">
        <v>1259.18461488</v>
      </c>
      <c r="F730" s="8">
        <v>1</v>
      </c>
      <c r="G730" s="7">
        <v>1545.2981585699999</v>
      </c>
      <c r="H730" s="7"/>
      <c r="I730" s="8">
        <v>1</v>
      </c>
      <c r="J730" s="7">
        <v>860.08090577799999</v>
      </c>
      <c r="K730" s="1">
        <v>1</v>
      </c>
      <c r="L730" s="8">
        <f t="shared" si="55"/>
        <v>3</v>
      </c>
      <c r="M730" s="6">
        <v>4413.5657498199998</v>
      </c>
      <c r="N730" s="6">
        <f t="shared" si="56"/>
        <v>4944.0041162380003</v>
      </c>
      <c r="O730" s="7">
        <f t="shared" si="57"/>
        <v>-530.43836641800044</v>
      </c>
      <c r="P730" s="7">
        <v>7827.0023299200002</v>
      </c>
      <c r="Q730" s="24">
        <f t="shared" si="58"/>
        <v>0.56388966858338863</v>
      </c>
      <c r="R730" s="24">
        <v>0.22626419365406036</v>
      </c>
      <c r="S730" s="25">
        <f t="shared" si="59"/>
        <v>12.758804117187575</v>
      </c>
      <c r="T730" s="4">
        <v>729</v>
      </c>
    </row>
    <row r="731" spans="1:20" x14ac:dyDescent="0.25">
      <c r="A731" s="33">
        <v>23001</v>
      </c>
      <c r="B731" s="5" t="s">
        <v>789</v>
      </c>
      <c r="C731" s="5" t="s">
        <v>296</v>
      </c>
      <c r="D731" s="6">
        <v>5702.3567526400002</v>
      </c>
      <c r="E731" s="7">
        <v>70533.1521183</v>
      </c>
      <c r="F731" s="8">
        <v>1</v>
      </c>
      <c r="G731" s="7">
        <v>4784.3146760700001</v>
      </c>
      <c r="H731" s="7"/>
      <c r="I731" s="8">
        <v>1</v>
      </c>
      <c r="J731" s="7"/>
      <c r="K731" s="1"/>
      <c r="L731" s="8">
        <f t="shared" si="55"/>
        <v>2</v>
      </c>
      <c r="M731" s="6">
        <v>81001.640557499995</v>
      </c>
      <c r="N731" s="6">
        <f t="shared" si="56"/>
        <v>81019.823547010004</v>
      </c>
      <c r="O731" s="7">
        <f t="shared" si="57"/>
        <v>-18.182989510009065</v>
      </c>
      <c r="P731" s="7">
        <v>315182.463735</v>
      </c>
      <c r="Q731" s="24">
        <f t="shared" si="58"/>
        <v>0.2569991984884184</v>
      </c>
      <c r="R731" s="24">
        <v>0.49530139565467834</v>
      </c>
      <c r="S731" s="25">
        <f t="shared" si="59"/>
        <v>12.729206169344733</v>
      </c>
      <c r="T731" s="4">
        <v>730</v>
      </c>
    </row>
    <row r="732" spans="1:20" x14ac:dyDescent="0.25">
      <c r="A732" s="33">
        <v>5670</v>
      </c>
      <c r="B732" s="5" t="s">
        <v>186</v>
      </c>
      <c r="C732" s="5" t="s">
        <v>15</v>
      </c>
      <c r="D732" s="6"/>
      <c r="E732" s="7">
        <v>36.555346359399998</v>
      </c>
      <c r="F732" s="8">
        <v>1</v>
      </c>
      <c r="G732" s="7">
        <v>3296.1061777300001</v>
      </c>
      <c r="H732" s="7">
        <v>7.0129116201799997</v>
      </c>
      <c r="I732" s="8">
        <v>1</v>
      </c>
      <c r="J732" s="7">
        <v>9147.7104635699998</v>
      </c>
      <c r="K732" s="1">
        <v>1</v>
      </c>
      <c r="L732" s="8">
        <f t="shared" si="55"/>
        <v>3</v>
      </c>
      <c r="M732" s="6">
        <v>11757.783446400001</v>
      </c>
      <c r="N732" s="6">
        <f t="shared" si="56"/>
        <v>12487.384899279579</v>
      </c>
      <c r="O732" s="7">
        <f t="shared" si="57"/>
        <v>-729.60145287957857</v>
      </c>
      <c r="P732" s="7">
        <v>42610.809739099997</v>
      </c>
      <c r="Q732" s="24">
        <f t="shared" si="58"/>
        <v>0.27593428799854441</v>
      </c>
      <c r="R732" s="24">
        <v>0.45793336629867554</v>
      </c>
      <c r="S732" s="25">
        <f t="shared" si="59"/>
        <v>12.635951738040166</v>
      </c>
      <c r="T732" s="4">
        <v>731</v>
      </c>
    </row>
    <row r="733" spans="1:20" x14ac:dyDescent="0.25">
      <c r="A733" s="33">
        <v>68755</v>
      </c>
      <c r="B733" s="5" t="s">
        <v>952</v>
      </c>
      <c r="C733" s="5" t="s">
        <v>350</v>
      </c>
      <c r="D733" s="6"/>
      <c r="E733" s="7">
        <v>29.1550657202</v>
      </c>
      <c r="F733" s="8">
        <v>1</v>
      </c>
      <c r="G733" s="7">
        <v>2597.97470677</v>
      </c>
      <c r="H733" s="7">
        <v>2.07374589941</v>
      </c>
      <c r="I733" s="8">
        <v>1</v>
      </c>
      <c r="J733" s="7">
        <v>5860.4492105400004</v>
      </c>
      <c r="K733" s="1">
        <v>1</v>
      </c>
      <c r="L733" s="8">
        <f t="shared" si="55"/>
        <v>3</v>
      </c>
      <c r="M733" s="6">
        <v>7282.9822938400002</v>
      </c>
      <c r="N733" s="6">
        <f t="shared" si="56"/>
        <v>8489.65272892961</v>
      </c>
      <c r="O733" s="7">
        <f t="shared" si="57"/>
        <v>-1206.6704350896098</v>
      </c>
      <c r="P733" s="7">
        <v>12735.0729216</v>
      </c>
      <c r="Q733" s="24">
        <f t="shared" si="58"/>
        <v>0.57188383126470443</v>
      </c>
      <c r="R733" s="24">
        <v>0.22065439820289612</v>
      </c>
      <c r="S733" s="25">
        <f t="shared" si="59"/>
        <v>12.618868262967995</v>
      </c>
      <c r="T733" s="4">
        <v>732</v>
      </c>
    </row>
    <row r="734" spans="1:20" x14ac:dyDescent="0.25">
      <c r="A734" s="33">
        <v>66400</v>
      </c>
      <c r="B734" s="5" t="s">
        <v>484</v>
      </c>
      <c r="C734" s="5" t="s">
        <v>38</v>
      </c>
      <c r="D734" s="6"/>
      <c r="E734" s="7">
        <v>326.266231758</v>
      </c>
      <c r="F734" s="8">
        <v>1</v>
      </c>
      <c r="G734" s="7">
        <v>319.51886129299999</v>
      </c>
      <c r="H734" s="7"/>
      <c r="I734" s="8">
        <v>1</v>
      </c>
      <c r="J734" s="7">
        <v>533.66676868800005</v>
      </c>
      <c r="K734" s="1">
        <v>1</v>
      </c>
      <c r="L734" s="8">
        <f t="shared" si="55"/>
        <v>3</v>
      </c>
      <c r="M734" s="6">
        <v>1124.39222703</v>
      </c>
      <c r="N734" s="6">
        <f t="shared" si="56"/>
        <v>1179.4518617389999</v>
      </c>
      <c r="O734" s="7">
        <f t="shared" si="57"/>
        <v>-55.059634708999965</v>
      </c>
      <c r="P734" s="7">
        <v>3280.2323465700001</v>
      </c>
      <c r="Q734" s="24">
        <f t="shared" si="58"/>
        <v>0.34277822673315483</v>
      </c>
      <c r="R734" s="24">
        <v>0.36795252561569214</v>
      </c>
      <c r="S734" s="25">
        <f t="shared" si="59"/>
        <v>12.612611425253267</v>
      </c>
      <c r="T734" s="4">
        <v>733</v>
      </c>
    </row>
    <row r="735" spans="1:20" x14ac:dyDescent="0.25">
      <c r="A735" s="33">
        <v>25279</v>
      </c>
      <c r="B735" s="5" t="s">
        <v>741</v>
      </c>
      <c r="C735" s="5" t="s">
        <v>61</v>
      </c>
      <c r="D735" s="6"/>
      <c r="E735" s="7">
        <v>3.3182930856399999E-2</v>
      </c>
      <c r="F735" s="8">
        <v>1</v>
      </c>
      <c r="G735" s="7">
        <v>19298.180711699999</v>
      </c>
      <c r="H735" s="7"/>
      <c r="I735" s="8">
        <v>1</v>
      </c>
      <c r="J735" s="7">
        <v>16814.980995099999</v>
      </c>
      <c r="K735" s="1">
        <v>1</v>
      </c>
      <c r="L735" s="8">
        <f t="shared" si="55"/>
        <v>3</v>
      </c>
      <c r="M735" s="6">
        <v>27052.417425600001</v>
      </c>
      <c r="N735" s="6">
        <f t="shared" si="56"/>
        <v>36113.194889730854</v>
      </c>
      <c r="O735" s="7">
        <f t="shared" si="57"/>
        <v>-9060.7774641308533</v>
      </c>
      <c r="P735" s="7">
        <v>45802.278672400003</v>
      </c>
      <c r="Q735" s="24">
        <f t="shared" si="58"/>
        <v>0.59063475027283996</v>
      </c>
      <c r="R735" s="24">
        <v>0.21345406770706177</v>
      </c>
      <c r="S735" s="25">
        <f t="shared" si="59"/>
        <v>12.607338997488229</v>
      </c>
      <c r="T735" s="4">
        <v>734</v>
      </c>
    </row>
    <row r="736" spans="1:20" x14ac:dyDescent="0.25">
      <c r="A736" s="33">
        <v>68547</v>
      </c>
      <c r="B736" s="5" t="s">
        <v>852</v>
      </c>
      <c r="C736" s="5" t="s">
        <v>350</v>
      </c>
      <c r="D736" s="6"/>
      <c r="E736" s="7">
        <v>7.4206604326500001</v>
      </c>
      <c r="F736" s="8">
        <v>1</v>
      </c>
      <c r="G736" s="7">
        <v>16674.517833450001</v>
      </c>
      <c r="H736" s="7">
        <v>16.583289824600001</v>
      </c>
      <c r="I736" s="8">
        <v>1</v>
      </c>
      <c r="J736" s="7">
        <v>6649.5078798100003</v>
      </c>
      <c r="K736" s="1">
        <v>1</v>
      </c>
      <c r="L736" s="8">
        <f t="shared" si="55"/>
        <v>3</v>
      </c>
      <c r="M736" s="6">
        <v>21179.8372992</v>
      </c>
      <c r="N736" s="6">
        <f t="shared" si="56"/>
        <v>23348.029663517253</v>
      </c>
      <c r="O736" s="7">
        <f t="shared" si="57"/>
        <v>-2168.1923643172522</v>
      </c>
      <c r="P736" s="7">
        <v>48397.509721599999</v>
      </c>
      <c r="Q736" s="24">
        <f t="shared" si="58"/>
        <v>0.43762246076366518</v>
      </c>
      <c r="R736" s="24">
        <v>0.28717365860939026</v>
      </c>
      <c r="S736" s="25">
        <f t="shared" si="59"/>
        <v>12.567364314714608</v>
      </c>
      <c r="T736" s="4">
        <v>735</v>
      </c>
    </row>
    <row r="737" spans="1:20" x14ac:dyDescent="0.25">
      <c r="A737" s="33">
        <v>15516</v>
      </c>
      <c r="B737" s="5" t="s">
        <v>775</v>
      </c>
      <c r="C737" s="5" t="s">
        <v>46</v>
      </c>
      <c r="D737" s="6"/>
      <c r="E737" s="7">
        <v>479.09321640500002</v>
      </c>
      <c r="F737" s="8">
        <v>1</v>
      </c>
      <c r="G737" s="7">
        <v>7905.7345506920001</v>
      </c>
      <c r="H737" s="7">
        <v>0.325583108743</v>
      </c>
      <c r="I737" s="8">
        <v>1</v>
      </c>
      <c r="J737" s="7">
        <v>18221.266837399999</v>
      </c>
      <c r="K737" s="1">
        <v>1</v>
      </c>
      <c r="L737" s="8">
        <f t="shared" si="55"/>
        <v>3</v>
      </c>
      <c r="M737" s="6">
        <v>21389.200247299999</v>
      </c>
      <c r="N737" s="6">
        <f t="shared" si="56"/>
        <v>26606.420187605741</v>
      </c>
      <c r="O737" s="7">
        <f t="shared" si="57"/>
        <v>-5217.2199403057421</v>
      </c>
      <c r="P737" s="7">
        <v>31652.108012500001</v>
      </c>
      <c r="Q737" s="24">
        <f t="shared" si="58"/>
        <v>0.67575910706651865</v>
      </c>
      <c r="R737" s="24">
        <v>0.18593601882457733</v>
      </c>
      <c r="S737" s="25">
        <f t="shared" si="59"/>
        <v>12.564795805239978</v>
      </c>
      <c r="T737" s="4">
        <v>736</v>
      </c>
    </row>
    <row r="738" spans="1:20" x14ac:dyDescent="0.25">
      <c r="A738" s="33">
        <v>52317</v>
      </c>
      <c r="B738" s="5" t="s">
        <v>790</v>
      </c>
      <c r="C738" s="5" t="s">
        <v>18</v>
      </c>
      <c r="D738" s="6"/>
      <c r="E738" s="7"/>
      <c r="F738" s="8"/>
      <c r="G738" s="7">
        <v>8480.5892222998991</v>
      </c>
      <c r="H738" s="7">
        <v>6.13136269477</v>
      </c>
      <c r="I738" s="8">
        <v>1</v>
      </c>
      <c r="J738" s="7">
        <v>2247.0038095199998</v>
      </c>
      <c r="K738" s="1">
        <v>1</v>
      </c>
      <c r="L738" s="8">
        <f t="shared" si="55"/>
        <v>2</v>
      </c>
      <c r="M738" s="6">
        <v>10002.6741695</v>
      </c>
      <c r="N738" s="6">
        <f t="shared" si="56"/>
        <v>10733.724394514669</v>
      </c>
      <c r="O738" s="7">
        <f t="shared" si="57"/>
        <v>-731.05022501466919</v>
      </c>
      <c r="P738" s="7">
        <v>15661.4346154</v>
      </c>
      <c r="Q738" s="24">
        <f t="shared" si="58"/>
        <v>0.63868185866346494</v>
      </c>
      <c r="R738" s="24">
        <v>0.1961931437253952</v>
      </c>
      <c r="S738" s="25">
        <f t="shared" si="59"/>
        <v>12.530500169156372</v>
      </c>
      <c r="T738" s="4">
        <v>737</v>
      </c>
    </row>
    <row r="739" spans="1:20" x14ac:dyDescent="0.25">
      <c r="A739" s="33">
        <v>68679</v>
      </c>
      <c r="B739" s="5" t="s">
        <v>930</v>
      </c>
      <c r="C739" s="5" t="s">
        <v>350</v>
      </c>
      <c r="D739" s="6"/>
      <c r="E739" s="7"/>
      <c r="F739" s="8"/>
      <c r="G739" s="7">
        <v>3335.2702018999998</v>
      </c>
      <c r="H739" s="7">
        <v>1.1782171932500001</v>
      </c>
      <c r="I739" s="8">
        <v>1</v>
      </c>
      <c r="J739" s="7">
        <v>5158.0337988800002</v>
      </c>
      <c r="K739" s="1">
        <v>1</v>
      </c>
      <c r="L739" s="8">
        <f t="shared" si="55"/>
        <v>2</v>
      </c>
      <c r="M739" s="6">
        <v>7598.9042662000002</v>
      </c>
      <c r="N739" s="6">
        <f t="shared" si="56"/>
        <v>8494.482217973251</v>
      </c>
      <c r="O739" s="7">
        <f t="shared" si="57"/>
        <v>-895.57795177325079</v>
      </c>
      <c r="P739" s="7">
        <v>14827.205397</v>
      </c>
      <c r="Q739" s="24">
        <f t="shared" si="58"/>
        <v>0.51249740343770323</v>
      </c>
      <c r="R739" s="24">
        <v>0.24439574778079987</v>
      </c>
      <c r="S739" s="25">
        <f t="shared" si="59"/>
        <v>12.525218614887576</v>
      </c>
      <c r="T739" s="4">
        <v>738</v>
      </c>
    </row>
    <row r="740" spans="1:20" x14ac:dyDescent="0.25">
      <c r="A740" s="33">
        <v>5154</v>
      </c>
      <c r="B740" s="5" t="s">
        <v>657</v>
      </c>
      <c r="C740" s="5" t="s">
        <v>15</v>
      </c>
      <c r="D740" s="6">
        <v>3988.3194596200001</v>
      </c>
      <c r="E740" s="7">
        <v>24295.999584599998</v>
      </c>
      <c r="F740" s="8">
        <v>1</v>
      </c>
      <c r="G740" s="7">
        <v>317.87231670400001</v>
      </c>
      <c r="H740" s="7"/>
      <c r="I740" s="8">
        <v>1</v>
      </c>
      <c r="J740" s="7"/>
      <c r="K740" s="1"/>
      <c r="L740" s="8">
        <f t="shared" si="55"/>
        <v>2</v>
      </c>
      <c r="M740" s="6">
        <v>28520.287104700001</v>
      </c>
      <c r="N740" s="6">
        <f t="shared" si="56"/>
        <v>28602.191360924</v>
      </c>
      <c r="O740" s="7">
        <f t="shared" si="57"/>
        <v>-81.904256223999255</v>
      </c>
      <c r="P740" s="7">
        <v>136744.71354500001</v>
      </c>
      <c r="Q740" s="24">
        <f t="shared" si="58"/>
        <v>0.20856592087060485</v>
      </c>
      <c r="R740" s="24">
        <v>0.59842061996459961</v>
      </c>
      <c r="S740" s="25">
        <f t="shared" si="59"/>
        <v>12.481014767087498</v>
      </c>
      <c r="T740" s="4">
        <v>739</v>
      </c>
    </row>
    <row r="741" spans="1:20" x14ac:dyDescent="0.25">
      <c r="A741" s="33">
        <v>5400</v>
      </c>
      <c r="B741" s="5" t="s">
        <v>348</v>
      </c>
      <c r="C741" s="5" t="s">
        <v>15</v>
      </c>
      <c r="D741" s="6"/>
      <c r="E741" s="7"/>
      <c r="F741" s="8"/>
      <c r="G741" s="7">
        <v>6916.1406771153997</v>
      </c>
      <c r="H741" s="7">
        <v>2.8304599667799999</v>
      </c>
      <c r="I741" s="8">
        <v>1</v>
      </c>
      <c r="J741" s="7">
        <v>3603.2959598100001</v>
      </c>
      <c r="K741" s="1">
        <v>1</v>
      </c>
      <c r="L741" s="8">
        <f t="shared" si="55"/>
        <v>2</v>
      </c>
      <c r="M741" s="6">
        <v>8241.7288179499992</v>
      </c>
      <c r="N741" s="6">
        <f t="shared" si="56"/>
        <v>10522.267096892179</v>
      </c>
      <c r="O741" s="7">
        <f t="shared" si="57"/>
        <v>-2280.5382789421801</v>
      </c>
      <c r="P741" s="7">
        <v>17233.321152199998</v>
      </c>
      <c r="Q741" s="24">
        <f t="shared" si="58"/>
        <v>0.47824378975829995</v>
      </c>
      <c r="R741" s="24">
        <v>0.2593250572681427</v>
      </c>
      <c r="S741" s="25">
        <f t="shared" si="59"/>
        <v>12.402059816720474</v>
      </c>
      <c r="T741" s="4">
        <v>740</v>
      </c>
    </row>
    <row r="742" spans="1:20" x14ac:dyDescent="0.25">
      <c r="A742" s="33">
        <v>15686</v>
      </c>
      <c r="B742" s="5" t="s">
        <v>328</v>
      </c>
      <c r="C742" s="5" t="s">
        <v>46</v>
      </c>
      <c r="D742" s="6"/>
      <c r="E742" s="7"/>
      <c r="F742" s="8"/>
      <c r="G742" s="7">
        <v>678.33660906540001</v>
      </c>
      <c r="H742" s="7"/>
      <c r="I742" s="8">
        <v>1</v>
      </c>
      <c r="J742" s="7">
        <v>2069.0865672300001</v>
      </c>
      <c r="K742" s="1">
        <v>1</v>
      </c>
      <c r="L742" s="8">
        <f t="shared" si="55"/>
        <v>2</v>
      </c>
      <c r="M742" s="6">
        <v>2510.7629589500002</v>
      </c>
      <c r="N742" s="6">
        <f t="shared" si="56"/>
        <v>2747.4231762954</v>
      </c>
      <c r="O742" s="7">
        <f t="shared" si="57"/>
        <v>-236.66021734539981</v>
      </c>
      <c r="P742" s="7">
        <v>7254.1095384800001</v>
      </c>
      <c r="Q742" s="24">
        <f t="shared" si="58"/>
        <v>0.34611594236776527</v>
      </c>
      <c r="R742" s="24">
        <v>0.35774308443069458</v>
      </c>
      <c r="S742" s="25">
        <f t="shared" si="59"/>
        <v>12.382058479328087</v>
      </c>
      <c r="T742" s="4">
        <v>741</v>
      </c>
    </row>
    <row r="743" spans="1:20" x14ac:dyDescent="0.25">
      <c r="A743" s="33">
        <v>5736</v>
      </c>
      <c r="B743" s="5" t="s">
        <v>30</v>
      </c>
      <c r="C743" s="5" t="s">
        <v>15</v>
      </c>
      <c r="D743" s="6">
        <v>5.3312667023199998E-4</v>
      </c>
      <c r="E743" s="7">
        <v>2.315949737E-3</v>
      </c>
      <c r="F743" s="8">
        <v>1</v>
      </c>
      <c r="G743" s="7">
        <v>5405.9562975409999</v>
      </c>
      <c r="H743" s="7">
        <v>6.51685693052E-2</v>
      </c>
      <c r="I743" s="8">
        <v>1</v>
      </c>
      <c r="J743" s="7">
        <v>17743.859729799999</v>
      </c>
      <c r="K743" s="1">
        <v>1</v>
      </c>
      <c r="L743" s="8">
        <f t="shared" si="55"/>
        <v>3</v>
      </c>
      <c r="M743" s="6">
        <v>22019.1149147</v>
      </c>
      <c r="N743" s="6">
        <f t="shared" si="56"/>
        <v>23149.884044986713</v>
      </c>
      <c r="O743" s="7">
        <f t="shared" si="57"/>
        <v>-1130.7691302867133</v>
      </c>
      <c r="P743" s="7">
        <v>111870.81366099999</v>
      </c>
      <c r="Q743" s="24">
        <f t="shared" si="58"/>
        <v>0.19682626946313367</v>
      </c>
      <c r="R743" s="24">
        <v>0.62616151571273804</v>
      </c>
      <c r="S743" s="25">
        <f t="shared" si="59"/>
        <v>12.324503521911959</v>
      </c>
      <c r="T743" s="4">
        <v>742</v>
      </c>
    </row>
    <row r="744" spans="1:20" x14ac:dyDescent="0.25">
      <c r="A744" s="33">
        <v>13442</v>
      </c>
      <c r="B744" s="5" t="s">
        <v>791</v>
      </c>
      <c r="C744" s="5" t="s">
        <v>33</v>
      </c>
      <c r="D744" s="6">
        <v>5048.1824983699998</v>
      </c>
      <c r="E744" s="7">
        <v>4957.9641123000001</v>
      </c>
      <c r="F744" s="8">
        <v>1</v>
      </c>
      <c r="G744" s="7">
        <v>48.17333</v>
      </c>
      <c r="H744" s="7"/>
      <c r="I744" s="8">
        <v>1</v>
      </c>
      <c r="J744" s="7"/>
      <c r="K744" s="1"/>
      <c r="L744" s="8">
        <f t="shared" si="55"/>
        <v>2</v>
      </c>
      <c r="M744" s="6">
        <v>9950.4311709199992</v>
      </c>
      <c r="N744" s="6">
        <f t="shared" si="56"/>
        <v>10054.319940669999</v>
      </c>
      <c r="O744" s="7">
        <f t="shared" si="57"/>
        <v>-103.88876974999948</v>
      </c>
      <c r="P744" s="7">
        <v>55874.567905999997</v>
      </c>
      <c r="Q744" s="24">
        <f t="shared" si="58"/>
        <v>0.17808515651807821</v>
      </c>
      <c r="R744" s="24">
        <v>0.69020980596542358</v>
      </c>
      <c r="S744" s="25">
        <f t="shared" si="59"/>
        <v>12.291612132566486</v>
      </c>
      <c r="T744" s="4">
        <v>743</v>
      </c>
    </row>
    <row r="745" spans="1:20" x14ac:dyDescent="0.25">
      <c r="A745" s="33">
        <v>52720</v>
      </c>
      <c r="B745" s="5" t="s">
        <v>794</v>
      </c>
      <c r="C745" s="5" t="s">
        <v>18</v>
      </c>
      <c r="D745" s="6"/>
      <c r="E745" s="7"/>
      <c r="F745" s="8"/>
      <c r="G745" s="7">
        <v>7203.7588666410002</v>
      </c>
      <c r="H745" s="7">
        <v>0.58020649592499995</v>
      </c>
      <c r="I745" s="8">
        <v>1</v>
      </c>
      <c r="J745" s="7">
        <v>3758.5500333599998</v>
      </c>
      <c r="K745" s="1">
        <v>1</v>
      </c>
      <c r="L745" s="8">
        <f t="shared" si="55"/>
        <v>2</v>
      </c>
      <c r="M745" s="6">
        <v>7604.3017824999997</v>
      </c>
      <c r="N745" s="6">
        <f t="shared" si="56"/>
        <v>10962.889106496925</v>
      </c>
      <c r="O745" s="7">
        <f t="shared" si="57"/>
        <v>-3358.5873239969251</v>
      </c>
      <c r="P745" s="7">
        <v>11509.9327684</v>
      </c>
      <c r="Q745" s="24">
        <f t="shared" si="58"/>
        <v>0.66067299744593355</v>
      </c>
      <c r="R745" s="24">
        <v>0.1848890632390976</v>
      </c>
      <c r="S745" s="25">
        <f t="shared" si="59"/>
        <v>12.215121160514537</v>
      </c>
      <c r="T745" s="4">
        <v>744</v>
      </c>
    </row>
    <row r="746" spans="1:20" x14ac:dyDescent="0.25">
      <c r="A746" s="33">
        <v>17616</v>
      </c>
      <c r="B746" s="5" t="s">
        <v>38</v>
      </c>
      <c r="C746" s="5" t="s">
        <v>96</v>
      </c>
      <c r="D746" s="6"/>
      <c r="E746" s="7"/>
      <c r="F746" s="8"/>
      <c r="G746" s="7">
        <v>1884.4623183599999</v>
      </c>
      <c r="H746" s="7">
        <v>0.46780875961099999</v>
      </c>
      <c r="I746" s="8">
        <v>1</v>
      </c>
      <c r="J746" s="7">
        <v>1127.34034428</v>
      </c>
      <c r="K746" s="1">
        <v>1</v>
      </c>
      <c r="L746" s="8">
        <f t="shared" si="55"/>
        <v>2</v>
      </c>
      <c r="M746" s="6">
        <v>2835.7510979399999</v>
      </c>
      <c r="N746" s="6">
        <f t="shared" si="56"/>
        <v>3012.2704713996109</v>
      </c>
      <c r="O746" s="7">
        <f t="shared" si="57"/>
        <v>-176.51937345961096</v>
      </c>
      <c r="P746" s="7">
        <v>8970.3607290399996</v>
      </c>
      <c r="Q746" s="24">
        <f t="shared" si="58"/>
        <v>0.31612453318178652</v>
      </c>
      <c r="R746" s="24">
        <v>0.38636988401412964</v>
      </c>
      <c r="S746" s="25">
        <f t="shared" si="59"/>
        <v>12.214099921946774</v>
      </c>
      <c r="T746" s="4">
        <v>745</v>
      </c>
    </row>
    <row r="747" spans="1:20" x14ac:dyDescent="0.25">
      <c r="A747" s="33">
        <v>73408</v>
      </c>
      <c r="B747" s="5" t="s">
        <v>487</v>
      </c>
      <c r="C747" s="5" t="s">
        <v>35</v>
      </c>
      <c r="D747" s="6"/>
      <c r="E747" s="7"/>
      <c r="F747" s="8"/>
      <c r="G747" s="7">
        <v>1842.0810657090001</v>
      </c>
      <c r="H747" s="7"/>
      <c r="I747" s="8">
        <v>1</v>
      </c>
      <c r="J747" s="7">
        <v>10657.5825711</v>
      </c>
      <c r="K747" s="1">
        <v>1</v>
      </c>
      <c r="L747" s="8">
        <f t="shared" si="55"/>
        <v>2</v>
      </c>
      <c r="M747" s="6">
        <v>11538.9865415</v>
      </c>
      <c r="N747" s="6">
        <f t="shared" si="56"/>
        <v>12499.663636809</v>
      </c>
      <c r="O747" s="7">
        <f t="shared" si="57"/>
        <v>-960.67709530899992</v>
      </c>
      <c r="P747" s="7">
        <v>27263.193647399999</v>
      </c>
      <c r="Q747" s="24">
        <f t="shared" si="58"/>
        <v>0.42324412505504233</v>
      </c>
      <c r="R747" s="24">
        <v>0.28824475407600403</v>
      </c>
      <c r="S747" s="25">
        <f t="shared" si="59"/>
        <v>12.199789874060416</v>
      </c>
      <c r="T747" s="4">
        <v>746</v>
      </c>
    </row>
    <row r="748" spans="1:20" x14ac:dyDescent="0.25">
      <c r="A748" s="33">
        <v>99524</v>
      </c>
      <c r="B748" s="5" t="s">
        <v>796</v>
      </c>
      <c r="C748" s="5" t="s">
        <v>753</v>
      </c>
      <c r="D748" s="6">
        <v>319419.95595099998</v>
      </c>
      <c r="E748" s="7"/>
      <c r="F748" s="8">
        <v>1</v>
      </c>
      <c r="G748" s="7"/>
      <c r="H748" s="7"/>
      <c r="I748" s="8"/>
      <c r="J748" s="7"/>
      <c r="K748" s="1"/>
      <c r="L748" s="8">
        <f t="shared" si="55"/>
        <v>1</v>
      </c>
      <c r="M748" s="6">
        <v>319419.95595099998</v>
      </c>
      <c r="N748" s="6">
        <f t="shared" si="56"/>
        <v>319419.95595099998</v>
      </c>
      <c r="O748" s="7">
        <f t="shared" si="57"/>
        <v>0</v>
      </c>
      <c r="P748" s="7">
        <v>1837186.9803599999</v>
      </c>
      <c r="Q748" s="24">
        <f t="shared" si="58"/>
        <v>0.1738636074420738</v>
      </c>
      <c r="R748" s="24">
        <v>0.70002740621566772</v>
      </c>
      <c r="S748" s="25">
        <f t="shared" si="59"/>
        <v>12.170929015297398</v>
      </c>
      <c r="T748" s="4">
        <v>747</v>
      </c>
    </row>
    <row r="749" spans="1:20" x14ac:dyDescent="0.25">
      <c r="A749" s="33">
        <v>5212</v>
      </c>
      <c r="B749" s="5" t="s">
        <v>726</v>
      </c>
      <c r="C749" s="5" t="s">
        <v>15</v>
      </c>
      <c r="D749" s="6"/>
      <c r="E749" s="7">
        <v>6.1847270164500001</v>
      </c>
      <c r="F749" s="8">
        <v>1</v>
      </c>
      <c r="G749" s="7">
        <v>4736.8504115599999</v>
      </c>
      <c r="H749" s="7">
        <v>258.76472606800002</v>
      </c>
      <c r="I749" s="8">
        <v>1</v>
      </c>
      <c r="J749" s="7"/>
      <c r="K749" s="1"/>
      <c r="L749" s="8">
        <f t="shared" si="55"/>
        <v>2</v>
      </c>
      <c r="M749" s="6">
        <v>5001.77109784</v>
      </c>
      <c r="N749" s="6">
        <f t="shared" si="56"/>
        <v>5001.7998646444494</v>
      </c>
      <c r="O749" s="7">
        <f t="shared" si="57"/>
        <v>-2.8766804449332994E-2</v>
      </c>
      <c r="P749" s="7">
        <v>6861.36207251</v>
      </c>
      <c r="Q749" s="24">
        <f t="shared" si="58"/>
        <v>0.72897641094900989</v>
      </c>
      <c r="R749" s="24">
        <v>0.16682879626750946</v>
      </c>
      <c r="S749" s="25">
        <f t="shared" si="59"/>
        <v>12.161425714603261</v>
      </c>
      <c r="T749" s="4">
        <v>748</v>
      </c>
    </row>
    <row r="750" spans="1:20" x14ac:dyDescent="0.25">
      <c r="A750" s="33">
        <v>76275</v>
      </c>
      <c r="B750" s="5" t="s">
        <v>661</v>
      </c>
      <c r="C750" s="5" t="s">
        <v>57</v>
      </c>
      <c r="D750" s="6"/>
      <c r="E750" s="7">
        <v>401.597539713</v>
      </c>
      <c r="F750" s="8">
        <v>1</v>
      </c>
      <c r="G750" s="7">
        <v>11041.833165900514</v>
      </c>
      <c r="H750" s="7"/>
      <c r="I750" s="8">
        <v>1</v>
      </c>
      <c r="J750" s="7">
        <v>5812.60937491</v>
      </c>
      <c r="K750" s="1">
        <v>1</v>
      </c>
      <c r="L750" s="8">
        <f t="shared" si="55"/>
        <v>3</v>
      </c>
      <c r="M750" s="6">
        <v>13555.5791113</v>
      </c>
      <c r="N750" s="6">
        <f t="shared" si="56"/>
        <v>17256.040080523515</v>
      </c>
      <c r="O750" s="7">
        <f t="shared" si="57"/>
        <v>-3700.4609692235153</v>
      </c>
      <c r="P750" s="7">
        <v>40387.258902599999</v>
      </c>
      <c r="Q750" s="24">
        <f t="shared" si="58"/>
        <v>0.33563998844267534</v>
      </c>
      <c r="R750" s="24">
        <v>0.35872793197631836</v>
      </c>
      <c r="S750" s="25">
        <f t="shared" si="59"/>
        <v>12.040343894259632</v>
      </c>
      <c r="T750" s="4">
        <v>749</v>
      </c>
    </row>
    <row r="751" spans="1:20" x14ac:dyDescent="0.25">
      <c r="A751" s="33">
        <v>47205</v>
      </c>
      <c r="B751" s="5" t="s">
        <v>105</v>
      </c>
      <c r="C751" s="5" t="s">
        <v>69</v>
      </c>
      <c r="D751" s="6">
        <v>606.61530153399997</v>
      </c>
      <c r="E751" s="7">
        <v>2115.1965824600002</v>
      </c>
      <c r="F751" s="8">
        <v>1</v>
      </c>
      <c r="G751" s="7"/>
      <c r="H751" s="7"/>
      <c r="I751" s="8"/>
      <c r="J751" s="7"/>
      <c r="K751" s="1"/>
      <c r="L751" s="8">
        <f t="shared" si="55"/>
        <v>1</v>
      </c>
      <c r="M751" s="6">
        <v>2721.8118888899999</v>
      </c>
      <c r="N751" s="6">
        <f t="shared" si="56"/>
        <v>2721.8118839940003</v>
      </c>
      <c r="O751" s="7">
        <f t="shared" si="57"/>
        <v>4.8959996092889924E-6</v>
      </c>
      <c r="P751" s="7">
        <v>10941.5795273</v>
      </c>
      <c r="Q751" s="24">
        <f t="shared" si="58"/>
        <v>0.248758589388204</v>
      </c>
      <c r="R751" s="24">
        <v>0.48351648449897766</v>
      </c>
      <c r="S751" s="25">
        <f t="shared" si="59"/>
        <v>12.027887862990909</v>
      </c>
      <c r="T751" s="4">
        <v>750</v>
      </c>
    </row>
    <row r="752" spans="1:20" x14ac:dyDescent="0.25">
      <c r="A752" s="33">
        <v>47707</v>
      </c>
      <c r="B752" s="5" t="s">
        <v>802</v>
      </c>
      <c r="C752" s="5" t="s">
        <v>69</v>
      </c>
      <c r="D752" s="6">
        <v>3530.2365958099999</v>
      </c>
      <c r="E752" s="7">
        <v>21277.825333799999</v>
      </c>
      <c r="F752" s="8">
        <v>1</v>
      </c>
      <c r="G752" s="7"/>
      <c r="H752" s="7"/>
      <c r="I752" s="8"/>
      <c r="J752" s="7"/>
      <c r="K752" s="1"/>
      <c r="L752" s="8">
        <f t="shared" si="55"/>
        <v>1</v>
      </c>
      <c r="M752" s="6">
        <v>24808.0619209</v>
      </c>
      <c r="N752" s="6">
        <f t="shared" si="56"/>
        <v>24808.061929609998</v>
      </c>
      <c r="O752" s="6">
        <f t="shared" si="57"/>
        <v>-8.7099979282356799E-6</v>
      </c>
      <c r="P752" s="7">
        <v>111825.685564</v>
      </c>
      <c r="Q752" s="24">
        <f t="shared" si="58"/>
        <v>0.22184582903095074</v>
      </c>
      <c r="R752" s="24">
        <v>0.54009884595870972</v>
      </c>
      <c r="S752" s="25">
        <f t="shared" si="59"/>
        <v>11.981867624036971</v>
      </c>
      <c r="T752" s="4">
        <v>751</v>
      </c>
    </row>
    <row r="753" spans="1:20" x14ac:dyDescent="0.25">
      <c r="A753" s="33">
        <v>76563</v>
      </c>
      <c r="B753" s="5" t="s">
        <v>658</v>
      </c>
      <c r="C753" s="5" t="s">
        <v>57</v>
      </c>
      <c r="D753" s="6"/>
      <c r="E753" s="7">
        <v>1093.74846733</v>
      </c>
      <c r="F753" s="8">
        <v>1</v>
      </c>
      <c r="G753" s="7">
        <v>12946.143229591515</v>
      </c>
      <c r="H753" s="7">
        <v>16.405389031471099</v>
      </c>
      <c r="I753" s="8">
        <v>1</v>
      </c>
      <c r="J753" s="7">
        <v>6526.2784948799999</v>
      </c>
      <c r="K753" s="1">
        <v>1</v>
      </c>
      <c r="L753" s="8">
        <f t="shared" si="55"/>
        <v>3</v>
      </c>
      <c r="M753" s="6">
        <v>15716.957751800001</v>
      </c>
      <c r="N753" s="6">
        <f t="shared" si="56"/>
        <v>20582.575580832985</v>
      </c>
      <c r="O753" s="7">
        <f t="shared" si="57"/>
        <v>-4865.6178290329844</v>
      </c>
      <c r="P753" s="7">
        <v>35728.738930500003</v>
      </c>
      <c r="Q753" s="24">
        <f t="shared" si="58"/>
        <v>0.43989679519259905</v>
      </c>
      <c r="R753" s="24">
        <v>0.2693391740322113</v>
      </c>
      <c r="S753" s="25">
        <f t="shared" si="59"/>
        <v>11.848143947659146</v>
      </c>
      <c r="T753" s="4">
        <v>752</v>
      </c>
    </row>
    <row r="754" spans="1:20" x14ac:dyDescent="0.25">
      <c r="A754" s="33">
        <v>73861</v>
      </c>
      <c r="B754" s="5" t="s">
        <v>718</v>
      </c>
      <c r="C754" s="5" t="s">
        <v>35</v>
      </c>
      <c r="D754" s="6">
        <v>4.72796950645</v>
      </c>
      <c r="E754" s="7">
        <v>1205.70500249</v>
      </c>
      <c r="F754" s="8">
        <v>1</v>
      </c>
      <c r="G754" s="7">
        <v>1583.1904687819999</v>
      </c>
      <c r="H754" s="7"/>
      <c r="I754" s="8">
        <v>1</v>
      </c>
      <c r="J754" s="7">
        <v>7073.4963856900004</v>
      </c>
      <c r="K754" s="1">
        <v>1</v>
      </c>
      <c r="L754" s="8">
        <f t="shared" si="55"/>
        <v>3</v>
      </c>
      <c r="M754" s="6">
        <v>9688.3587810000008</v>
      </c>
      <c r="N754" s="6">
        <f t="shared" si="56"/>
        <v>9867.1198264684499</v>
      </c>
      <c r="O754" s="7">
        <f t="shared" si="57"/>
        <v>-178.76104546844908</v>
      </c>
      <c r="P754" s="7">
        <v>34089.682251400001</v>
      </c>
      <c r="Q754" s="24">
        <f t="shared" si="58"/>
        <v>0.2842020852395043</v>
      </c>
      <c r="R754" s="24">
        <v>0.41672727465629578</v>
      </c>
      <c r="S754" s="25">
        <f t="shared" si="59"/>
        <v>11.84347604334949</v>
      </c>
      <c r="T754" s="4">
        <v>753</v>
      </c>
    </row>
    <row r="755" spans="1:20" x14ac:dyDescent="0.25">
      <c r="A755" s="33">
        <v>20770</v>
      </c>
      <c r="B755" s="5" t="s">
        <v>518</v>
      </c>
      <c r="C755" s="5" t="s">
        <v>28</v>
      </c>
      <c r="D755" s="6">
        <v>6709.3006572599998</v>
      </c>
      <c r="E755" s="7">
        <v>6628.2228961600003</v>
      </c>
      <c r="F755" s="8">
        <v>1</v>
      </c>
      <c r="G755" s="7">
        <v>4418.4337670599998</v>
      </c>
      <c r="H755" s="7"/>
      <c r="I755" s="8">
        <v>1</v>
      </c>
      <c r="J755" s="7"/>
      <c r="K755" s="1"/>
      <c r="L755" s="8">
        <f t="shared" si="55"/>
        <v>2</v>
      </c>
      <c r="M755" s="6">
        <v>17755.148579799999</v>
      </c>
      <c r="N755" s="6">
        <f t="shared" si="56"/>
        <v>17755.95732048</v>
      </c>
      <c r="O755" s="7">
        <f t="shared" si="57"/>
        <v>-0.80874068000048283</v>
      </c>
      <c r="P755" s="7">
        <v>99461.207119900006</v>
      </c>
      <c r="Q755" s="24">
        <f t="shared" si="58"/>
        <v>0.17851330276332011</v>
      </c>
      <c r="R755" s="24">
        <v>0.66317707300186157</v>
      </c>
      <c r="S755" s="25">
        <f t="shared" si="59"/>
        <v>11.838592961847375</v>
      </c>
      <c r="T755" s="4">
        <v>754</v>
      </c>
    </row>
    <row r="756" spans="1:20" x14ac:dyDescent="0.25">
      <c r="A756" s="33">
        <v>25307</v>
      </c>
      <c r="B756" s="5" t="s">
        <v>804</v>
      </c>
      <c r="C756" s="5" t="s">
        <v>61</v>
      </c>
      <c r="D756" s="6"/>
      <c r="E756" s="7">
        <v>750.02746408099995</v>
      </c>
      <c r="F756" s="8">
        <v>1</v>
      </c>
      <c r="G756" s="7">
        <v>3017.0818057500001</v>
      </c>
      <c r="H756" s="7"/>
      <c r="I756" s="8">
        <v>1</v>
      </c>
      <c r="J756" s="7">
        <v>5471.9320386299996</v>
      </c>
      <c r="K756" s="1">
        <v>1</v>
      </c>
      <c r="L756" s="8">
        <f t="shared" si="55"/>
        <v>3</v>
      </c>
      <c r="M756" s="6">
        <v>7501.2259363000003</v>
      </c>
      <c r="N756" s="6">
        <f t="shared" si="56"/>
        <v>9239.0413084609991</v>
      </c>
      <c r="O756" s="7">
        <f t="shared" si="57"/>
        <v>-1737.8153721609988</v>
      </c>
      <c r="P756" s="7">
        <v>12999.3632101</v>
      </c>
      <c r="Q756" s="24">
        <f t="shared" si="58"/>
        <v>0.57704564562607485</v>
      </c>
      <c r="R756" s="24">
        <v>0.20462046563625336</v>
      </c>
      <c r="S756" s="25">
        <f t="shared" si="59"/>
        <v>11.807534870137989</v>
      </c>
      <c r="T756" s="4">
        <v>755</v>
      </c>
    </row>
    <row r="757" spans="1:20" x14ac:dyDescent="0.25">
      <c r="A757" s="33">
        <v>68081</v>
      </c>
      <c r="B757" s="5" t="s">
        <v>1055</v>
      </c>
      <c r="C757" s="5" t="s">
        <v>350</v>
      </c>
      <c r="D757" s="6">
        <v>10475.880864799999</v>
      </c>
      <c r="E757" s="7">
        <v>32056.264309300001</v>
      </c>
      <c r="F757" s="8">
        <v>1</v>
      </c>
      <c r="G757" s="7">
        <v>265.97140485400001</v>
      </c>
      <c r="H757" s="7"/>
      <c r="I757" s="8">
        <v>1</v>
      </c>
      <c r="J757" s="7"/>
      <c r="K757" s="1"/>
      <c r="L757" s="8">
        <f t="shared" si="55"/>
        <v>2</v>
      </c>
      <c r="M757" s="6">
        <v>42735.546939</v>
      </c>
      <c r="N757" s="6">
        <f t="shared" si="56"/>
        <v>42798.116578953995</v>
      </c>
      <c r="O757" s="7">
        <f t="shared" si="57"/>
        <v>-62.569639953995647</v>
      </c>
      <c r="P757" s="7">
        <v>134545.27818600001</v>
      </c>
      <c r="Q757" s="24">
        <f t="shared" si="58"/>
        <v>0.31762948142944797</v>
      </c>
      <c r="R757" s="24">
        <v>0.37085863947868347</v>
      </c>
      <c r="S757" s="25">
        <f t="shared" si="59"/>
        <v>11.779563734124483</v>
      </c>
      <c r="T757" s="4">
        <v>756</v>
      </c>
    </row>
    <row r="758" spans="1:20" x14ac:dyDescent="0.25">
      <c r="A758" s="33">
        <v>5686</v>
      </c>
      <c r="B758" s="5" t="s">
        <v>232</v>
      </c>
      <c r="C758" s="5" t="s">
        <v>15</v>
      </c>
      <c r="D758" s="6"/>
      <c r="E758" s="7">
        <v>0.70776054393499999</v>
      </c>
      <c r="F758" s="8">
        <v>1</v>
      </c>
      <c r="G758" s="7">
        <v>8811.1188177750009</v>
      </c>
      <c r="H758" s="7">
        <v>111.11751170700001</v>
      </c>
      <c r="I758" s="8">
        <v>1</v>
      </c>
      <c r="J758" s="7">
        <v>17222.579435299998</v>
      </c>
      <c r="K758" s="1">
        <v>1</v>
      </c>
      <c r="L758" s="8">
        <f t="shared" si="55"/>
        <v>3</v>
      </c>
      <c r="M758" s="6">
        <v>23780.764578599999</v>
      </c>
      <c r="N758" s="6">
        <f t="shared" si="56"/>
        <v>26145.523525325934</v>
      </c>
      <c r="O758" s="7">
        <f t="shared" si="57"/>
        <v>-2364.7589467259349</v>
      </c>
      <c r="P758" s="7">
        <v>84847.810576599994</v>
      </c>
      <c r="Q758" s="24">
        <f t="shared" si="58"/>
        <v>0.28027552410596257</v>
      </c>
      <c r="R758" s="24">
        <v>0.41968825459480286</v>
      </c>
      <c r="S758" s="25">
        <f t="shared" si="59"/>
        <v>11.762834551767503</v>
      </c>
      <c r="T758" s="4">
        <v>757</v>
      </c>
    </row>
    <row r="759" spans="1:20" x14ac:dyDescent="0.25">
      <c r="A759" s="33">
        <v>52001</v>
      </c>
      <c r="B759" s="5" t="s">
        <v>797</v>
      </c>
      <c r="C759" s="5" t="s">
        <v>18</v>
      </c>
      <c r="D759" s="6"/>
      <c r="E759" s="7"/>
      <c r="F759" s="8"/>
      <c r="G759" s="7">
        <v>19369.55132921</v>
      </c>
      <c r="H759" s="7">
        <v>306.86767305699999</v>
      </c>
      <c r="I759" s="8">
        <v>1</v>
      </c>
      <c r="J759" s="7">
        <v>38578.486440499997</v>
      </c>
      <c r="K759" s="1">
        <v>1</v>
      </c>
      <c r="L759" s="8">
        <f t="shared" si="55"/>
        <v>2</v>
      </c>
      <c r="M759" s="6">
        <v>49151.556856399999</v>
      </c>
      <c r="N759" s="6">
        <f t="shared" si="56"/>
        <v>58254.905442766998</v>
      </c>
      <c r="O759" s="7">
        <f t="shared" si="57"/>
        <v>-9103.3485863669994</v>
      </c>
      <c r="P759" s="7">
        <v>107638.097834</v>
      </c>
      <c r="Q759" s="24">
        <f t="shared" si="58"/>
        <v>0.4566371744342953</v>
      </c>
      <c r="R759" s="24">
        <v>0.25742575526237488</v>
      </c>
      <c r="S759" s="25">
        <f t="shared" si="59"/>
        <v>11.755016950962528</v>
      </c>
      <c r="T759" s="4">
        <v>758</v>
      </c>
    </row>
    <row r="760" spans="1:20" x14ac:dyDescent="0.25">
      <c r="A760" s="33">
        <v>17442</v>
      </c>
      <c r="B760" s="5" t="s">
        <v>805</v>
      </c>
      <c r="C760" s="5" t="s">
        <v>96</v>
      </c>
      <c r="D760" s="6"/>
      <c r="E760" s="7">
        <v>190.52321885000001</v>
      </c>
      <c r="F760" s="8">
        <v>1</v>
      </c>
      <c r="G760" s="7">
        <v>1732.92922623</v>
      </c>
      <c r="H760" s="7">
        <v>18.747061879899999</v>
      </c>
      <c r="I760" s="8">
        <v>1</v>
      </c>
      <c r="J760" s="7"/>
      <c r="K760" s="1"/>
      <c r="L760" s="8">
        <f t="shared" si="55"/>
        <v>2</v>
      </c>
      <c r="M760" s="6">
        <v>1837.63452026</v>
      </c>
      <c r="N760" s="6">
        <f t="shared" si="56"/>
        <v>1942.1995069599</v>
      </c>
      <c r="O760" s="7">
        <f t="shared" si="57"/>
        <v>-104.56498669989992</v>
      </c>
      <c r="P760" s="7">
        <v>3641.9131132399998</v>
      </c>
      <c r="Q760" s="24">
        <f t="shared" si="58"/>
        <v>0.50457945127229098</v>
      </c>
      <c r="R760" s="24">
        <v>0.2326158881187439</v>
      </c>
      <c r="S760" s="25">
        <f t="shared" si="59"/>
        <v>11.737319718417243</v>
      </c>
      <c r="T760" s="4">
        <v>759</v>
      </c>
    </row>
    <row r="761" spans="1:20" x14ac:dyDescent="0.25">
      <c r="A761" s="33">
        <v>20011</v>
      </c>
      <c r="B761" s="5" t="s">
        <v>209</v>
      </c>
      <c r="C761" s="5" t="s">
        <v>28</v>
      </c>
      <c r="D761" s="6">
        <v>3185.8426660700002</v>
      </c>
      <c r="E761" s="7">
        <v>2404.2216982599998</v>
      </c>
      <c r="F761" s="8">
        <v>1</v>
      </c>
      <c r="G761" s="7">
        <v>9469.48129075</v>
      </c>
      <c r="H761" s="7"/>
      <c r="I761" s="8">
        <v>1</v>
      </c>
      <c r="J761" s="7"/>
      <c r="K761" s="1"/>
      <c r="L761" s="8">
        <f t="shared" si="55"/>
        <v>2</v>
      </c>
      <c r="M761" s="6">
        <v>15059.2915527</v>
      </c>
      <c r="N761" s="6">
        <f t="shared" si="56"/>
        <v>15059.545655080001</v>
      </c>
      <c r="O761" s="7">
        <f t="shared" si="57"/>
        <v>-0.25410238000040408</v>
      </c>
      <c r="P761" s="7">
        <v>87777.318940800003</v>
      </c>
      <c r="Q761" s="24">
        <f t="shared" si="58"/>
        <v>0.1715624461355045</v>
      </c>
      <c r="R761" s="24">
        <v>0.68387681245803833</v>
      </c>
      <c r="S761" s="25">
        <f t="shared" si="59"/>
        <v>11.732757880065272</v>
      </c>
      <c r="T761" s="4">
        <v>760</v>
      </c>
    </row>
    <row r="762" spans="1:20" x14ac:dyDescent="0.25">
      <c r="A762" s="33">
        <v>47980</v>
      </c>
      <c r="B762" s="5" t="s">
        <v>786</v>
      </c>
      <c r="C762" s="5" t="s">
        <v>69</v>
      </c>
      <c r="D762" s="6">
        <v>621.36938497400001</v>
      </c>
      <c r="E762" s="7">
        <v>4695.3501418200003</v>
      </c>
      <c r="F762" s="8">
        <v>1</v>
      </c>
      <c r="G762" s="7">
        <v>393.63956000000002</v>
      </c>
      <c r="H762" s="7"/>
      <c r="I762" s="8">
        <v>1</v>
      </c>
      <c r="J762" s="7">
        <v>3066.3751502199998</v>
      </c>
      <c r="K762" s="1">
        <v>1</v>
      </c>
      <c r="L762" s="8">
        <f t="shared" si="55"/>
        <v>3</v>
      </c>
      <c r="M762" s="6">
        <v>8383.2250857700001</v>
      </c>
      <c r="N762" s="6">
        <f t="shared" si="56"/>
        <v>8776.7342370139995</v>
      </c>
      <c r="O762" s="7">
        <f t="shared" si="57"/>
        <v>-393.50915124399944</v>
      </c>
      <c r="P762" s="7">
        <v>44610.825545699998</v>
      </c>
      <c r="Q762" s="24">
        <f t="shared" si="58"/>
        <v>0.18791907531910834</v>
      </c>
      <c r="R762" s="24">
        <v>0.62345409393310547</v>
      </c>
      <c r="S762" s="25">
        <f t="shared" si="59"/>
        <v>11.71589168358217</v>
      </c>
      <c r="T762" s="4">
        <v>761</v>
      </c>
    </row>
    <row r="763" spans="1:20" x14ac:dyDescent="0.25">
      <c r="A763" s="33">
        <v>23189</v>
      </c>
      <c r="B763" s="5" t="s">
        <v>807</v>
      </c>
      <c r="C763" s="5" t="s">
        <v>296</v>
      </c>
      <c r="D763" s="6">
        <v>1135.85233561</v>
      </c>
      <c r="E763" s="7">
        <v>11042.936596199999</v>
      </c>
      <c r="F763" s="8">
        <v>1</v>
      </c>
      <c r="G763" s="7">
        <v>426.75760184000001</v>
      </c>
      <c r="H763" s="7"/>
      <c r="I763" s="8">
        <v>1</v>
      </c>
      <c r="J763" s="7"/>
      <c r="K763" s="1"/>
      <c r="L763" s="8">
        <f t="shared" si="55"/>
        <v>2</v>
      </c>
      <c r="M763" s="6">
        <v>12605.4813765</v>
      </c>
      <c r="N763" s="6">
        <f t="shared" si="56"/>
        <v>12605.546533649998</v>
      </c>
      <c r="O763" s="7">
        <f t="shared" si="57"/>
        <v>-6.5157149998412933E-2</v>
      </c>
      <c r="P763" s="7">
        <v>64322.876988800002</v>
      </c>
      <c r="Q763" s="24">
        <f t="shared" si="58"/>
        <v>0.19597197710380532</v>
      </c>
      <c r="R763" s="24">
        <v>0.59682071208953857</v>
      </c>
      <c r="S763" s="25">
        <f t="shared" si="59"/>
        <v>11.696013492468783</v>
      </c>
      <c r="T763" s="4">
        <v>762</v>
      </c>
    </row>
    <row r="764" spans="1:20" x14ac:dyDescent="0.25">
      <c r="A764" s="33">
        <v>47960</v>
      </c>
      <c r="B764" s="5" t="s">
        <v>808</v>
      </c>
      <c r="C764" s="5" t="s">
        <v>69</v>
      </c>
      <c r="D764" s="6">
        <v>558.44868949900001</v>
      </c>
      <c r="E764" s="7">
        <v>6858.8308773600002</v>
      </c>
      <c r="F764" s="8">
        <v>1</v>
      </c>
      <c r="G764" s="7"/>
      <c r="H764" s="7"/>
      <c r="I764" s="8"/>
      <c r="J764" s="7"/>
      <c r="K764" s="1"/>
      <c r="L764" s="8">
        <f t="shared" si="55"/>
        <v>1</v>
      </c>
      <c r="M764" s="6">
        <v>7417.2795618600003</v>
      </c>
      <c r="N764" s="6">
        <f t="shared" si="56"/>
        <v>7417.2795668590006</v>
      </c>
      <c r="O764" s="6">
        <f t="shared" si="57"/>
        <v>-4.9990003390121274E-6</v>
      </c>
      <c r="P764" s="7">
        <v>35275.832104100002</v>
      </c>
      <c r="Q764" s="24">
        <f t="shared" si="58"/>
        <v>0.21026519062601823</v>
      </c>
      <c r="R764" s="24">
        <v>0.55454546213150024</v>
      </c>
      <c r="S764" s="25">
        <f t="shared" si="59"/>
        <v>11.660160730587327</v>
      </c>
      <c r="T764" s="4">
        <v>763</v>
      </c>
    </row>
    <row r="765" spans="1:20" x14ac:dyDescent="0.25">
      <c r="A765" s="33">
        <v>5380</v>
      </c>
      <c r="B765" s="5" t="s">
        <v>784</v>
      </c>
      <c r="C765" s="5" t="s">
        <v>15</v>
      </c>
      <c r="D765" s="6"/>
      <c r="E765" s="7"/>
      <c r="F765" s="8"/>
      <c r="G765" s="7">
        <v>2596.6175016000002</v>
      </c>
      <c r="H765" s="7">
        <v>20.852443235300001</v>
      </c>
      <c r="I765" s="8">
        <v>1</v>
      </c>
      <c r="J765" s="7"/>
      <c r="K765" s="1"/>
      <c r="L765" s="8">
        <f t="shared" si="55"/>
        <v>1</v>
      </c>
      <c r="M765" s="6">
        <v>2617.4699448400002</v>
      </c>
      <c r="N765" s="6">
        <f t="shared" si="56"/>
        <v>2617.4699448353003</v>
      </c>
      <c r="O765" s="7">
        <f t="shared" si="57"/>
        <v>4.6998138714116067E-9</v>
      </c>
      <c r="P765" s="7">
        <v>3465.8088744000001</v>
      </c>
      <c r="Q765" s="24">
        <f t="shared" si="58"/>
        <v>0.75522628041430462</v>
      </c>
      <c r="R765" s="24">
        <v>0.15428033471107483</v>
      </c>
      <c r="S765" s="25">
        <f t="shared" si="59"/>
        <v>11.651656332491896</v>
      </c>
      <c r="T765" s="4">
        <v>764</v>
      </c>
    </row>
    <row r="766" spans="1:20" x14ac:dyDescent="0.25">
      <c r="A766" s="33">
        <v>41026</v>
      </c>
      <c r="B766" s="5" t="s">
        <v>380</v>
      </c>
      <c r="C766" s="5" t="s">
        <v>99</v>
      </c>
      <c r="D766" s="6">
        <v>1.25128001429E-3</v>
      </c>
      <c r="E766" s="7">
        <v>304.09056915799999</v>
      </c>
      <c r="F766" s="8">
        <v>1</v>
      </c>
      <c r="G766" s="7">
        <v>3759.8311327299998</v>
      </c>
      <c r="H766" s="7">
        <v>2.05421132721</v>
      </c>
      <c r="I766" s="8">
        <v>1</v>
      </c>
      <c r="J766" s="7">
        <v>1546.3384944500001</v>
      </c>
      <c r="K766" s="1">
        <v>1</v>
      </c>
      <c r="L766" s="8">
        <f t="shared" si="55"/>
        <v>3</v>
      </c>
      <c r="M766" s="6">
        <v>5037.2469842399996</v>
      </c>
      <c r="N766" s="6">
        <f t="shared" si="56"/>
        <v>5612.3156589452237</v>
      </c>
      <c r="O766" s="7">
        <f t="shared" si="57"/>
        <v>-575.06867470522411</v>
      </c>
      <c r="P766" s="7">
        <v>18101.6370221</v>
      </c>
      <c r="Q766" s="24">
        <f t="shared" si="58"/>
        <v>0.2782757702018942</v>
      </c>
      <c r="R766" s="24">
        <v>0.41840556263923645</v>
      </c>
      <c r="S766" s="25">
        <f t="shared" si="59"/>
        <v>11.643213020019042</v>
      </c>
      <c r="T766" s="4">
        <v>765</v>
      </c>
    </row>
    <row r="767" spans="1:20" x14ac:dyDescent="0.25">
      <c r="A767" s="33">
        <v>15839</v>
      </c>
      <c r="B767" s="5" t="s">
        <v>809</v>
      </c>
      <c r="C767" s="5" t="s">
        <v>46</v>
      </c>
      <c r="D767" s="6"/>
      <c r="E767" s="7"/>
      <c r="F767" s="8"/>
      <c r="G767" s="7">
        <v>4578.60921237</v>
      </c>
      <c r="H767" s="7">
        <v>6.51844679166E-2</v>
      </c>
      <c r="I767" s="8">
        <v>1</v>
      </c>
      <c r="J767" s="7">
        <v>2144.5806727899999</v>
      </c>
      <c r="K767" s="1">
        <v>1</v>
      </c>
      <c r="L767" s="8">
        <f t="shared" si="55"/>
        <v>2</v>
      </c>
      <c r="M767" s="6">
        <v>5565.5073375700003</v>
      </c>
      <c r="N767" s="6">
        <f t="shared" si="56"/>
        <v>6723.2550696279168</v>
      </c>
      <c r="O767" s="7">
        <f t="shared" si="57"/>
        <v>-1157.7477320579164</v>
      </c>
      <c r="P767" s="7">
        <v>12180.9495979</v>
      </c>
      <c r="Q767" s="24">
        <f t="shared" si="58"/>
        <v>0.45690258323780403</v>
      </c>
      <c r="R767" s="24">
        <v>0.25409835577011108</v>
      </c>
      <c r="S767" s="25">
        <f t="shared" si="59"/>
        <v>11.609819514784233</v>
      </c>
      <c r="T767" s="4">
        <v>766</v>
      </c>
    </row>
    <row r="768" spans="1:20" x14ac:dyDescent="0.25">
      <c r="A768" s="33">
        <v>5893</v>
      </c>
      <c r="B768" s="5" t="s">
        <v>725</v>
      </c>
      <c r="C768" s="5" t="s">
        <v>15</v>
      </c>
      <c r="D768" s="6">
        <v>16122.316679199999</v>
      </c>
      <c r="E768" s="7">
        <v>22103.277392299999</v>
      </c>
      <c r="F768" s="8">
        <v>1</v>
      </c>
      <c r="G768" s="7">
        <v>764.83403956799998</v>
      </c>
      <c r="H768" s="7">
        <v>0.19139632699299999</v>
      </c>
      <c r="I768" s="8">
        <v>1</v>
      </c>
      <c r="J768" s="7">
        <v>2131.6474306800001</v>
      </c>
      <c r="K768" s="1">
        <v>1</v>
      </c>
      <c r="L768" s="8">
        <f t="shared" si="55"/>
        <v>3</v>
      </c>
      <c r="M768" s="6">
        <v>40906.9987482</v>
      </c>
      <c r="N768" s="6">
        <f t="shared" si="56"/>
        <v>41122.266938074987</v>
      </c>
      <c r="O768" s="7">
        <f t="shared" si="57"/>
        <v>-215.268189874987</v>
      </c>
      <c r="P768" s="7">
        <v>189594.60952</v>
      </c>
      <c r="Q768" s="24">
        <f t="shared" si="58"/>
        <v>0.21576034704660099</v>
      </c>
      <c r="R768" s="24">
        <v>0.53700685501098633</v>
      </c>
      <c r="S768" s="25">
        <f t="shared" si="59"/>
        <v>11.586478540357415</v>
      </c>
      <c r="T768" s="4">
        <v>767</v>
      </c>
    </row>
    <row r="769" spans="1:20" x14ac:dyDescent="0.25">
      <c r="A769" s="33">
        <v>50450</v>
      </c>
      <c r="B769" s="5" t="s">
        <v>811</v>
      </c>
      <c r="C769" s="5" t="s">
        <v>145</v>
      </c>
      <c r="D769" s="6">
        <v>29640.097255500001</v>
      </c>
      <c r="E769" s="7"/>
      <c r="F769" s="8">
        <v>1</v>
      </c>
      <c r="G769" s="7"/>
      <c r="H769" s="7"/>
      <c r="I769" s="8"/>
      <c r="J769" s="7"/>
      <c r="K769" s="1"/>
      <c r="L769" s="8">
        <f t="shared" si="55"/>
        <v>1</v>
      </c>
      <c r="M769" s="6">
        <v>29640.097255500001</v>
      </c>
      <c r="N769" s="6">
        <f t="shared" si="56"/>
        <v>29640.097255500001</v>
      </c>
      <c r="O769" s="7">
        <f t="shared" si="57"/>
        <v>0</v>
      </c>
      <c r="P769" s="7">
        <v>125401.751126</v>
      </c>
      <c r="Q769" s="24">
        <f t="shared" si="58"/>
        <v>0.23636111130313084</v>
      </c>
      <c r="R769" s="24">
        <v>0.48896631598472595</v>
      </c>
      <c r="S769" s="25">
        <f t="shared" si="59"/>
        <v>11.557262183594766</v>
      </c>
      <c r="T769" s="4">
        <v>768</v>
      </c>
    </row>
    <row r="770" spans="1:20" x14ac:dyDescent="0.25">
      <c r="A770" s="33">
        <v>25200</v>
      </c>
      <c r="B770" s="5" t="s">
        <v>810</v>
      </c>
      <c r="C770" s="5" t="s">
        <v>61</v>
      </c>
      <c r="D770" s="6">
        <v>9.5118923036399998</v>
      </c>
      <c r="E770" s="7">
        <v>68.948541874699998</v>
      </c>
      <c r="F770" s="8">
        <v>1</v>
      </c>
      <c r="G770" s="7">
        <v>4481.8481276499997</v>
      </c>
      <c r="H770" s="7">
        <v>0.19567577759499999</v>
      </c>
      <c r="I770" s="8">
        <v>1</v>
      </c>
      <c r="J770" s="7">
        <v>9657.6031417499998</v>
      </c>
      <c r="K770" s="1">
        <v>1</v>
      </c>
      <c r="L770" s="8">
        <f t="shared" ref="L770:L833" si="60">+F770+I770+K770</f>
        <v>3</v>
      </c>
      <c r="M770" s="6">
        <v>10641.1411319</v>
      </c>
      <c r="N770" s="6">
        <f t="shared" ref="N770:N833" si="61">+D770+E770+G770+H770+J770</f>
        <v>14218.107379355934</v>
      </c>
      <c r="O770" s="7">
        <f t="shared" ref="O770:O833" si="62">+M770-N770</f>
        <v>-3576.9662474559336</v>
      </c>
      <c r="P770" s="7">
        <v>13343.762685</v>
      </c>
      <c r="Q770" s="24">
        <f t="shared" ref="Q770:Q833" si="63">+M770/P770</f>
        <v>0.79746180916885812</v>
      </c>
      <c r="R770" s="24">
        <v>0.14483955502510071</v>
      </c>
      <c r="S770" s="25">
        <f t="shared" si="59"/>
        <v>11.55040135895292</v>
      </c>
      <c r="T770" s="4">
        <v>769</v>
      </c>
    </row>
    <row r="771" spans="1:20" x14ac:dyDescent="0.25">
      <c r="A771" s="33">
        <v>23675</v>
      </c>
      <c r="B771" s="5" t="s">
        <v>812</v>
      </c>
      <c r="C771" s="5" t="s">
        <v>296</v>
      </c>
      <c r="D771" s="6">
        <v>1187.1987838099999</v>
      </c>
      <c r="E771" s="7">
        <v>5066.9503484999996</v>
      </c>
      <c r="F771" s="8">
        <v>1</v>
      </c>
      <c r="G771" s="7">
        <v>69.853438362099993</v>
      </c>
      <c r="H771" s="7"/>
      <c r="I771" s="8">
        <v>1</v>
      </c>
      <c r="J771" s="7"/>
      <c r="K771" s="1"/>
      <c r="L771" s="8">
        <f t="shared" si="60"/>
        <v>2</v>
      </c>
      <c r="M771" s="6">
        <v>6320.5244611300004</v>
      </c>
      <c r="N771" s="6">
        <f t="shared" si="61"/>
        <v>6324.0025706720999</v>
      </c>
      <c r="O771" s="7">
        <f t="shared" si="62"/>
        <v>-3.4781095420994461</v>
      </c>
      <c r="P771" s="7">
        <v>31648.211645799998</v>
      </c>
      <c r="Q771" s="24">
        <f t="shared" si="63"/>
        <v>0.19971189942319509</v>
      </c>
      <c r="R771" s="24">
        <v>0.57809740304946899</v>
      </c>
      <c r="S771" s="25">
        <f t="shared" ref="S771:S834" si="64">+Q771*R771*100</f>
        <v>11.545293041462584</v>
      </c>
      <c r="T771" s="4">
        <v>770</v>
      </c>
    </row>
    <row r="772" spans="1:20" x14ac:dyDescent="0.25">
      <c r="A772" s="33">
        <v>20295</v>
      </c>
      <c r="B772" s="5" t="s">
        <v>692</v>
      </c>
      <c r="C772" s="5" t="s">
        <v>28</v>
      </c>
      <c r="D772" s="6">
        <v>3096.2144503899999</v>
      </c>
      <c r="E772" s="7">
        <v>4129.4283967700003</v>
      </c>
      <c r="F772" s="8">
        <v>1</v>
      </c>
      <c r="G772" s="7">
        <v>86.676850364299995</v>
      </c>
      <c r="H772" s="7"/>
      <c r="I772" s="8">
        <v>1</v>
      </c>
      <c r="J772" s="7"/>
      <c r="K772" s="1"/>
      <c r="L772" s="8">
        <f t="shared" si="60"/>
        <v>2</v>
      </c>
      <c r="M772" s="6">
        <v>7309.5608018100002</v>
      </c>
      <c r="N772" s="6">
        <f t="shared" si="61"/>
        <v>7312.3196975243</v>
      </c>
      <c r="O772" s="7">
        <f t="shared" si="62"/>
        <v>-2.758895714299797</v>
      </c>
      <c r="P772" s="7">
        <v>32619.712950599998</v>
      </c>
      <c r="Q772" s="24">
        <f t="shared" si="63"/>
        <v>0.22408415466070342</v>
      </c>
      <c r="R772" s="24">
        <v>0.51423788070678711</v>
      </c>
      <c r="S772" s="25">
        <f t="shared" si="64"/>
        <v>11.523256079269203</v>
      </c>
      <c r="T772" s="4">
        <v>771</v>
      </c>
    </row>
    <row r="773" spans="1:20" x14ac:dyDescent="0.25">
      <c r="A773" s="33">
        <v>5079</v>
      </c>
      <c r="B773" s="5" t="s">
        <v>533</v>
      </c>
      <c r="C773" s="5" t="s">
        <v>15</v>
      </c>
      <c r="D773" s="6"/>
      <c r="E773" s="7">
        <v>49.279502262400001</v>
      </c>
      <c r="F773" s="8">
        <v>1</v>
      </c>
      <c r="G773" s="7">
        <v>7073.9689950129996</v>
      </c>
      <c r="H773" s="7">
        <v>138.49142919299999</v>
      </c>
      <c r="I773" s="8">
        <v>1</v>
      </c>
      <c r="J773" s="7">
        <v>599.38509223400001</v>
      </c>
      <c r="K773" s="1">
        <v>1</v>
      </c>
      <c r="L773" s="8">
        <f t="shared" si="60"/>
        <v>3</v>
      </c>
      <c r="M773" s="6">
        <v>7625.0472947300004</v>
      </c>
      <c r="N773" s="6">
        <f t="shared" si="61"/>
        <v>7861.1250187023988</v>
      </c>
      <c r="O773" s="7">
        <f t="shared" si="62"/>
        <v>-236.07772397239842</v>
      </c>
      <c r="P773" s="7">
        <v>20613.390576900001</v>
      </c>
      <c r="Q773" s="24">
        <f t="shared" si="63"/>
        <v>0.36990747670957452</v>
      </c>
      <c r="R773" s="24">
        <v>0.31080746650695801</v>
      </c>
      <c r="S773" s="25">
        <f t="shared" si="64"/>
        <v>11.497000567808444</v>
      </c>
      <c r="T773" s="4">
        <v>772</v>
      </c>
    </row>
    <row r="774" spans="1:20" x14ac:dyDescent="0.25">
      <c r="A774" s="33">
        <v>66045</v>
      </c>
      <c r="B774" s="5" t="s">
        <v>730</v>
      </c>
      <c r="C774" s="5" t="s">
        <v>38</v>
      </c>
      <c r="D774" s="6"/>
      <c r="E774" s="7"/>
      <c r="F774" s="8"/>
      <c r="G774" s="7">
        <v>8774.6999143199992</v>
      </c>
      <c r="H774" s="7"/>
      <c r="I774" s="8">
        <v>1</v>
      </c>
      <c r="J774" s="7"/>
      <c r="K774" s="1"/>
      <c r="L774" s="8">
        <f t="shared" si="60"/>
        <v>1</v>
      </c>
      <c r="M774" s="6">
        <v>8774.6999092999995</v>
      </c>
      <c r="N774" s="6">
        <f t="shared" si="61"/>
        <v>8774.6999143199992</v>
      </c>
      <c r="O774" s="7">
        <f t="shared" si="62"/>
        <v>-5.0199996621813625E-6</v>
      </c>
      <c r="P774" s="7">
        <v>14872.5240233</v>
      </c>
      <c r="Q774" s="24">
        <f t="shared" si="63"/>
        <v>0.58999399802973185</v>
      </c>
      <c r="R774" s="24">
        <v>0.19465649127960205</v>
      </c>
      <c r="S774" s="25">
        <f t="shared" si="64"/>
        <v>11.484616153249206</v>
      </c>
      <c r="T774" s="4">
        <v>773</v>
      </c>
    </row>
    <row r="775" spans="1:20" x14ac:dyDescent="0.25">
      <c r="A775" s="33">
        <v>52490</v>
      </c>
      <c r="B775" s="5" t="s">
        <v>798</v>
      </c>
      <c r="C775" s="5" t="s">
        <v>18</v>
      </c>
      <c r="D775" s="6">
        <v>15942.7214733</v>
      </c>
      <c r="E775" s="7"/>
      <c r="F775" s="8">
        <v>1</v>
      </c>
      <c r="G775" s="7">
        <v>29.128516845132999</v>
      </c>
      <c r="H775" s="7"/>
      <c r="I775" s="8">
        <v>1</v>
      </c>
      <c r="J775" s="7"/>
      <c r="K775" s="1"/>
      <c r="L775" s="8">
        <f t="shared" si="60"/>
        <v>2</v>
      </c>
      <c r="M775" s="6">
        <v>15971.134760999999</v>
      </c>
      <c r="N775" s="6">
        <f t="shared" si="61"/>
        <v>15971.849990145132</v>
      </c>
      <c r="O775" s="7">
        <f t="shared" si="62"/>
        <v>-0.71522914513298019</v>
      </c>
      <c r="P775" s="7">
        <v>100416.05364100001</v>
      </c>
      <c r="Q775" s="24">
        <f t="shared" si="63"/>
        <v>0.15904961589208444</v>
      </c>
      <c r="R775" s="24">
        <v>0.72132575511932373</v>
      </c>
      <c r="S775" s="25">
        <f t="shared" si="64"/>
        <v>11.472658428479621</v>
      </c>
      <c r="T775" s="4">
        <v>774</v>
      </c>
    </row>
    <row r="776" spans="1:20" x14ac:dyDescent="0.25">
      <c r="A776" s="33">
        <v>25745</v>
      </c>
      <c r="B776" s="5" t="s">
        <v>818</v>
      </c>
      <c r="C776" s="5" t="s">
        <v>61</v>
      </c>
      <c r="D776" s="6"/>
      <c r="E776" s="7">
        <v>881.94151503299997</v>
      </c>
      <c r="F776" s="8">
        <v>1</v>
      </c>
      <c r="G776" s="7">
        <v>2359.76749548</v>
      </c>
      <c r="H776" s="7"/>
      <c r="I776" s="8">
        <v>1</v>
      </c>
      <c r="J776" s="7">
        <v>4161.8243044800001</v>
      </c>
      <c r="K776" s="1">
        <v>1</v>
      </c>
      <c r="L776" s="8">
        <f t="shared" si="60"/>
        <v>3</v>
      </c>
      <c r="M776" s="6">
        <v>5815.7769869499998</v>
      </c>
      <c r="N776" s="6">
        <f t="shared" si="61"/>
        <v>7403.5333149930002</v>
      </c>
      <c r="O776" s="7">
        <f t="shared" si="62"/>
        <v>-1587.7563280430004</v>
      </c>
      <c r="P776" s="7">
        <v>9904.3706243699999</v>
      </c>
      <c r="Q776" s="24">
        <f t="shared" si="63"/>
        <v>0.58719298858224334</v>
      </c>
      <c r="R776" s="24">
        <v>0.19500154256820679</v>
      </c>
      <c r="S776" s="25">
        <f t="shared" si="64"/>
        <v>11.450353855877289</v>
      </c>
      <c r="T776" s="4">
        <v>775</v>
      </c>
    </row>
    <row r="777" spans="1:20" x14ac:dyDescent="0.25">
      <c r="A777" s="33">
        <v>25322</v>
      </c>
      <c r="B777" s="5" t="s">
        <v>803</v>
      </c>
      <c r="C777" s="5" t="s">
        <v>61</v>
      </c>
      <c r="D777" s="6">
        <v>4.65765242282</v>
      </c>
      <c r="E777" s="7">
        <v>930.69658617200002</v>
      </c>
      <c r="F777" s="8">
        <v>1</v>
      </c>
      <c r="G777" s="7">
        <v>10179.741903800001</v>
      </c>
      <c r="H777" s="7">
        <v>7.4139618256500004</v>
      </c>
      <c r="I777" s="8">
        <v>1</v>
      </c>
      <c r="J777" s="7">
        <v>13561.7266335</v>
      </c>
      <c r="K777" s="1">
        <v>1</v>
      </c>
      <c r="L777" s="8">
        <f t="shared" si="60"/>
        <v>3</v>
      </c>
      <c r="M777" s="6">
        <v>21503.676629500002</v>
      </c>
      <c r="N777" s="6">
        <f t="shared" si="61"/>
        <v>24684.236737720472</v>
      </c>
      <c r="O777" s="7">
        <f t="shared" si="62"/>
        <v>-3180.5601082204703</v>
      </c>
      <c r="P777" s="7">
        <v>36280.854033199998</v>
      </c>
      <c r="Q777" s="24">
        <f t="shared" si="63"/>
        <v>0.59270039811693376</v>
      </c>
      <c r="R777" s="24">
        <v>0.19254213571548462</v>
      </c>
      <c r="S777" s="25">
        <f t="shared" si="64"/>
        <v>11.411980049285242</v>
      </c>
      <c r="T777" s="4">
        <v>776</v>
      </c>
    </row>
    <row r="778" spans="1:20" x14ac:dyDescent="0.25">
      <c r="A778" s="33">
        <v>17524</v>
      </c>
      <c r="B778" s="5" t="s">
        <v>334</v>
      </c>
      <c r="C778" s="5" t="s">
        <v>96</v>
      </c>
      <c r="D778" s="6"/>
      <c r="E778" s="7"/>
      <c r="F778" s="8"/>
      <c r="G778" s="7">
        <v>2365.1113300000002</v>
      </c>
      <c r="H778" s="7">
        <v>0.189602536913</v>
      </c>
      <c r="I778" s="8">
        <v>1</v>
      </c>
      <c r="J778" s="7">
        <v>3507.2098966399999</v>
      </c>
      <c r="K778" s="1">
        <v>1</v>
      </c>
      <c r="L778" s="8">
        <f t="shared" si="60"/>
        <v>2</v>
      </c>
      <c r="M778" s="6">
        <v>4805.9885664399999</v>
      </c>
      <c r="N778" s="6">
        <f t="shared" si="61"/>
        <v>5872.5108291769129</v>
      </c>
      <c r="O778" s="7">
        <f t="shared" si="62"/>
        <v>-1066.522262736913</v>
      </c>
      <c r="P778" s="7">
        <v>11198.670662299999</v>
      </c>
      <c r="Q778" s="24">
        <f t="shared" si="63"/>
        <v>0.42915705902658796</v>
      </c>
      <c r="R778" s="24">
        <v>0.2659032940864563</v>
      </c>
      <c r="S778" s="25">
        <f t="shared" si="64"/>
        <v>11.41142756756255</v>
      </c>
      <c r="T778" s="4">
        <v>777</v>
      </c>
    </row>
    <row r="779" spans="1:20" x14ac:dyDescent="0.25">
      <c r="A779" s="33">
        <v>5001</v>
      </c>
      <c r="B779" s="5" t="s">
        <v>660</v>
      </c>
      <c r="C779" s="5" t="s">
        <v>15</v>
      </c>
      <c r="D779" s="6"/>
      <c r="E779" s="7">
        <v>148.38653121300001</v>
      </c>
      <c r="F779" s="8">
        <v>1</v>
      </c>
      <c r="G779" s="7">
        <v>18271.159664899998</v>
      </c>
      <c r="H779" s="7">
        <v>217.09306271400001</v>
      </c>
      <c r="I779" s="8">
        <v>1</v>
      </c>
      <c r="J779" s="7">
        <v>485.40348914700002</v>
      </c>
      <c r="K779" s="1">
        <v>1</v>
      </c>
      <c r="L779" s="8">
        <f t="shared" si="60"/>
        <v>3</v>
      </c>
      <c r="M779" s="6">
        <v>18768.884677099999</v>
      </c>
      <c r="N779" s="6">
        <f t="shared" si="61"/>
        <v>19122.042747973999</v>
      </c>
      <c r="O779" s="7">
        <f t="shared" si="62"/>
        <v>-353.15807087400026</v>
      </c>
      <c r="P779" s="7">
        <v>37289.755203000001</v>
      </c>
      <c r="Q779" s="24">
        <f t="shared" si="63"/>
        <v>0.50332549985713027</v>
      </c>
      <c r="R779" s="24">
        <v>0.22550953924655914</v>
      </c>
      <c r="S779" s="25">
        <f t="shared" si="64"/>
        <v>11.350470156382551</v>
      </c>
      <c r="T779" s="4">
        <v>778</v>
      </c>
    </row>
    <row r="780" spans="1:20" x14ac:dyDescent="0.25">
      <c r="A780" s="33">
        <v>41530</v>
      </c>
      <c r="B780" s="5" t="s">
        <v>334</v>
      </c>
      <c r="C780" s="5" t="s">
        <v>99</v>
      </c>
      <c r="D780" s="6"/>
      <c r="E780" s="7"/>
      <c r="F780" s="8"/>
      <c r="G780" s="7">
        <v>4847.8640961000001</v>
      </c>
      <c r="H780" s="7">
        <v>0.79729307972600005</v>
      </c>
      <c r="I780" s="8">
        <v>1</v>
      </c>
      <c r="J780" s="7">
        <v>1153.9524986900001</v>
      </c>
      <c r="K780" s="1">
        <v>1</v>
      </c>
      <c r="L780" s="8">
        <f t="shared" si="60"/>
        <v>2</v>
      </c>
      <c r="M780" s="6">
        <v>5648.84584903</v>
      </c>
      <c r="N780" s="6">
        <f t="shared" si="61"/>
        <v>6002.6138878697257</v>
      </c>
      <c r="O780" s="7">
        <f t="shared" si="62"/>
        <v>-353.7680388397257</v>
      </c>
      <c r="P780" s="7">
        <v>17880.419185700001</v>
      </c>
      <c r="Q780" s="24">
        <f t="shared" si="63"/>
        <v>0.31592356926104431</v>
      </c>
      <c r="R780" s="24">
        <v>0.35758969187736511</v>
      </c>
      <c r="S780" s="25">
        <f t="shared" si="64"/>
        <v>11.297101178885425</v>
      </c>
      <c r="T780" s="4">
        <v>779</v>
      </c>
    </row>
    <row r="781" spans="1:20" x14ac:dyDescent="0.25">
      <c r="A781" s="33">
        <v>52260</v>
      </c>
      <c r="B781" s="5" t="s">
        <v>568</v>
      </c>
      <c r="C781" s="5" t="s">
        <v>18</v>
      </c>
      <c r="D781" s="6"/>
      <c r="E781" s="7"/>
      <c r="F781" s="8"/>
      <c r="G781" s="7">
        <v>6942.75208062</v>
      </c>
      <c r="H781" s="7">
        <v>102.98754183299999</v>
      </c>
      <c r="I781" s="8">
        <v>1</v>
      </c>
      <c r="J781" s="7"/>
      <c r="K781" s="1"/>
      <c r="L781" s="8">
        <f t="shared" si="60"/>
        <v>1</v>
      </c>
      <c r="M781" s="6">
        <v>7045.7396217100004</v>
      </c>
      <c r="N781" s="6">
        <f t="shared" si="61"/>
        <v>7045.7396224530003</v>
      </c>
      <c r="O781" s="7">
        <f t="shared" si="62"/>
        <v>-7.4299987318227068E-7</v>
      </c>
      <c r="P781" s="7">
        <v>24663.136593899999</v>
      </c>
      <c r="Q781" s="24">
        <f t="shared" si="63"/>
        <v>0.28567897659264646</v>
      </c>
      <c r="R781" s="24">
        <v>0.39517068862915039</v>
      </c>
      <c r="S781" s="25">
        <f t="shared" si="64"/>
        <v>11.289195790698704</v>
      </c>
      <c r="T781" s="4">
        <v>780</v>
      </c>
    </row>
    <row r="782" spans="1:20" x14ac:dyDescent="0.25">
      <c r="A782" s="33">
        <v>17877</v>
      </c>
      <c r="B782" s="5" t="s">
        <v>594</v>
      </c>
      <c r="C782" s="5" t="s">
        <v>96</v>
      </c>
      <c r="D782" s="6"/>
      <c r="E782" s="7">
        <v>925.48135166500003</v>
      </c>
      <c r="F782" s="8">
        <v>1</v>
      </c>
      <c r="G782" s="7">
        <v>2937.8980826400002</v>
      </c>
      <c r="H782" s="7"/>
      <c r="I782" s="8">
        <v>1</v>
      </c>
      <c r="J782" s="7"/>
      <c r="K782" s="1"/>
      <c r="L782" s="8">
        <f t="shared" si="60"/>
        <v>2</v>
      </c>
      <c r="M782" s="6">
        <v>3807.8155410300001</v>
      </c>
      <c r="N782" s="6">
        <f t="shared" si="61"/>
        <v>3863.3794343050004</v>
      </c>
      <c r="O782" s="7">
        <f t="shared" si="62"/>
        <v>-55.563893275000282</v>
      </c>
      <c r="P782" s="7">
        <v>11328.079834800001</v>
      </c>
      <c r="Q782" s="24">
        <f t="shared" si="63"/>
        <v>0.33613953967135224</v>
      </c>
      <c r="R782" s="24">
        <v>0.33547794818878174</v>
      </c>
      <c r="S782" s="25">
        <f t="shared" si="64"/>
        <v>11.276740307406685</v>
      </c>
      <c r="T782" s="4">
        <v>781</v>
      </c>
    </row>
    <row r="783" spans="1:20" x14ac:dyDescent="0.25">
      <c r="A783" s="33">
        <v>68524</v>
      </c>
      <c r="B783" s="5" t="s">
        <v>1009</v>
      </c>
      <c r="C783" s="5" t="s">
        <v>350</v>
      </c>
      <c r="D783" s="6"/>
      <c r="E783" s="7"/>
      <c r="F783" s="8"/>
      <c r="G783" s="7">
        <v>479.53939075132001</v>
      </c>
      <c r="H783" s="7"/>
      <c r="I783" s="8">
        <v>1</v>
      </c>
      <c r="J783" s="7">
        <v>2581.0918670199999</v>
      </c>
      <c r="K783" s="1">
        <v>1</v>
      </c>
      <c r="L783" s="8">
        <f t="shared" si="60"/>
        <v>2</v>
      </c>
      <c r="M783" s="6">
        <v>3022.2503413899999</v>
      </c>
      <c r="N783" s="6">
        <f t="shared" si="61"/>
        <v>3060.6312577713197</v>
      </c>
      <c r="O783" s="7">
        <f t="shared" si="62"/>
        <v>-38.380916381319821</v>
      </c>
      <c r="P783" s="7">
        <v>5938.4866348100004</v>
      </c>
      <c r="Q783" s="24">
        <f t="shared" si="63"/>
        <v>0.5089260155397648</v>
      </c>
      <c r="R783" s="24">
        <v>0.22156862914562225</v>
      </c>
      <c r="S783" s="25">
        <f t="shared" si="64"/>
        <v>11.276203959968933</v>
      </c>
      <c r="T783" s="4">
        <v>782</v>
      </c>
    </row>
    <row r="784" spans="1:20" x14ac:dyDescent="0.25">
      <c r="A784" s="33">
        <v>23686</v>
      </c>
      <c r="B784" s="5" t="s">
        <v>816</v>
      </c>
      <c r="C784" s="5" t="s">
        <v>296</v>
      </c>
      <c r="D784" s="6">
        <v>518.62714023599995</v>
      </c>
      <c r="E784" s="7">
        <v>8722.4772754599999</v>
      </c>
      <c r="F784" s="8">
        <v>1</v>
      </c>
      <c r="G784" s="7">
        <v>160.36461128509799</v>
      </c>
      <c r="H784" s="7"/>
      <c r="I784" s="8">
        <v>1</v>
      </c>
      <c r="J784" s="7"/>
      <c r="K784" s="1"/>
      <c r="L784" s="8">
        <f t="shared" si="60"/>
        <v>2</v>
      </c>
      <c r="M784" s="6">
        <v>9400.0283189799993</v>
      </c>
      <c r="N784" s="6">
        <f t="shared" si="61"/>
        <v>9401.4690269810981</v>
      </c>
      <c r="O784" s="7">
        <f t="shared" si="62"/>
        <v>-1.4407080010987556</v>
      </c>
      <c r="P784" s="7">
        <v>44196.743046000003</v>
      </c>
      <c r="Q784" s="24">
        <f t="shared" si="63"/>
        <v>0.21268599609696223</v>
      </c>
      <c r="R784" s="24">
        <v>0.52963310480117798</v>
      </c>
      <c r="S784" s="25">
        <f t="shared" si="64"/>
        <v>11.264554446056533</v>
      </c>
      <c r="T784" s="4">
        <v>783</v>
      </c>
    </row>
    <row r="785" spans="1:20" x14ac:dyDescent="0.25">
      <c r="A785" s="33">
        <v>66440</v>
      </c>
      <c r="B785" s="5" t="s">
        <v>399</v>
      </c>
      <c r="C785" s="5" t="s">
        <v>38</v>
      </c>
      <c r="D785" s="6"/>
      <c r="E785" s="7"/>
      <c r="F785" s="8"/>
      <c r="G785" s="7">
        <v>2316.7367745900001</v>
      </c>
      <c r="H785" s="7"/>
      <c r="I785" s="8">
        <v>1</v>
      </c>
      <c r="J785" s="7">
        <v>3806.31693477</v>
      </c>
      <c r="K785" s="1">
        <v>1</v>
      </c>
      <c r="L785" s="8">
        <f t="shared" si="60"/>
        <v>2</v>
      </c>
      <c r="M785" s="6">
        <v>5284.1956553399996</v>
      </c>
      <c r="N785" s="6">
        <f t="shared" si="61"/>
        <v>6123.0537093599996</v>
      </c>
      <c r="O785" s="7">
        <f t="shared" si="62"/>
        <v>-838.85805402000005</v>
      </c>
      <c r="P785" s="7">
        <v>14873.0366612</v>
      </c>
      <c r="Q785" s="24">
        <f t="shared" si="63"/>
        <v>0.3552869380820618</v>
      </c>
      <c r="R785" s="24">
        <v>0.31677547097206116</v>
      </c>
      <c r="S785" s="25">
        <f t="shared" si="64"/>
        <v>11.254618714116665</v>
      </c>
      <c r="T785" s="4">
        <v>784</v>
      </c>
    </row>
    <row r="786" spans="1:20" x14ac:dyDescent="0.25">
      <c r="A786" s="33">
        <v>15693</v>
      </c>
      <c r="B786" s="5" t="s">
        <v>817</v>
      </c>
      <c r="C786" s="5" t="s">
        <v>46</v>
      </c>
      <c r="D786" s="6"/>
      <c r="E786" s="7">
        <v>268.76193070400001</v>
      </c>
      <c r="F786" s="8">
        <v>1</v>
      </c>
      <c r="G786" s="7">
        <v>3970.2821312650003</v>
      </c>
      <c r="H786" s="7"/>
      <c r="I786" s="8">
        <v>1</v>
      </c>
      <c r="J786" s="7">
        <v>3759.1653513299998</v>
      </c>
      <c r="K786" s="1">
        <v>1</v>
      </c>
      <c r="L786" s="8">
        <f t="shared" si="60"/>
        <v>3</v>
      </c>
      <c r="M786" s="6">
        <v>6057.6500279000002</v>
      </c>
      <c r="N786" s="6">
        <f t="shared" si="61"/>
        <v>7998.2094132990005</v>
      </c>
      <c r="O786" s="7">
        <f t="shared" si="62"/>
        <v>-1940.5593853990003</v>
      </c>
      <c r="P786" s="7">
        <v>11803.790201399999</v>
      </c>
      <c r="Q786" s="24">
        <f t="shared" si="63"/>
        <v>0.51319533171485265</v>
      </c>
      <c r="R786" s="24">
        <v>0.21896316111087799</v>
      </c>
      <c r="S786" s="25">
        <f t="shared" si="64"/>
        <v>11.237087209962976</v>
      </c>
      <c r="T786" s="4">
        <v>785</v>
      </c>
    </row>
    <row r="787" spans="1:20" x14ac:dyDescent="0.25">
      <c r="A787" s="33">
        <v>25899</v>
      </c>
      <c r="B787" s="5" t="s">
        <v>815</v>
      </c>
      <c r="C787" s="5" t="s">
        <v>61</v>
      </c>
      <c r="D787" s="6">
        <v>3.5921686107299999</v>
      </c>
      <c r="E787" s="7">
        <v>739.23381512699996</v>
      </c>
      <c r="F787" s="8">
        <v>1</v>
      </c>
      <c r="G787" s="7">
        <v>5135.1144504200001</v>
      </c>
      <c r="H787" s="7">
        <v>2.0488913923799998</v>
      </c>
      <c r="I787" s="8">
        <v>1</v>
      </c>
      <c r="J787" s="7">
        <v>11610.7541256</v>
      </c>
      <c r="K787" s="1">
        <v>1</v>
      </c>
      <c r="L787" s="8">
        <f t="shared" si="60"/>
        <v>3</v>
      </c>
      <c r="M787" s="6">
        <v>14483.634259500001</v>
      </c>
      <c r="N787" s="6">
        <f t="shared" si="61"/>
        <v>17490.743451150112</v>
      </c>
      <c r="O787" s="7">
        <f t="shared" si="62"/>
        <v>-3007.1091916501118</v>
      </c>
      <c r="P787" s="7">
        <v>19338.573558</v>
      </c>
      <c r="Q787" s="24">
        <f t="shared" si="63"/>
        <v>0.74895049606739983</v>
      </c>
      <c r="R787" s="24">
        <v>0.14927522838115692</v>
      </c>
      <c r="S787" s="25">
        <f t="shared" si="64"/>
        <v>11.179975634664189</v>
      </c>
      <c r="T787" s="4">
        <v>786</v>
      </c>
    </row>
    <row r="788" spans="1:20" x14ac:dyDescent="0.25">
      <c r="A788" s="33">
        <v>68229</v>
      </c>
      <c r="B788" s="5" t="s">
        <v>942</v>
      </c>
      <c r="C788" s="5" t="s">
        <v>350</v>
      </c>
      <c r="D788" s="6"/>
      <c r="E788" s="7">
        <v>111.595960178</v>
      </c>
      <c r="F788" s="8">
        <v>1</v>
      </c>
      <c r="G788" s="7">
        <v>4531.5930293199999</v>
      </c>
      <c r="H788" s="7">
        <v>10.7416855477</v>
      </c>
      <c r="I788" s="8">
        <v>1</v>
      </c>
      <c r="J788" s="7">
        <v>6978.1001654199999</v>
      </c>
      <c r="K788" s="1">
        <v>1</v>
      </c>
      <c r="L788" s="8">
        <f t="shared" si="60"/>
        <v>3</v>
      </c>
      <c r="M788" s="6">
        <v>10229.061758899999</v>
      </c>
      <c r="N788" s="6">
        <f t="shared" si="61"/>
        <v>11632.030840465701</v>
      </c>
      <c r="O788" s="7">
        <f t="shared" si="62"/>
        <v>-1402.9690815657013</v>
      </c>
      <c r="P788" s="7">
        <v>24297.8588298</v>
      </c>
      <c r="Q788" s="24">
        <f t="shared" si="63"/>
        <v>0.42098613834872611</v>
      </c>
      <c r="R788" s="24">
        <v>0.26508140563964844</v>
      </c>
      <c r="S788" s="25">
        <f t="shared" si="64"/>
        <v>11.159559730828782</v>
      </c>
      <c r="T788" s="4">
        <v>787</v>
      </c>
    </row>
    <row r="789" spans="1:20" x14ac:dyDescent="0.25">
      <c r="A789" s="33">
        <v>47555</v>
      </c>
      <c r="B789" s="5" t="s">
        <v>819</v>
      </c>
      <c r="C789" s="5" t="s">
        <v>69</v>
      </c>
      <c r="D789" s="6">
        <v>14563.5932711</v>
      </c>
      <c r="E789" s="7">
        <v>13170.625606899999</v>
      </c>
      <c r="F789" s="8">
        <v>1</v>
      </c>
      <c r="G789" s="7">
        <v>0.73294800000000004</v>
      </c>
      <c r="H789" s="7"/>
      <c r="I789" s="8">
        <v>1</v>
      </c>
      <c r="J789" s="7"/>
      <c r="K789" s="1"/>
      <c r="L789" s="8">
        <f t="shared" si="60"/>
        <v>2</v>
      </c>
      <c r="M789" s="6">
        <v>27734.951850000001</v>
      </c>
      <c r="N789" s="6">
        <f t="shared" si="61"/>
        <v>27734.951826</v>
      </c>
      <c r="O789" s="7">
        <f t="shared" si="62"/>
        <v>2.4000000848900527E-5</v>
      </c>
      <c r="P789" s="7">
        <v>145042.75745899999</v>
      </c>
      <c r="Q789" s="24">
        <f t="shared" si="63"/>
        <v>0.19121914348491334</v>
      </c>
      <c r="R789" s="24">
        <v>0.58181816339492798</v>
      </c>
      <c r="S789" s="25">
        <f t="shared" si="64"/>
        <v>11.125477086834348</v>
      </c>
      <c r="T789" s="4">
        <v>788</v>
      </c>
    </row>
    <row r="790" spans="1:20" x14ac:dyDescent="0.25">
      <c r="A790" s="33">
        <v>15572</v>
      </c>
      <c r="B790" s="5" t="s">
        <v>806</v>
      </c>
      <c r="C790" s="5" t="s">
        <v>46</v>
      </c>
      <c r="D790" s="6">
        <v>604.31562170500001</v>
      </c>
      <c r="E790" s="7">
        <v>15175.3451222</v>
      </c>
      <c r="F790" s="8">
        <v>1</v>
      </c>
      <c r="G790" s="7">
        <v>10541.415383840002</v>
      </c>
      <c r="H790" s="7"/>
      <c r="I790" s="8">
        <v>1</v>
      </c>
      <c r="J790" s="7">
        <v>21548.2745765</v>
      </c>
      <c r="K790" s="1">
        <v>1</v>
      </c>
      <c r="L790" s="8">
        <f t="shared" si="60"/>
        <v>3</v>
      </c>
      <c r="M790" s="6">
        <v>38722.929235099997</v>
      </c>
      <c r="N790" s="6">
        <f t="shared" si="61"/>
        <v>47869.350704245</v>
      </c>
      <c r="O790" s="7">
        <f t="shared" si="62"/>
        <v>-9146.4214691450034</v>
      </c>
      <c r="P790" s="7">
        <v>150723.80545700001</v>
      </c>
      <c r="Q790" s="24">
        <f t="shared" si="63"/>
        <v>0.25691316058329788</v>
      </c>
      <c r="R790" s="24">
        <v>0.43173941969871521</v>
      </c>
      <c r="S790" s="25">
        <f t="shared" si="64"/>
        <v>11.091953886319587</v>
      </c>
      <c r="T790" s="4">
        <v>789</v>
      </c>
    </row>
    <row r="791" spans="1:20" x14ac:dyDescent="0.25">
      <c r="A791" s="33">
        <v>76834</v>
      </c>
      <c r="B791" s="5" t="s">
        <v>747</v>
      </c>
      <c r="C791" s="5" t="s">
        <v>57</v>
      </c>
      <c r="D791" s="6"/>
      <c r="E791" s="7">
        <v>1281.8454940199999</v>
      </c>
      <c r="F791" s="8">
        <v>1</v>
      </c>
      <c r="G791" s="7">
        <v>37750.201057287879</v>
      </c>
      <c r="H791" s="7">
        <v>114.39460417825384</v>
      </c>
      <c r="I791" s="8">
        <v>1</v>
      </c>
      <c r="J791" s="7">
        <v>24693.2753481</v>
      </c>
      <c r="K791" s="1">
        <v>1</v>
      </c>
      <c r="L791" s="8">
        <f t="shared" si="60"/>
        <v>3</v>
      </c>
      <c r="M791" s="6">
        <v>49777.585374000002</v>
      </c>
      <c r="N791" s="6">
        <f t="shared" si="61"/>
        <v>63839.71650358614</v>
      </c>
      <c r="O791" s="7">
        <f t="shared" si="62"/>
        <v>-14062.131129586138</v>
      </c>
      <c r="P791" s="7">
        <v>90284.489145900006</v>
      </c>
      <c r="Q791" s="24">
        <f t="shared" si="63"/>
        <v>0.55134149669451271</v>
      </c>
      <c r="R791" s="24">
        <v>0.20013819634914398</v>
      </c>
      <c r="S791" s="25">
        <f t="shared" si="64"/>
        <v>11.034449272087731</v>
      </c>
      <c r="T791" s="4">
        <v>790</v>
      </c>
    </row>
    <row r="792" spans="1:20" x14ac:dyDescent="0.25">
      <c r="A792" s="33">
        <v>68406</v>
      </c>
      <c r="B792" s="5" t="s">
        <v>932</v>
      </c>
      <c r="C792" s="5" t="s">
        <v>350</v>
      </c>
      <c r="D792" s="6">
        <v>10.9693980809</v>
      </c>
      <c r="E792" s="7">
        <v>286.15450661800003</v>
      </c>
      <c r="F792" s="8">
        <v>1</v>
      </c>
      <c r="G792" s="7">
        <v>10598.215066649</v>
      </c>
      <c r="H792" s="7">
        <v>5.0343009835099997</v>
      </c>
      <c r="I792" s="8">
        <v>1</v>
      </c>
      <c r="J792" s="7">
        <v>15225.394126200001</v>
      </c>
      <c r="K792" s="1">
        <v>1</v>
      </c>
      <c r="L792" s="8">
        <f t="shared" si="60"/>
        <v>3</v>
      </c>
      <c r="M792" s="6">
        <v>21508.589522599999</v>
      </c>
      <c r="N792" s="6">
        <f t="shared" si="61"/>
        <v>26125.76739853141</v>
      </c>
      <c r="O792" s="7">
        <f t="shared" si="62"/>
        <v>-4617.1778759314111</v>
      </c>
      <c r="P792" s="7">
        <v>55043.231313900003</v>
      </c>
      <c r="Q792" s="24">
        <f t="shared" si="63"/>
        <v>0.3907581188310153</v>
      </c>
      <c r="R792" s="24">
        <v>0.282054603099823</v>
      </c>
      <c r="S792" s="25">
        <f t="shared" si="64"/>
        <v>11.021512611491548</v>
      </c>
      <c r="T792" s="4">
        <v>791</v>
      </c>
    </row>
    <row r="793" spans="1:20" x14ac:dyDescent="0.25">
      <c r="A793" s="33">
        <v>50330</v>
      </c>
      <c r="B793" s="5" t="s">
        <v>525</v>
      </c>
      <c r="C793" s="5" t="s">
        <v>145</v>
      </c>
      <c r="D793" s="6">
        <v>4524.0569253100002</v>
      </c>
      <c r="E793" s="7"/>
      <c r="F793" s="8">
        <v>1</v>
      </c>
      <c r="G793" s="7">
        <v>32492.114637660001</v>
      </c>
      <c r="H793" s="7"/>
      <c r="I793" s="8">
        <v>1</v>
      </c>
      <c r="J793" s="7">
        <v>38760.591470200001</v>
      </c>
      <c r="K793" s="1">
        <v>1</v>
      </c>
      <c r="L793" s="8">
        <f t="shared" si="60"/>
        <v>3</v>
      </c>
      <c r="M793" s="6">
        <v>56284.404356999999</v>
      </c>
      <c r="N793" s="6">
        <f t="shared" si="61"/>
        <v>75776.763033170006</v>
      </c>
      <c r="O793" s="7">
        <f t="shared" si="62"/>
        <v>-19492.358676170006</v>
      </c>
      <c r="P793" s="7">
        <v>227853.76093700001</v>
      </c>
      <c r="Q793" s="24">
        <f t="shared" si="63"/>
        <v>0.24701986100884352</v>
      </c>
      <c r="R793" s="24">
        <v>0.44556522369384766</v>
      </c>
      <c r="S793" s="25">
        <f t="shared" si="64"/>
        <v>11.006345962722852</v>
      </c>
      <c r="T793" s="4">
        <v>792</v>
      </c>
    </row>
    <row r="794" spans="1:20" x14ac:dyDescent="0.25">
      <c r="A794" s="33">
        <v>68307</v>
      </c>
      <c r="B794" s="5" t="s">
        <v>881</v>
      </c>
      <c r="C794" s="5" t="s">
        <v>350</v>
      </c>
      <c r="D794" s="6"/>
      <c r="E794" s="7">
        <v>424.67664162199998</v>
      </c>
      <c r="F794" s="8">
        <v>1</v>
      </c>
      <c r="G794" s="7">
        <v>14158.649334387001</v>
      </c>
      <c r="H794" s="7">
        <v>21.346914009799999</v>
      </c>
      <c r="I794" s="8">
        <v>1</v>
      </c>
      <c r="J794" s="7">
        <v>5271.3722784900001</v>
      </c>
      <c r="K794" s="1">
        <v>1</v>
      </c>
      <c r="L794" s="8">
        <f t="shared" si="60"/>
        <v>3</v>
      </c>
      <c r="M794" s="6">
        <v>17421.162221800001</v>
      </c>
      <c r="N794" s="6">
        <f t="shared" si="61"/>
        <v>19876.045168508801</v>
      </c>
      <c r="O794" s="7">
        <f t="shared" si="62"/>
        <v>-2454.8829467087999</v>
      </c>
      <c r="P794" s="7">
        <v>49639.371539799999</v>
      </c>
      <c r="Q794" s="24">
        <f t="shared" si="63"/>
        <v>0.3509545282585218</v>
      </c>
      <c r="R794" s="24">
        <v>0.31350034475326538</v>
      </c>
      <c r="S794" s="25">
        <f t="shared" si="64"/>
        <v>11.002436560176621</v>
      </c>
      <c r="T794" s="4">
        <v>793</v>
      </c>
    </row>
    <row r="795" spans="1:20" x14ac:dyDescent="0.25">
      <c r="A795" s="33">
        <v>73504</v>
      </c>
      <c r="B795" s="5" t="s">
        <v>493</v>
      </c>
      <c r="C795" s="5" t="s">
        <v>35</v>
      </c>
      <c r="D795" s="6"/>
      <c r="E795" s="7">
        <v>1648.9675724399999</v>
      </c>
      <c r="F795" s="8">
        <v>1</v>
      </c>
      <c r="G795" s="7">
        <v>9807.6401899181801</v>
      </c>
      <c r="H795" s="7">
        <v>0.130337138617</v>
      </c>
      <c r="I795" s="8">
        <v>1</v>
      </c>
      <c r="J795" s="7">
        <v>13318.811374200001</v>
      </c>
      <c r="K795" s="1">
        <v>1</v>
      </c>
      <c r="L795" s="8">
        <f t="shared" si="60"/>
        <v>3</v>
      </c>
      <c r="M795" s="6">
        <v>21509.5500484</v>
      </c>
      <c r="N795" s="6">
        <f t="shared" si="61"/>
        <v>24775.549473696796</v>
      </c>
      <c r="O795" s="7">
        <f t="shared" si="62"/>
        <v>-3265.9994252967954</v>
      </c>
      <c r="P795" s="7">
        <v>94636.156205299994</v>
      </c>
      <c r="Q795" s="24">
        <f t="shared" si="63"/>
        <v>0.22728680993486272</v>
      </c>
      <c r="R795" s="24">
        <v>0.48267164826393127</v>
      </c>
      <c r="S795" s="25">
        <f t="shared" si="64"/>
        <v>10.970489917991106</v>
      </c>
      <c r="T795" s="4">
        <v>794</v>
      </c>
    </row>
    <row r="796" spans="1:20" x14ac:dyDescent="0.25">
      <c r="A796" s="33">
        <v>76616</v>
      </c>
      <c r="B796" s="5" t="s">
        <v>628</v>
      </c>
      <c r="C796" s="5" t="s">
        <v>57</v>
      </c>
      <c r="D796" s="6"/>
      <c r="E796" s="7">
        <v>779.91573452099999</v>
      </c>
      <c r="F796" s="8">
        <v>1</v>
      </c>
      <c r="G796" s="7">
        <v>9411.0519015294321</v>
      </c>
      <c r="H796" s="7">
        <v>61.625401186871507</v>
      </c>
      <c r="I796" s="8">
        <v>1</v>
      </c>
      <c r="J796" s="7">
        <v>769.98530500599998</v>
      </c>
      <c r="K796" s="1">
        <v>1</v>
      </c>
      <c r="L796" s="8">
        <f t="shared" si="60"/>
        <v>3</v>
      </c>
      <c r="M796" s="6">
        <v>10951.7307492</v>
      </c>
      <c r="N796" s="6">
        <f t="shared" si="61"/>
        <v>11022.578342243303</v>
      </c>
      <c r="O796" s="7">
        <f t="shared" si="62"/>
        <v>-70.847593043303277</v>
      </c>
      <c r="P796" s="7">
        <v>30731.1448151</v>
      </c>
      <c r="Q796" s="24">
        <f t="shared" si="63"/>
        <v>0.35637236474896233</v>
      </c>
      <c r="R796" s="24">
        <v>0.30771395564079285</v>
      </c>
      <c r="S796" s="25">
        <f t="shared" si="64"/>
        <v>10.966075003796664</v>
      </c>
      <c r="T796" s="4">
        <v>795</v>
      </c>
    </row>
    <row r="797" spans="1:20" x14ac:dyDescent="0.25">
      <c r="A797" s="33">
        <v>68160</v>
      </c>
      <c r="B797" s="5" t="s">
        <v>853</v>
      </c>
      <c r="C797" s="5" t="s">
        <v>350</v>
      </c>
      <c r="D797" s="6"/>
      <c r="E797" s="7">
        <v>164.368122747</v>
      </c>
      <c r="F797" s="8">
        <v>1</v>
      </c>
      <c r="G797" s="7">
        <v>5896.2481614509998</v>
      </c>
      <c r="H797" s="7">
        <v>0.590425909739</v>
      </c>
      <c r="I797" s="8">
        <v>1</v>
      </c>
      <c r="J797" s="7">
        <v>1480.0111195300001</v>
      </c>
      <c r="K797" s="1">
        <v>1</v>
      </c>
      <c r="L797" s="8">
        <f t="shared" si="60"/>
        <v>3</v>
      </c>
      <c r="M797" s="6">
        <v>6557.5352320900001</v>
      </c>
      <c r="N797" s="6">
        <f t="shared" si="61"/>
        <v>7541.2178296377388</v>
      </c>
      <c r="O797" s="7">
        <f t="shared" si="62"/>
        <v>-983.68259754773862</v>
      </c>
      <c r="P797" s="7">
        <v>10753.274284900001</v>
      </c>
      <c r="Q797" s="24">
        <f t="shared" si="63"/>
        <v>0.60981753634781222</v>
      </c>
      <c r="R797" s="24">
        <v>0.17981339991092682</v>
      </c>
      <c r="S797" s="25">
        <f t="shared" si="64"/>
        <v>10.965336453600532</v>
      </c>
      <c r="T797" s="4">
        <v>796</v>
      </c>
    </row>
    <row r="798" spans="1:20" x14ac:dyDescent="0.25">
      <c r="A798" s="33">
        <v>27810</v>
      </c>
      <c r="B798" s="5" t="s">
        <v>834</v>
      </c>
      <c r="C798" s="5" t="s">
        <v>49</v>
      </c>
      <c r="D798" s="6">
        <v>917.695998164</v>
      </c>
      <c r="E798" s="7">
        <v>2892.8065834200002</v>
      </c>
      <c r="F798" s="8">
        <v>1</v>
      </c>
      <c r="G798" s="7">
        <v>132.232213411</v>
      </c>
      <c r="H798" s="7"/>
      <c r="I798" s="8">
        <v>1</v>
      </c>
      <c r="J798" s="7"/>
      <c r="K798" s="1"/>
      <c r="L798" s="8">
        <f t="shared" si="60"/>
        <v>2</v>
      </c>
      <c r="M798" s="6">
        <v>3934.1304188600002</v>
      </c>
      <c r="N798" s="6">
        <f t="shared" si="61"/>
        <v>3942.7347949949999</v>
      </c>
      <c r="O798" s="7">
        <f t="shared" si="62"/>
        <v>-8.6043761349997112</v>
      </c>
      <c r="P798" s="7">
        <v>17764.934402499999</v>
      </c>
      <c r="Q798" s="24">
        <f t="shared" si="63"/>
        <v>0.22145482385267706</v>
      </c>
      <c r="R798" s="24">
        <v>0.49423772096633911</v>
      </c>
      <c r="S798" s="25">
        <f t="shared" si="64"/>
        <v>10.94513274379492</v>
      </c>
      <c r="T798" s="4">
        <v>797</v>
      </c>
    </row>
    <row r="799" spans="1:20" x14ac:dyDescent="0.25">
      <c r="A799" s="33">
        <v>27450</v>
      </c>
      <c r="B799" s="5" t="s">
        <v>766</v>
      </c>
      <c r="C799" s="5" t="s">
        <v>49</v>
      </c>
      <c r="D799" s="6">
        <v>1075.8123042899999</v>
      </c>
      <c r="E799" s="7">
        <v>8855.1953914400001</v>
      </c>
      <c r="F799" s="8">
        <v>1</v>
      </c>
      <c r="G799" s="7">
        <v>643.48600870268001</v>
      </c>
      <c r="H799" s="7"/>
      <c r="I799" s="8">
        <v>1</v>
      </c>
      <c r="J799" s="7"/>
      <c r="K799" s="1"/>
      <c r="L799" s="8">
        <f t="shared" si="60"/>
        <v>2</v>
      </c>
      <c r="M799" s="6">
        <v>10507.1298412</v>
      </c>
      <c r="N799" s="6">
        <f t="shared" si="61"/>
        <v>10574.49370443268</v>
      </c>
      <c r="O799" s="7">
        <f t="shared" si="62"/>
        <v>-67.36386323268016</v>
      </c>
      <c r="P799" s="7">
        <v>67000.991777100004</v>
      </c>
      <c r="Q799" s="24">
        <f t="shared" si="63"/>
        <v>0.15682051209264619</v>
      </c>
      <c r="R799" s="24">
        <v>0.69667381048202515</v>
      </c>
      <c r="S799" s="25">
        <f t="shared" si="64"/>
        <v>10.925274372132634</v>
      </c>
      <c r="T799" s="4">
        <v>798</v>
      </c>
    </row>
    <row r="800" spans="1:20" x14ac:dyDescent="0.25">
      <c r="A800" s="33">
        <v>41524</v>
      </c>
      <c r="B800" s="5" t="s">
        <v>421</v>
      </c>
      <c r="C800" s="5" t="s">
        <v>99</v>
      </c>
      <c r="D800" s="6">
        <v>33.999737012799997</v>
      </c>
      <c r="E800" s="7">
        <v>4761.9826181999997</v>
      </c>
      <c r="F800" s="8">
        <v>1</v>
      </c>
      <c r="G800" s="7">
        <v>14268.12018062037</v>
      </c>
      <c r="H800" s="7">
        <v>0.160487528327</v>
      </c>
      <c r="I800" s="8">
        <v>1</v>
      </c>
      <c r="J800" s="7">
        <v>4322.3564155499998</v>
      </c>
      <c r="K800" s="1">
        <v>1</v>
      </c>
      <c r="L800" s="8">
        <f t="shared" si="60"/>
        <v>3</v>
      </c>
      <c r="M800" s="6">
        <v>22150.415343699999</v>
      </c>
      <c r="N800" s="6">
        <f t="shared" si="61"/>
        <v>23386.619438911493</v>
      </c>
      <c r="O800" s="7">
        <f t="shared" si="62"/>
        <v>-1236.2040952114949</v>
      </c>
      <c r="P800" s="7">
        <v>88514.639402600005</v>
      </c>
      <c r="Q800" s="24">
        <f t="shared" si="63"/>
        <v>0.25024578412335891</v>
      </c>
      <c r="R800" s="24">
        <v>0.43648090958595276</v>
      </c>
      <c r="S800" s="25">
        <f t="shared" si="64"/>
        <v>10.922750747421366</v>
      </c>
      <c r="T800" s="4">
        <v>799</v>
      </c>
    </row>
    <row r="801" spans="1:20" x14ac:dyDescent="0.25">
      <c r="A801" s="33">
        <v>19698</v>
      </c>
      <c r="B801" s="5" t="s">
        <v>909</v>
      </c>
      <c r="C801" s="5" t="s">
        <v>80</v>
      </c>
      <c r="D801" s="6">
        <v>38.164919736400002</v>
      </c>
      <c r="E801" s="7">
        <v>3953.1451974000001</v>
      </c>
      <c r="F801" s="8">
        <v>1</v>
      </c>
      <c r="G801" s="7">
        <v>8488.1626400450004</v>
      </c>
      <c r="H801" s="7">
        <v>1.97999366988</v>
      </c>
      <c r="I801" s="8">
        <v>1</v>
      </c>
      <c r="J801" s="7">
        <v>756.40616404100001</v>
      </c>
      <c r="K801" s="1">
        <v>1</v>
      </c>
      <c r="L801" s="8">
        <f t="shared" si="60"/>
        <v>3</v>
      </c>
      <c r="M801" s="6">
        <v>12864.218446000001</v>
      </c>
      <c r="N801" s="6">
        <f t="shared" si="61"/>
        <v>13237.85891489228</v>
      </c>
      <c r="O801" s="7">
        <f t="shared" si="62"/>
        <v>-373.64046889227939</v>
      </c>
      <c r="P801" s="7">
        <v>51912.8674274</v>
      </c>
      <c r="Q801" s="24">
        <f t="shared" si="63"/>
        <v>0.24780404326519961</v>
      </c>
      <c r="R801" s="24">
        <v>0.44007226824760437</v>
      </c>
      <c r="S801" s="25">
        <f t="shared" si="64"/>
        <v>10.905168740064388</v>
      </c>
      <c r="T801" s="4">
        <v>800</v>
      </c>
    </row>
    <row r="802" spans="1:20" x14ac:dyDescent="0.25">
      <c r="A802" s="33">
        <v>99001</v>
      </c>
      <c r="B802" s="5" t="s">
        <v>821</v>
      </c>
      <c r="C802" s="5" t="s">
        <v>753</v>
      </c>
      <c r="D802" s="6">
        <v>196890.31470700001</v>
      </c>
      <c r="E802" s="7"/>
      <c r="F802" s="8">
        <v>1</v>
      </c>
      <c r="G802" s="7"/>
      <c r="H802" s="7"/>
      <c r="I802" s="8"/>
      <c r="J802" s="7"/>
      <c r="K802" s="1"/>
      <c r="L802" s="8">
        <f t="shared" si="60"/>
        <v>1</v>
      </c>
      <c r="M802" s="6">
        <v>196890.31470700001</v>
      </c>
      <c r="N802" s="6">
        <f t="shared" si="61"/>
        <v>196890.31470700001</v>
      </c>
      <c r="O802" s="7">
        <f t="shared" si="62"/>
        <v>0</v>
      </c>
      <c r="P802" s="7">
        <v>1220566.044</v>
      </c>
      <c r="Q802" s="24">
        <f t="shared" si="63"/>
        <v>0.16131066047172454</v>
      </c>
      <c r="R802" s="24">
        <v>0.67503136396408081</v>
      </c>
      <c r="S802" s="25">
        <f t="shared" si="64"/>
        <v>10.888975516017494</v>
      </c>
      <c r="T802" s="4">
        <v>801</v>
      </c>
    </row>
    <row r="803" spans="1:20" x14ac:dyDescent="0.25">
      <c r="A803" s="33">
        <v>68001</v>
      </c>
      <c r="B803" s="5" t="s">
        <v>822</v>
      </c>
      <c r="C803" s="5" t="s">
        <v>350</v>
      </c>
      <c r="D803" s="6"/>
      <c r="E803" s="7"/>
      <c r="F803" s="8"/>
      <c r="G803" s="7">
        <v>4381.0948408969998</v>
      </c>
      <c r="H803" s="7"/>
      <c r="I803" s="8">
        <v>1</v>
      </c>
      <c r="J803" s="7"/>
      <c r="K803" s="1"/>
      <c r="L803" s="8">
        <f t="shared" si="60"/>
        <v>1</v>
      </c>
      <c r="M803" s="6">
        <v>4381.0948408900003</v>
      </c>
      <c r="N803" s="6">
        <f t="shared" si="61"/>
        <v>4381.0948408969998</v>
      </c>
      <c r="O803" s="7">
        <f t="shared" si="62"/>
        <v>-6.9994712248444557E-9</v>
      </c>
      <c r="P803" s="7">
        <v>15337.318887400001</v>
      </c>
      <c r="Q803" s="24">
        <f t="shared" si="63"/>
        <v>0.28564932848134111</v>
      </c>
      <c r="R803" s="24">
        <v>0.38105911016464233</v>
      </c>
      <c r="S803" s="25">
        <f t="shared" si="64"/>
        <v>10.884927893022747</v>
      </c>
      <c r="T803" s="4">
        <v>802</v>
      </c>
    </row>
    <row r="804" spans="1:20" x14ac:dyDescent="0.25">
      <c r="A804" s="33">
        <v>15759</v>
      </c>
      <c r="B804" s="5" t="s">
        <v>823</v>
      </c>
      <c r="C804" s="5" t="s">
        <v>46</v>
      </c>
      <c r="D804" s="6"/>
      <c r="E804" s="7">
        <v>382.38822730999999</v>
      </c>
      <c r="F804" s="8">
        <v>1</v>
      </c>
      <c r="G804" s="7">
        <v>5920.7075971803206</v>
      </c>
      <c r="H804" s="7">
        <v>3.5637829141599999</v>
      </c>
      <c r="I804" s="8">
        <v>1</v>
      </c>
      <c r="J804" s="7">
        <v>9956.0449664200005</v>
      </c>
      <c r="K804" s="1">
        <v>1</v>
      </c>
      <c r="L804" s="8">
        <f t="shared" si="60"/>
        <v>3</v>
      </c>
      <c r="M804" s="6">
        <v>13813.979410399999</v>
      </c>
      <c r="N804" s="6">
        <f t="shared" si="61"/>
        <v>16262.704573824481</v>
      </c>
      <c r="O804" s="7">
        <f t="shared" si="62"/>
        <v>-2448.7251634244822</v>
      </c>
      <c r="P804" s="7">
        <v>20888.005766800001</v>
      </c>
      <c r="Q804" s="24">
        <f t="shared" si="63"/>
        <v>0.66133548432643274</v>
      </c>
      <c r="R804" s="24">
        <v>0.16437168419361115</v>
      </c>
      <c r="S804" s="25">
        <f t="shared" si="64"/>
        <v>10.870482737573328</v>
      </c>
      <c r="T804" s="4">
        <v>803</v>
      </c>
    </row>
    <row r="805" spans="1:20" x14ac:dyDescent="0.25">
      <c r="A805" s="33">
        <v>66594</v>
      </c>
      <c r="B805" s="5" t="s">
        <v>392</v>
      </c>
      <c r="C805" s="5" t="s">
        <v>38</v>
      </c>
      <c r="D805" s="6"/>
      <c r="E805" s="7"/>
      <c r="F805" s="8"/>
      <c r="G805" s="7">
        <v>3383.70068403</v>
      </c>
      <c r="H805" s="7">
        <v>0.88654547721800003</v>
      </c>
      <c r="I805" s="8">
        <v>1</v>
      </c>
      <c r="J805" s="7">
        <v>560.67168012800005</v>
      </c>
      <c r="K805" s="1">
        <v>1</v>
      </c>
      <c r="L805" s="8">
        <f t="shared" si="60"/>
        <v>2</v>
      </c>
      <c r="M805" s="6">
        <v>3873.3405651799999</v>
      </c>
      <c r="N805" s="6">
        <f t="shared" si="61"/>
        <v>3945.2589096352181</v>
      </c>
      <c r="O805" s="7">
        <f t="shared" si="62"/>
        <v>-71.918344455218175</v>
      </c>
      <c r="P805" s="7">
        <v>13973.717783599999</v>
      </c>
      <c r="Q805" s="24">
        <f t="shared" si="63"/>
        <v>0.27718754773521159</v>
      </c>
      <c r="R805" s="24">
        <v>0.39039820432662964</v>
      </c>
      <c r="S805" s="25">
        <f t="shared" si="64"/>
        <v>10.821352089752855</v>
      </c>
      <c r="T805" s="4">
        <v>804</v>
      </c>
    </row>
    <row r="806" spans="1:20" x14ac:dyDescent="0.25">
      <c r="A806" s="33">
        <v>15224</v>
      </c>
      <c r="B806" s="5" t="s">
        <v>795</v>
      </c>
      <c r="C806" s="5" t="s">
        <v>46</v>
      </c>
      <c r="D806" s="6"/>
      <c r="E806" s="7">
        <v>5.6218250363399997</v>
      </c>
      <c r="F806" s="8">
        <v>1</v>
      </c>
      <c r="G806" s="7">
        <v>1671.75795423</v>
      </c>
      <c r="H806" s="7">
        <v>6.5184467909799995E-2</v>
      </c>
      <c r="I806" s="8">
        <v>1</v>
      </c>
      <c r="J806" s="7">
        <v>1546.0486257800001</v>
      </c>
      <c r="K806" s="1">
        <v>1</v>
      </c>
      <c r="L806" s="8">
        <f t="shared" si="60"/>
        <v>3</v>
      </c>
      <c r="M806" s="6">
        <v>2736.21740955</v>
      </c>
      <c r="N806" s="6">
        <f t="shared" si="61"/>
        <v>3223.4935895142498</v>
      </c>
      <c r="O806" s="7">
        <f t="shared" si="62"/>
        <v>-487.27617996424988</v>
      </c>
      <c r="P806" s="7">
        <v>4230.4858640299999</v>
      </c>
      <c r="Q806" s="24">
        <f t="shared" si="63"/>
        <v>0.64678561694647863</v>
      </c>
      <c r="R806" s="24">
        <v>0.1672167181968689</v>
      </c>
      <c r="S806" s="25">
        <f t="shared" si="64"/>
        <v>10.81533682427273</v>
      </c>
      <c r="T806" s="4">
        <v>805</v>
      </c>
    </row>
    <row r="807" spans="1:20" x14ac:dyDescent="0.25">
      <c r="A807" s="33">
        <v>68573</v>
      </c>
      <c r="B807" s="5" t="s">
        <v>1041</v>
      </c>
      <c r="C807" s="5" t="s">
        <v>350</v>
      </c>
      <c r="D807" s="6">
        <v>3427.5440956399998</v>
      </c>
      <c r="E807" s="7">
        <v>12550.920846999999</v>
      </c>
      <c r="F807" s="8">
        <v>1</v>
      </c>
      <c r="G807" s="7">
        <v>546.624793370063</v>
      </c>
      <c r="H807" s="7"/>
      <c r="I807" s="8">
        <v>1</v>
      </c>
      <c r="J807" s="7"/>
      <c r="K807" s="1"/>
      <c r="L807" s="8">
        <f t="shared" si="60"/>
        <v>2</v>
      </c>
      <c r="M807" s="6">
        <v>16517.503085</v>
      </c>
      <c r="N807" s="6">
        <f t="shared" si="61"/>
        <v>16525.089736010061</v>
      </c>
      <c r="O807" s="7">
        <f t="shared" si="62"/>
        <v>-7.5866510100604501</v>
      </c>
      <c r="P807" s="7">
        <v>76163.393497800003</v>
      </c>
      <c r="Q807" s="24">
        <f t="shared" si="63"/>
        <v>0.21686931643187762</v>
      </c>
      <c r="R807" s="24">
        <v>0.4985119104385376</v>
      </c>
      <c r="S807" s="25">
        <f t="shared" si="64"/>
        <v>10.811193724995505</v>
      </c>
      <c r="T807" s="4">
        <v>806</v>
      </c>
    </row>
    <row r="808" spans="1:20" x14ac:dyDescent="0.25">
      <c r="A808" s="33">
        <v>47692</v>
      </c>
      <c r="B808" s="5" t="s">
        <v>824</v>
      </c>
      <c r="C808" s="5" t="s">
        <v>69</v>
      </c>
      <c r="D808" s="6">
        <v>2728.4262025200001</v>
      </c>
      <c r="E808" s="7">
        <v>5519.9132973899996</v>
      </c>
      <c r="F808" s="8">
        <v>1</v>
      </c>
      <c r="G808" s="7"/>
      <c r="H808" s="7"/>
      <c r="I808" s="8"/>
      <c r="J808" s="7"/>
      <c r="K808" s="1"/>
      <c r="L808" s="8">
        <f t="shared" si="60"/>
        <v>1</v>
      </c>
      <c r="M808" s="6">
        <v>8248.3394973800005</v>
      </c>
      <c r="N808" s="6">
        <f t="shared" si="61"/>
        <v>8248.3394999100001</v>
      </c>
      <c r="O808" s="6">
        <f t="shared" si="62"/>
        <v>-2.5299996195826679E-6</v>
      </c>
      <c r="P808" s="7">
        <v>43881.024717599998</v>
      </c>
      <c r="Q808" s="24">
        <f t="shared" si="63"/>
        <v>0.18797053055307797</v>
      </c>
      <c r="R808" s="24">
        <v>0.57438874244689941</v>
      </c>
      <c r="S808" s="25">
        <f t="shared" si="64"/>
        <v>10.796815666145894</v>
      </c>
      <c r="T808" s="4">
        <v>807</v>
      </c>
    </row>
    <row r="809" spans="1:20" x14ac:dyDescent="0.25">
      <c r="A809" s="33">
        <v>68745</v>
      </c>
      <c r="B809" s="5" t="s">
        <v>948</v>
      </c>
      <c r="C809" s="5" t="s">
        <v>350</v>
      </c>
      <c r="D809" s="6">
        <v>541.02390845699995</v>
      </c>
      <c r="E809" s="7">
        <v>3420.7099282200002</v>
      </c>
      <c r="F809" s="8">
        <v>1</v>
      </c>
      <c r="G809" s="7">
        <v>11773.777771713701</v>
      </c>
      <c r="H809" s="7">
        <v>4.1070430143600003</v>
      </c>
      <c r="I809" s="8">
        <v>1</v>
      </c>
      <c r="J809" s="7">
        <v>16859.546595600001</v>
      </c>
      <c r="K809" s="1">
        <v>1</v>
      </c>
      <c r="L809" s="8">
        <f t="shared" si="60"/>
        <v>3</v>
      </c>
      <c r="M809" s="6">
        <v>26975.541528900001</v>
      </c>
      <c r="N809" s="6">
        <f t="shared" si="61"/>
        <v>32599.165247005061</v>
      </c>
      <c r="O809" s="7">
        <f t="shared" si="62"/>
        <v>-5623.6237181050601</v>
      </c>
      <c r="P809" s="7">
        <v>90685.231013500001</v>
      </c>
      <c r="Q809" s="24">
        <f t="shared" si="63"/>
        <v>0.29746344831921134</v>
      </c>
      <c r="R809" s="24">
        <v>0.36253154277801514</v>
      </c>
      <c r="S809" s="25">
        <f t="shared" si="64"/>
        <v>10.783988283923206</v>
      </c>
      <c r="T809" s="4">
        <v>808</v>
      </c>
    </row>
    <row r="810" spans="1:20" x14ac:dyDescent="0.25">
      <c r="A810" s="33">
        <v>44430</v>
      </c>
      <c r="B810" s="5" t="s">
        <v>826</v>
      </c>
      <c r="C810" s="5" t="s">
        <v>23</v>
      </c>
      <c r="D810" s="6"/>
      <c r="E810" s="7">
        <v>22408.5468349</v>
      </c>
      <c r="F810" s="8">
        <v>1</v>
      </c>
      <c r="G810" s="7">
        <v>47.074092576200002</v>
      </c>
      <c r="H810" s="7"/>
      <c r="I810" s="8">
        <v>1</v>
      </c>
      <c r="J810" s="7"/>
      <c r="K810" s="1"/>
      <c r="L810" s="8">
        <f t="shared" si="60"/>
        <v>2</v>
      </c>
      <c r="M810" s="6">
        <v>22454.8455526</v>
      </c>
      <c r="N810" s="6">
        <f t="shared" si="61"/>
        <v>22455.6209274762</v>
      </c>
      <c r="O810" s="7">
        <f t="shared" si="62"/>
        <v>-0.77537487620065804</v>
      </c>
      <c r="P810" s="7">
        <v>176903.84002500001</v>
      </c>
      <c r="Q810" s="24">
        <f t="shared" si="63"/>
        <v>0.12693249366111378</v>
      </c>
      <c r="R810" s="24">
        <v>0.84903186559677124</v>
      </c>
      <c r="S810" s="25">
        <f t="shared" si="64"/>
        <v>10.776973189794578</v>
      </c>
      <c r="T810" s="4">
        <v>809</v>
      </c>
    </row>
    <row r="811" spans="1:20" x14ac:dyDescent="0.25">
      <c r="A811" s="33">
        <v>68121</v>
      </c>
      <c r="B811" s="5" t="s">
        <v>649</v>
      </c>
      <c r="C811" s="5" t="s">
        <v>350</v>
      </c>
      <c r="D811" s="6"/>
      <c r="E811" s="7">
        <v>3.85538214429</v>
      </c>
      <c r="F811" s="8">
        <v>1</v>
      </c>
      <c r="G811" s="7">
        <v>3542.1721944300002</v>
      </c>
      <c r="H811" s="7">
        <v>6.20765835001</v>
      </c>
      <c r="I811" s="8">
        <v>1</v>
      </c>
      <c r="J811" s="7">
        <v>1270.96311408</v>
      </c>
      <c r="K811" s="1">
        <v>1</v>
      </c>
      <c r="L811" s="8">
        <f t="shared" si="60"/>
        <v>3</v>
      </c>
      <c r="M811" s="6">
        <v>4161.2123425700001</v>
      </c>
      <c r="N811" s="6">
        <f t="shared" si="61"/>
        <v>4823.1983490043003</v>
      </c>
      <c r="O811" s="7">
        <f t="shared" si="62"/>
        <v>-661.98600643430018</v>
      </c>
      <c r="P811" s="7">
        <v>6722.13849329</v>
      </c>
      <c r="Q811" s="24">
        <f t="shared" si="63"/>
        <v>0.61903103405615612</v>
      </c>
      <c r="R811" s="24">
        <v>0.17328169941902161</v>
      </c>
      <c r="S811" s="25">
        <f t="shared" si="64"/>
        <v>10.726674957436497</v>
      </c>
      <c r="T811" s="4">
        <v>810</v>
      </c>
    </row>
    <row r="812" spans="1:20" x14ac:dyDescent="0.25">
      <c r="A812" s="33">
        <v>76892</v>
      </c>
      <c r="B812" s="5" t="s">
        <v>681</v>
      </c>
      <c r="C812" s="5" t="s">
        <v>57</v>
      </c>
      <c r="D812" s="6"/>
      <c r="E812" s="7">
        <v>1108.3400963900001</v>
      </c>
      <c r="F812" s="8">
        <v>1</v>
      </c>
      <c r="G812" s="7">
        <v>1076.6844723866852</v>
      </c>
      <c r="H812" s="7"/>
      <c r="I812" s="8">
        <v>1</v>
      </c>
      <c r="J812" s="7">
        <v>10185.438392100001</v>
      </c>
      <c r="K812" s="1">
        <v>1</v>
      </c>
      <c r="L812" s="8">
        <f t="shared" si="60"/>
        <v>3</v>
      </c>
      <c r="M812" s="6">
        <v>11679.3120743</v>
      </c>
      <c r="N812" s="6">
        <f t="shared" si="61"/>
        <v>12370.462960876686</v>
      </c>
      <c r="O812" s="7">
        <f t="shared" si="62"/>
        <v>-691.15088657668639</v>
      </c>
      <c r="P812" s="7">
        <v>23185.623713199999</v>
      </c>
      <c r="Q812" s="24">
        <f t="shared" si="63"/>
        <v>0.5037307694962182</v>
      </c>
      <c r="R812" s="24">
        <v>0.21216635406017303</v>
      </c>
      <c r="S812" s="25">
        <f t="shared" si="64"/>
        <v>10.687472079193803</v>
      </c>
      <c r="T812" s="4">
        <v>811</v>
      </c>
    </row>
    <row r="813" spans="1:20" x14ac:dyDescent="0.25">
      <c r="A813" s="33">
        <v>52399</v>
      </c>
      <c r="B813" s="5" t="s">
        <v>348</v>
      </c>
      <c r="C813" s="5" t="s">
        <v>18</v>
      </c>
      <c r="D813" s="6">
        <v>56.761162368599997</v>
      </c>
      <c r="E813" s="7"/>
      <c r="F813" s="8">
        <v>1</v>
      </c>
      <c r="G813" s="7">
        <v>4326.31752486</v>
      </c>
      <c r="H813" s="7">
        <v>84.726582299599997</v>
      </c>
      <c r="I813" s="8">
        <v>1</v>
      </c>
      <c r="J813" s="7"/>
      <c r="K813" s="1"/>
      <c r="L813" s="8">
        <f t="shared" si="60"/>
        <v>2</v>
      </c>
      <c r="M813" s="6">
        <v>4411.28396015</v>
      </c>
      <c r="N813" s="6">
        <f t="shared" si="61"/>
        <v>4467.8052695281995</v>
      </c>
      <c r="O813" s="7">
        <f t="shared" si="62"/>
        <v>-56.521309378199476</v>
      </c>
      <c r="P813" s="7">
        <v>14223.272823699999</v>
      </c>
      <c r="Q813" s="24">
        <f t="shared" si="63"/>
        <v>0.31014549287134197</v>
      </c>
      <c r="R813" s="24">
        <v>0.34451839327812195</v>
      </c>
      <c r="S813" s="25">
        <f t="shared" si="64"/>
        <v>10.685082688648597</v>
      </c>
      <c r="T813" s="4">
        <v>812</v>
      </c>
    </row>
    <row r="814" spans="1:20" x14ac:dyDescent="0.25">
      <c r="A814" s="33">
        <v>18460</v>
      </c>
      <c r="B814" s="5" t="s">
        <v>831</v>
      </c>
      <c r="C814" s="5" t="s">
        <v>182</v>
      </c>
      <c r="D814" s="6">
        <v>22743.2556754</v>
      </c>
      <c r="E814" s="7"/>
      <c r="F814" s="8">
        <v>1</v>
      </c>
      <c r="G814" s="7">
        <v>172.12234076203001</v>
      </c>
      <c r="H814" s="7"/>
      <c r="I814" s="8">
        <v>1</v>
      </c>
      <c r="J814" s="7"/>
      <c r="K814" s="1"/>
      <c r="L814" s="8">
        <f t="shared" si="60"/>
        <v>2</v>
      </c>
      <c r="M814" s="6">
        <v>22915.3780162</v>
      </c>
      <c r="N814" s="6">
        <f t="shared" si="61"/>
        <v>22915.378016162031</v>
      </c>
      <c r="O814" s="7">
        <f t="shared" si="62"/>
        <v>3.7969584809616208E-8</v>
      </c>
      <c r="P814" s="7">
        <v>123076.672723</v>
      </c>
      <c r="Q814" s="24">
        <f t="shared" si="63"/>
        <v>0.18618782511105114</v>
      </c>
      <c r="R814" s="24">
        <v>0.57124185562133789</v>
      </c>
      <c r="S814" s="25">
        <f t="shared" si="64"/>
        <v>10.635827871053799</v>
      </c>
      <c r="T814" s="4">
        <v>813</v>
      </c>
    </row>
    <row r="815" spans="1:20" x14ac:dyDescent="0.25">
      <c r="A815" s="33">
        <v>73200</v>
      </c>
      <c r="B815" s="5" t="s">
        <v>545</v>
      </c>
      <c r="C815" s="5" t="s">
        <v>35</v>
      </c>
      <c r="D815" s="6"/>
      <c r="E815" s="7">
        <v>687.01537327799997</v>
      </c>
      <c r="F815" s="8">
        <v>1</v>
      </c>
      <c r="G815" s="7">
        <v>10261.660042400001</v>
      </c>
      <c r="H815" s="7"/>
      <c r="I815" s="8">
        <v>1</v>
      </c>
      <c r="J815" s="7"/>
      <c r="K815" s="1"/>
      <c r="L815" s="8">
        <f t="shared" si="60"/>
        <v>2</v>
      </c>
      <c r="M815" s="6">
        <v>10878.1926456</v>
      </c>
      <c r="N815" s="6">
        <f t="shared" si="61"/>
        <v>10948.675415678001</v>
      </c>
      <c r="O815" s="7">
        <f t="shared" si="62"/>
        <v>-70.482770078000613</v>
      </c>
      <c r="P815" s="7">
        <v>34170.664533499999</v>
      </c>
      <c r="Q815" s="24">
        <f t="shared" si="63"/>
        <v>0.31834887597621386</v>
      </c>
      <c r="R815" s="24">
        <v>0.33319416642189026</v>
      </c>
      <c r="S815" s="25">
        <f t="shared" si="64"/>
        <v>10.607198836224029</v>
      </c>
      <c r="T815" s="4">
        <v>814</v>
      </c>
    </row>
    <row r="816" spans="1:20" x14ac:dyDescent="0.25">
      <c r="A816" s="33">
        <v>15808</v>
      </c>
      <c r="B816" s="5" t="s">
        <v>758</v>
      </c>
      <c r="C816" s="5" t="s">
        <v>46</v>
      </c>
      <c r="D816" s="6"/>
      <c r="E816" s="7"/>
      <c r="F816" s="8"/>
      <c r="G816" s="7">
        <v>2276.49509734</v>
      </c>
      <c r="H816" s="7">
        <v>6.5184467915400002E-2</v>
      </c>
      <c r="I816" s="8">
        <v>1</v>
      </c>
      <c r="J816" s="7">
        <v>461.98888077100003</v>
      </c>
      <c r="K816" s="1">
        <v>1</v>
      </c>
      <c r="L816" s="8">
        <f t="shared" si="60"/>
        <v>2</v>
      </c>
      <c r="M816" s="6">
        <v>2608.2491006400001</v>
      </c>
      <c r="N816" s="6">
        <f t="shared" si="61"/>
        <v>2738.5491625789155</v>
      </c>
      <c r="O816" s="7">
        <f t="shared" si="62"/>
        <v>-130.30006193891541</v>
      </c>
      <c r="P816" s="7">
        <v>8209.7292351600008</v>
      </c>
      <c r="Q816" s="24">
        <f t="shared" si="63"/>
        <v>0.3177022074576577</v>
      </c>
      <c r="R816" s="24">
        <v>0.33292382955551147</v>
      </c>
      <c r="S816" s="25">
        <f t="shared" si="64"/>
        <v>10.577063556504299</v>
      </c>
      <c r="T816" s="4">
        <v>815</v>
      </c>
    </row>
    <row r="817" spans="1:20" x14ac:dyDescent="0.25">
      <c r="A817" s="33">
        <v>25377</v>
      </c>
      <c r="B817" s="5" t="s">
        <v>828</v>
      </c>
      <c r="C817" s="5" t="s">
        <v>61</v>
      </c>
      <c r="D817" s="6"/>
      <c r="E817" s="7">
        <v>162.602298472</v>
      </c>
      <c r="F817" s="8">
        <v>1</v>
      </c>
      <c r="G817" s="7">
        <v>11691.5315596</v>
      </c>
      <c r="H817" s="7">
        <v>66.235946782900001</v>
      </c>
      <c r="I817" s="8">
        <v>1</v>
      </c>
      <c r="J817" s="7">
        <v>22415.631984799998</v>
      </c>
      <c r="K817" s="1">
        <v>1</v>
      </c>
      <c r="L817" s="8">
        <f t="shared" si="60"/>
        <v>3</v>
      </c>
      <c r="M817" s="6">
        <v>25989.8923564</v>
      </c>
      <c r="N817" s="6">
        <f t="shared" si="61"/>
        <v>34336.001789654896</v>
      </c>
      <c r="O817" s="7">
        <f t="shared" si="62"/>
        <v>-8346.1094332548964</v>
      </c>
      <c r="P817" s="7">
        <v>32751.761338</v>
      </c>
      <c r="Q817" s="24">
        <f t="shared" si="63"/>
        <v>0.79354182171098719</v>
      </c>
      <c r="R817" s="24">
        <v>0.13320252299308777</v>
      </c>
      <c r="S817" s="25">
        <f t="shared" si="64"/>
        <v>10.570177275243452</v>
      </c>
      <c r="T817" s="4">
        <v>816</v>
      </c>
    </row>
    <row r="818" spans="1:20" x14ac:dyDescent="0.25">
      <c r="A818" s="33">
        <v>52612</v>
      </c>
      <c r="B818" s="5" t="s">
        <v>44</v>
      </c>
      <c r="C818" s="5" t="s">
        <v>18</v>
      </c>
      <c r="D818" s="6"/>
      <c r="E818" s="7"/>
      <c r="F818" s="8"/>
      <c r="G818" s="7">
        <v>11205.4663796</v>
      </c>
      <c r="H818" s="7"/>
      <c r="I818" s="8">
        <v>1</v>
      </c>
      <c r="J818" s="7">
        <v>5322.4739017600004</v>
      </c>
      <c r="K818" s="1">
        <v>1</v>
      </c>
      <c r="L818" s="8">
        <f t="shared" si="60"/>
        <v>2</v>
      </c>
      <c r="M818" s="6">
        <v>16255.153309400001</v>
      </c>
      <c r="N818" s="6">
        <f t="shared" si="61"/>
        <v>16527.940281360003</v>
      </c>
      <c r="O818" s="7">
        <f t="shared" si="62"/>
        <v>-272.78697196000212</v>
      </c>
      <c r="P818" s="7">
        <v>105596.778959</v>
      </c>
      <c r="Q818" s="24">
        <f t="shared" si="63"/>
        <v>0.15393607143747612</v>
      </c>
      <c r="R818" s="24">
        <v>0.68514150381088257</v>
      </c>
      <c r="S818" s="25">
        <f t="shared" si="64"/>
        <v>10.546799147541183</v>
      </c>
      <c r="T818" s="4">
        <v>817</v>
      </c>
    </row>
    <row r="819" spans="1:20" x14ac:dyDescent="0.25">
      <c r="A819" s="33">
        <v>70473</v>
      </c>
      <c r="B819" s="5" t="s">
        <v>839</v>
      </c>
      <c r="C819" s="5" t="s">
        <v>214</v>
      </c>
      <c r="D819" s="6">
        <v>122.297611919</v>
      </c>
      <c r="E819" s="7">
        <v>3116.4991346000002</v>
      </c>
      <c r="F819" s="8">
        <v>1</v>
      </c>
      <c r="G819" s="7">
        <v>30.976696221400001</v>
      </c>
      <c r="H819" s="7"/>
      <c r="I819" s="8">
        <v>1</v>
      </c>
      <c r="J819" s="7"/>
      <c r="K819" s="1"/>
      <c r="L819" s="8">
        <f t="shared" si="60"/>
        <v>2</v>
      </c>
      <c r="M819" s="6">
        <v>3269.7734385600002</v>
      </c>
      <c r="N819" s="6">
        <f t="shared" si="61"/>
        <v>3269.7734427403998</v>
      </c>
      <c r="O819" s="7">
        <f t="shared" si="62"/>
        <v>-4.1803996282396838E-6</v>
      </c>
      <c r="P819" s="7">
        <v>18039.197569</v>
      </c>
      <c r="Q819" s="24">
        <f t="shared" si="63"/>
        <v>0.18125936178996346</v>
      </c>
      <c r="R819" s="24">
        <v>0.57798165082931519</v>
      </c>
      <c r="S819" s="25">
        <f t="shared" si="64"/>
        <v>10.476458515563118</v>
      </c>
      <c r="T819" s="4">
        <v>818</v>
      </c>
    </row>
    <row r="820" spans="1:20" x14ac:dyDescent="0.25">
      <c r="A820" s="33">
        <v>15407</v>
      </c>
      <c r="B820" s="5" t="s">
        <v>771</v>
      </c>
      <c r="C820" s="5" t="s">
        <v>46</v>
      </c>
      <c r="D820" s="6"/>
      <c r="E820" s="7"/>
      <c r="F820" s="8"/>
      <c r="G820" s="7">
        <v>4873.18826274</v>
      </c>
      <c r="H820" s="7"/>
      <c r="I820" s="8">
        <v>1</v>
      </c>
      <c r="J820" s="7">
        <v>2492.6102509699999</v>
      </c>
      <c r="K820" s="1">
        <v>1</v>
      </c>
      <c r="L820" s="8">
        <f t="shared" si="60"/>
        <v>2</v>
      </c>
      <c r="M820" s="6">
        <v>6212.4070419</v>
      </c>
      <c r="N820" s="6">
        <f t="shared" si="61"/>
        <v>7365.7985137100004</v>
      </c>
      <c r="O820" s="7">
        <f t="shared" si="62"/>
        <v>-1153.3914718100004</v>
      </c>
      <c r="P820" s="7">
        <v>12756.392675999999</v>
      </c>
      <c r="Q820" s="24">
        <f t="shared" si="63"/>
        <v>0.48700343425364151</v>
      </c>
      <c r="R820" s="24">
        <v>0.21502815186977386</v>
      </c>
      <c r="S820" s="25">
        <f t="shared" si="64"/>
        <v>10.471944842179346</v>
      </c>
      <c r="T820" s="4">
        <v>819</v>
      </c>
    </row>
    <row r="821" spans="1:20" x14ac:dyDescent="0.25">
      <c r="A821" s="33">
        <v>91430</v>
      </c>
      <c r="B821" s="5" t="s">
        <v>835</v>
      </c>
      <c r="C821" s="5" t="s">
        <v>779</v>
      </c>
      <c r="D821" s="6">
        <v>15893.234937699999</v>
      </c>
      <c r="E821" s="1"/>
      <c r="F821" s="8">
        <v>1</v>
      </c>
      <c r="G821" s="1"/>
      <c r="H821" s="1"/>
      <c r="I821" s="8"/>
      <c r="J821" s="1"/>
      <c r="K821" s="1"/>
      <c r="L821" s="8">
        <f t="shared" si="60"/>
        <v>1</v>
      </c>
      <c r="M821" s="6">
        <v>15893.235194999999</v>
      </c>
      <c r="N821" s="6">
        <f t="shared" si="61"/>
        <v>15893.234937699999</v>
      </c>
      <c r="O821" s="7">
        <f t="shared" si="62"/>
        <v>2.573000001575565E-4</v>
      </c>
      <c r="P821" s="7">
        <v>143279.497924</v>
      </c>
      <c r="Q821" s="24">
        <f t="shared" si="63"/>
        <v>0.11092469910405658</v>
      </c>
      <c r="R821" s="24">
        <v>0.94285714626312256</v>
      </c>
      <c r="S821" s="25">
        <f t="shared" si="64"/>
        <v>10.458614524734635</v>
      </c>
      <c r="T821" s="4">
        <v>820</v>
      </c>
    </row>
    <row r="822" spans="1:20" x14ac:dyDescent="0.25">
      <c r="A822" s="33">
        <v>15837</v>
      </c>
      <c r="B822" s="5" t="s">
        <v>836</v>
      </c>
      <c r="C822" s="5" t="s">
        <v>46</v>
      </c>
      <c r="D822" s="6">
        <v>82.924579127000001</v>
      </c>
      <c r="E822" s="7">
        <v>24.696772170100001</v>
      </c>
      <c r="F822" s="8">
        <v>1</v>
      </c>
      <c r="G822" s="7">
        <v>3714.2924257265522</v>
      </c>
      <c r="H822" s="7"/>
      <c r="I822" s="8">
        <v>1</v>
      </c>
      <c r="J822" s="7">
        <v>6088.57116898</v>
      </c>
      <c r="K822" s="1">
        <v>1</v>
      </c>
      <c r="L822" s="8">
        <f t="shared" si="60"/>
        <v>3</v>
      </c>
      <c r="M822" s="6">
        <v>8142.6108890599999</v>
      </c>
      <c r="N822" s="6">
        <f t="shared" si="61"/>
        <v>9910.484946003653</v>
      </c>
      <c r="O822" s="7">
        <f t="shared" si="62"/>
        <v>-1767.8740569436532</v>
      </c>
      <c r="P822" s="7">
        <v>16466.642662800001</v>
      </c>
      <c r="Q822" s="24">
        <f t="shared" si="63"/>
        <v>0.49449126065358023</v>
      </c>
      <c r="R822" s="24">
        <v>0.21140502393245697</v>
      </c>
      <c r="S822" s="25">
        <f t="shared" si="64"/>
        <v>10.453793679286093</v>
      </c>
      <c r="T822" s="4">
        <v>821</v>
      </c>
    </row>
    <row r="823" spans="1:20" x14ac:dyDescent="0.25">
      <c r="A823" s="33">
        <v>5649</v>
      </c>
      <c r="B823" s="5" t="s">
        <v>339</v>
      </c>
      <c r="C823" s="5" t="s">
        <v>15</v>
      </c>
      <c r="D823" s="6"/>
      <c r="E823" s="7">
        <v>89.029687886600001</v>
      </c>
      <c r="F823" s="8">
        <v>1</v>
      </c>
      <c r="G823" s="7">
        <v>7178.5020305099997</v>
      </c>
      <c r="H823" s="7">
        <v>4.4280228904600003</v>
      </c>
      <c r="I823" s="8">
        <v>1</v>
      </c>
      <c r="J823" s="7">
        <v>16241.265485800001</v>
      </c>
      <c r="K823" s="1">
        <v>1</v>
      </c>
      <c r="L823" s="8">
        <f t="shared" si="60"/>
        <v>3</v>
      </c>
      <c r="M823" s="6">
        <v>21358.033441899999</v>
      </c>
      <c r="N823" s="6">
        <f t="shared" si="61"/>
        <v>23513.225227087059</v>
      </c>
      <c r="O823" s="7">
        <f t="shared" si="62"/>
        <v>-2155.1917851870603</v>
      </c>
      <c r="P823" s="7">
        <v>71934.063064000002</v>
      </c>
      <c r="Q823" s="24">
        <f t="shared" si="63"/>
        <v>0.29691126195523915</v>
      </c>
      <c r="R823" s="24">
        <v>0.35200974345207214</v>
      </c>
      <c r="S823" s="25">
        <f t="shared" si="64"/>
        <v>10.451565714889471</v>
      </c>
      <c r="T823" s="4">
        <v>822</v>
      </c>
    </row>
    <row r="824" spans="1:20" x14ac:dyDescent="0.25">
      <c r="A824" s="33">
        <v>23350</v>
      </c>
      <c r="B824" s="5" t="s">
        <v>837</v>
      </c>
      <c r="C824" s="5" t="s">
        <v>296</v>
      </c>
      <c r="D824" s="6">
        <v>34.706373043200003</v>
      </c>
      <c r="E824" s="7">
        <v>6478.3439913700004</v>
      </c>
      <c r="F824" s="8">
        <v>1</v>
      </c>
      <c r="G824" s="7">
        <v>188.92148273000001</v>
      </c>
      <c r="H824" s="7"/>
      <c r="I824" s="8">
        <v>1</v>
      </c>
      <c r="J824" s="7"/>
      <c r="K824" s="1"/>
      <c r="L824" s="8">
        <f t="shared" si="60"/>
        <v>2</v>
      </c>
      <c r="M824" s="6">
        <v>6692.3672038699997</v>
      </c>
      <c r="N824" s="6">
        <f t="shared" si="61"/>
        <v>6701.9718471432006</v>
      </c>
      <c r="O824" s="7">
        <f t="shared" si="62"/>
        <v>-9.6046432732009634</v>
      </c>
      <c r="P824" s="7">
        <v>28654.088790500002</v>
      </c>
      <c r="Q824" s="24">
        <f t="shared" si="63"/>
        <v>0.23355714616508036</v>
      </c>
      <c r="R824" s="24">
        <v>0.44592952728271484</v>
      </c>
      <c r="S824" s="25">
        <f t="shared" si="64"/>
        <v>10.415002778289422</v>
      </c>
      <c r="T824" s="4">
        <v>823</v>
      </c>
    </row>
    <row r="825" spans="1:20" x14ac:dyDescent="0.25">
      <c r="A825" s="33">
        <v>23586</v>
      </c>
      <c r="B825" s="5" t="s">
        <v>838</v>
      </c>
      <c r="C825" s="5" t="s">
        <v>296</v>
      </c>
      <c r="D825" s="6">
        <v>620.96186277699996</v>
      </c>
      <c r="E825" s="7">
        <v>1558.1549781799999</v>
      </c>
      <c r="F825" s="8">
        <v>1</v>
      </c>
      <c r="G825" s="7">
        <v>25.728256106</v>
      </c>
      <c r="H825" s="7"/>
      <c r="I825" s="8">
        <v>1</v>
      </c>
      <c r="J825" s="7"/>
      <c r="K825" s="1"/>
      <c r="L825" s="8">
        <f t="shared" si="60"/>
        <v>2</v>
      </c>
      <c r="M825" s="6">
        <v>2204.8450809199999</v>
      </c>
      <c r="N825" s="6">
        <f t="shared" si="61"/>
        <v>2204.8450970630001</v>
      </c>
      <c r="O825" s="7">
        <f t="shared" si="62"/>
        <v>-1.6143000266310992E-5</v>
      </c>
      <c r="P825" s="7">
        <v>12377.983855500001</v>
      </c>
      <c r="Q825" s="24">
        <f t="shared" si="63"/>
        <v>0.17812634970761454</v>
      </c>
      <c r="R825" s="24">
        <v>0.58385545015335083</v>
      </c>
      <c r="S825" s="25">
        <f t="shared" si="64"/>
        <v>10.400004009271248</v>
      </c>
      <c r="T825" s="4">
        <v>824</v>
      </c>
    </row>
    <row r="826" spans="1:20" x14ac:dyDescent="0.25">
      <c r="A826" s="33">
        <v>19533</v>
      </c>
      <c r="B826" s="5" t="s">
        <v>911</v>
      </c>
      <c r="C826" s="5" t="s">
        <v>80</v>
      </c>
      <c r="D826" s="6"/>
      <c r="E826" s="7"/>
      <c r="F826" s="8"/>
      <c r="G826" s="7">
        <v>14640.67988956698</v>
      </c>
      <c r="H826" s="7"/>
      <c r="I826" s="8">
        <v>1</v>
      </c>
      <c r="J826" s="7">
        <v>10011.660876899999</v>
      </c>
      <c r="K826" s="1">
        <v>1</v>
      </c>
      <c r="L826" s="8">
        <f t="shared" si="60"/>
        <v>2</v>
      </c>
      <c r="M826" s="6">
        <v>22184.019312100001</v>
      </c>
      <c r="N826" s="6">
        <f t="shared" si="61"/>
        <v>24652.340766466979</v>
      </c>
      <c r="O826" s="7">
        <f t="shared" si="62"/>
        <v>-2468.3214543669783</v>
      </c>
      <c r="P826" s="7">
        <v>110496.127801</v>
      </c>
      <c r="Q826" s="24">
        <f t="shared" si="63"/>
        <v>0.20076739116191214</v>
      </c>
      <c r="R826" s="24">
        <v>0.51578497886657715</v>
      </c>
      <c r="S826" s="25">
        <f t="shared" si="64"/>
        <v>10.355280460754468</v>
      </c>
      <c r="T826" s="4">
        <v>825</v>
      </c>
    </row>
    <row r="827" spans="1:20" x14ac:dyDescent="0.25">
      <c r="A827" s="33">
        <v>5591</v>
      </c>
      <c r="B827" s="5" t="s">
        <v>742</v>
      </c>
      <c r="C827" s="5" t="s">
        <v>15</v>
      </c>
      <c r="D827" s="6">
        <v>73.232150205699995</v>
      </c>
      <c r="E827" s="7">
        <v>2900.42517322</v>
      </c>
      <c r="F827" s="8">
        <v>1</v>
      </c>
      <c r="G827" s="7">
        <v>1400.1490725399999</v>
      </c>
      <c r="H827" s="7"/>
      <c r="I827" s="8">
        <v>1</v>
      </c>
      <c r="J827" s="7">
        <v>7618.9044759300004</v>
      </c>
      <c r="K827" s="1">
        <v>1</v>
      </c>
      <c r="L827" s="8">
        <f t="shared" si="60"/>
        <v>3</v>
      </c>
      <c r="M827" s="6">
        <v>11692.253087900001</v>
      </c>
      <c r="N827" s="6">
        <f t="shared" si="61"/>
        <v>11992.710871895699</v>
      </c>
      <c r="O827" s="7">
        <f t="shared" si="62"/>
        <v>-300.45778399569826</v>
      </c>
      <c r="P827" s="7">
        <v>37168.829152600003</v>
      </c>
      <c r="Q827" s="24">
        <f t="shared" si="63"/>
        <v>0.31457146631916744</v>
      </c>
      <c r="R827" s="24">
        <v>0.32839962840080261</v>
      </c>
      <c r="S827" s="25">
        <f t="shared" si="64"/>
        <v>10.330515264471018</v>
      </c>
      <c r="T827" s="4">
        <v>826</v>
      </c>
    </row>
    <row r="828" spans="1:20" x14ac:dyDescent="0.25">
      <c r="A828" s="33">
        <v>81736</v>
      </c>
      <c r="B828" s="5" t="s">
        <v>833</v>
      </c>
      <c r="C828" s="5" t="s">
        <v>104</v>
      </c>
      <c r="D828" s="6">
        <v>2224.4517695899999</v>
      </c>
      <c r="E828" s="7">
        <v>7826.9727026199998</v>
      </c>
      <c r="F828" s="8">
        <v>1</v>
      </c>
      <c r="G828" s="7">
        <v>9453.0183114350693</v>
      </c>
      <c r="H828" s="7">
        <v>1.45298430296</v>
      </c>
      <c r="I828" s="8">
        <v>1</v>
      </c>
      <c r="J828" s="7">
        <v>6221.0673255900001</v>
      </c>
      <c r="K828" s="1">
        <v>1</v>
      </c>
      <c r="L828" s="8">
        <f t="shared" si="60"/>
        <v>3</v>
      </c>
      <c r="M828" s="6">
        <v>22838.056741</v>
      </c>
      <c r="N828" s="6">
        <f t="shared" si="61"/>
        <v>25726.96309353803</v>
      </c>
      <c r="O828" s="7">
        <f t="shared" si="62"/>
        <v>-2888.9063525380298</v>
      </c>
      <c r="P828" s="7">
        <v>94371.449586899995</v>
      </c>
      <c r="Q828" s="24">
        <f t="shared" si="63"/>
        <v>0.24200175838106683</v>
      </c>
      <c r="R828" s="24">
        <v>0.42679494619369507</v>
      </c>
      <c r="S828" s="25">
        <f t="shared" si="64"/>
        <v>10.328512744702701</v>
      </c>
      <c r="T828" s="4">
        <v>827</v>
      </c>
    </row>
    <row r="829" spans="1:20" x14ac:dyDescent="0.25">
      <c r="A829" s="33">
        <v>17174</v>
      </c>
      <c r="B829" s="5" t="s">
        <v>800</v>
      </c>
      <c r="C829" s="5" t="s">
        <v>96</v>
      </c>
      <c r="D829" s="6"/>
      <c r="E829" s="7"/>
      <c r="F829" s="8"/>
      <c r="G829" s="7">
        <v>1822.98042012</v>
      </c>
      <c r="H829" s="7"/>
      <c r="I829" s="8">
        <v>1</v>
      </c>
      <c r="J829" s="7">
        <v>2106.0695157300001</v>
      </c>
      <c r="K829" s="1">
        <v>1</v>
      </c>
      <c r="L829" s="8">
        <f t="shared" si="60"/>
        <v>2</v>
      </c>
      <c r="M829" s="6">
        <v>3645.0556545200002</v>
      </c>
      <c r="N829" s="6">
        <f t="shared" si="61"/>
        <v>3929.0499358500001</v>
      </c>
      <c r="O829" s="7">
        <f t="shared" si="62"/>
        <v>-283.99428132999992</v>
      </c>
      <c r="P829" s="7">
        <v>11007.4420008</v>
      </c>
      <c r="Q829" s="24">
        <f t="shared" si="63"/>
        <v>0.33114466142588667</v>
      </c>
      <c r="R829" s="24">
        <v>0.31168830394744873</v>
      </c>
      <c r="S829" s="25">
        <f t="shared" si="64"/>
        <v>10.321391788108675</v>
      </c>
      <c r="T829" s="4">
        <v>828</v>
      </c>
    </row>
    <row r="830" spans="1:20" x14ac:dyDescent="0.25">
      <c r="A830" s="33">
        <v>76248</v>
      </c>
      <c r="B830" s="5" t="s">
        <v>750</v>
      </c>
      <c r="C830" s="5" t="s">
        <v>57</v>
      </c>
      <c r="D830" s="6"/>
      <c r="E830" s="7">
        <v>1215.45451387</v>
      </c>
      <c r="F830" s="8">
        <v>1</v>
      </c>
      <c r="G830" s="7">
        <v>12999.474988737784</v>
      </c>
      <c r="H830" s="7">
        <v>49.488194509107025</v>
      </c>
      <c r="I830" s="8">
        <v>1</v>
      </c>
      <c r="J830" s="7">
        <v>12114.3997375</v>
      </c>
      <c r="K830" s="1">
        <v>1</v>
      </c>
      <c r="L830" s="8">
        <f t="shared" si="60"/>
        <v>3</v>
      </c>
      <c r="M830" s="6">
        <v>18547.7523864</v>
      </c>
      <c r="N830" s="6">
        <f t="shared" si="61"/>
        <v>26378.817434616889</v>
      </c>
      <c r="O830" s="7">
        <f t="shared" si="62"/>
        <v>-7831.0650482168894</v>
      </c>
      <c r="P830" s="7">
        <v>44194.123606699999</v>
      </c>
      <c r="Q830" s="24">
        <f t="shared" si="63"/>
        <v>0.41968820451025052</v>
      </c>
      <c r="R830" s="24">
        <v>0.24573560059070587</v>
      </c>
      <c r="S830" s="25">
        <f t="shared" si="64"/>
        <v>10.31323329961614</v>
      </c>
      <c r="T830" s="4">
        <v>829</v>
      </c>
    </row>
    <row r="831" spans="1:20" x14ac:dyDescent="0.25">
      <c r="A831" s="33">
        <v>20750</v>
      </c>
      <c r="B831" s="5" t="s">
        <v>830</v>
      </c>
      <c r="C831" s="5" t="s">
        <v>28</v>
      </c>
      <c r="D831" s="6">
        <v>2767.1290200899998</v>
      </c>
      <c r="E831" s="7">
        <v>3932.7650253100001</v>
      </c>
      <c r="F831" s="8">
        <v>1</v>
      </c>
      <c r="G831" s="7">
        <v>1588.5031896200001</v>
      </c>
      <c r="H831" s="7"/>
      <c r="I831" s="8">
        <v>1</v>
      </c>
      <c r="J831" s="7">
        <v>5813.3380828899999</v>
      </c>
      <c r="K831" s="1">
        <v>1</v>
      </c>
      <c r="L831" s="8">
        <f t="shared" si="60"/>
        <v>3</v>
      </c>
      <c r="M831" s="6">
        <v>13109.576724099999</v>
      </c>
      <c r="N831" s="6">
        <f t="shared" si="61"/>
        <v>14101.735317909999</v>
      </c>
      <c r="O831" s="7">
        <f t="shared" si="62"/>
        <v>-992.15859380999973</v>
      </c>
      <c r="P831" s="7">
        <v>64841.217254299998</v>
      </c>
      <c r="Q831" s="24">
        <f t="shared" si="63"/>
        <v>0.20217968260351601</v>
      </c>
      <c r="R831" s="24">
        <v>0.50986194610595703</v>
      </c>
      <c r="S831" s="25">
        <f t="shared" si="64"/>
        <v>10.308372643531339</v>
      </c>
      <c r="T831" s="4">
        <v>830</v>
      </c>
    </row>
    <row r="832" spans="1:20" x14ac:dyDescent="0.25">
      <c r="A832" s="33">
        <v>76890</v>
      </c>
      <c r="B832" s="5" t="s">
        <v>674</v>
      </c>
      <c r="C832" s="5" t="s">
        <v>57</v>
      </c>
      <c r="D832" s="6">
        <v>54.9731377811</v>
      </c>
      <c r="E832" s="7">
        <v>1890.23030281</v>
      </c>
      <c r="F832" s="8">
        <v>1</v>
      </c>
      <c r="G832" s="7">
        <v>3194.8994278675686</v>
      </c>
      <c r="H832" s="7">
        <v>21.301032941704303</v>
      </c>
      <c r="I832" s="8">
        <v>1</v>
      </c>
      <c r="J832" s="7">
        <v>8127.2212681299998</v>
      </c>
      <c r="K832" s="1">
        <v>1</v>
      </c>
      <c r="L832" s="8">
        <f t="shared" si="60"/>
        <v>3</v>
      </c>
      <c r="M832" s="6">
        <v>12420.5058451</v>
      </c>
      <c r="N832" s="6">
        <f t="shared" si="61"/>
        <v>13288.625169530373</v>
      </c>
      <c r="O832" s="7">
        <f t="shared" si="62"/>
        <v>-868.11932443037222</v>
      </c>
      <c r="P832" s="7">
        <v>32752.780212000001</v>
      </c>
      <c r="Q832" s="24">
        <f t="shared" si="63"/>
        <v>0.37921989414960755</v>
      </c>
      <c r="R832" s="24">
        <v>0.27166607975959778</v>
      </c>
      <c r="S832" s="25">
        <f t="shared" si="64"/>
        <v>10.302118201047351</v>
      </c>
      <c r="T832" s="4">
        <v>831</v>
      </c>
    </row>
    <row r="833" spans="1:20" x14ac:dyDescent="0.25">
      <c r="A833" s="33">
        <v>94888</v>
      </c>
      <c r="B833" s="5" t="s">
        <v>843</v>
      </c>
      <c r="C833" s="5" t="s">
        <v>689</v>
      </c>
      <c r="D833" s="6">
        <v>99971.104579299994</v>
      </c>
      <c r="E833" s="7"/>
      <c r="F833" s="8">
        <v>1</v>
      </c>
      <c r="G833" s="7"/>
      <c r="H833" s="7"/>
      <c r="I833" s="8"/>
      <c r="J833" s="7"/>
      <c r="K833" s="1"/>
      <c r="L833" s="8">
        <f t="shared" si="60"/>
        <v>1</v>
      </c>
      <c r="M833" s="6">
        <v>99971.104577999999</v>
      </c>
      <c r="N833" s="6">
        <f t="shared" si="61"/>
        <v>99971.104579299994</v>
      </c>
      <c r="O833" s="7">
        <f t="shared" si="62"/>
        <v>-1.2999953469261527E-6</v>
      </c>
      <c r="P833" s="7">
        <v>855389.88271100004</v>
      </c>
      <c r="Q833" s="24">
        <f t="shared" si="63"/>
        <v>0.11687197452132596</v>
      </c>
      <c r="R833" s="24">
        <v>0.87904965877532959</v>
      </c>
      <c r="S833" s="25">
        <f t="shared" si="64"/>
        <v>10.273626932337059</v>
      </c>
      <c r="T833" s="4">
        <v>832</v>
      </c>
    </row>
    <row r="834" spans="1:20" x14ac:dyDescent="0.25">
      <c r="A834" s="33">
        <v>5021</v>
      </c>
      <c r="B834" s="5" t="s">
        <v>257</v>
      </c>
      <c r="C834" s="5" t="s">
        <v>15</v>
      </c>
      <c r="D834" s="6">
        <v>1.9270530919999999E-4</v>
      </c>
      <c r="E834" s="7">
        <v>17.067391103799999</v>
      </c>
      <c r="F834" s="8">
        <v>1</v>
      </c>
      <c r="G834" s="7">
        <v>945.36122764499999</v>
      </c>
      <c r="H834" s="7"/>
      <c r="I834" s="8">
        <v>1</v>
      </c>
      <c r="J834" s="7">
        <v>2062.9019416599999</v>
      </c>
      <c r="K834" s="1">
        <v>1</v>
      </c>
      <c r="L834" s="8">
        <f t="shared" ref="L834:L897" si="65">+F834+I834+K834</f>
        <v>3</v>
      </c>
      <c r="M834" s="6">
        <v>2772.5062331600002</v>
      </c>
      <c r="N834" s="6">
        <f t="shared" ref="N834:N897" si="66">+D834+E834+G834+H834+J834</f>
        <v>3025.330753114109</v>
      </c>
      <c r="O834" s="7">
        <f t="shared" ref="O834:O897" si="67">+M834-N834</f>
        <v>-252.82451995410884</v>
      </c>
      <c r="P834" s="7">
        <v>13258.468234100001</v>
      </c>
      <c r="Q834" s="24">
        <f t="shared" ref="Q834:Q897" si="68">+M834/P834</f>
        <v>0.20911210738728303</v>
      </c>
      <c r="R834" s="24">
        <v>0.49012568593025208</v>
      </c>
      <c r="S834" s="25">
        <f t="shared" si="64"/>
        <v>10.249121506951262</v>
      </c>
      <c r="T834" s="4">
        <v>833</v>
      </c>
    </row>
    <row r="835" spans="1:20" x14ac:dyDescent="0.25">
      <c r="A835" s="33">
        <v>63130</v>
      </c>
      <c r="B835" s="5" t="s">
        <v>600</v>
      </c>
      <c r="C835" s="5" t="s">
        <v>224</v>
      </c>
      <c r="D835" s="6"/>
      <c r="E835" s="7">
        <v>153.378166642</v>
      </c>
      <c r="F835" s="8">
        <v>1</v>
      </c>
      <c r="G835" s="7">
        <v>6577.7982759099996</v>
      </c>
      <c r="H835" s="7">
        <v>12.565721892499999</v>
      </c>
      <c r="I835" s="8">
        <v>1</v>
      </c>
      <c r="J835" s="7">
        <v>4344.9984911299998</v>
      </c>
      <c r="K835" s="1">
        <v>1</v>
      </c>
      <c r="L835" s="8">
        <f t="shared" si="65"/>
        <v>3</v>
      </c>
      <c r="M835" s="6">
        <v>9147.8138319600002</v>
      </c>
      <c r="N835" s="6">
        <f t="shared" si="66"/>
        <v>11088.7406555745</v>
      </c>
      <c r="O835" s="7">
        <f t="shared" si="67"/>
        <v>-1940.9268236144999</v>
      </c>
      <c r="P835" s="7">
        <v>21891.784175299999</v>
      </c>
      <c r="Q835" s="24">
        <f t="shared" si="68"/>
        <v>0.41786515702458232</v>
      </c>
      <c r="R835" s="24">
        <v>0.24264074862003326</v>
      </c>
      <c r="S835" s="25">
        <f t="shared" ref="S835:S898" si="69">+Q835*R835*100</f>
        <v>10.13911145226724</v>
      </c>
      <c r="T835" s="4">
        <v>834</v>
      </c>
    </row>
    <row r="836" spans="1:20" x14ac:dyDescent="0.25">
      <c r="A836" s="33">
        <v>85300</v>
      </c>
      <c r="B836" s="5" t="s">
        <v>126</v>
      </c>
      <c r="C836" s="5" t="s">
        <v>114</v>
      </c>
      <c r="D836" s="6">
        <v>13.426545516499999</v>
      </c>
      <c r="E836" s="7">
        <v>779.05938733999994</v>
      </c>
      <c r="F836" s="8">
        <v>1</v>
      </c>
      <c r="G836" s="7">
        <v>4779.8117600200003</v>
      </c>
      <c r="H836" s="7"/>
      <c r="I836" s="8">
        <v>1</v>
      </c>
      <c r="J836" s="7">
        <v>7297.9055374199997</v>
      </c>
      <c r="K836" s="1">
        <v>1</v>
      </c>
      <c r="L836" s="8">
        <f t="shared" si="65"/>
        <v>3</v>
      </c>
      <c r="M836" s="6">
        <v>10197.4139935</v>
      </c>
      <c r="N836" s="6">
        <f t="shared" si="66"/>
        <v>12870.2032302965</v>
      </c>
      <c r="O836" s="7">
        <f t="shared" si="67"/>
        <v>-2672.7892367964996</v>
      </c>
      <c r="P836" s="7">
        <v>39843.988868499997</v>
      </c>
      <c r="Q836" s="24">
        <f t="shared" si="68"/>
        <v>0.25593356195222483</v>
      </c>
      <c r="R836" s="24">
        <v>0.39240506291389465</v>
      </c>
      <c r="S836" s="25">
        <f t="shared" si="69"/>
        <v>10.042962547963993</v>
      </c>
      <c r="T836" s="4">
        <v>835</v>
      </c>
    </row>
    <row r="837" spans="1:20" x14ac:dyDescent="0.25">
      <c r="A837" s="33">
        <v>13688</v>
      </c>
      <c r="B837" s="5" t="s">
        <v>54</v>
      </c>
      <c r="C837" s="5" t="s">
        <v>33</v>
      </c>
      <c r="D837" s="6"/>
      <c r="E837" s="7"/>
      <c r="F837" s="8"/>
      <c r="G837" s="7">
        <v>4190.4139811499999</v>
      </c>
      <c r="H837" s="7">
        <v>1.0913041453800001</v>
      </c>
      <c r="I837" s="8">
        <v>1</v>
      </c>
      <c r="J837" s="7">
        <v>37996.902265199999</v>
      </c>
      <c r="K837" s="1">
        <v>1</v>
      </c>
      <c r="L837" s="8">
        <f t="shared" si="65"/>
        <v>2</v>
      </c>
      <c r="M837" s="6">
        <v>41105.535748299997</v>
      </c>
      <c r="N837" s="6">
        <f t="shared" si="66"/>
        <v>42188.40755049538</v>
      </c>
      <c r="O837" s="7">
        <f t="shared" si="67"/>
        <v>-1082.8718021953828</v>
      </c>
      <c r="P837" s="7">
        <v>238183.68682900001</v>
      </c>
      <c r="Q837" s="24">
        <f t="shared" si="68"/>
        <v>0.17257913963608695</v>
      </c>
      <c r="R837" s="24">
        <v>0.57818573713302612</v>
      </c>
      <c r="S837" s="25">
        <f t="shared" si="69"/>
        <v>9.978279706427438</v>
      </c>
      <c r="T837" s="4">
        <v>836</v>
      </c>
    </row>
    <row r="838" spans="1:20" x14ac:dyDescent="0.25">
      <c r="A838" s="33">
        <v>41132</v>
      </c>
      <c r="B838" s="5" t="s">
        <v>445</v>
      </c>
      <c r="C838" s="5" t="s">
        <v>99</v>
      </c>
      <c r="D838" s="6"/>
      <c r="E838" s="7">
        <v>4901.37037719</v>
      </c>
      <c r="F838" s="8">
        <v>1</v>
      </c>
      <c r="G838" s="7">
        <v>3583.0607917197999</v>
      </c>
      <c r="H838" s="7"/>
      <c r="I838" s="8">
        <v>1</v>
      </c>
      <c r="J838" s="7">
        <v>5137.0925573100003</v>
      </c>
      <c r="K838" s="1">
        <v>1</v>
      </c>
      <c r="L838" s="8">
        <f t="shared" si="65"/>
        <v>3</v>
      </c>
      <c r="M838" s="6">
        <v>13326.725783100001</v>
      </c>
      <c r="N838" s="6">
        <f t="shared" si="66"/>
        <v>13621.523726219799</v>
      </c>
      <c r="O838" s="7">
        <f t="shared" si="67"/>
        <v>-294.79794311979822</v>
      </c>
      <c r="P838" s="7">
        <v>46162.333524000001</v>
      </c>
      <c r="Q838" s="24">
        <f t="shared" si="68"/>
        <v>0.28869263673967815</v>
      </c>
      <c r="R838" s="24">
        <v>0.34521904587745667</v>
      </c>
      <c r="S838" s="25">
        <f t="shared" si="69"/>
        <v>9.9662196607118876</v>
      </c>
      <c r="T838" s="4">
        <v>837</v>
      </c>
    </row>
    <row r="839" spans="1:20" x14ac:dyDescent="0.25">
      <c r="A839" s="33">
        <v>47541</v>
      </c>
      <c r="B839" s="5" t="s">
        <v>851</v>
      </c>
      <c r="C839" s="5" t="s">
        <v>69</v>
      </c>
      <c r="D839" s="6">
        <v>536.572895829</v>
      </c>
      <c r="E839" s="7">
        <v>5420.4540898400001</v>
      </c>
      <c r="F839" s="8">
        <v>1</v>
      </c>
      <c r="G839" s="7">
        <v>0.130305</v>
      </c>
      <c r="H839" s="7"/>
      <c r="I839" s="8">
        <v>1</v>
      </c>
      <c r="J839" s="7"/>
      <c r="K839" s="1"/>
      <c r="L839" s="8">
        <f t="shared" si="65"/>
        <v>2</v>
      </c>
      <c r="M839" s="6">
        <v>5957.0921456599999</v>
      </c>
      <c r="N839" s="6">
        <f t="shared" si="66"/>
        <v>5957.1572906689998</v>
      </c>
      <c r="O839" s="7">
        <f t="shared" si="67"/>
        <v>-6.5145008999934362E-2</v>
      </c>
      <c r="P839" s="7">
        <v>32126.835884100001</v>
      </c>
      <c r="Q839" s="24">
        <f t="shared" si="68"/>
        <v>0.18542417831468563</v>
      </c>
      <c r="R839" s="24">
        <v>0.53539824485778809</v>
      </c>
      <c r="S839" s="25">
        <f t="shared" si="69"/>
        <v>9.9275779623880211</v>
      </c>
      <c r="T839" s="4">
        <v>838</v>
      </c>
    </row>
    <row r="840" spans="1:20" x14ac:dyDescent="0.25">
      <c r="A840" s="33">
        <v>91263</v>
      </c>
      <c r="B840" s="5" t="s">
        <v>847</v>
      </c>
      <c r="C840" s="5" t="s">
        <v>779</v>
      </c>
      <c r="D840" s="6">
        <v>167942.00860500001</v>
      </c>
      <c r="E840" s="1"/>
      <c r="F840" s="8">
        <v>1</v>
      </c>
      <c r="G840" s="1"/>
      <c r="H840" s="1"/>
      <c r="I840" s="8"/>
      <c r="J840" s="1"/>
      <c r="K840" s="1"/>
      <c r="L840" s="8">
        <f t="shared" si="65"/>
        <v>1</v>
      </c>
      <c r="M840" s="6">
        <v>167942.00860500001</v>
      </c>
      <c r="N840" s="6">
        <f t="shared" si="66"/>
        <v>167942.00860500001</v>
      </c>
      <c r="O840" s="7">
        <f t="shared" si="67"/>
        <v>0</v>
      </c>
      <c r="P840" s="7">
        <v>1089982.44386</v>
      </c>
      <c r="Q840" s="24">
        <f t="shared" si="68"/>
        <v>0.15407771891284783</v>
      </c>
      <c r="R840" s="24">
        <v>0.64176416397094727</v>
      </c>
      <c r="S840" s="25">
        <f t="shared" si="69"/>
        <v>9.8881558464654393</v>
      </c>
      <c r="T840" s="4">
        <v>839</v>
      </c>
    </row>
    <row r="841" spans="1:20" x14ac:dyDescent="0.25">
      <c r="A841" s="33">
        <v>76364</v>
      </c>
      <c r="B841" s="5" t="s">
        <v>448</v>
      </c>
      <c r="C841" s="5" t="s">
        <v>57</v>
      </c>
      <c r="D841" s="6"/>
      <c r="E841" s="7">
        <v>2641.96558577</v>
      </c>
      <c r="F841" s="8">
        <v>1</v>
      </c>
      <c r="G841" s="7">
        <v>15233.337377403263</v>
      </c>
      <c r="H841" s="7"/>
      <c r="I841" s="8">
        <v>1</v>
      </c>
      <c r="J841" s="7">
        <v>2412.8428405099999</v>
      </c>
      <c r="K841" s="1">
        <v>1</v>
      </c>
      <c r="L841" s="8">
        <f t="shared" si="65"/>
        <v>3</v>
      </c>
      <c r="M841" s="6">
        <v>19557.954321900001</v>
      </c>
      <c r="N841" s="6">
        <f t="shared" si="66"/>
        <v>20288.145803683263</v>
      </c>
      <c r="O841" s="7">
        <f t="shared" si="67"/>
        <v>-730.19148178326213</v>
      </c>
      <c r="P841" s="7">
        <v>63321.154581800001</v>
      </c>
      <c r="Q841" s="24">
        <f t="shared" si="68"/>
        <v>0.308869199417937</v>
      </c>
      <c r="R841" s="24">
        <v>0.31875777244567871</v>
      </c>
      <c r="S841" s="25">
        <f t="shared" si="69"/>
        <v>9.8454457983541719</v>
      </c>
      <c r="T841" s="4">
        <v>840</v>
      </c>
    </row>
    <row r="842" spans="1:20" x14ac:dyDescent="0.25">
      <c r="A842" s="33">
        <v>86760</v>
      </c>
      <c r="B842" s="5" t="s">
        <v>101</v>
      </c>
      <c r="C842" s="5" t="s">
        <v>513</v>
      </c>
      <c r="D842" s="6"/>
      <c r="E842" s="7"/>
      <c r="F842" s="8"/>
      <c r="G842" s="7">
        <v>11880.6578997</v>
      </c>
      <c r="H842" s="7">
        <v>323.42905307000001</v>
      </c>
      <c r="I842" s="8">
        <v>1</v>
      </c>
      <c r="J842" s="7">
        <v>7515.6860873899996</v>
      </c>
      <c r="K842" s="1">
        <v>1</v>
      </c>
      <c r="L842" s="8">
        <f t="shared" si="65"/>
        <v>2</v>
      </c>
      <c r="M842" s="6">
        <v>16800.6641418</v>
      </c>
      <c r="N842" s="6">
        <f t="shared" si="66"/>
        <v>19719.773040159998</v>
      </c>
      <c r="O842" s="7">
        <f t="shared" si="67"/>
        <v>-2919.1088983599984</v>
      </c>
      <c r="P842" s="7">
        <v>33972.870996899997</v>
      </c>
      <c r="Q842" s="24">
        <f t="shared" si="68"/>
        <v>0.4945317734062879</v>
      </c>
      <c r="R842" s="24">
        <v>0.19836638867855072</v>
      </c>
      <c r="S842" s="25">
        <f t="shared" si="69"/>
        <v>9.8098481977404681</v>
      </c>
      <c r="T842" s="4">
        <v>841</v>
      </c>
    </row>
    <row r="843" spans="1:20" x14ac:dyDescent="0.25">
      <c r="A843" s="33">
        <v>25785</v>
      </c>
      <c r="B843" s="5" t="s">
        <v>854</v>
      </c>
      <c r="C843" s="5" t="s">
        <v>61</v>
      </c>
      <c r="D843" s="6"/>
      <c r="E843" s="7">
        <v>91.658932687800004</v>
      </c>
      <c r="F843" s="8">
        <v>1</v>
      </c>
      <c r="G843" s="7">
        <v>2160.7888769800002</v>
      </c>
      <c r="H843" s="7">
        <v>7.1416679943799997</v>
      </c>
      <c r="I843" s="8">
        <v>1</v>
      </c>
      <c r="J843" s="7">
        <v>3456.0618825299998</v>
      </c>
      <c r="K843" s="1">
        <v>1</v>
      </c>
      <c r="L843" s="8">
        <f t="shared" si="65"/>
        <v>3</v>
      </c>
      <c r="M843" s="6">
        <v>4492.2327514500003</v>
      </c>
      <c r="N843" s="6">
        <f t="shared" si="66"/>
        <v>5715.6513601921797</v>
      </c>
      <c r="O843" s="7">
        <f t="shared" si="67"/>
        <v>-1223.4186087421795</v>
      </c>
      <c r="P843" s="7">
        <v>7559.1011037799999</v>
      </c>
      <c r="Q843" s="24">
        <f t="shared" si="68"/>
        <v>0.59428134242094166</v>
      </c>
      <c r="R843" s="24">
        <v>0.16450084745883942</v>
      </c>
      <c r="S843" s="25">
        <f t="shared" si="69"/>
        <v>9.7759784457221635</v>
      </c>
      <c r="T843" s="4">
        <v>842</v>
      </c>
    </row>
    <row r="844" spans="1:20" x14ac:dyDescent="0.25">
      <c r="A844" s="33">
        <v>18410</v>
      </c>
      <c r="B844" s="5" t="s">
        <v>855</v>
      </c>
      <c r="C844" s="5" t="s">
        <v>182</v>
      </c>
      <c r="D844" s="6">
        <v>4087.6375664000002</v>
      </c>
      <c r="E844" s="7"/>
      <c r="F844" s="8">
        <v>1</v>
      </c>
      <c r="G844" s="7">
        <v>11885.03952747</v>
      </c>
      <c r="H844" s="7">
        <v>2.9611444430099998</v>
      </c>
      <c r="I844" s="8">
        <v>1</v>
      </c>
      <c r="J844" s="7">
        <v>26545.627858100001</v>
      </c>
      <c r="K844" s="1">
        <v>1</v>
      </c>
      <c r="L844" s="8">
        <f t="shared" si="65"/>
        <v>3</v>
      </c>
      <c r="M844" s="6">
        <v>33860.599068000003</v>
      </c>
      <c r="N844" s="6">
        <f t="shared" si="66"/>
        <v>42521.266096413012</v>
      </c>
      <c r="O844" s="7">
        <f t="shared" si="67"/>
        <v>-8660.6670284130087</v>
      </c>
      <c r="P844" s="7">
        <v>170373.83762899999</v>
      </c>
      <c r="Q844" s="24">
        <f t="shared" si="68"/>
        <v>0.1987429498520403</v>
      </c>
      <c r="R844" s="24">
        <v>0.49081128835678101</v>
      </c>
      <c r="S844" s="25">
        <f t="shared" si="69"/>
        <v>9.7545283268707017</v>
      </c>
      <c r="T844" s="4">
        <v>843</v>
      </c>
    </row>
    <row r="845" spans="1:20" x14ac:dyDescent="0.25">
      <c r="A845" s="33">
        <v>5360</v>
      </c>
      <c r="B845" s="5" t="s">
        <v>695</v>
      </c>
      <c r="C845" s="5" t="s">
        <v>15</v>
      </c>
      <c r="D845" s="6"/>
      <c r="E845" s="7">
        <v>128.93689581199999</v>
      </c>
      <c r="F845" s="8">
        <v>1</v>
      </c>
      <c r="G845" s="7">
        <v>910.88094281799999</v>
      </c>
      <c r="H845" s="7">
        <v>0.77362173552000002</v>
      </c>
      <c r="I845" s="8">
        <v>1</v>
      </c>
      <c r="J845" s="7"/>
      <c r="K845" s="1"/>
      <c r="L845" s="8">
        <f t="shared" si="65"/>
        <v>2</v>
      </c>
      <c r="M845" s="6">
        <v>976.61705449800002</v>
      </c>
      <c r="N845" s="6">
        <f t="shared" si="66"/>
        <v>1040.5914603655201</v>
      </c>
      <c r="O845" s="7">
        <f t="shared" si="67"/>
        <v>-63.97440586752009</v>
      </c>
      <c r="P845" s="7">
        <v>2063.2923537500001</v>
      </c>
      <c r="Q845" s="24">
        <f t="shared" si="68"/>
        <v>0.47332945945494082</v>
      </c>
      <c r="R845" s="24">
        <v>0.2053571492433548</v>
      </c>
      <c r="S845" s="25">
        <f t="shared" si="69"/>
        <v>9.7201588446564742</v>
      </c>
      <c r="T845" s="4">
        <v>844</v>
      </c>
    </row>
    <row r="846" spans="1:20" x14ac:dyDescent="0.25">
      <c r="A846" s="33">
        <v>52835</v>
      </c>
      <c r="B846" s="9" t="s">
        <v>746</v>
      </c>
      <c r="C846" s="5" t="s">
        <v>18</v>
      </c>
      <c r="D846" s="6">
        <v>43321.961403599998</v>
      </c>
      <c r="E846" s="7"/>
      <c r="F846" s="8">
        <v>1</v>
      </c>
      <c r="G846" s="7">
        <v>13670.128481942969</v>
      </c>
      <c r="H846" s="7">
        <v>1.2864436970099999</v>
      </c>
      <c r="I846" s="8">
        <v>1</v>
      </c>
      <c r="J846" s="7"/>
      <c r="K846" s="1"/>
      <c r="L846" s="8">
        <f t="shared" si="65"/>
        <v>2</v>
      </c>
      <c r="M846" s="6">
        <v>47088.164404700001</v>
      </c>
      <c r="N846" s="6">
        <f t="shared" si="66"/>
        <v>56993.376329239982</v>
      </c>
      <c r="O846" s="7">
        <f t="shared" si="67"/>
        <v>-9905.2119245399808</v>
      </c>
      <c r="P846" s="10">
        <v>360253.08286299999</v>
      </c>
      <c r="Q846" s="24">
        <f t="shared" si="68"/>
        <v>0.1307085675172614</v>
      </c>
      <c r="R846" s="24">
        <v>0.67559343576431274</v>
      </c>
      <c r="S846" s="25">
        <f t="shared" si="69"/>
        <v>8.8305850212818271</v>
      </c>
      <c r="T846" s="4">
        <v>845</v>
      </c>
    </row>
    <row r="847" spans="1:20" x14ac:dyDescent="0.25">
      <c r="A847" s="33">
        <v>13647</v>
      </c>
      <c r="B847" s="5" t="s">
        <v>858</v>
      </c>
      <c r="C847" s="5" t="s">
        <v>33</v>
      </c>
      <c r="D847" s="6">
        <v>431.95204268700002</v>
      </c>
      <c r="E847" s="7">
        <v>2957.6095281600001</v>
      </c>
      <c r="F847" s="8">
        <v>1</v>
      </c>
      <c r="G847" s="7">
        <v>15.0785196174</v>
      </c>
      <c r="H847" s="7"/>
      <c r="I847" s="8">
        <v>1</v>
      </c>
      <c r="J847" s="7"/>
      <c r="K847" s="1"/>
      <c r="L847" s="8">
        <f t="shared" si="65"/>
        <v>2</v>
      </c>
      <c r="M847" s="6">
        <v>3404.6401085299999</v>
      </c>
      <c r="N847" s="6">
        <f t="shared" si="66"/>
        <v>3404.6400904644001</v>
      </c>
      <c r="O847" s="7">
        <f t="shared" si="67"/>
        <v>1.8065599761030171E-5</v>
      </c>
      <c r="P847" s="7">
        <v>21028.888109799998</v>
      </c>
      <c r="Q847" s="24">
        <f t="shared" si="68"/>
        <v>0.16190300175420833</v>
      </c>
      <c r="R847" s="24">
        <v>0.59712231159210205</v>
      </c>
      <c r="S847" s="25">
        <f t="shared" si="69"/>
        <v>9.6675894661173025</v>
      </c>
      <c r="T847" s="4">
        <v>846</v>
      </c>
    </row>
    <row r="848" spans="1:20" x14ac:dyDescent="0.25">
      <c r="A848" s="33">
        <v>5129</v>
      </c>
      <c r="B848" s="5" t="s">
        <v>96</v>
      </c>
      <c r="C848" s="5" t="s">
        <v>15</v>
      </c>
      <c r="D848" s="6"/>
      <c r="E848" s="7"/>
      <c r="F848" s="8"/>
      <c r="G848" s="7">
        <v>5215.05141559</v>
      </c>
      <c r="H848" s="7">
        <v>12.7838708278</v>
      </c>
      <c r="I848" s="8">
        <v>1</v>
      </c>
      <c r="J848" s="7">
        <v>4281.0091610600002</v>
      </c>
      <c r="K848" s="1">
        <v>1</v>
      </c>
      <c r="L848" s="8">
        <f t="shared" si="65"/>
        <v>2</v>
      </c>
      <c r="M848" s="6">
        <v>8166.8459247500004</v>
      </c>
      <c r="N848" s="6">
        <f t="shared" si="66"/>
        <v>9508.8444474778007</v>
      </c>
      <c r="O848" s="7">
        <f t="shared" si="67"/>
        <v>-1341.9985227278003</v>
      </c>
      <c r="P848" s="7">
        <v>13350.0715458</v>
      </c>
      <c r="Q848" s="24">
        <f t="shared" si="68"/>
        <v>0.61174547991986838</v>
      </c>
      <c r="R848" s="24">
        <v>0.15794481337070465</v>
      </c>
      <c r="S848" s="25">
        <f t="shared" si="69"/>
        <v>9.662202565631576</v>
      </c>
      <c r="T848" s="4">
        <v>847</v>
      </c>
    </row>
    <row r="849" spans="1:20" x14ac:dyDescent="0.25">
      <c r="A849" s="33">
        <v>17777</v>
      </c>
      <c r="B849" s="5" t="s">
        <v>859</v>
      </c>
      <c r="C849" s="5" t="s">
        <v>96</v>
      </c>
      <c r="D849" s="6"/>
      <c r="E849" s="7">
        <v>127.270058585</v>
      </c>
      <c r="F849" s="8">
        <v>1</v>
      </c>
      <c r="G849" s="7">
        <v>5904.5902146600001</v>
      </c>
      <c r="H849" s="7">
        <v>17.010286887199999</v>
      </c>
      <c r="I849" s="8">
        <v>1</v>
      </c>
      <c r="J849" s="7">
        <v>3.0054863214299998</v>
      </c>
      <c r="K849" s="1">
        <v>1</v>
      </c>
      <c r="L849" s="8">
        <f t="shared" si="65"/>
        <v>3</v>
      </c>
      <c r="M849" s="6">
        <v>5982.0071981900001</v>
      </c>
      <c r="N849" s="6">
        <f t="shared" si="66"/>
        <v>6051.8760464536299</v>
      </c>
      <c r="O849" s="7">
        <f t="shared" si="67"/>
        <v>-69.868848263629843</v>
      </c>
      <c r="P849" s="7">
        <v>12235.9519215</v>
      </c>
      <c r="Q849" s="24">
        <f t="shared" si="68"/>
        <v>0.48888776586960209</v>
      </c>
      <c r="R849" s="24">
        <v>0.19716246426105499</v>
      </c>
      <c r="S849" s="25">
        <f t="shared" si="69"/>
        <v>9.6390316665932438</v>
      </c>
      <c r="T849" s="4">
        <v>848</v>
      </c>
    </row>
    <row r="850" spans="1:20" x14ac:dyDescent="0.25">
      <c r="A850" s="33">
        <v>15879</v>
      </c>
      <c r="B850" s="5" t="s">
        <v>801</v>
      </c>
      <c r="C850" s="5" t="s">
        <v>46</v>
      </c>
      <c r="D850" s="6"/>
      <c r="E850" s="7"/>
      <c r="F850" s="8"/>
      <c r="G850" s="7">
        <v>874.36624389300005</v>
      </c>
      <c r="H850" s="7"/>
      <c r="I850" s="8">
        <v>1</v>
      </c>
      <c r="J850" s="7">
        <v>2030.7149710399999</v>
      </c>
      <c r="K850" s="1">
        <v>1</v>
      </c>
      <c r="L850" s="8">
        <f t="shared" si="65"/>
        <v>2</v>
      </c>
      <c r="M850" s="6">
        <v>2761.2453081200001</v>
      </c>
      <c r="N850" s="6">
        <f t="shared" si="66"/>
        <v>2905.081214933</v>
      </c>
      <c r="O850" s="7">
        <f t="shared" si="67"/>
        <v>-143.83590681299984</v>
      </c>
      <c r="P850" s="7">
        <v>6241.8439496999999</v>
      </c>
      <c r="Q850" s="24">
        <f t="shared" si="68"/>
        <v>0.44237653654457559</v>
      </c>
      <c r="R850" s="24">
        <v>0.21617573499679565</v>
      </c>
      <c r="S850" s="25">
        <f t="shared" si="69"/>
        <v>9.5631072932860466</v>
      </c>
      <c r="T850" s="4">
        <v>849</v>
      </c>
    </row>
    <row r="851" spans="1:20" x14ac:dyDescent="0.25">
      <c r="A851" s="33">
        <v>52385</v>
      </c>
      <c r="B851" s="5" t="s">
        <v>774</v>
      </c>
      <c r="C851" s="5" t="s">
        <v>18</v>
      </c>
      <c r="D851" s="6"/>
      <c r="E851" s="7"/>
      <c r="F851" s="8"/>
      <c r="G851" s="7">
        <v>11439.261743879999</v>
      </c>
      <c r="H851" s="7">
        <v>0.22342511435199999</v>
      </c>
      <c r="I851" s="8">
        <v>1</v>
      </c>
      <c r="J851" s="7"/>
      <c r="K851" s="1"/>
      <c r="L851" s="8">
        <f t="shared" si="65"/>
        <v>1</v>
      </c>
      <c r="M851" s="6">
        <v>11439.485169</v>
      </c>
      <c r="N851" s="6">
        <f t="shared" si="66"/>
        <v>11439.485168994352</v>
      </c>
      <c r="O851" s="7">
        <f t="shared" si="67"/>
        <v>5.6479620980098844E-9</v>
      </c>
      <c r="P851" s="7">
        <v>24504.7518232</v>
      </c>
      <c r="Q851" s="24">
        <f t="shared" si="68"/>
        <v>0.46682721994228105</v>
      </c>
      <c r="R851" s="24">
        <v>0.2045670747756958</v>
      </c>
      <c r="S851" s="25">
        <f t="shared" si="69"/>
        <v>9.5497478809262795</v>
      </c>
      <c r="T851" s="4">
        <v>850</v>
      </c>
    </row>
    <row r="852" spans="1:20" x14ac:dyDescent="0.25">
      <c r="A852" s="33">
        <v>13673</v>
      </c>
      <c r="B852" s="5" t="s">
        <v>856</v>
      </c>
      <c r="C852" s="5" t="s">
        <v>33</v>
      </c>
      <c r="D852" s="6">
        <v>376.88237295599998</v>
      </c>
      <c r="E852" s="7">
        <v>2436.98491762</v>
      </c>
      <c r="F852" s="8">
        <v>1</v>
      </c>
      <c r="G852" s="7">
        <v>391.94007776799998</v>
      </c>
      <c r="H852" s="7"/>
      <c r="I852" s="8">
        <v>1</v>
      </c>
      <c r="J852" s="7"/>
      <c r="K852" s="1"/>
      <c r="L852" s="8">
        <f t="shared" si="65"/>
        <v>2</v>
      </c>
      <c r="M852" s="6">
        <v>3083.5245921599999</v>
      </c>
      <c r="N852" s="6">
        <f t="shared" si="66"/>
        <v>3205.8073683439998</v>
      </c>
      <c r="O852" s="7">
        <f t="shared" si="67"/>
        <v>-122.28277618399989</v>
      </c>
      <c r="P852" s="7">
        <v>16232.957861299999</v>
      </c>
      <c r="Q852" s="24">
        <f t="shared" si="68"/>
        <v>0.18995457380636968</v>
      </c>
      <c r="R852" s="24">
        <v>0.5</v>
      </c>
      <c r="S852" s="25">
        <f t="shared" si="69"/>
        <v>9.4977286903184837</v>
      </c>
      <c r="T852" s="4">
        <v>851</v>
      </c>
    </row>
    <row r="853" spans="1:20" x14ac:dyDescent="0.25">
      <c r="A853" s="33">
        <v>23570</v>
      </c>
      <c r="B853" s="5" t="s">
        <v>860</v>
      </c>
      <c r="C853" s="5" t="s">
        <v>296</v>
      </c>
      <c r="D853" s="6">
        <v>1396.05913134</v>
      </c>
      <c r="E853" s="7">
        <v>12310.100517499999</v>
      </c>
      <c r="F853" s="8">
        <v>1</v>
      </c>
      <c r="G853" s="7">
        <v>64.934432360900004</v>
      </c>
      <c r="H853" s="7"/>
      <c r="I853" s="8">
        <v>1</v>
      </c>
      <c r="J853" s="7"/>
      <c r="K853" s="1"/>
      <c r="L853" s="8">
        <f t="shared" si="65"/>
        <v>2</v>
      </c>
      <c r="M853" s="6">
        <v>13766.5666177</v>
      </c>
      <c r="N853" s="6">
        <f t="shared" si="66"/>
        <v>13771.094081200899</v>
      </c>
      <c r="O853" s="7">
        <f t="shared" si="67"/>
        <v>-4.5274635008991027</v>
      </c>
      <c r="P853" s="7">
        <v>80838.891294100002</v>
      </c>
      <c r="Q853" s="24">
        <f t="shared" si="68"/>
        <v>0.17029633134892769</v>
      </c>
      <c r="R853" s="24">
        <v>0.55759811401367188</v>
      </c>
      <c r="S853" s="25">
        <f t="shared" si="69"/>
        <v>9.4956913183609419</v>
      </c>
      <c r="T853" s="4">
        <v>852</v>
      </c>
    </row>
    <row r="854" spans="1:20" x14ac:dyDescent="0.25">
      <c r="A854" s="33">
        <v>25269</v>
      </c>
      <c r="B854" s="5" t="s">
        <v>877</v>
      </c>
      <c r="C854" s="5" t="s">
        <v>61</v>
      </c>
      <c r="D854" s="6"/>
      <c r="E854" s="7">
        <v>911.66196968099996</v>
      </c>
      <c r="F854" s="8">
        <v>1</v>
      </c>
      <c r="G854" s="7">
        <v>1832.5545848879999</v>
      </c>
      <c r="H854" s="7"/>
      <c r="I854" s="8">
        <v>1</v>
      </c>
      <c r="J854" s="7">
        <v>5198.8742300399999</v>
      </c>
      <c r="K854" s="1">
        <v>1</v>
      </c>
      <c r="L854" s="8">
        <f t="shared" si="65"/>
        <v>3</v>
      </c>
      <c r="M854" s="6">
        <v>7110.1572999099999</v>
      </c>
      <c r="N854" s="6">
        <f t="shared" si="66"/>
        <v>7943.0907846089995</v>
      </c>
      <c r="O854" s="7">
        <f t="shared" si="67"/>
        <v>-832.93348469899956</v>
      </c>
      <c r="P854" s="7">
        <v>15883.6721069</v>
      </c>
      <c r="Q854" s="24">
        <f t="shared" si="68"/>
        <v>0.44763939044179135</v>
      </c>
      <c r="R854" s="24">
        <v>0.21128679811954498</v>
      </c>
      <c r="S854" s="25">
        <f t="shared" si="69"/>
        <v>9.4580293518630931</v>
      </c>
      <c r="T854" s="4">
        <v>853</v>
      </c>
    </row>
    <row r="855" spans="1:20" x14ac:dyDescent="0.25">
      <c r="A855" s="33">
        <v>5237</v>
      </c>
      <c r="B855" s="5" t="s">
        <v>469</v>
      </c>
      <c r="C855" s="5" t="s">
        <v>15</v>
      </c>
      <c r="D855" s="6"/>
      <c r="E855" s="7">
        <v>6.9074023349300004</v>
      </c>
      <c r="F855" s="8">
        <v>1</v>
      </c>
      <c r="G855" s="7">
        <v>3270.9234519440001</v>
      </c>
      <c r="H855" s="7">
        <v>64.756941980500002</v>
      </c>
      <c r="I855" s="8">
        <v>1</v>
      </c>
      <c r="J855" s="7">
        <v>3947.41394059</v>
      </c>
      <c r="K855" s="1">
        <v>1</v>
      </c>
      <c r="L855" s="8">
        <f t="shared" si="65"/>
        <v>3</v>
      </c>
      <c r="M855" s="6">
        <v>6750.3584686499998</v>
      </c>
      <c r="N855" s="6">
        <f t="shared" si="66"/>
        <v>7290.00173684943</v>
      </c>
      <c r="O855" s="7">
        <f t="shared" si="67"/>
        <v>-539.64326819943017</v>
      </c>
      <c r="P855" s="7">
        <v>20193.383786800001</v>
      </c>
      <c r="Q855" s="24">
        <f t="shared" si="68"/>
        <v>0.33428565216804179</v>
      </c>
      <c r="R855" s="24">
        <v>0.28248587250709534</v>
      </c>
      <c r="S855" s="25">
        <f t="shared" si="69"/>
        <v>9.4430974119292674</v>
      </c>
      <c r="T855" s="4">
        <v>854</v>
      </c>
    </row>
    <row r="856" spans="1:20" x14ac:dyDescent="0.25">
      <c r="A856" s="33">
        <v>76111</v>
      </c>
      <c r="B856" s="5" t="s">
        <v>792</v>
      </c>
      <c r="C856" s="5" t="s">
        <v>57</v>
      </c>
      <c r="D856" s="6">
        <v>432.24934979199998</v>
      </c>
      <c r="E856" s="7">
        <v>2746.9981390399998</v>
      </c>
      <c r="F856" s="8">
        <v>1</v>
      </c>
      <c r="G856" s="7">
        <v>32928.706413151747</v>
      </c>
      <c r="H856" s="7">
        <v>58.90703855605706</v>
      </c>
      <c r="I856" s="8">
        <v>1</v>
      </c>
      <c r="J856" s="7">
        <v>18331.051759800001</v>
      </c>
      <c r="K856" s="1">
        <v>1</v>
      </c>
      <c r="L856" s="8">
        <f t="shared" si="65"/>
        <v>3</v>
      </c>
      <c r="M856" s="6">
        <v>43791.867043300001</v>
      </c>
      <c r="N856" s="6">
        <f t="shared" si="66"/>
        <v>54497.912700339803</v>
      </c>
      <c r="O856" s="7">
        <f t="shared" si="67"/>
        <v>-10706.045657039802</v>
      </c>
      <c r="P856" s="7">
        <v>82180.546117000005</v>
      </c>
      <c r="Q856" s="24">
        <f t="shared" si="68"/>
        <v>0.53287388697750626</v>
      </c>
      <c r="R856" s="24">
        <v>0.17679901421070099</v>
      </c>
      <c r="S856" s="25">
        <f t="shared" si="69"/>
        <v>9.4211577916247595</v>
      </c>
      <c r="T856" s="4">
        <v>855</v>
      </c>
    </row>
    <row r="857" spans="1:20" x14ac:dyDescent="0.25">
      <c r="A857" s="33">
        <v>25898</v>
      </c>
      <c r="B857" s="5" t="s">
        <v>865</v>
      </c>
      <c r="C857" s="5" t="s">
        <v>61</v>
      </c>
      <c r="D857" s="6"/>
      <c r="E857" s="7"/>
      <c r="F857" s="8"/>
      <c r="G857" s="7">
        <v>1116.9638904359999</v>
      </c>
      <c r="H857" s="7"/>
      <c r="I857" s="8">
        <v>1</v>
      </c>
      <c r="J857" s="7">
        <v>2682.2556694800001</v>
      </c>
      <c r="K857" s="1">
        <v>1</v>
      </c>
      <c r="L857" s="8">
        <f t="shared" si="65"/>
        <v>2</v>
      </c>
      <c r="M857" s="6">
        <v>3149.6179235999998</v>
      </c>
      <c r="N857" s="6">
        <f t="shared" si="66"/>
        <v>3799.219559916</v>
      </c>
      <c r="O857" s="7">
        <f t="shared" si="67"/>
        <v>-649.60163631600017</v>
      </c>
      <c r="P857" s="7">
        <v>5404.3894631700005</v>
      </c>
      <c r="Q857" s="24">
        <f t="shared" si="68"/>
        <v>0.58278885063042052</v>
      </c>
      <c r="R857" s="24">
        <v>0.16146230697631836</v>
      </c>
      <c r="S857" s="25">
        <f t="shared" si="69"/>
        <v>9.4098432302864694</v>
      </c>
      <c r="T857" s="4">
        <v>856</v>
      </c>
    </row>
    <row r="858" spans="1:20" x14ac:dyDescent="0.25">
      <c r="A858" s="33">
        <v>17042</v>
      </c>
      <c r="B858" s="5" t="s">
        <v>303</v>
      </c>
      <c r="C858" s="5" t="s">
        <v>96</v>
      </c>
      <c r="D858" s="6"/>
      <c r="E858" s="7">
        <v>72.000535937500004</v>
      </c>
      <c r="F858" s="8">
        <v>1</v>
      </c>
      <c r="G858" s="7">
        <v>2742.5286169199999</v>
      </c>
      <c r="H858" s="7"/>
      <c r="I858" s="8">
        <v>1</v>
      </c>
      <c r="J858" s="7">
        <v>2496.0844055399998</v>
      </c>
      <c r="K858" s="1">
        <v>1</v>
      </c>
      <c r="L858" s="8">
        <f t="shared" si="65"/>
        <v>3</v>
      </c>
      <c r="M858" s="6">
        <v>5028.9817996800002</v>
      </c>
      <c r="N858" s="6">
        <f t="shared" si="66"/>
        <v>5310.6135583974992</v>
      </c>
      <c r="O858" s="7">
        <f t="shared" si="67"/>
        <v>-281.631758717499</v>
      </c>
      <c r="P858" s="7">
        <v>20872.713439800002</v>
      </c>
      <c r="Q858" s="24">
        <f t="shared" si="68"/>
        <v>0.24093569885795293</v>
      </c>
      <c r="R858" s="24">
        <v>0.3893580436706543</v>
      </c>
      <c r="S858" s="25">
        <f t="shared" si="69"/>
        <v>9.3810252357754447</v>
      </c>
      <c r="T858" s="4">
        <v>857</v>
      </c>
    </row>
    <row r="859" spans="1:20" x14ac:dyDescent="0.25">
      <c r="A859" s="33">
        <v>8436</v>
      </c>
      <c r="B859" s="5" t="s">
        <v>868</v>
      </c>
      <c r="C859" s="5" t="s">
        <v>869</v>
      </c>
      <c r="D859" s="6"/>
      <c r="E859" s="7"/>
      <c r="F859" s="8"/>
      <c r="G859" s="7">
        <v>3061.2444827499999</v>
      </c>
      <c r="H859" s="7"/>
      <c r="I859" s="8">
        <v>1</v>
      </c>
      <c r="J859" s="7"/>
      <c r="K859" s="1"/>
      <c r="L859" s="8">
        <f t="shared" si="65"/>
        <v>1</v>
      </c>
      <c r="M859" s="6">
        <v>3061.2444827499999</v>
      </c>
      <c r="N859" s="6">
        <f t="shared" si="66"/>
        <v>3061.2444827499999</v>
      </c>
      <c r="O859" s="7">
        <f t="shared" si="67"/>
        <v>0</v>
      </c>
      <c r="P859" s="7">
        <v>21373.9385712</v>
      </c>
      <c r="Q859" s="24">
        <f t="shared" si="68"/>
        <v>0.14322322825774511</v>
      </c>
      <c r="R859" s="24">
        <v>0.64444446563720703</v>
      </c>
      <c r="S859" s="25">
        <f t="shared" si="69"/>
        <v>9.2299416801398273</v>
      </c>
      <c r="T859" s="4">
        <v>858</v>
      </c>
    </row>
    <row r="860" spans="1:20" x14ac:dyDescent="0.25">
      <c r="A860" s="33">
        <v>47551</v>
      </c>
      <c r="B860" s="5" t="s">
        <v>870</v>
      </c>
      <c r="C860" s="5" t="s">
        <v>69</v>
      </c>
      <c r="D860" s="6">
        <v>10007.9519607</v>
      </c>
      <c r="E860" s="7">
        <v>13753.593020599999</v>
      </c>
      <c r="F860" s="8">
        <v>1</v>
      </c>
      <c r="G860" s="7"/>
      <c r="H860" s="7"/>
      <c r="I860" s="8"/>
      <c r="J860" s="7"/>
      <c r="K860" s="1"/>
      <c r="L860" s="8">
        <f t="shared" si="65"/>
        <v>1</v>
      </c>
      <c r="M860" s="6">
        <v>23761.544972</v>
      </c>
      <c r="N860" s="6">
        <f t="shared" si="66"/>
        <v>23761.544981300001</v>
      </c>
      <c r="O860" s="6">
        <f t="shared" si="67"/>
        <v>-9.3000016931910068E-6</v>
      </c>
      <c r="P860" s="7">
        <v>163980.634295</v>
      </c>
      <c r="Q860" s="24">
        <f t="shared" si="68"/>
        <v>0.14490458019117763</v>
      </c>
      <c r="R860" s="24">
        <v>0.63671272993087769</v>
      </c>
      <c r="S860" s="25">
        <f t="shared" si="69"/>
        <v>9.2262590833012492</v>
      </c>
      <c r="T860" s="4">
        <v>859</v>
      </c>
    </row>
    <row r="861" spans="1:20" x14ac:dyDescent="0.25">
      <c r="A861" s="33">
        <v>13248</v>
      </c>
      <c r="B861" s="5" t="s">
        <v>871</v>
      </c>
      <c r="C861" s="5" t="s">
        <v>33</v>
      </c>
      <c r="D861" s="6">
        <v>617.57322024500002</v>
      </c>
      <c r="E861" s="7">
        <v>5808.0816339200001</v>
      </c>
      <c r="F861" s="8">
        <v>1</v>
      </c>
      <c r="G861" s="7">
        <v>159.82847651899999</v>
      </c>
      <c r="H861" s="7"/>
      <c r="I861" s="8">
        <v>1</v>
      </c>
      <c r="J861" s="7"/>
      <c r="K861" s="1"/>
      <c r="L861" s="8">
        <f t="shared" si="65"/>
        <v>2</v>
      </c>
      <c r="M861" s="6">
        <v>6585.0980326099998</v>
      </c>
      <c r="N861" s="6">
        <f t="shared" si="66"/>
        <v>6585.4833306840001</v>
      </c>
      <c r="O861" s="7">
        <f t="shared" si="67"/>
        <v>-0.38529807400027494</v>
      </c>
      <c r="P861" s="7">
        <v>38321.171734299998</v>
      </c>
      <c r="Q861" s="24">
        <f t="shared" si="68"/>
        <v>0.17183968377240144</v>
      </c>
      <c r="R861" s="24">
        <v>0.5362318754196167</v>
      </c>
      <c r="S861" s="25">
        <f t="shared" si="69"/>
        <v>9.2145915900788697</v>
      </c>
      <c r="T861" s="4">
        <v>860</v>
      </c>
    </row>
    <row r="862" spans="1:20" x14ac:dyDescent="0.25">
      <c r="A862" s="33">
        <v>76147</v>
      </c>
      <c r="B862" s="5" t="s">
        <v>576</v>
      </c>
      <c r="C862" s="5" t="s">
        <v>57</v>
      </c>
      <c r="D862" s="6"/>
      <c r="E862" s="7">
        <v>4617.64301239</v>
      </c>
      <c r="F862" s="8">
        <v>1</v>
      </c>
      <c r="G862" s="7">
        <v>1694.4255268474628</v>
      </c>
      <c r="H862" s="7"/>
      <c r="I862" s="8">
        <v>1</v>
      </c>
      <c r="J862" s="7"/>
      <c r="K862" s="1"/>
      <c r="L862" s="8">
        <f t="shared" si="65"/>
        <v>2</v>
      </c>
      <c r="M862" s="6">
        <v>6311.5488493599996</v>
      </c>
      <c r="N862" s="6">
        <f t="shared" si="66"/>
        <v>6312.0685392374626</v>
      </c>
      <c r="O862" s="7">
        <f t="shared" si="67"/>
        <v>-0.5196898774629517</v>
      </c>
      <c r="P862" s="7">
        <v>24741.7513827</v>
      </c>
      <c r="Q862" s="24">
        <f t="shared" si="68"/>
        <v>0.25509709283447007</v>
      </c>
      <c r="R862" s="24">
        <v>0.36007130146026611</v>
      </c>
      <c r="S862" s="25">
        <f t="shared" si="69"/>
        <v>9.1853142215637966</v>
      </c>
      <c r="T862" s="4">
        <v>861</v>
      </c>
    </row>
    <row r="863" spans="1:20" x14ac:dyDescent="0.25">
      <c r="A863" s="33">
        <v>52520</v>
      </c>
      <c r="B863" s="5" t="s">
        <v>873</v>
      </c>
      <c r="C863" s="5" t="s">
        <v>18</v>
      </c>
      <c r="D863" s="6">
        <v>6989.90450272</v>
      </c>
      <c r="E863" s="7"/>
      <c r="F863" s="8">
        <v>1</v>
      </c>
      <c r="G863" s="7">
        <v>910.390529313</v>
      </c>
      <c r="H863" s="7"/>
      <c r="I863" s="8">
        <v>1</v>
      </c>
      <c r="J863" s="7"/>
      <c r="K863" s="1"/>
      <c r="L863" s="8">
        <f t="shared" si="65"/>
        <v>2</v>
      </c>
      <c r="M863" s="6">
        <v>7882.6759644000003</v>
      </c>
      <c r="N863" s="6">
        <f t="shared" si="66"/>
        <v>7900.2950320330001</v>
      </c>
      <c r="O863" s="7">
        <f t="shared" si="67"/>
        <v>-17.619067632999759</v>
      </c>
      <c r="P863" s="7">
        <v>52286.976486599997</v>
      </c>
      <c r="Q863" s="24">
        <f t="shared" si="68"/>
        <v>0.15075792279594052</v>
      </c>
      <c r="R863" s="24">
        <v>0.60925406217575073</v>
      </c>
      <c r="S863" s="25">
        <f t="shared" si="69"/>
        <v>9.1849876868604969</v>
      </c>
      <c r="T863" s="4">
        <v>862</v>
      </c>
    </row>
    <row r="864" spans="1:20" x14ac:dyDescent="0.25">
      <c r="A864" s="33">
        <v>68689</v>
      </c>
      <c r="B864" s="5" t="s">
        <v>923</v>
      </c>
      <c r="C864" s="5" t="s">
        <v>350</v>
      </c>
      <c r="D864" s="6"/>
      <c r="E864" s="7">
        <v>40.469710181799996</v>
      </c>
      <c r="F864" s="8">
        <v>1</v>
      </c>
      <c r="G864" s="7">
        <v>18340.391246310002</v>
      </c>
      <c r="H864" s="7">
        <v>8.7354251436899997</v>
      </c>
      <c r="I864" s="8">
        <v>1</v>
      </c>
      <c r="J864" s="7">
        <v>13653.139321500001</v>
      </c>
      <c r="K864" s="1">
        <v>1</v>
      </c>
      <c r="L864" s="8">
        <f t="shared" si="65"/>
        <v>3</v>
      </c>
      <c r="M864" s="6">
        <v>27966.349485999999</v>
      </c>
      <c r="N864" s="6">
        <f t="shared" si="66"/>
        <v>32042.735703135491</v>
      </c>
      <c r="O864" s="7">
        <f t="shared" si="67"/>
        <v>-4076.3862171354922</v>
      </c>
      <c r="P864" s="7">
        <v>109866.21198199999</v>
      </c>
      <c r="Q864" s="24">
        <f t="shared" si="68"/>
        <v>0.25454913736883805</v>
      </c>
      <c r="R864" s="24">
        <v>0.35807859897613525</v>
      </c>
      <c r="S864" s="25">
        <f t="shared" si="69"/>
        <v>9.1148598479617338</v>
      </c>
      <c r="T864" s="4">
        <v>863</v>
      </c>
    </row>
    <row r="865" spans="1:20" x14ac:dyDescent="0.25">
      <c r="A865" s="33">
        <v>27135</v>
      </c>
      <c r="B865" s="5" t="s">
        <v>415</v>
      </c>
      <c r="C865" s="5" t="s">
        <v>49</v>
      </c>
      <c r="D865" s="6">
        <v>650.35081734100004</v>
      </c>
      <c r="E865" s="7">
        <v>4574.2812986500003</v>
      </c>
      <c r="F865" s="8">
        <v>1</v>
      </c>
      <c r="G865" s="7">
        <v>1707.85130758214</v>
      </c>
      <c r="H865" s="7"/>
      <c r="I865" s="8">
        <v>1</v>
      </c>
      <c r="J865" s="7"/>
      <c r="K865" s="1"/>
      <c r="L865" s="8">
        <f t="shared" si="65"/>
        <v>2</v>
      </c>
      <c r="M865" s="6">
        <v>6931.5207645800001</v>
      </c>
      <c r="N865" s="6">
        <f t="shared" si="66"/>
        <v>6932.4834235731405</v>
      </c>
      <c r="O865" s="7">
        <f t="shared" si="67"/>
        <v>-0.96265899314039416</v>
      </c>
      <c r="P865" s="7">
        <v>38021.5320527</v>
      </c>
      <c r="Q865" s="24">
        <f t="shared" si="68"/>
        <v>0.1823051410703945</v>
      </c>
      <c r="R865" s="24">
        <v>0.49979862570762634</v>
      </c>
      <c r="S865" s="25">
        <f t="shared" si="69"/>
        <v>9.1115858966418113</v>
      </c>
      <c r="T865" s="4">
        <v>864</v>
      </c>
    </row>
    <row r="866" spans="1:20" x14ac:dyDescent="0.25">
      <c r="A866" s="33">
        <v>15491</v>
      </c>
      <c r="B866" s="5" t="s">
        <v>876</v>
      </c>
      <c r="C866" s="5" t="s">
        <v>46</v>
      </c>
      <c r="D866" s="6"/>
      <c r="E866" s="7">
        <v>198.08599219199999</v>
      </c>
      <c r="F866" s="8">
        <v>1</v>
      </c>
      <c r="G866" s="7">
        <v>2157.1150865434652</v>
      </c>
      <c r="H866" s="7"/>
      <c r="I866" s="8">
        <v>1</v>
      </c>
      <c r="J866" s="7">
        <v>4479.2689222600002</v>
      </c>
      <c r="K866" s="1">
        <v>1</v>
      </c>
      <c r="L866" s="8">
        <f t="shared" si="65"/>
        <v>3</v>
      </c>
      <c r="M866" s="6">
        <v>4722.9638150399996</v>
      </c>
      <c r="N866" s="6">
        <f t="shared" si="66"/>
        <v>6834.4700009954649</v>
      </c>
      <c r="O866" s="7">
        <f t="shared" si="67"/>
        <v>-2111.5061859554653</v>
      </c>
      <c r="P866" s="7">
        <v>5474.3717153099997</v>
      </c>
      <c r="Q866" s="24">
        <f t="shared" si="68"/>
        <v>0.86274079668931469</v>
      </c>
      <c r="R866" s="24">
        <v>0.10544275492429733</v>
      </c>
      <c r="S866" s="25">
        <f t="shared" si="69"/>
        <v>9.0969766388504443</v>
      </c>
      <c r="T866" s="4">
        <v>865</v>
      </c>
    </row>
    <row r="867" spans="1:20" x14ac:dyDescent="0.25">
      <c r="A867" s="33">
        <v>5038</v>
      </c>
      <c r="B867" s="5" t="s">
        <v>198</v>
      </c>
      <c r="C867" s="5" t="s">
        <v>15</v>
      </c>
      <c r="D867" s="6"/>
      <c r="E867" s="7"/>
      <c r="F867" s="8"/>
      <c r="G867" s="7">
        <v>2692.3747537139998</v>
      </c>
      <c r="H867" s="7">
        <v>20.551727568299999</v>
      </c>
      <c r="I867" s="8">
        <v>1</v>
      </c>
      <c r="J867" s="7">
        <v>5050.8410136900002</v>
      </c>
      <c r="K867" s="1">
        <v>1</v>
      </c>
      <c r="L867" s="8">
        <f t="shared" si="65"/>
        <v>2</v>
      </c>
      <c r="M867" s="6">
        <v>6511.8671992199997</v>
      </c>
      <c r="N867" s="6">
        <f t="shared" si="66"/>
        <v>7763.7674949723005</v>
      </c>
      <c r="O867" s="7">
        <f t="shared" si="67"/>
        <v>-1251.9002957523007</v>
      </c>
      <c r="P867" s="7">
        <v>33331.8240993</v>
      </c>
      <c r="Q867" s="24">
        <f t="shared" si="68"/>
        <v>0.1953648615155375</v>
      </c>
      <c r="R867" s="24">
        <v>0.46539992094039917</v>
      </c>
      <c r="S867" s="25">
        <f t="shared" si="69"/>
        <v>9.0922791103863183</v>
      </c>
      <c r="T867" s="4">
        <v>866</v>
      </c>
    </row>
    <row r="868" spans="1:20" x14ac:dyDescent="0.25">
      <c r="A868" s="33">
        <v>54385</v>
      </c>
      <c r="B868" s="5" t="s">
        <v>464</v>
      </c>
      <c r="C868" s="5" t="s">
        <v>12</v>
      </c>
      <c r="D868" s="6">
        <v>298.21387838599998</v>
      </c>
      <c r="E868" s="7">
        <v>930.51885129799996</v>
      </c>
      <c r="F868" s="8">
        <v>1</v>
      </c>
      <c r="G868" s="7">
        <v>7092.5561804600002</v>
      </c>
      <c r="H868" s="7">
        <v>1.68704037131</v>
      </c>
      <c r="I868" s="8">
        <v>1</v>
      </c>
      <c r="J868" s="7">
        <v>2992.5266196699999</v>
      </c>
      <c r="K868" s="1">
        <v>1</v>
      </c>
      <c r="L868" s="8">
        <f t="shared" si="65"/>
        <v>3</v>
      </c>
      <c r="M868" s="6">
        <v>10697.8073534</v>
      </c>
      <c r="N868" s="6">
        <f t="shared" si="66"/>
        <v>11315.502570185308</v>
      </c>
      <c r="O868" s="7">
        <f t="shared" si="67"/>
        <v>-617.69521678530873</v>
      </c>
      <c r="P868" s="7">
        <v>65431.625761800002</v>
      </c>
      <c r="Q868" s="24">
        <f t="shared" si="68"/>
        <v>0.16349597352730835</v>
      </c>
      <c r="R868" s="24">
        <v>0.55394691228866577</v>
      </c>
      <c r="S868" s="25">
        <f t="shared" si="69"/>
        <v>9.0568089707081896</v>
      </c>
      <c r="T868" s="4">
        <v>867</v>
      </c>
    </row>
    <row r="869" spans="1:20" x14ac:dyDescent="0.25">
      <c r="A869" s="33">
        <v>5604</v>
      </c>
      <c r="B869" s="5" t="s">
        <v>62</v>
      </c>
      <c r="C869" s="5" t="s">
        <v>15</v>
      </c>
      <c r="D869" s="6">
        <v>41.656525788899998</v>
      </c>
      <c r="E869" s="7">
        <v>86.647293682400004</v>
      </c>
      <c r="F869" s="8">
        <v>1</v>
      </c>
      <c r="G869" s="7">
        <v>4683.0076532200001</v>
      </c>
      <c r="H869" s="7">
        <v>12.462579956700001</v>
      </c>
      <c r="I869" s="8">
        <v>1</v>
      </c>
      <c r="J869" s="7">
        <v>28267.203956099998</v>
      </c>
      <c r="K869" s="1">
        <v>1</v>
      </c>
      <c r="L869" s="8">
        <f t="shared" si="65"/>
        <v>3</v>
      </c>
      <c r="M869" s="6">
        <v>31561.674857800001</v>
      </c>
      <c r="N869" s="6">
        <f t="shared" si="66"/>
        <v>33090.978008747996</v>
      </c>
      <c r="O869" s="7">
        <f t="shared" si="67"/>
        <v>-1529.3031509479952</v>
      </c>
      <c r="P869" s="7">
        <v>199471.89043</v>
      </c>
      <c r="Q869" s="24">
        <f t="shared" si="68"/>
        <v>0.15822617808335171</v>
      </c>
      <c r="R869" s="24">
        <v>0.57221102714538574</v>
      </c>
      <c r="S869" s="25">
        <f t="shared" si="69"/>
        <v>9.0538763882363398</v>
      </c>
      <c r="T869" s="4">
        <v>868</v>
      </c>
    </row>
    <row r="870" spans="1:20" x14ac:dyDescent="0.25">
      <c r="A870" s="33">
        <v>50006</v>
      </c>
      <c r="B870" s="5" t="s">
        <v>880</v>
      </c>
      <c r="C870" s="5" t="s">
        <v>145</v>
      </c>
      <c r="D870" s="6">
        <v>277.47737319200002</v>
      </c>
      <c r="E870" s="7"/>
      <c r="F870" s="8">
        <v>1</v>
      </c>
      <c r="G870" s="7">
        <v>18219.352675171998</v>
      </c>
      <c r="H870" s="7">
        <v>3.0711930308399999</v>
      </c>
      <c r="I870" s="8">
        <v>1</v>
      </c>
      <c r="J870" s="7">
        <v>45430.461974500002</v>
      </c>
      <c r="K870" s="1">
        <v>1</v>
      </c>
      <c r="L870" s="8">
        <f t="shared" si="65"/>
        <v>3</v>
      </c>
      <c r="M870" s="6">
        <v>49167.901526299996</v>
      </c>
      <c r="N870" s="6">
        <f t="shared" si="66"/>
        <v>63930.363215894839</v>
      </c>
      <c r="O870" s="7">
        <f t="shared" si="67"/>
        <v>-14762.461689594842</v>
      </c>
      <c r="P870" s="7">
        <v>112331.652294</v>
      </c>
      <c r="Q870" s="24">
        <f t="shared" si="68"/>
        <v>0.43770300286882019</v>
      </c>
      <c r="R870" s="24">
        <v>0.20602340996265411</v>
      </c>
      <c r="S870" s="25">
        <f t="shared" si="69"/>
        <v>9.0177065201927711</v>
      </c>
      <c r="T870" s="4">
        <v>869</v>
      </c>
    </row>
    <row r="871" spans="1:20" x14ac:dyDescent="0.25">
      <c r="A871" s="33">
        <v>50270</v>
      </c>
      <c r="B871" s="5" t="s">
        <v>882</v>
      </c>
      <c r="C871" s="5" t="s">
        <v>145</v>
      </c>
      <c r="D871" s="6"/>
      <c r="E871" s="7"/>
      <c r="F871" s="8"/>
      <c r="G871" s="7">
        <v>3101.4262874840001</v>
      </c>
      <c r="H871" s="7">
        <v>24.183192666699998</v>
      </c>
      <c r="I871" s="8">
        <v>1</v>
      </c>
      <c r="J871" s="7">
        <v>3047.8170633499999</v>
      </c>
      <c r="K871" s="1">
        <v>1</v>
      </c>
      <c r="L871" s="8">
        <f t="shared" si="65"/>
        <v>2</v>
      </c>
      <c r="M871" s="6">
        <v>4262.8658907899999</v>
      </c>
      <c r="N871" s="6">
        <f t="shared" si="66"/>
        <v>6173.4265435007001</v>
      </c>
      <c r="O871" s="7">
        <f t="shared" si="67"/>
        <v>-1910.5606527107002</v>
      </c>
      <c r="P871" s="7">
        <v>11803.3845912</v>
      </c>
      <c r="Q871" s="24">
        <f t="shared" si="68"/>
        <v>0.36115623089737964</v>
      </c>
      <c r="R871" s="24">
        <v>0.24758221209049225</v>
      </c>
      <c r="S871" s="25">
        <f t="shared" si="69"/>
        <v>8.9415858555837833</v>
      </c>
      <c r="T871" s="4">
        <v>870</v>
      </c>
    </row>
    <row r="872" spans="1:20" x14ac:dyDescent="0.25">
      <c r="A872" s="33">
        <v>91530</v>
      </c>
      <c r="B872" s="5" t="s">
        <v>883</v>
      </c>
      <c r="C872" s="5" t="s">
        <v>779</v>
      </c>
      <c r="D872" s="6">
        <v>106550.976199</v>
      </c>
      <c r="E872" s="1"/>
      <c r="F872" s="8">
        <v>1</v>
      </c>
      <c r="G872" s="1"/>
      <c r="H872" s="1"/>
      <c r="I872" s="8"/>
      <c r="J872" s="1"/>
      <c r="K872" s="1"/>
      <c r="L872" s="8">
        <f t="shared" si="65"/>
        <v>1</v>
      </c>
      <c r="M872" s="6">
        <v>106550.976199</v>
      </c>
      <c r="N872" s="6">
        <f t="shared" si="66"/>
        <v>106550.976199</v>
      </c>
      <c r="O872" s="7">
        <f t="shared" si="67"/>
        <v>0</v>
      </c>
      <c r="P872" s="7">
        <v>849412.82084099995</v>
      </c>
      <c r="Q872" s="24">
        <f t="shared" si="68"/>
        <v>0.12544074398771651</v>
      </c>
      <c r="R872" s="24">
        <v>0.70909088850021362</v>
      </c>
      <c r="S872" s="25">
        <f t="shared" si="69"/>
        <v>8.8948888608377725</v>
      </c>
      <c r="T872" s="4">
        <v>871</v>
      </c>
    </row>
    <row r="873" spans="1:20" x14ac:dyDescent="0.25">
      <c r="A873" s="33">
        <v>41319</v>
      </c>
      <c r="B873" s="5" t="s">
        <v>88</v>
      </c>
      <c r="C873" s="5" t="s">
        <v>99</v>
      </c>
      <c r="D873" s="6"/>
      <c r="E873" s="7">
        <v>33.745777404499997</v>
      </c>
      <c r="F873" s="8">
        <v>1</v>
      </c>
      <c r="G873" s="7">
        <v>4634.89690333</v>
      </c>
      <c r="H873" s="7">
        <v>1.1359672940400001</v>
      </c>
      <c r="I873" s="8">
        <v>1</v>
      </c>
      <c r="J873" s="7">
        <v>1682.36190493</v>
      </c>
      <c r="K873" s="1">
        <v>1</v>
      </c>
      <c r="L873" s="8">
        <f t="shared" si="65"/>
        <v>3</v>
      </c>
      <c r="M873" s="6">
        <v>5782.8083257899998</v>
      </c>
      <c r="N873" s="6">
        <f t="shared" si="66"/>
        <v>6352.140552958539</v>
      </c>
      <c r="O873" s="7">
        <f t="shared" si="67"/>
        <v>-569.33222716853925</v>
      </c>
      <c r="P873" s="7">
        <v>25069.513944099999</v>
      </c>
      <c r="Q873" s="24">
        <f t="shared" si="68"/>
        <v>0.23067093916078729</v>
      </c>
      <c r="R873" s="24">
        <v>0.38499227166175842</v>
      </c>
      <c r="S873" s="25">
        <f t="shared" si="69"/>
        <v>8.8806528873862778</v>
      </c>
      <c r="T873" s="4">
        <v>872</v>
      </c>
    </row>
    <row r="874" spans="1:20" x14ac:dyDescent="0.25">
      <c r="A874" s="33">
        <v>41872</v>
      </c>
      <c r="B874" s="5" t="s">
        <v>829</v>
      </c>
      <c r="C874" s="5" t="s">
        <v>99</v>
      </c>
      <c r="D874" s="6">
        <v>123.77493856300001</v>
      </c>
      <c r="E874" s="7">
        <v>3491.7302090399999</v>
      </c>
      <c r="F874" s="8">
        <v>1</v>
      </c>
      <c r="G874" s="7">
        <v>3001.9860242599998</v>
      </c>
      <c r="H874" s="7"/>
      <c r="I874" s="8">
        <v>1</v>
      </c>
      <c r="J874" s="7">
        <v>8273.9939005100005</v>
      </c>
      <c r="K874" s="1">
        <v>1</v>
      </c>
      <c r="L874" s="8">
        <f t="shared" si="65"/>
        <v>3</v>
      </c>
      <c r="M874" s="6">
        <v>13121.628050400001</v>
      </c>
      <c r="N874" s="6">
        <f t="shared" si="66"/>
        <v>14891.485072373</v>
      </c>
      <c r="O874" s="7">
        <f t="shared" si="67"/>
        <v>-1769.8570219729991</v>
      </c>
      <c r="P874" s="7">
        <v>54053.535852200002</v>
      </c>
      <c r="Q874" s="24">
        <f t="shared" si="68"/>
        <v>0.24275244613560179</v>
      </c>
      <c r="R874" s="24">
        <v>0.36211699247360229</v>
      </c>
      <c r="S874" s="25">
        <f t="shared" si="69"/>
        <v>8.7904785710234261</v>
      </c>
      <c r="T874" s="4">
        <v>873</v>
      </c>
    </row>
    <row r="875" spans="1:20" x14ac:dyDescent="0.25">
      <c r="A875" s="33">
        <v>94663</v>
      </c>
      <c r="B875" s="5" t="s">
        <v>886</v>
      </c>
      <c r="C875" s="5" t="s">
        <v>689</v>
      </c>
      <c r="D875" s="6">
        <v>50249.3560851</v>
      </c>
      <c r="E875" s="7"/>
      <c r="F875" s="8">
        <v>1</v>
      </c>
      <c r="G875" s="7"/>
      <c r="H875" s="7"/>
      <c r="I875" s="8"/>
      <c r="J875" s="7"/>
      <c r="K875" s="1"/>
      <c r="L875" s="8">
        <f t="shared" si="65"/>
        <v>1</v>
      </c>
      <c r="M875" s="6">
        <v>50249.3560851</v>
      </c>
      <c r="N875" s="6">
        <f t="shared" si="66"/>
        <v>50249.3560851</v>
      </c>
      <c r="O875" s="7">
        <f t="shared" si="67"/>
        <v>0</v>
      </c>
      <c r="P875" s="7">
        <v>492396.698821</v>
      </c>
      <c r="Q875" s="24">
        <f t="shared" si="68"/>
        <v>0.10205055437093223</v>
      </c>
      <c r="R875" s="24">
        <v>0.85894209146499634</v>
      </c>
      <c r="S875" s="25">
        <f t="shared" si="69"/>
        <v>8.7655516606530863</v>
      </c>
      <c r="T875" s="4">
        <v>874</v>
      </c>
    </row>
    <row r="876" spans="1:20" x14ac:dyDescent="0.25">
      <c r="A876" s="33">
        <v>76670</v>
      </c>
      <c r="B876" s="5" t="s">
        <v>621</v>
      </c>
      <c r="C876" s="5" t="s">
        <v>57</v>
      </c>
      <c r="D876" s="6"/>
      <c r="E876" s="7">
        <v>684.00926897900001</v>
      </c>
      <c r="F876" s="8">
        <v>1</v>
      </c>
      <c r="G876" s="7">
        <v>3849.3103449173454</v>
      </c>
      <c r="H876" s="7">
        <v>16.428032144103799</v>
      </c>
      <c r="I876" s="8">
        <v>1</v>
      </c>
      <c r="J876" s="7">
        <v>1227.54540561</v>
      </c>
      <c r="K876" s="1">
        <v>1</v>
      </c>
      <c r="L876" s="8">
        <f t="shared" si="65"/>
        <v>3</v>
      </c>
      <c r="M876" s="6">
        <v>5249.4229708499997</v>
      </c>
      <c r="N876" s="6">
        <f t="shared" si="66"/>
        <v>5777.2930516504493</v>
      </c>
      <c r="O876" s="7">
        <f t="shared" si="67"/>
        <v>-527.87008080044961</v>
      </c>
      <c r="P876" s="7">
        <v>21073.676266099999</v>
      </c>
      <c r="Q876" s="24">
        <f t="shared" si="68"/>
        <v>0.24909858652875114</v>
      </c>
      <c r="R876" s="24">
        <v>0.35001525282859802</v>
      </c>
      <c r="S876" s="25">
        <f t="shared" si="69"/>
        <v>8.7188304743107246</v>
      </c>
      <c r="T876" s="4">
        <v>875</v>
      </c>
    </row>
    <row r="877" spans="1:20" x14ac:dyDescent="0.25">
      <c r="A877" s="33">
        <v>5885</v>
      </c>
      <c r="B877" s="5" t="s">
        <v>41</v>
      </c>
      <c r="C877" s="5" t="s">
        <v>15</v>
      </c>
      <c r="D877" s="6"/>
      <c r="E877" s="7"/>
      <c r="F877" s="8"/>
      <c r="G877" s="7">
        <v>1444.5873960199999</v>
      </c>
      <c r="H877" s="7"/>
      <c r="I877" s="8">
        <v>1</v>
      </c>
      <c r="J877" s="7">
        <v>4883.9387904699997</v>
      </c>
      <c r="K877" s="1">
        <v>1</v>
      </c>
      <c r="L877" s="8">
        <f t="shared" si="65"/>
        <v>2</v>
      </c>
      <c r="M877" s="6">
        <v>6245.6437566799996</v>
      </c>
      <c r="N877" s="6">
        <f t="shared" si="66"/>
        <v>6328.5261864899994</v>
      </c>
      <c r="O877" s="7">
        <f t="shared" si="67"/>
        <v>-82.882429809999849</v>
      </c>
      <c r="P877" s="7">
        <v>44365.750827399999</v>
      </c>
      <c r="Q877" s="24">
        <f t="shared" si="68"/>
        <v>0.14077624384129053</v>
      </c>
      <c r="R877" s="24">
        <v>0.61733049154281616</v>
      </c>
      <c r="S877" s="25">
        <f t="shared" si="69"/>
        <v>8.6905467808095231</v>
      </c>
      <c r="T877" s="4">
        <v>876</v>
      </c>
    </row>
    <row r="878" spans="1:20" x14ac:dyDescent="0.25">
      <c r="A878" s="33">
        <v>85440</v>
      </c>
      <c r="B878" s="5" t="s">
        <v>135</v>
      </c>
      <c r="C878" s="5" t="s">
        <v>114</v>
      </c>
      <c r="D878" s="6">
        <v>5705.4157801199999</v>
      </c>
      <c r="E878" s="7">
        <v>15363.008798000001</v>
      </c>
      <c r="F878" s="8">
        <v>1</v>
      </c>
      <c r="G878" s="7">
        <v>40.199364985199999</v>
      </c>
      <c r="H878" s="7"/>
      <c r="I878" s="8">
        <v>1</v>
      </c>
      <c r="J878" s="7"/>
      <c r="K878" s="1"/>
      <c r="L878" s="8">
        <f t="shared" si="65"/>
        <v>2</v>
      </c>
      <c r="M878" s="6">
        <v>21105.276409599999</v>
      </c>
      <c r="N878" s="6">
        <f t="shared" si="66"/>
        <v>21108.623943105202</v>
      </c>
      <c r="O878" s="7">
        <f t="shared" si="67"/>
        <v>-3.3475335052025912</v>
      </c>
      <c r="P878" s="7">
        <v>83667.454741299996</v>
      </c>
      <c r="Q878" s="24">
        <f t="shared" si="68"/>
        <v>0.25225192370029148</v>
      </c>
      <c r="R878" s="24">
        <v>0.34138411283493042</v>
      </c>
      <c r="S878" s="25">
        <f t="shared" si="69"/>
        <v>8.6114799183328561</v>
      </c>
      <c r="T878" s="4">
        <v>877</v>
      </c>
    </row>
    <row r="879" spans="1:20" x14ac:dyDescent="0.25">
      <c r="A879" s="33">
        <v>73268</v>
      </c>
      <c r="B879" s="5" t="s">
        <v>889</v>
      </c>
      <c r="C879" s="5" t="s">
        <v>35</v>
      </c>
      <c r="D879" s="6"/>
      <c r="E879" s="7">
        <v>6332.45206203</v>
      </c>
      <c r="F879" s="8">
        <v>1</v>
      </c>
      <c r="G879" s="7">
        <v>130.390500874</v>
      </c>
      <c r="H879" s="7"/>
      <c r="I879" s="8">
        <v>1</v>
      </c>
      <c r="J879" s="7"/>
      <c r="K879" s="1"/>
      <c r="L879" s="8">
        <f t="shared" si="65"/>
        <v>2</v>
      </c>
      <c r="M879" s="6">
        <v>6446.8744368500002</v>
      </c>
      <c r="N879" s="6">
        <f t="shared" si="66"/>
        <v>6462.8425629040003</v>
      </c>
      <c r="O879" s="7">
        <f t="shared" si="67"/>
        <v>-15.968126054000095</v>
      </c>
      <c r="P879" s="7">
        <v>21742.683356099998</v>
      </c>
      <c r="Q879" s="24">
        <f t="shared" si="68"/>
        <v>0.29650776453226063</v>
      </c>
      <c r="R879" s="24">
        <v>0.28793957829475403</v>
      </c>
      <c r="S879" s="25">
        <f t="shared" si="69"/>
        <v>8.5376320680539344</v>
      </c>
      <c r="T879" s="4">
        <v>878</v>
      </c>
    </row>
    <row r="880" spans="1:20" x14ac:dyDescent="0.25">
      <c r="A880" s="33">
        <v>76113</v>
      </c>
      <c r="B880" s="5" t="s">
        <v>857</v>
      </c>
      <c r="C880" s="5" t="s">
        <v>57</v>
      </c>
      <c r="D880" s="6">
        <v>24.898753083100001</v>
      </c>
      <c r="E880" s="7">
        <v>2372.0602590600001</v>
      </c>
      <c r="F880" s="8">
        <v>1</v>
      </c>
      <c r="G880" s="7">
        <v>8154.8431110953325</v>
      </c>
      <c r="H880" s="7">
        <v>10.152254470082898</v>
      </c>
      <c r="I880" s="8">
        <v>1</v>
      </c>
      <c r="J880" s="7">
        <v>1608.3996100100001</v>
      </c>
      <c r="K880" s="1">
        <v>1</v>
      </c>
      <c r="L880" s="8">
        <f t="shared" si="65"/>
        <v>3</v>
      </c>
      <c r="M880" s="6">
        <v>11841.9664565</v>
      </c>
      <c r="N880" s="6">
        <f t="shared" si="66"/>
        <v>12170.353987718516</v>
      </c>
      <c r="O880" s="7">
        <f t="shared" si="67"/>
        <v>-328.38753121851551</v>
      </c>
      <c r="P880" s="7">
        <v>39610.199718399999</v>
      </c>
      <c r="Q880" s="24">
        <f t="shared" si="68"/>
        <v>0.29896255360204838</v>
      </c>
      <c r="R880" s="24">
        <v>0.28453224897384644</v>
      </c>
      <c r="S880" s="25">
        <f t="shared" si="69"/>
        <v>8.5064487735354941</v>
      </c>
      <c r="T880" s="4">
        <v>879</v>
      </c>
    </row>
    <row r="881" spans="1:20" x14ac:dyDescent="0.25">
      <c r="A881" s="33">
        <v>47798</v>
      </c>
      <c r="B881" s="5" t="s">
        <v>891</v>
      </c>
      <c r="C881" s="5" t="s">
        <v>69</v>
      </c>
      <c r="D881" s="6">
        <v>1624.7901883899999</v>
      </c>
      <c r="E881" s="7">
        <v>5642.6772594100003</v>
      </c>
      <c r="F881" s="8">
        <v>1</v>
      </c>
      <c r="G881" s="7">
        <v>0.26061099999999998</v>
      </c>
      <c r="H881" s="7"/>
      <c r="I881" s="8">
        <v>1</v>
      </c>
      <c r="J881" s="7"/>
      <c r="K881" s="1"/>
      <c r="L881" s="8">
        <f t="shared" si="65"/>
        <v>2</v>
      </c>
      <c r="M881" s="6">
        <v>7267.7280436000001</v>
      </c>
      <c r="N881" s="6">
        <f t="shared" si="66"/>
        <v>7267.7280587999994</v>
      </c>
      <c r="O881" s="6">
        <f t="shared" si="67"/>
        <v>-1.5199999324977398E-5</v>
      </c>
      <c r="P881" s="7">
        <v>49493.070469699996</v>
      </c>
      <c r="Q881" s="24">
        <f t="shared" si="68"/>
        <v>0.14684334543457661</v>
      </c>
      <c r="R881" s="24">
        <v>0.57904762029647827</v>
      </c>
      <c r="S881" s="25">
        <f t="shared" si="69"/>
        <v>8.5029289730265312</v>
      </c>
      <c r="T881" s="4">
        <v>880</v>
      </c>
    </row>
    <row r="882" spans="1:20" x14ac:dyDescent="0.25">
      <c r="A882" s="33">
        <v>85162</v>
      </c>
      <c r="B882" s="5" t="s">
        <v>863</v>
      </c>
      <c r="C882" s="5" t="s">
        <v>114</v>
      </c>
      <c r="D882" s="6">
        <v>2710.9335756099999</v>
      </c>
      <c r="E882" s="7">
        <v>5560.8605537100002</v>
      </c>
      <c r="F882" s="8">
        <v>1</v>
      </c>
      <c r="G882" s="7">
        <v>6912.4637460499998</v>
      </c>
      <c r="H882" s="7"/>
      <c r="I882" s="8">
        <v>1</v>
      </c>
      <c r="J882" s="7">
        <v>4350.3454687599997</v>
      </c>
      <c r="K882" s="1">
        <v>1</v>
      </c>
      <c r="L882" s="8">
        <f t="shared" si="65"/>
        <v>3</v>
      </c>
      <c r="M882" s="6">
        <v>17961.934728</v>
      </c>
      <c r="N882" s="6">
        <f t="shared" si="66"/>
        <v>19534.603344129999</v>
      </c>
      <c r="O882" s="7">
        <f t="shared" si="67"/>
        <v>-1572.6686161299986</v>
      </c>
      <c r="P882" s="7">
        <v>77607.625045799999</v>
      </c>
      <c r="Q882" s="24">
        <f t="shared" si="68"/>
        <v>0.23144548898899814</v>
      </c>
      <c r="R882" s="24">
        <v>0.36523929238319397</v>
      </c>
      <c r="S882" s="25">
        <f t="shared" si="69"/>
        <v>8.4532986623623998</v>
      </c>
      <c r="T882" s="4">
        <v>881</v>
      </c>
    </row>
    <row r="883" spans="1:20" x14ac:dyDescent="0.25">
      <c r="A883" s="33">
        <v>68276</v>
      </c>
      <c r="B883" s="5" t="s">
        <v>893</v>
      </c>
      <c r="C883" s="5" t="s">
        <v>350</v>
      </c>
      <c r="D883" s="6"/>
      <c r="E883" s="7"/>
      <c r="F883" s="8"/>
      <c r="G883" s="7">
        <v>3752.0740258800001</v>
      </c>
      <c r="H883" s="7"/>
      <c r="I883" s="8">
        <v>1</v>
      </c>
      <c r="J883" s="7">
        <v>1.1783760084299999</v>
      </c>
      <c r="K883" s="1">
        <v>1</v>
      </c>
      <c r="L883" s="8">
        <f t="shared" si="65"/>
        <v>2</v>
      </c>
      <c r="M883" s="6">
        <v>3752.1389679499998</v>
      </c>
      <c r="N883" s="6">
        <f t="shared" si="66"/>
        <v>3753.2524018884301</v>
      </c>
      <c r="O883" s="7">
        <f t="shared" si="67"/>
        <v>-1.1134339384302621</v>
      </c>
      <c r="P883" s="7">
        <v>9885.0898300299996</v>
      </c>
      <c r="Q883" s="24">
        <f t="shared" si="68"/>
        <v>0.37957560654141398</v>
      </c>
      <c r="R883" s="24">
        <v>0.22218285501003265</v>
      </c>
      <c r="S883" s="25">
        <f t="shared" si="69"/>
        <v>8.4335191953536182</v>
      </c>
      <c r="T883" s="4">
        <v>882</v>
      </c>
    </row>
    <row r="884" spans="1:20" x14ac:dyDescent="0.25">
      <c r="A884" s="33">
        <v>68079</v>
      </c>
      <c r="B884" s="5" t="s">
        <v>928</v>
      </c>
      <c r="C884" s="5" t="s">
        <v>350</v>
      </c>
      <c r="D884" s="6"/>
      <c r="E884" s="7"/>
      <c r="F884" s="8"/>
      <c r="G884" s="7">
        <v>2812.8842388100002</v>
      </c>
      <c r="H884" s="7">
        <v>11.254494422600001</v>
      </c>
      <c r="I884" s="8">
        <v>1</v>
      </c>
      <c r="J884" s="7">
        <v>1832.9524833</v>
      </c>
      <c r="K884" s="1">
        <v>1</v>
      </c>
      <c r="L884" s="8">
        <f t="shared" si="65"/>
        <v>2</v>
      </c>
      <c r="M884" s="6">
        <v>4280.0643203400004</v>
      </c>
      <c r="N884" s="6">
        <f t="shared" si="66"/>
        <v>4657.0912165326008</v>
      </c>
      <c r="O884" s="7">
        <f t="shared" si="67"/>
        <v>-377.02689619260036</v>
      </c>
      <c r="P884" s="7">
        <v>13762.6330837</v>
      </c>
      <c r="Q884" s="24">
        <f t="shared" si="68"/>
        <v>0.31099167537999428</v>
      </c>
      <c r="R884" s="24">
        <v>0.2700941264629364</v>
      </c>
      <c r="S884" s="25">
        <f t="shared" si="69"/>
        <v>8.3997024899004646</v>
      </c>
      <c r="T884" s="4">
        <v>883</v>
      </c>
    </row>
    <row r="885" spans="1:20" x14ac:dyDescent="0.25">
      <c r="A885" s="33">
        <v>25530</v>
      </c>
      <c r="B885" s="5" t="s">
        <v>866</v>
      </c>
      <c r="C885" s="5" t="s">
        <v>61</v>
      </c>
      <c r="D885" s="6">
        <v>929.60917411900004</v>
      </c>
      <c r="E885" s="7">
        <v>4915.3235580600003</v>
      </c>
      <c r="F885" s="8">
        <v>1</v>
      </c>
      <c r="G885" s="7">
        <v>10983.359908099999</v>
      </c>
      <c r="H885" s="7">
        <v>6.5225259193500001E-2</v>
      </c>
      <c r="I885" s="8">
        <v>1</v>
      </c>
      <c r="J885" s="7"/>
      <c r="K885" s="1"/>
      <c r="L885" s="8">
        <f t="shared" si="65"/>
        <v>2</v>
      </c>
      <c r="M885" s="6">
        <v>16810.725537800001</v>
      </c>
      <c r="N885" s="6">
        <f t="shared" si="66"/>
        <v>16828.357865538193</v>
      </c>
      <c r="O885" s="7">
        <f t="shared" si="67"/>
        <v>-17.632327738192544</v>
      </c>
      <c r="P885" s="7">
        <v>88453.182551699996</v>
      </c>
      <c r="Q885" s="24">
        <f t="shared" si="68"/>
        <v>0.19005224066385967</v>
      </c>
      <c r="R885" s="24">
        <v>0.4419134259223938</v>
      </c>
      <c r="S885" s="25">
        <f t="shared" si="69"/>
        <v>8.3986636775993517</v>
      </c>
      <c r="T885" s="4">
        <v>884</v>
      </c>
    </row>
    <row r="886" spans="1:20" x14ac:dyDescent="0.25">
      <c r="A886" s="33">
        <v>76895</v>
      </c>
      <c r="B886" s="5" t="s">
        <v>872</v>
      </c>
      <c r="C886" s="5" t="s">
        <v>57</v>
      </c>
      <c r="D886" s="6">
        <v>94.147104655299998</v>
      </c>
      <c r="E886" s="7">
        <v>3840.2613845800001</v>
      </c>
      <c r="F886" s="8">
        <v>1</v>
      </c>
      <c r="G886" s="7">
        <v>9255.0634660526157</v>
      </c>
      <c r="H886" s="7">
        <v>4.9205574427006997</v>
      </c>
      <c r="I886" s="8">
        <v>1</v>
      </c>
      <c r="J886" s="7"/>
      <c r="K886" s="1"/>
      <c r="L886" s="8">
        <f t="shared" si="65"/>
        <v>2</v>
      </c>
      <c r="M886" s="6">
        <v>13175.2354674</v>
      </c>
      <c r="N886" s="6">
        <f t="shared" si="66"/>
        <v>13194.392512730617</v>
      </c>
      <c r="O886" s="7">
        <f t="shared" si="67"/>
        <v>-19.15704533061762</v>
      </c>
      <c r="P886" s="7">
        <v>36800.721617900002</v>
      </c>
      <c r="Q886" s="24">
        <f t="shared" si="68"/>
        <v>0.35801568252377741</v>
      </c>
      <c r="R886" s="24">
        <v>0.23436263203620911</v>
      </c>
      <c r="S886" s="25">
        <f t="shared" si="69"/>
        <v>8.3905497666512296</v>
      </c>
      <c r="T886" s="4">
        <v>885</v>
      </c>
    </row>
    <row r="887" spans="1:20" x14ac:dyDescent="0.25">
      <c r="A887" s="33">
        <v>52427</v>
      </c>
      <c r="B887" s="5" t="s">
        <v>460</v>
      </c>
      <c r="C887" s="5" t="s">
        <v>18</v>
      </c>
      <c r="D887" s="6">
        <v>3140.0942194899999</v>
      </c>
      <c r="E887" s="7"/>
      <c r="F887" s="8">
        <v>1</v>
      </c>
      <c r="G887" s="7">
        <v>13133.377670181779</v>
      </c>
      <c r="H887" s="7"/>
      <c r="I887" s="8">
        <v>1</v>
      </c>
      <c r="J887" s="7">
        <v>2964.1233183200002</v>
      </c>
      <c r="K887" s="1">
        <v>1</v>
      </c>
      <c r="L887" s="8">
        <f t="shared" si="65"/>
        <v>3</v>
      </c>
      <c r="M887" s="6">
        <v>19103.319119899999</v>
      </c>
      <c r="N887" s="6">
        <f t="shared" si="66"/>
        <v>19237.595207991777</v>
      </c>
      <c r="O887" s="7">
        <f t="shared" si="67"/>
        <v>-134.27608809177764</v>
      </c>
      <c r="P887" s="7">
        <v>181000.578217</v>
      </c>
      <c r="Q887" s="24">
        <f t="shared" si="68"/>
        <v>0.10554286239349576</v>
      </c>
      <c r="R887" s="24">
        <v>0.79165977239608765</v>
      </c>
      <c r="S887" s="25">
        <f t="shared" si="69"/>
        <v>8.3554038420466448</v>
      </c>
      <c r="T887" s="4">
        <v>886</v>
      </c>
    </row>
    <row r="888" spans="1:20" x14ac:dyDescent="0.25">
      <c r="A888" s="33">
        <v>15238</v>
      </c>
      <c r="B888" s="5" t="s">
        <v>892</v>
      </c>
      <c r="C888" s="5" t="s">
        <v>46</v>
      </c>
      <c r="D888" s="6"/>
      <c r="E888" s="7">
        <v>1474.55461556</v>
      </c>
      <c r="F888" s="8">
        <v>1</v>
      </c>
      <c r="G888" s="7">
        <v>7634.1891921000006</v>
      </c>
      <c r="H888" s="7"/>
      <c r="I888" s="8">
        <v>1</v>
      </c>
      <c r="J888" s="7">
        <v>7717.9326437299997</v>
      </c>
      <c r="K888" s="1">
        <v>1</v>
      </c>
      <c r="L888" s="8">
        <f t="shared" si="65"/>
        <v>3</v>
      </c>
      <c r="M888" s="6">
        <v>13662.598976200001</v>
      </c>
      <c r="N888" s="6">
        <f t="shared" si="66"/>
        <v>16826.676451390002</v>
      </c>
      <c r="O888" s="7">
        <f t="shared" si="67"/>
        <v>-3164.0774751900008</v>
      </c>
      <c r="P888" s="7">
        <v>23400.243798200001</v>
      </c>
      <c r="Q888" s="24">
        <f t="shared" si="68"/>
        <v>0.58386566798295314</v>
      </c>
      <c r="R888" s="24">
        <v>0.14259876310825348</v>
      </c>
      <c r="S888" s="25">
        <f t="shared" si="69"/>
        <v>8.3258522075743322</v>
      </c>
      <c r="T888" s="4">
        <v>887</v>
      </c>
    </row>
    <row r="889" spans="1:20" x14ac:dyDescent="0.25">
      <c r="A889" s="33">
        <v>76036</v>
      </c>
      <c r="B889" s="5" t="s">
        <v>890</v>
      </c>
      <c r="C889" s="5" t="s">
        <v>57</v>
      </c>
      <c r="D889" s="6"/>
      <c r="E889" s="7">
        <v>827.85739560399998</v>
      </c>
      <c r="F889" s="8">
        <v>1</v>
      </c>
      <c r="G889" s="7">
        <v>1929.7692079429371</v>
      </c>
      <c r="H889" s="7">
        <v>14.562070287882596</v>
      </c>
      <c r="I889" s="8">
        <v>1</v>
      </c>
      <c r="J889" s="7">
        <v>1902.0769433</v>
      </c>
      <c r="K889" s="1">
        <v>1</v>
      </c>
      <c r="L889" s="8">
        <f t="shared" si="65"/>
        <v>3</v>
      </c>
      <c r="M889" s="6">
        <v>4356.9801106799996</v>
      </c>
      <c r="N889" s="6">
        <f t="shared" si="66"/>
        <v>4674.2656171348199</v>
      </c>
      <c r="O889" s="7">
        <f t="shared" si="67"/>
        <v>-317.28550645482028</v>
      </c>
      <c r="P889" s="7">
        <v>11103.673612500001</v>
      </c>
      <c r="Q889" s="24">
        <f t="shared" si="68"/>
        <v>0.39239086654844696</v>
      </c>
      <c r="R889" s="24">
        <v>0.21165049076080322</v>
      </c>
      <c r="S889" s="25">
        <f t="shared" si="69"/>
        <v>8.3049719475035637</v>
      </c>
      <c r="T889" s="4">
        <v>888</v>
      </c>
    </row>
    <row r="890" spans="1:20" x14ac:dyDescent="0.25">
      <c r="A890" s="33">
        <v>5890</v>
      </c>
      <c r="B890" s="5" t="s">
        <v>146</v>
      </c>
      <c r="C890" s="5" t="s">
        <v>15</v>
      </c>
      <c r="D890" s="6"/>
      <c r="E890" s="7">
        <v>2.54061330624</v>
      </c>
      <c r="F890" s="8">
        <v>1</v>
      </c>
      <c r="G890" s="7">
        <v>5571.0486072900003</v>
      </c>
      <c r="H890" s="7">
        <v>1.19040624593</v>
      </c>
      <c r="I890" s="8">
        <v>1</v>
      </c>
      <c r="J890" s="7">
        <v>11591.0471937</v>
      </c>
      <c r="K890" s="1">
        <v>1</v>
      </c>
      <c r="L890" s="8">
        <f t="shared" si="65"/>
        <v>3</v>
      </c>
      <c r="M890" s="6">
        <v>16361.1074794</v>
      </c>
      <c r="N890" s="6">
        <f t="shared" si="66"/>
        <v>17165.82682054217</v>
      </c>
      <c r="O890" s="7">
        <f t="shared" si="67"/>
        <v>-804.71934114217038</v>
      </c>
      <c r="P890" s="7">
        <v>101619.191595</v>
      </c>
      <c r="Q890" s="24">
        <f t="shared" si="68"/>
        <v>0.16100410978082433</v>
      </c>
      <c r="R890" s="24">
        <v>0.51534843444824219</v>
      </c>
      <c r="S890" s="25">
        <f t="shared" si="69"/>
        <v>8.2973215915280729</v>
      </c>
      <c r="T890" s="4">
        <v>889</v>
      </c>
    </row>
    <row r="891" spans="1:20" x14ac:dyDescent="0.25">
      <c r="A891" s="33">
        <v>63111</v>
      </c>
      <c r="B891" s="5" t="s">
        <v>133</v>
      </c>
      <c r="C891" s="5" t="s">
        <v>224</v>
      </c>
      <c r="D891" s="6"/>
      <c r="E891" s="7">
        <v>6.3701870609300002</v>
      </c>
      <c r="F891" s="8">
        <v>1</v>
      </c>
      <c r="G891" s="7">
        <v>715.85820078699999</v>
      </c>
      <c r="H891" s="7"/>
      <c r="I891" s="8">
        <v>1</v>
      </c>
      <c r="J891" s="7"/>
      <c r="K891" s="1"/>
      <c r="L891" s="8">
        <f t="shared" si="65"/>
        <v>2</v>
      </c>
      <c r="M891" s="6">
        <v>722.22838910999997</v>
      </c>
      <c r="N891" s="6">
        <f t="shared" si="66"/>
        <v>722.22838784792998</v>
      </c>
      <c r="O891" s="7">
        <f t="shared" si="67"/>
        <v>1.2620699862964102E-6</v>
      </c>
      <c r="P891" s="7">
        <v>3691.95544023</v>
      </c>
      <c r="Q891" s="24">
        <f t="shared" si="68"/>
        <v>0.19562218472089871</v>
      </c>
      <c r="R891" s="24">
        <v>0.42226147651672363</v>
      </c>
      <c r="S891" s="25">
        <f t="shared" si="69"/>
        <v>8.2603712559673941</v>
      </c>
      <c r="T891" s="4">
        <v>890</v>
      </c>
    </row>
    <row r="892" spans="1:20" x14ac:dyDescent="0.25">
      <c r="A892" s="33">
        <v>23162</v>
      </c>
      <c r="B892" s="5" t="s">
        <v>894</v>
      </c>
      <c r="C892" s="5" t="s">
        <v>296</v>
      </c>
      <c r="D892" s="6">
        <v>957.97250884599998</v>
      </c>
      <c r="E892" s="7">
        <v>5305.7384323300003</v>
      </c>
      <c r="F892" s="8">
        <v>1</v>
      </c>
      <c r="G892" s="7">
        <v>21.638312069400001</v>
      </c>
      <c r="H892" s="7"/>
      <c r="I892" s="8">
        <v>1</v>
      </c>
      <c r="J892" s="7"/>
      <c r="K892" s="1"/>
      <c r="L892" s="8">
        <f t="shared" si="65"/>
        <v>2</v>
      </c>
      <c r="M892" s="6">
        <v>6285.3492482199999</v>
      </c>
      <c r="N892" s="6">
        <f t="shared" si="66"/>
        <v>6285.3492532454002</v>
      </c>
      <c r="O892" s="7">
        <f t="shared" si="67"/>
        <v>-5.0254002417204902E-6</v>
      </c>
      <c r="P892" s="7">
        <v>28985.462259899999</v>
      </c>
      <c r="Q892" s="24">
        <f t="shared" si="68"/>
        <v>0.21684488561410595</v>
      </c>
      <c r="R892" s="24">
        <v>0.38009241223335266</v>
      </c>
      <c r="S892" s="25">
        <f t="shared" si="69"/>
        <v>8.2421095653530969</v>
      </c>
      <c r="T892" s="4">
        <v>891</v>
      </c>
    </row>
    <row r="893" spans="1:20" x14ac:dyDescent="0.25">
      <c r="A893" s="33">
        <v>5368</v>
      </c>
      <c r="B893" s="5" t="s">
        <v>249</v>
      </c>
      <c r="C893" s="5" t="s">
        <v>15</v>
      </c>
      <c r="D893" s="6"/>
      <c r="E893" s="7">
        <v>108.98279593700001</v>
      </c>
      <c r="F893" s="8">
        <v>1</v>
      </c>
      <c r="G893" s="7">
        <v>5329.2459641656396</v>
      </c>
      <c r="H893" s="7"/>
      <c r="I893" s="8">
        <v>1</v>
      </c>
      <c r="J893" s="7"/>
      <c r="K893" s="1"/>
      <c r="L893" s="8">
        <f t="shared" si="65"/>
        <v>2</v>
      </c>
      <c r="M893" s="6">
        <v>5394.9995459000002</v>
      </c>
      <c r="N893" s="6">
        <f t="shared" si="66"/>
        <v>5438.2287601026401</v>
      </c>
      <c r="O893" s="7">
        <f t="shared" si="67"/>
        <v>-43.229214202639923</v>
      </c>
      <c r="P893" s="7">
        <v>20353.296342500002</v>
      </c>
      <c r="Q893" s="24">
        <f t="shared" si="68"/>
        <v>0.26506760650040878</v>
      </c>
      <c r="R893" s="24">
        <v>0.3103046715259552</v>
      </c>
      <c r="S893" s="25">
        <f t="shared" si="69"/>
        <v>8.2251716567280493</v>
      </c>
      <c r="T893" s="4">
        <v>892</v>
      </c>
    </row>
    <row r="894" spans="1:20" x14ac:dyDescent="0.25">
      <c r="A894" s="33">
        <v>52621</v>
      </c>
      <c r="B894" s="5" t="s">
        <v>888</v>
      </c>
      <c r="C894" s="5" t="s">
        <v>18</v>
      </c>
      <c r="D894" s="6">
        <v>11758.2752588</v>
      </c>
      <c r="E894" s="7"/>
      <c r="F894" s="8">
        <v>1</v>
      </c>
      <c r="G894" s="7">
        <v>3590.14266176</v>
      </c>
      <c r="H894" s="7">
        <v>0.130166251319</v>
      </c>
      <c r="I894" s="8">
        <v>1</v>
      </c>
      <c r="J894" s="7"/>
      <c r="K894" s="1"/>
      <c r="L894" s="8">
        <f t="shared" si="65"/>
        <v>2</v>
      </c>
      <c r="M894" s="6">
        <v>15257.4579342</v>
      </c>
      <c r="N894" s="6">
        <f t="shared" si="66"/>
        <v>15348.548086811321</v>
      </c>
      <c r="O894" s="7">
        <f t="shared" si="67"/>
        <v>-91.090152611321173</v>
      </c>
      <c r="P894" s="7">
        <v>145756.58476900001</v>
      </c>
      <c r="Q894" s="24">
        <f t="shared" si="68"/>
        <v>0.10467765801716977</v>
      </c>
      <c r="R894" s="24">
        <v>0.78410041332244873</v>
      </c>
      <c r="S894" s="25">
        <f t="shared" si="69"/>
        <v>8.2077794916888749</v>
      </c>
      <c r="T894" s="4">
        <v>893</v>
      </c>
    </row>
    <row r="895" spans="1:20" x14ac:dyDescent="0.25">
      <c r="A895" s="33">
        <v>73678</v>
      </c>
      <c r="B895" s="5" t="s">
        <v>170</v>
      </c>
      <c r="C895" s="5" t="s">
        <v>35</v>
      </c>
      <c r="D895" s="6"/>
      <c r="E895" s="7">
        <v>572.11938913899996</v>
      </c>
      <c r="F895" s="8">
        <v>1</v>
      </c>
      <c r="G895" s="7">
        <v>3140.9439353253074</v>
      </c>
      <c r="H895" s="7"/>
      <c r="I895" s="8">
        <v>1</v>
      </c>
      <c r="J895" s="7">
        <v>4878.5082563200003</v>
      </c>
      <c r="K895" s="1">
        <v>1</v>
      </c>
      <c r="L895" s="8">
        <f t="shared" si="65"/>
        <v>3</v>
      </c>
      <c r="M895" s="6">
        <v>7805.6175989900003</v>
      </c>
      <c r="N895" s="6">
        <f t="shared" si="66"/>
        <v>8591.571580784308</v>
      </c>
      <c r="O895" s="7">
        <f t="shared" si="67"/>
        <v>-785.95398179430777</v>
      </c>
      <c r="P895" s="7">
        <v>41143.515176200002</v>
      </c>
      <c r="Q895" s="24">
        <f t="shared" si="68"/>
        <v>0.1897168378919957</v>
      </c>
      <c r="R895" s="24">
        <v>0.43221321702003479</v>
      </c>
      <c r="S895" s="25">
        <f t="shared" si="69"/>
        <v>8.1998124828167906</v>
      </c>
      <c r="T895" s="4">
        <v>894</v>
      </c>
    </row>
    <row r="896" spans="1:20" x14ac:dyDescent="0.25">
      <c r="A896" s="33">
        <v>5376</v>
      </c>
      <c r="B896" s="5" t="s">
        <v>443</v>
      </c>
      <c r="C896" s="5" t="s">
        <v>15</v>
      </c>
      <c r="D896" s="6"/>
      <c r="E896" s="7"/>
      <c r="F896" s="8"/>
      <c r="G896" s="7">
        <v>2398.0348930045002</v>
      </c>
      <c r="H896" s="7">
        <v>1.98384660073</v>
      </c>
      <c r="I896" s="8">
        <v>1</v>
      </c>
      <c r="J896" s="7">
        <v>2302.1821418</v>
      </c>
      <c r="K896" s="1">
        <v>1</v>
      </c>
      <c r="L896" s="8">
        <f t="shared" si="65"/>
        <v>2</v>
      </c>
      <c r="M896" s="6">
        <v>3828.4535890299999</v>
      </c>
      <c r="N896" s="6">
        <f t="shared" si="66"/>
        <v>4702.2008814052297</v>
      </c>
      <c r="O896" s="7">
        <f t="shared" si="67"/>
        <v>-873.74729237522979</v>
      </c>
      <c r="P896" s="7">
        <v>13514.2820039</v>
      </c>
      <c r="Q896" s="24">
        <f t="shared" si="68"/>
        <v>0.28328945540171285</v>
      </c>
      <c r="R896" s="24">
        <v>0.28920421004295349</v>
      </c>
      <c r="S896" s="25">
        <f t="shared" si="69"/>
        <v>8.1928503162950879</v>
      </c>
      <c r="T896" s="4">
        <v>895</v>
      </c>
    </row>
    <row r="897" spans="1:20" x14ac:dyDescent="0.25">
      <c r="A897" s="33">
        <v>68867</v>
      </c>
      <c r="B897" s="5" t="s">
        <v>944</v>
      </c>
      <c r="C897" s="5" t="s">
        <v>350</v>
      </c>
      <c r="D897" s="6"/>
      <c r="E897" s="7"/>
      <c r="F897" s="8"/>
      <c r="G897" s="7">
        <v>2313.3545995489999</v>
      </c>
      <c r="H897" s="7"/>
      <c r="I897" s="8">
        <v>1</v>
      </c>
      <c r="J897" s="7">
        <v>2718.4989219399999</v>
      </c>
      <c r="K897" s="1">
        <v>1</v>
      </c>
      <c r="L897" s="8">
        <f t="shared" si="65"/>
        <v>2</v>
      </c>
      <c r="M897" s="6">
        <v>3868.5519010600001</v>
      </c>
      <c r="N897" s="6">
        <f t="shared" si="66"/>
        <v>5031.8535214889998</v>
      </c>
      <c r="O897" s="7">
        <f t="shared" si="67"/>
        <v>-1163.3016204289997</v>
      </c>
      <c r="P897" s="7">
        <v>9255.3887837000002</v>
      </c>
      <c r="Q897" s="24">
        <f t="shared" si="68"/>
        <v>0.41797832500273213</v>
      </c>
      <c r="R897" s="24">
        <v>0.19581152498722076</v>
      </c>
      <c r="S897" s="25">
        <f t="shared" si="69"/>
        <v>8.1844973230389169</v>
      </c>
      <c r="T897" s="4">
        <v>896</v>
      </c>
    </row>
    <row r="898" spans="1:20" x14ac:dyDescent="0.25">
      <c r="A898" s="33">
        <v>54810</v>
      </c>
      <c r="B898" s="5" t="s">
        <v>895</v>
      </c>
      <c r="C898" s="5" t="s">
        <v>12</v>
      </c>
      <c r="D898" s="6">
        <v>1398.1466399000001</v>
      </c>
      <c r="E898" s="7">
        <v>4692.56321475</v>
      </c>
      <c r="F898" s="8">
        <v>1</v>
      </c>
      <c r="G898" s="7">
        <v>12752.604024823</v>
      </c>
      <c r="H898" s="7"/>
      <c r="I898" s="8">
        <v>1</v>
      </c>
      <c r="J898" s="7">
        <v>18870.296102699998</v>
      </c>
      <c r="K898" s="1">
        <v>1</v>
      </c>
      <c r="L898" s="8">
        <f t="shared" ref="L898:L961" si="70">+F898+I898+K898</f>
        <v>3</v>
      </c>
      <c r="M898" s="6">
        <v>35368.110689200003</v>
      </c>
      <c r="N898" s="6">
        <f t="shared" ref="N898:N961" si="71">+D898+E898+G898+H898+J898</f>
        <v>37713.609982173002</v>
      </c>
      <c r="O898" s="7">
        <f t="shared" ref="O898:O961" si="72">+M898-N898</f>
        <v>-2345.4992929729997</v>
      </c>
      <c r="P898" s="7">
        <v>268116.07847499999</v>
      </c>
      <c r="Q898" s="24">
        <f t="shared" ref="Q898:Q961" si="73">+M898/P898</f>
        <v>0.1319134267902469</v>
      </c>
      <c r="R898" s="24">
        <v>0.61936599016189575</v>
      </c>
      <c r="S898" s="25">
        <f t="shared" si="69"/>
        <v>8.1702690199590027</v>
      </c>
      <c r="T898" s="4">
        <v>897</v>
      </c>
    </row>
    <row r="899" spans="1:20" x14ac:dyDescent="0.25">
      <c r="A899" s="33">
        <v>68655</v>
      </c>
      <c r="B899" s="5" t="s">
        <v>1026</v>
      </c>
      <c r="C899" s="5" t="s">
        <v>350</v>
      </c>
      <c r="D899" s="6">
        <v>2498.5928383999999</v>
      </c>
      <c r="E899" s="7">
        <v>17867.316116900001</v>
      </c>
      <c r="F899" s="8">
        <v>1</v>
      </c>
      <c r="G899" s="7">
        <v>2334.0696273012004</v>
      </c>
      <c r="H899" s="7"/>
      <c r="I899" s="8">
        <v>1</v>
      </c>
      <c r="J899" s="7"/>
      <c r="K899" s="1"/>
      <c r="L899" s="8">
        <f t="shared" si="70"/>
        <v>2</v>
      </c>
      <c r="M899" s="6">
        <v>22690.689477100001</v>
      </c>
      <c r="N899" s="6">
        <f t="shared" si="71"/>
        <v>22699.978582601201</v>
      </c>
      <c r="O899" s="7">
        <f t="shared" si="72"/>
        <v>-9.2891055012005381</v>
      </c>
      <c r="P899" s="7">
        <v>140035.41396100001</v>
      </c>
      <c r="Q899" s="24">
        <f t="shared" si="73"/>
        <v>0.16203536544990954</v>
      </c>
      <c r="R899" s="24">
        <v>0.50388538837432861</v>
      </c>
      <c r="S899" s="25">
        <f t="shared" ref="S899:S962" si="74">+Q899*R899*100</f>
        <v>8.1647253050103945</v>
      </c>
      <c r="T899" s="4">
        <v>898</v>
      </c>
    </row>
    <row r="900" spans="1:20" x14ac:dyDescent="0.25">
      <c r="A900" s="33">
        <v>19142</v>
      </c>
      <c r="B900" s="5" t="s">
        <v>924</v>
      </c>
      <c r="C900" s="5" t="s">
        <v>80</v>
      </c>
      <c r="D900" s="6"/>
      <c r="E900" s="7">
        <v>491.00889462200001</v>
      </c>
      <c r="F900" s="8">
        <v>1</v>
      </c>
      <c r="G900" s="7">
        <v>3631.7833856500001</v>
      </c>
      <c r="H900" s="7">
        <v>1.4951002932899999</v>
      </c>
      <c r="I900" s="8">
        <v>1</v>
      </c>
      <c r="J900" s="7">
        <v>1596.07778398</v>
      </c>
      <c r="K900" s="1">
        <v>1</v>
      </c>
      <c r="L900" s="8">
        <f t="shared" si="70"/>
        <v>3</v>
      </c>
      <c r="M900" s="6">
        <v>5124.2912448799998</v>
      </c>
      <c r="N900" s="6">
        <f t="shared" si="71"/>
        <v>5720.365164545291</v>
      </c>
      <c r="O900" s="7">
        <f t="shared" si="72"/>
        <v>-596.07391966529121</v>
      </c>
      <c r="P900" s="7">
        <v>26683.7132571</v>
      </c>
      <c r="Q900" s="24">
        <f t="shared" si="73"/>
        <v>0.19203816183703476</v>
      </c>
      <c r="R900" s="24">
        <v>0.42444851994514465</v>
      </c>
      <c r="S900" s="25">
        <f t="shared" si="74"/>
        <v>8.151031356471556</v>
      </c>
      <c r="T900" s="4">
        <v>899</v>
      </c>
    </row>
    <row r="901" spans="1:20" x14ac:dyDescent="0.25">
      <c r="A901" s="33">
        <v>76622</v>
      </c>
      <c r="B901" s="5" t="s">
        <v>749</v>
      </c>
      <c r="C901" s="5" t="s">
        <v>57</v>
      </c>
      <c r="D901" s="6"/>
      <c r="E901" s="7">
        <v>817.14317910099999</v>
      </c>
      <c r="F901" s="8">
        <v>1</v>
      </c>
      <c r="G901" s="7">
        <v>5000.8744777666661</v>
      </c>
      <c r="H901" s="7">
        <v>0.45584438828769991</v>
      </c>
      <c r="I901" s="8">
        <v>1</v>
      </c>
      <c r="J901" s="7">
        <v>3460.1182555700002</v>
      </c>
      <c r="K901" s="1">
        <v>1</v>
      </c>
      <c r="L901" s="8">
        <f t="shared" si="70"/>
        <v>3</v>
      </c>
      <c r="M901" s="6">
        <v>8367.4716538199991</v>
      </c>
      <c r="N901" s="6">
        <f t="shared" si="71"/>
        <v>9278.5917568259538</v>
      </c>
      <c r="O901" s="7">
        <f t="shared" si="72"/>
        <v>-911.12010300595466</v>
      </c>
      <c r="P901" s="7">
        <v>23522.6525377</v>
      </c>
      <c r="Q901" s="24">
        <f t="shared" si="73"/>
        <v>0.35571973188012557</v>
      </c>
      <c r="R901" s="24">
        <v>0.22663138806819916</v>
      </c>
      <c r="S901" s="25">
        <f t="shared" si="74"/>
        <v>8.0617256599240488</v>
      </c>
      <c r="T901" s="4">
        <v>900</v>
      </c>
    </row>
    <row r="902" spans="1:20" x14ac:dyDescent="0.25">
      <c r="A902" s="33">
        <v>47660</v>
      </c>
      <c r="B902" s="5" t="s">
        <v>898</v>
      </c>
      <c r="C902" s="5" t="s">
        <v>69</v>
      </c>
      <c r="D902" s="6">
        <v>262.59320578699999</v>
      </c>
      <c r="E902" s="7">
        <v>13765.2231433</v>
      </c>
      <c r="F902" s="8">
        <v>1</v>
      </c>
      <c r="G902" s="7">
        <v>0.29076800000000003</v>
      </c>
      <c r="H902" s="7"/>
      <c r="I902" s="8">
        <v>1</v>
      </c>
      <c r="J902" s="7"/>
      <c r="K902" s="1"/>
      <c r="L902" s="8">
        <f t="shared" si="70"/>
        <v>2</v>
      </c>
      <c r="M902" s="6">
        <v>14028.1071044</v>
      </c>
      <c r="N902" s="6">
        <f t="shared" si="71"/>
        <v>14028.107117087</v>
      </c>
      <c r="O902" s="6">
        <f t="shared" si="72"/>
        <v>-1.268699998036027E-5</v>
      </c>
      <c r="P902" s="7">
        <v>124004.58523</v>
      </c>
      <c r="Q902" s="24">
        <f t="shared" si="73"/>
        <v>0.11312571287893175</v>
      </c>
      <c r="R902" s="24">
        <v>0.70978021621704102</v>
      </c>
      <c r="S902" s="25">
        <f t="shared" si="74"/>
        <v>8.0294392946915085</v>
      </c>
      <c r="T902" s="4">
        <v>901</v>
      </c>
    </row>
    <row r="903" spans="1:20" x14ac:dyDescent="0.25">
      <c r="A903" s="33">
        <v>68533</v>
      </c>
      <c r="B903" s="5" t="s">
        <v>999</v>
      </c>
      <c r="C903" s="5" t="s">
        <v>350</v>
      </c>
      <c r="D903" s="6"/>
      <c r="E903" s="7">
        <v>3.0275622021899999E-4</v>
      </c>
      <c r="F903" s="8">
        <v>1</v>
      </c>
      <c r="G903" s="7">
        <v>770.29133587499996</v>
      </c>
      <c r="H903" s="7"/>
      <c r="I903" s="8">
        <v>1</v>
      </c>
      <c r="J903" s="7">
        <v>2227.2097961300001</v>
      </c>
      <c r="K903" s="1">
        <v>1</v>
      </c>
      <c r="L903" s="8">
        <f t="shared" si="70"/>
        <v>3</v>
      </c>
      <c r="M903" s="6">
        <v>2722.4099314300001</v>
      </c>
      <c r="N903" s="6">
        <f t="shared" si="71"/>
        <v>2997.5014347612205</v>
      </c>
      <c r="O903" s="7">
        <f t="shared" si="72"/>
        <v>-275.09150333122034</v>
      </c>
      <c r="P903" s="7">
        <v>7396.9098182300004</v>
      </c>
      <c r="Q903" s="24">
        <f t="shared" si="73"/>
        <v>0.36804692747781032</v>
      </c>
      <c r="R903" s="24">
        <v>0.21761657297611237</v>
      </c>
      <c r="S903" s="25">
        <f t="shared" si="74"/>
        <v>8.0093111052108839</v>
      </c>
      <c r="T903" s="4">
        <v>902</v>
      </c>
    </row>
    <row r="904" spans="1:20" x14ac:dyDescent="0.25">
      <c r="A904" s="33">
        <v>25260</v>
      </c>
      <c r="B904" s="5" t="s">
        <v>901</v>
      </c>
      <c r="C904" s="5" t="s">
        <v>61</v>
      </c>
      <c r="D904" s="6">
        <v>6.5607785594900001</v>
      </c>
      <c r="E904" s="7">
        <v>1275.2023952100001</v>
      </c>
      <c r="F904" s="8">
        <v>1</v>
      </c>
      <c r="G904" s="7">
        <v>1547.8543968620002</v>
      </c>
      <c r="H904" s="7"/>
      <c r="I904" s="8">
        <v>1</v>
      </c>
      <c r="J904" s="7">
        <v>3049.35259378</v>
      </c>
      <c r="K904" s="1">
        <v>1</v>
      </c>
      <c r="L904" s="8">
        <f t="shared" si="70"/>
        <v>3</v>
      </c>
      <c r="M904" s="6">
        <v>5158.6933148199996</v>
      </c>
      <c r="N904" s="6">
        <f t="shared" si="71"/>
        <v>5878.9701644114903</v>
      </c>
      <c r="O904" s="7">
        <f t="shared" si="72"/>
        <v>-720.27684959149065</v>
      </c>
      <c r="P904" s="7">
        <v>8643.4069214899991</v>
      </c>
      <c r="Q904" s="24">
        <f t="shared" si="73"/>
        <v>0.59683564151006263</v>
      </c>
      <c r="R904" s="24">
        <v>0.12971541285514832</v>
      </c>
      <c r="S904" s="25">
        <f t="shared" si="74"/>
        <v>7.7418781645145067</v>
      </c>
      <c r="T904" s="4">
        <v>903</v>
      </c>
    </row>
    <row r="905" spans="1:20" x14ac:dyDescent="0.25">
      <c r="A905" s="33">
        <v>94343</v>
      </c>
      <c r="B905" s="5" t="s">
        <v>900</v>
      </c>
      <c r="C905" s="5" t="s">
        <v>689</v>
      </c>
      <c r="D905" s="6">
        <v>90145.3159304</v>
      </c>
      <c r="E905" s="7"/>
      <c r="F905" s="8">
        <v>1</v>
      </c>
      <c r="G905" s="7"/>
      <c r="H905" s="7"/>
      <c r="I905" s="8"/>
      <c r="J905" s="7"/>
      <c r="K905" s="1"/>
      <c r="L905" s="8">
        <f t="shared" si="70"/>
        <v>1</v>
      </c>
      <c r="M905" s="6">
        <v>90145.3159304</v>
      </c>
      <c r="N905" s="6">
        <f t="shared" si="71"/>
        <v>90145.3159304</v>
      </c>
      <c r="O905" s="7">
        <f t="shared" si="72"/>
        <v>0</v>
      </c>
      <c r="P905" s="7">
        <v>946780.40638900001</v>
      </c>
      <c r="Q905" s="24">
        <f t="shared" si="73"/>
        <v>9.5212485727511287E-2</v>
      </c>
      <c r="R905" s="24">
        <v>0.8129657506942749</v>
      </c>
      <c r="S905" s="25">
        <f t="shared" si="74"/>
        <v>7.7404489934934153</v>
      </c>
      <c r="T905" s="4">
        <v>904</v>
      </c>
    </row>
    <row r="906" spans="1:20" x14ac:dyDescent="0.25">
      <c r="A906" s="33">
        <v>50590</v>
      </c>
      <c r="B906" s="5" t="s">
        <v>550</v>
      </c>
      <c r="C906" s="5" t="s">
        <v>145</v>
      </c>
      <c r="D906" s="6">
        <v>47063.903660800002</v>
      </c>
      <c r="E906" s="7"/>
      <c r="F906" s="8">
        <v>1</v>
      </c>
      <c r="G906" s="7">
        <v>15.4324875996</v>
      </c>
      <c r="H906" s="7"/>
      <c r="I906" s="8">
        <v>1</v>
      </c>
      <c r="J906" s="7"/>
      <c r="K906" s="1"/>
      <c r="L906" s="8">
        <f t="shared" si="70"/>
        <v>2</v>
      </c>
      <c r="M906" s="6">
        <v>47079.336148399998</v>
      </c>
      <c r="N906" s="6">
        <f t="shared" si="71"/>
        <v>47079.336148399605</v>
      </c>
      <c r="O906" s="7">
        <f t="shared" si="72"/>
        <v>3.92901711165905E-10</v>
      </c>
      <c r="P906" s="7">
        <v>337916.176561</v>
      </c>
      <c r="Q906" s="24">
        <f t="shared" si="73"/>
        <v>0.13932252852624627</v>
      </c>
      <c r="R906" s="24">
        <v>0.55380576848983765</v>
      </c>
      <c r="S906" s="25">
        <f t="shared" si="74"/>
        <v>7.715761997842514</v>
      </c>
      <c r="T906" s="4">
        <v>905</v>
      </c>
    </row>
    <row r="907" spans="1:20" x14ac:dyDescent="0.25">
      <c r="A907" s="33">
        <v>86749</v>
      </c>
      <c r="B907" s="5" t="s">
        <v>867</v>
      </c>
      <c r="C907" s="5" t="s">
        <v>513</v>
      </c>
      <c r="D907" s="6"/>
      <c r="E907" s="7"/>
      <c r="F907" s="8"/>
      <c r="G907" s="7">
        <v>3792.1155153300001</v>
      </c>
      <c r="H907" s="7">
        <v>60.366648182200002</v>
      </c>
      <c r="I907" s="8">
        <v>1</v>
      </c>
      <c r="J907" s="7">
        <v>965.05580452200002</v>
      </c>
      <c r="K907" s="1">
        <v>1</v>
      </c>
      <c r="L907" s="8">
        <f t="shared" si="70"/>
        <v>2</v>
      </c>
      <c r="M907" s="6">
        <v>4300.5555492399999</v>
      </c>
      <c r="N907" s="6">
        <f t="shared" si="71"/>
        <v>4817.5379680342003</v>
      </c>
      <c r="O907" s="7">
        <f t="shared" si="72"/>
        <v>-516.98241879420038</v>
      </c>
      <c r="P907" s="7">
        <v>9772.3327956699995</v>
      </c>
      <c r="Q907" s="24">
        <f t="shared" si="73"/>
        <v>0.44007461055210106</v>
      </c>
      <c r="R907" s="24">
        <v>0.1741892397403717</v>
      </c>
      <c r="S907" s="25">
        <f t="shared" si="74"/>
        <v>7.6656261841110647</v>
      </c>
      <c r="T907" s="4">
        <v>906</v>
      </c>
    </row>
    <row r="908" spans="1:20" x14ac:dyDescent="0.25">
      <c r="A908" s="33">
        <v>19318</v>
      </c>
      <c r="B908" s="5" t="s">
        <v>939</v>
      </c>
      <c r="C908" s="5" t="s">
        <v>80</v>
      </c>
      <c r="D908" s="6">
        <v>1.6523692750400001</v>
      </c>
      <c r="E908" s="7">
        <v>4170.66933238</v>
      </c>
      <c r="F908" s="8">
        <v>1</v>
      </c>
      <c r="G908" s="7">
        <v>18613.473617438111</v>
      </c>
      <c r="H908" s="7"/>
      <c r="I908" s="8">
        <v>1</v>
      </c>
      <c r="J908" s="7">
        <v>5522.6423967700002</v>
      </c>
      <c r="K908" s="1">
        <v>1</v>
      </c>
      <c r="L908" s="8">
        <f t="shared" si="70"/>
        <v>3</v>
      </c>
      <c r="M908" s="6">
        <v>28076.2017996</v>
      </c>
      <c r="N908" s="6">
        <f t="shared" si="71"/>
        <v>28308.437715863151</v>
      </c>
      <c r="O908" s="7">
        <f t="shared" si="72"/>
        <v>-232.23591626315101</v>
      </c>
      <c r="P908" s="7">
        <v>256832.60521199999</v>
      </c>
      <c r="Q908" s="24">
        <f t="shared" si="73"/>
        <v>0.10931712418843693</v>
      </c>
      <c r="R908" s="24">
        <v>0.69926875829696655</v>
      </c>
      <c r="S908" s="25">
        <f t="shared" si="74"/>
        <v>7.6442049691843579</v>
      </c>
      <c r="T908" s="4">
        <v>907</v>
      </c>
    </row>
    <row r="909" spans="1:20" x14ac:dyDescent="0.25">
      <c r="A909" s="33">
        <v>76520</v>
      </c>
      <c r="B909" s="5" t="s">
        <v>850</v>
      </c>
      <c r="C909" s="5" t="s">
        <v>57</v>
      </c>
      <c r="D909" s="6"/>
      <c r="E909" s="7">
        <v>6239.5355843799998</v>
      </c>
      <c r="F909" s="8">
        <v>1</v>
      </c>
      <c r="G909" s="7">
        <v>34653.749402726418</v>
      </c>
      <c r="H909" s="7">
        <v>14.211737614772598</v>
      </c>
      <c r="I909" s="8">
        <v>1</v>
      </c>
      <c r="J909" s="7">
        <v>13694.232789600001</v>
      </c>
      <c r="K909" s="1">
        <v>1</v>
      </c>
      <c r="L909" s="8">
        <f t="shared" si="70"/>
        <v>3</v>
      </c>
      <c r="M909" s="6">
        <v>43102.929767900001</v>
      </c>
      <c r="N909" s="6">
        <f t="shared" si="71"/>
        <v>54601.729514321189</v>
      </c>
      <c r="O909" s="7">
        <f t="shared" si="72"/>
        <v>-11498.799746421188</v>
      </c>
      <c r="P909" s="7">
        <v>100446.871153</v>
      </c>
      <c r="Q909" s="24">
        <f t="shared" si="73"/>
        <v>0.42911172118289187</v>
      </c>
      <c r="R909" s="24">
        <v>0.1762094646692276</v>
      </c>
      <c r="S909" s="25">
        <f t="shared" si="74"/>
        <v>7.5613546672928234</v>
      </c>
      <c r="T909" s="4">
        <v>908</v>
      </c>
    </row>
    <row r="910" spans="1:20" x14ac:dyDescent="0.25">
      <c r="A910" s="33">
        <v>25488</v>
      </c>
      <c r="B910" s="5" t="s">
        <v>908</v>
      </c>
      <c r="C910" s="5" t="s">
        <v>61</v>
      </c>
      <c r="D910" s="6"/>
      <c r="E910" s="7"/>
      <c r="F910" s="8"/>
      <c r="G910" s="7">
        <v>5040.26573766</v>
      </c>
      <c r="H910" s="7"/>
      <c r="I910" s="8">
        <v>1</v>
      </c>
      <c r="J910" s="7">
        <v>2144.40660867</v>
      </c>
      <c r="K910" s="1">
        <v>1</v>
      </c>
      <c r="L910" s="8">
        <f t="shared" si="70"/>
        <v>2</v>
      </c>
      <c r="M910" s="6">
        <v>7011.4036367500003</v>
      </c>
      <c r="N910" s="6">
        <f t="shared" si="71"/>
        <v>7184.6723463300004</v>
      </c>
      <c r="O910" s="7">
        <f t="shared" si="72"/>
        <v>-173.26870958000018</v>
      </c>
      <c r="P910" s="7">
        <v>22438.5214677</v>
      </c>
      <c r="Q910" s="24">
        <f t="shared" si="73"/>
        <v>0.31247173067275563</v>
      </c>
      <c r="R910" s="24">
        <v>0.24132230877876282</v>
      </c>
      <c r="S910" s="25">
        <f t="shared" si="74"/>
        <v>7.5406399474045145</v>
      </c>
      <c r="T910" s="4">
        <v>909</v>
      </c>
    </row>
    <row r="911" spans="1:20" x14ac:dyDescent="0.25">
      <c r="A911" s="33">
        <v>76126</v>
      </c>
      <c r="B911" s="5" t="s">
        <v>787</v>
      </c>
      <c r="C911" s="5" t="s">
        <v>57</v>
      </c>
      <c r="D911" s="6">
        <v>94.128491687099995</v>
      </c>
      <c r="E911" s="7">
        <v>225.74719135800001</v>
      </c>
      <c r="F911" s="8">
        <v>1</v>
      </c>
      <c r="G911" s="7">
        <v>34150.887612951701</v>
      </c>
      <c r="H911" s="7">
        <v>16.479869657162194</v>
      </c>
      <c r="I911" s="8">
        <v>1</v>
      </c>
      <c r="J911" s="7">
        <v>7265.21799887</v>
      </c>
      <c r="K911" s="1">
        <v>1</v>
      </c>
      <c r="L911" s="8">
        <f t="shared" si="70"/>
        <v>3</v>
      </c>
      <c r="M911" s="6">
        <v>37115.544749799999</v>
      </c>
      <c r="N911" s="6">
        <f t="shared" si="71"/>
        <v>41752.461164523964</v>
      </c>
      <c r="O911" s="7">
        <f t="shared" si="72"/>
        <v>-4636.9164147239644</v>
      </c>
      <c r="P911" s="7">
        <v>79808.373775</v>
      </c>
      <c r="Q911" s="24">
        <f t="shared" si="73"/>
        <v>0.46505827639638558</v>
      </c>
      <c r="R911" s="24">
        <v>0.16192559897899628</v>
      </c>
      <c r="S911" s="25">
        <f t="shared" si="74"/>
        <v>7.5304839965624346</v>
      </c>
      <c r="T911" s="4">
        <v>910</v>
      </c>
    </row>
    <row r="912" spans="1:20" x14ac:dyDescent="0.25">
      <c r="A912" s="33">
        <v>94886</v>
      </c>
      <c r="B912" s="5" t="s">
        <v>903</v>
      </c>
      <c r="C912" s="5" t="s">
        <v>689</v>
      </c>
      <c r="D912" s="6">
        <v>27497.369565600002</v>
      </c>
      <c r="E912" s="7"/>
      <c r="F912" s="8">
        <v>1</v>
      </c>
      <c r="G912" s="7"/>
      <c r="H912" s="7"/>
      <c r="I912" s="8"/>
      <c r="J912" s="7"/>
      <c r="K912" s="1"/>
      <c r="L912" s="8">
        <f t="shared" si="70"/>
        <v>1</v>
      </c>
      <c r="M912" s="6">
        <v>27497.369565600002</v>
      </c>
      <c r="N912" s="6">
        <f t="shared" si="71"/>
        <v>27497.369565600002</v>
      </c>
      <c r="O912" s="7">
        <f t="shared" si="72"/>
        <v>0</v>
      </c>
      <c r="P912" s="7">
        <v>233499.805536</v>
      </c>
      <c r="Q912" s="24">
        <f t="shared" si="73"/>
        <v>0.1177618521029585</v>
      </c>
      <c r="R912" s="24">
        <v>0.63772457838058472</v>
      </c>
      <c r="S912" s="25">
        <f t="shared" si="74"/>
        <v>7.5099627481675979</v>
      </c>
      <c r="T912" s="4">
        <v>911</v>
      </c>
    </row>
    <row r="913" spans="1:20" x14ac:dyDescent="0.25">
      <c r="A913" s="33">
        <v>18785</v>
      </c>
      <c r="B913" s="5" t="s">
        <v>905</v>
      </c>
      <c r="C913" s="5" t="s">
        <v>182</v>
      </c>
      <c r="D913" s="6">
        <v>8720.3426985000006</v>
      </c>
      <c r="E913" s="7"/>
      <c r="F913" s="8">
        <v>1</v>
      </c>
      <c r="G913" s="7"/>
      <c r="H913" s="7"/>
      <c r="I913" s="8"/>
      <c r="J913" s="7"/>
      <c r="K913" s="1"/>
      <c r="L913" s="8">
        <f t="shared" si="70"/>
        <v>1</v>
      </c>
      <c r="M913" s="6">
        <v>8720.3426985000006</v>
      </c>
      <c r="N913" s="6">
        <f t="shared" si="71"/>
        <v>8720.3426985000006</v>
      </c>
      <c r="O913" s="7">
        <f t="shared" si="72"/>
        <v>0</v>
      </c>
      <c r="P913" s="7">
        <v>69475.057438599993</v>
      </c>
      <c r="Q913" s="24">
        <f t="shared" si="73"/>
        <v>0.12551760329535219</v>
      </c>
      <c r="R913" s="24">
        <v>0.59203296899795532</v>
      </c>
      <c r="S913" s="25">
        <f t="shared" si="74"/>
        <v>7.4310559340454896</v>
      </c>
      <c r="T913" s="4">
        <v>912</v>
      </c>
    </row>
    <row r="914" spans="1:20" x14ac:dyDescent="0.25">
      <c r="A914" s="33">
        <v>41807</v>
      </c>
      <c r="B914" s="5" t="s">
        <v>739</v>
      </c>
      <c r="C914" s="5" t="s">
        <v>99</v>
      </c>
      <c r="D914" s="6"/>
      <c r="E914" s="7">
        <v>2.2198885630999999E-4</v>
      </c>
      <c r="F914" s="8">
        <v>1</v>
      </c>
      <c r="G914" s="7">
        <v>5866.4428088799996</v>
      </c>
      <c r="H914" s="7">
        <v>0.82321333860099999</v>
      </c>
      <c r="I914" s="8">
        <v>1</v>
      </c>
      <c r="J914" s="7"/>
      <c r="K914" s="1"/>
      <c r="L914" s="8">
        <f t="shared" si="70"/>
        <v>2</v>
      </c>
      <c r="M914" s="6">
        <v>5867.2662405299998</v>
      </c>
      <c r="N914" s="6">
        <f t="shared" si="71"/>
        <v>5867.266244207457</v>
      </c>
      <c r="O914" s="7">
        <f t="shared" si="72"/>
        <v>-3.6774572436115704E-6</v>
      </c>
      <c r="P914" s="7">
        <v>18628.975926200001</v>
      </c>
      <c r="Q914" s="24">
        <f t="shared" si="73"/>
        <v>0.31495377221880516</v>
      </c>
      <c r="R914" s="24">
        <v>0.23420253396034241</v>
      </c>
      <c r="S914" s="25">
        <f t="shared" si="74"/>
        <v>7.376297153401266</v>
      </c>
      <c r="T914" s="4">
        <v>913</v>
      </c>
    </row>
    <row r="915" spans="1:20" x14ac:dyDescent="0.25">
      <c r="A915" s="33">
        <v>25286</v>
      </c>
      <c r="B915" s="5" t="s">
        <v>899</v>
      </c>
      <c r="C915" s="5" t="s">
        <v>61</v>
      </c>
      <c r="D915" s="6">
        <v>12.3492817836</v>
      </c>
      <c r="E915" s="7">
        <v>3207.77854604</v>
      </c>
      <c r="F915" s="8">
        <v>1</v>
      </c>
      <c r="G915" s="7">
        <v>13.558461207100001</v>
      </c>
      <c r="H915" s="7"/>
      <c r="I915" s="8">
        <v>1</v>
      </c>
      <c r="J915" s="7"/>
      <c r="K915" s="1"/>
      <c r="L915" s="8">
        <f t="shared" si="70"/>
        <v>2</v>
      </c>
      <c r="M915" s="6">
        <v>3226.9659642699999</v>
      </c>
      <c r="N915" s="6">
        <f t="shared" si="71"/>
        <v>3233.6862890307002</v>
      </c>
      <c r="O915" s="7">
        <f t="shared" si="72"/>
        <v>-6.7203247607003505</v>
      </c>
      <c r="P915" s="7">
        <v>6718.1738090600002</v>
      </c>
      <c r="Q915" s="24">
        <f t="shared" si="73"/>
        <v>0.48033380141463078</v>
      </c>
      <c r="R915" s="24">
        <v>0.1532890796661377</v>
      </c>
      <c r="S915" s="25">
        <f t="shared" si="74"/>
        <v>7.3629926351386104</v>
      </c>
      <c r="T915" s="4">
        <v>914</v>
      </c>
    </row>
    <row r="916" spans="1:20" x14ac:dyDescent="0.25">
      <c r="A916" s="33">
        <v>86755</v>
      </c>
      <c r="B916" s="5" t="s">
        <v>94</v>
      </c>
      <c r="C916" s="5" t="s">
        <v>513</v>
      </c>
      <c r="D916" s="6"/>
      <c r="E916" s="7"/>
      <c r="F916" s="8"/>
      <c r="G916" s="7">
        <v>15836.618958900001</v>
      </c>
      <c r="H916" s="7">
        <v>31.5274690173</v>
      </c>
      <c r="I916" s="8">
        <v>1</v>
      </c>
      <c r="J916" s="7">
        <v>6521.8878397099998</v>
      </c>
      <c r="K916" s="1">
        <v>1</v>
      </c>
      <c r="L916" s="8">
        <f t="shared" si="70"/>
        <v>2</v>
      </c>
      <c r="M916" s="6">
        <v>20154.888164399999</v>
      </c>
      <c r="N916" s="6">
        <f t="shared" si="71"/>
        <v>22390.034267627299</v>
      </c>
      <c r="O916" s="7">
        <f t="shared" si="72"/>
        <v>-2235.1461032273</v>
      </c>
      <c r="P916" s="7">
        <v>40795.240424399999</v>
      </c>
      <c r="Q916" s="24">
        <f t="shared" si="73"/>
        <v>0.49404999099711594</v>
      </c>
      <c r="R916" s="24">
        <v>0.14814814925193787</v>
      </c>
      <c r="S916" s="25">
        <f t="shared" si="74"/>
        <v>7.3192591804159299</v>
      </c>
      <c r="T916" s="4">
        <v>915</v>
      </c>
    </row>
    <row r="917" spans="1:20" x14ac:dyDescent="0.25">
      <c r="A917" s="33">
        <v>5631</v>
      </c>
      <c r="B917" s="5" t="s">
        <v>884</v>
      </c>
      <c r="C917" s="5" t="s">
        <v>15</v>
      </c>
      <c r="D917" s="6"/>
      <c r="E917" s="7">
        <v>5.0929757095900001</v>
      </c>
      <c r="F917" s="8">
        <v>1</v>
      </c>
      <c r="G917" s="7">
        <v>1137.9362007100001</v>
      </c>
      <c r="H917" s="7">
        <v>8.9646524884699996</v>
      </c>
      <c r="I917" s="8">
        <v>1</v>
      </c>
      <c r="J917" s="7"/>
      <c r="K917" s="1"/>
      <c r="L917" s="8">
        <f t="shared" si="70"/>
        <v>2</v>
      </c>
      <c r="M917" s="6">
        <v>1151.99382894</v>
      </c>
      <c r="N917" s="6">
        <f t="shared" si="71"/>
        <v>1151.9938289080601</v>
      </c>
      <c r="O917" s="7">
        <f t="shared" si="72"/>
        <v>3.1939862310537137E-8</v>
      </c>
      <c r="P917" s="7">
        <v>1539.1720119700001</v>
      </c>
      <c r="Q917" s="24">
        <f t="shared" si="73"/>
        <v>0.7484503486166908</v>
      </c>
      <c r="R917" s="24">
        <v>9.6963763236999512E-2</v>
      </c>
      <c r="S917" s="25">
        <f t="shared" si="74"/>
        <v>7.2572562397918556</v>
      </c>
      <c r="T917" s="4">
        <v>916</v>
      </c>
    </row>
    <row r="918" spans="1:20" x14ac:dyDescent="0.25">
      <c r="A918" s="33">
        <v>19809</v>
      </c>
      <c r="B918" s="5" t="s">
        <v>1012</v>
      </c>
      <c r="C918" s="5" t="s">
        <v>80</v>
      </c>
      <c r="D918" s="6">
        <v>3124.0481419500002</v>
      </c>
      <c r="E918" s="7">
        <v>12787.361480600001</v>
      </c>
      <c r="F918" s="8">
        <v>1</v>
      </c>
      <c r="G918" s="7">
        <v>4859.0940279017232</v>
      </c>
      <c r="H918" s="7"/>
      <c r="I918" s="8">
        <v>1</v>
      </c>
      <c r="J918" s="7">
        <v>1335.9427776</v>
      </c>
      <c r="K918" s="1">
        <v>1</v>
      </c>
      <c r="L918" s="8">
        <f t="shared" si="70"/>
        <v>3</v>
      </c>
      <c r="M918" s="6">
        <v>21488.958411700001</v>
      </c>
      <c r="N918" s="6">
        <f t="shared" si="71"/>
        <v>22106.446428051724</v>
      </c>
      <c r="O918" s="7">
        <f t="shared" si="72"/>
        <v>-617.48801635172276</v>
      </c>
      <c r="P918" s="7">
        <v>206192.27680699999</v>
      </c>
      <c r="Q918" s="24">
        <f t="shared" si="73"/>
        <v>0.10421805677917843</v>
      </c>
      <c r="R918" s="24">
        <v>0.69476157426834106</v>
      </c>
      <c r="S918" s="25">
        <f t="shared" si="74"/>
        <v>7.2406701195089367</v>
      </c>
      <c r="T918" s="4">
        <v>917</v>
      </c>
    </row>
    <row r="919" spans="1:20" x14ac:dyDescent="0.25">
      <c r="A919" s="33">
        <v>52083</v>
      </c>
      <c r="B919" s="5" t="s">
        <v>663</v>
      </c>
      <c r="C919" s="5" t="s">
        <v>18</v>
      </c>
      <c r="D919" s="6"/>
      <c r="E919" s="7"/>
      <c r="F919" s="8"/>
      <c r="G919" s="7">
        <v>1602.395400333</v>
      </c>
      <c r="H919" s="7"/>
      <c r="I919" s="8">
        <v>1</v>
      </c>
      <c r="J919" s="7"/>
      <c r="K919" s="1"/>
      <c r="L919" s="8">
        <f t="shared" si="70"/>
        <v>1</v>
      </c>
      <c r="M919" s="6">
        <v>1602.39540033</v>
      </c>
      <c r="N919" s="6">
        <f t="shared" si="71"/>
        <v>1602.395400333</v>
      </c>
      <c r="O919" s="7">
        <f t="shared" si="72"/>
        <v>-2.9999682737980038E-9</v>
      </c>
      <c r="P919" s="7">
        <v>4183.8279532799997</v>
      </c>
      <c r="Q919" s="24">
        <f t="shared" si="73"/>
        <v>0.38299744115284867</v>
      </c>
      <c r="R919" s="24">
        <v>0.18885448575019836</v>
      </c>
      <c r="S919" s="25">
        <f t="shared" si="74"/>
        <v>7.2330784792563092</v>
      </c>
      <c r="T919" s="4">
        <v>918</v>
      </c>
    </row>
    <row r="920" spans="1:20" x14ac:dyDescent="0.25">
      <c r="A920" s="33">
        <v>41615</v>
      </c>
      <c r="B920" s="5" t="s">
        <v>603</v>
      </c>
      <c r="C920" s="5" t="s">
        <v>99</v>
      </c>
      <c r="D920" s="6"/>
      <c r="E920" s="7">
        <v>1933.1138781699999</v>
      </c>
      <c r="F920" s="8">
        <v>1</v>
      </c>
      <c r="G920" s="7">
        <v>5841.08726338</v>
      </c>
      <c r="H920" s="7"/>
      <c r="I920" s="8">
        <v>1</v>
      </c>
      <c r="J920" s="7">
        <v>2656.99983114</v>
      </c>
      <c r="K920" s="1">
        <v>1</v>
      </c>
      <c r="L920" s="8">
        <f t="shared" si="70"/>
        <v>3</v>
      </c>
      <c r="M920" s="6">
        <v>10169.8311718</v>
      </c>
      <c r="N920" s="6">
        <f t="shared" si="71"/>
        <v>10431.20097269</v>
      </c>
      <c r="O920" s="7">
        <f t="shared" si="72"/>
        <v>-261.36980088999917</v>
      </c>
      <c r="P920" s="7">
        <v>32234.665318799998</v>
      </c>
      <c r="Q920" s="24">
        <f t="shared" si="73"/>
        <v>0.31549361754560301</v>
      </c>
      <c r="R920" s="24">
        <v>0.22904367744922638</v>
      </c>
      <c r="S920" s="25">
        <f t="shared" si="74"/>
        <v>7.2261818374404676</v>
      </c>
      <c r="T920" s="4">
        <v>919</v>
      </c>
    </row>
    <row r="921" spans="1:20" x14ac:dyDescent="0.25">
      <c r="A921" s="33">
        <v>23678</v>
      </c>
      <c r="B921" s="5" t="s">
        <v>339</v>
      </c>
      <c r="C921" s="5" t="s">
        <v>296</v>
      </c>
      <c r="D921" s="6">
        <v>624.27221898599998</v>
      </c>
      <c r="E921" s="7">
        <v>4326.1451602699999</v>
      </c>
      <c r="F921" s="8">
        <v>1</v>
      </c>
      <c r="G921" s="7">
        <v>744.20216173200004</v>
      </c>
      <c r="H921" s="7"/>
      <c r="I921" s="8">
        <v>1</v>
      </c>
      <c r="J921" s="7"/>
      <c r="K921" s="1"/>
      <c r="L921" s="8">
        <f t="shared" si="70"/>
        <v>2</v>
      </c>
      <c r="M921" s="6">
        <v>5682.5891459699997</v>
      </c>
      <c r="N921" s="6">
        <f t="shared" si="71"/>
        <v>5694.6195409879992</v>
      </c>
      <c r="O921" s="7">
        <f t="shared" si="72"/>
        <v>-12.030395017999581</v>
      </c>
      <c r="P921" s="7">
        <v>44653.761896700002</v>
      </c>
      <c r="Q921" s="24">
        <f t="shared" si="73"/>
        <v>0.12725891178252449</v>
      </c>
      <c r="R921" s="24">
        <v>0.56688779592514038</v>
      </c>
      <c r="S921" s="25">
        <f t="shared" si="74"/>
        <v>7.2141524012227194</v>
      </c>
      <c r="T921" s="4">
        <v>920</v>
      </c>
    </row>
    <row r="922" spans="1:20" x14ac:dyDescent="0.25">
      <c r="A922" s="33">
        <v>23079</v>
      </c>
      <c r="B922" s="5" t="s">
        <v>133</v>
      </c>
      <c r="C922" s="5" t="s">
        <v>296</v>
      </c>
      <c r="D922" s="6">
        <v>1382.13888793</v>
      </c>
      <c r="E922" s="7">
        <v>11907.071388300001</v>
      </c>
      <c r="F922" s="8">
        <v>1</v>
      </c>
      <c r="G922" s="7">
        <v>2.3062785986100001</v>
      </c>
      <c r="H922" s="7"/>
      <c r="I922" s="8">
        <v>1</v>
      </c>
      <c r="J922" s="7"/>
      <c r="K922" s="1"/>
      <c r="L922" s="8">
        <f t="shared" si="70"/>
        <v>2</v>
      </c>
      <c r="M922" s="6">
        <v>13290.521180600001</v>
      </c>
      <c r="N922" s="6">
        <f t="shared" si="71"/>
        <v>13291.51655482861</v>
      </c>
      <c r="O922" s="7">
        <f t="shared" si="72"/>
        <v>-0.99537422860885272</v>
      </c>
      <c r="P922" s="7">
        <v>84020.024461099994</v>
      </c>
      <c r="Q922" s="24">
        <f t="shared" si="73"/>
        <v>0.15818278161479601</v>
      </c>
      <c r="R922" s="24">
        <v>0.45381525158882141</v>
      </c>
      <c r="S922" s="25">
        <f t="shared" si="74"/>
        <v>7.1785758835538243</v>
      </c>
      <c r="T922" s="4">
        <v>921</v>
      </c>
    </row>
    <row r="923" spans="1:20" x14ac:dyDescent="0.25">
      <c r="A923" s="33">
        <v>76020</v>
      </c>
      <c r="B923" s="5" t="s">
        <v>522</v>
      </c>
      <c r="C923" s="5" t="s">
        <v>57</v>
      </c>
      <c r="D923" s="6"/>
      <c r="E923" s="7"/>
      <c r="F923" s="8"/>
      <c r="G923" s="7">
        <v>1742.2838090418823</v>
      </c>
      <c r="H923" s="7"/>
      <c r="I923" s="8">
        <v>1</v>
      </c>
      <c r="J923" s="7"/>
      <c r="K923" s="1"/>
      <c r="L923" s="8">
        <f t="shared" si="70"/>
        <v>1</v>
      </c>
      <c r="M923" s="6">
        <v>1742.2837997900001</v>
      </c>
      <c r="N923" s="6">
        <f t="shared" si="71"/>
        <v>1742.2838090418823</v>
      </c>
      <c r="O923" s="7">
        <f t="shared" si="72"/>
        <v>-9.2518821475096047E-6</v>
      </c>
      <c r="P923" s="7">
        <v>6356.7374458200002</v>
      </c>
      <c r="Q923" s="24">
        <f t="shared" si="73"/>
        <v>0.27408459365199578</v>
      </c>
      <c r="R923" s="24">
        <v>0.26063206791877747</v>
      </c>
      <c r="S923" s="25">
        <f t="shared" si="74"/>
        <v>7.1435234428197489</v>
      </c>
      <c r="T923" s="4">
        <v>922</v>
      </c>
    </row>
    <row r="924" spans="1:20" x14ac:dyDescent="0.25">
      <c r="A924" s="33">
        <v>66318</v>
      </c>
      <c r="B924" s="5" t="s">
        <v>849</v>
      </c>
      <c r="C924" s="5" t="s">
        <v>38</v>
      </c>
      <c r="D924" s="6"/>
      <c r="E924" s="7"/>
      <c r="F924" s="8"/>
      <c r="G924" s="7">
        <v>3225.7520989599998</v>
      </c>
      <c r="H924" s="7">
        <v>45.139742716100002</v>
      </c>
      <c r="I924" s="8">
        <v>1</v>
      </c>
      <c r="J924" s="7">
        <v>2686.2318165500001</v>
      </c>
      <c r="K924" s="1">
        <v>1</v>
      </c>
      <c r="L924" s="8">
        <f t="shared" si="70"/>
        <v>2</v>
      </c>
      <c r="M924" s="6">
        <v>4741.5261694299998</v>
      </c>
      <c r="N924" s="6">
        <f t="shared" si="71"/>
        <v>5957.1236582260999</v>
      </c>
      <c r="O924" s="7">
        <f t="shared" si="72"/>
        <v>-1215.5974887961002</v>
      </c>
      <c r="P924" s="7">
        <v>10057.0389144</v>
      </c>
      <c r="Q924" s="24">
        <f t="shared" si="73"/>
        <v>0.47146344065954904</v>
      </c>
      <c r="R924" s="24">
        <v>0.15132828056812286</v>
      </c>
      <c r="S924" s="25">
        <f t="shared" si="74"/>
        <v>7.1345751825740784</v>
      </c>
      <c r="T924" s="4">
        <v>923</v>
      </c>
    </row>
    <row r="925" spans="1:20" x14ac:dyDescent="0.25">
      <c r="A925" s="33">
        <v>41349</v>
      </c>
      <c r="B925" s="5" t="s">
        <v>299</v>
      </c>
      <c r="C925" s="5" t="s">
        <v>99</v>
      </c>
      <c r="D925" s="6">
        <v>20.096276459599999</v>
      </c>
      <c r="E925" s="7">
        <v>291.39396559400001</v>
      </c>
      <c r="F925" s="8">
        <v>1</v>
      </c>
      <c r="G925" s="7">
        <v>3037.0544837000002</v>
      </c>
      <c r="H925" s="7">
        <v>6.5225259193799998E-2</v>
      </c>
      <c r="I925" s="8">
        <v>1</v>
      </c>
      <c r="J925" s="7"/>
      <c r="K925" s="1"/>
      <c r="L925" s="8">
        <f t="shared" si="70"/>
        <v>2</v>
      </c>
      <c r="M925" s="6">
        <v>3348.6099540300002</v>
      </c>
      <c r="N925" s="6">
        <f t="shared" si="71"/>
        <v>3348.6099510127942</v>
      </c>
      <c r="O925" s="7">
        <f t="shared" si="72"/>
        <v>3.0172059268807061E-6</v>
      </c>
      <c r="P925" s="7">
        <v>19436.1592685</v>
      </c>
      <c r="Q925" s="24">
        <f t="shared" si="73"/>
        <v>0.17228763706711647</v>
      </c>
      <c r="R925" s="24">
        <v>0.41288432478904724</v>
      </c>
      <c r="S925" s="25">
        <f t="shared" si="74"/>
        <v>7.1134864699956806</v>
      </c>
      <c r="T925" s="4">
        <v>924</v>
      </c>
    </row>
    <row r="926" spans="1:20" x14ac:dyDescent="0.25">
      <c r="A926" s="33">
        <v>50318</v>
      </c>
      <c r="B926" s="5" t="s">
        <v>731</v>
      </c>
      <c r="C926" s="5" t="s">
        <v>145</v>
      </c>
      <c r="D926" s="6"/>
      <c r="E926" s="7"/>
      <c r="F926" s="8"/>
      <c r="G926" s="7">
        <v>13132.514703638801</v>
      </c>
      <c r="H926" s="7">
        <v>3.0198857750300001</v>
      </c>
      <c r="I926" s="8">
        <v>1</v>
      </c>
      <c r="J926" s="7">
        <v>22733.711486100001</v>
      </c>
      <c r="K926" s="1">
        <v>1</v>
      </c>
      <c r="L926" s="8">
        <f t="shared" si="70"/>
        <v>2</v>
      </c>
      <c r="M926" s="6">
        <v>25758.953135299998</v>
      </c>
      <c r="N926" s="6">
        <f t="shared" si="71"/>
        <v>35869.246075513831</v>
      </c>
      <c r="O926" s="7">
        <f t="shared" si="72"/>
        <v>-10110.292940213832</v>
      </c>
      <c r="P926" s="7">
        <v>59936.5950534</v>
      </c>
      <c r="Q926" s="24">
        <f t="shared" si="73"/>
        <v>0.42977004470057528</v>
      </c>
      <c r="R926" s="24">
        <v>0.16373397409915924</v>
      </c>
      <c r="S926" s="25">
        <f t="shared" si="74"/>
        <v>7.0367957367598502</v>
      </c>
      <c r="T926" s="4">
        <v>925</v>
      </c>
    </row>
    <row r="927" spans="1:20" x14ac:dyDescent="0.25">
      <c r="A927" s="33">
        <v>15001</v>
      </c>
      <c r="B927" s="5" t="s">
        <v>904</v>
      </c>
      <c r="C927" s="5" t="s">
        <v>46</v>
      </c>
      <c r="D927" s="6"/>
      <c r="E927" s="7">
        <v>35.913117968800002</v>
      </c>
      <c r="F927" s="8">
        <v>1</v>
      </c>
      <c r="G927" s="7">
        <v>1610.4959137400001</v>
      </c>
      <c r="H927" s="7"/>
      <c r="I927" s="8">
        <v>1</v>
      </c>
      <c r="J927" s="7">
        <v>2061.34961075</v>
      </c>
      <c r="K927" s="1">
        <v>1</v>
      </c>
      <c r="L927" s="8">
        <f t="shared" si="70"/>
        <v>3</v>
      </c>
      <c r="M927" s="6">
        <v>3398.6684205800002</v>
      </c>
      <c r="N927" s="6">
        <f t="shared" si="71"/>
        <v>3707.7586424587998</v>
      </c>
      <c r="O927" s="7">
        <f t="shared" si="72"/>
        <v>-309.09022187879964</v>
      </c>
      <c r="P927" s="7">
        <v>11981.2414835</v>
      </c>
      <c r="Q927" s="24">
        <f t="shared" si="73"/>
        <v>0.28366579751025683</v>
      </c>
      <c r="R927" s="24">
        <v>0.24640510976314545</v>
      </c>
      <c r="S927" s="25">
        <f t="shared" si="74"/>
        <v>6.989670197156503</v>
      </c>
      <c r="T927" s="4">
        <v>926</v>
      </c>
    </row>
    <row r="928" spans="1:20" x14ac:dyDescent="0.25">
      <c r="A928" s="33">
        <v>50606</v>
      </c>
      <c r="B928" s="5" t="s">
        <v>878</v>
      </c>
      <c r="C928" s="5" t="s">
        <v>145</v>
      </c>
      <c r="D928" s="6">
        <v>646.55662641799995</v>
      </c>
      <c r="E928" s="7"/>
      <c r="F928" s="8">
        <v>1</v>
      </c>
      <c r="G928" s="7">
        <v>5303.0019859530003</v>
      </c>
      <c r="H928" s="7"/>
      <c r="I928" s="8">
        <v>1</v>
      </c>
      <c r="J928" s="7">
        <v>12078.315151500001</v>
      </c>
      <c r="K928" s="1">
        <v>1</v>
      </c>
      <c r="L928" s="8">
        <f t="shared" si="70"/>
        <v>3</v>
      </c>
      <c r="M928" s="6">
        <v>12799.2693908</v>
      </c>
      <c r="N928" s="6">
        <f t="shared" si="71"/>
        <v>18027.873763871001</v>
      </c>
      <c r="O928" s="7">
        <f t="shared" si="72"/>
        <v>-5228.6043730710007</v>
      </c>
      <c r="P928" s="7">
        <v>36908.017893099997</v>
      </c>
      <c r="Q928" s="24">
        <f t="shared" si="73"/>
        <v>0.34678831650812764</v>
      </c>
      <c r="R928" s="24">
        <v>0.19988879561424255</v>
      </c>
      <c r="S928" s="25">
        <f t="shared" si="74"/>
        <v>6.9319098919900384</v>
      </c>
      <c r="T928" s="4">
        <v>927</v>
      </c>
    </row>
    <row r="929" spans="1:20" x14ac:dyDescent="0.25">
      <c r="A929" s="33">
        <v>68322</v>
      </c>
      <c r="B929" s="5" t="s">
        <v>1033</v>
      </c>
      <c r="C929" s="5" t="s">
        <v>350</v>
      </c>
      <c r="D929" s="6"/>
      <c r="E929" s="7">
        <v>8.1838531425700007E-5</v>
      </c>
      <c r="F929" s="8">
        <v>1</v>
      </c>
      <c r="G929" s="7">
        <v>233.362846593</v>
      </c>
      <c r="H929" s="7"/>
      <c r="I929" s="8">
        <v>1</v>
      </c>
      <c r="J929" s="7">
        <v>2151.1127804600001</v>
      </c>
      <c r="K929" s="1">
        <v>1</v>
      </c>
      <c r="L929" s="8">
        <f t="shared" si="70"/>
        <v>3</v>
      </c>
      <c r="M929" s="6">
        <v>2356.7256976799999</v>
      </c>
      <c r="N929" s="6">
        <f t="shared" si="71"/>
        <v>2384.4757088915317</v>
      </c>
      <c r="O929" s="7">
        <f t="shared" si="72"/>
        <v>-27.750011211531728</v>
      </c>
      <c r="P929" s="7">
        <v>6712.15061332</v>
      </c>
      <c r="Q929" s="24">
        <f t="shared" si="73"/>
        <v>0.35111335150959966</v>
      </c>
      <c r="R929" s="24">
        <v>0.19576270878314972</v>
      </c>
      <c r="S929" s="25">
        <f t="shared" si="74"/>
        <v>6.8734900781449433</v>
      </c>
      <c r="T929" s="4">
        <v>928</v>
      </c>
    </row>
    <row r="930" spans="1:20" x14ac:dyDescent="0.25">
      <c r="A930" s="33">
        <v>47570</v>
      </c>
      <c r="B930" s="5" t="s">
        <v>912</v>
      </c>
      <c r="C930" s="5" t="s">
        <v>69</v>
      </c>
      <c r="D930" s="6">
        <v>5490.6989089400004</v>
      </c>
      <c r="E930" s="7">
        <v>1107.3198388200001</v>
      </c>
      <c r="F930" s="8">
        <v>1</v>
      </c>
      <c r="G930" s="7"/>
      <c r="H930" s="7"/>
      <c r="I930" s="8"/>
      <c r="J930" s="7"/>
      <c r="K930" s="1"/>
      <c r="L930" s="8">
        <f t="shared" si="70"/>
        <v>1</v>
      </c>
      <c r="M930" s="6">
        <v>6597.7173204600003</v>
      </c>
      <c r="N930" s="6">
        <f t="shared" si="71"/>
        <v>6598.0187477600002</v>
      </c>
      <c r="O930" s="7">
        <f t="shared" si="72"/>
        <v>-0.3014272999998866</v>
      </c>
      <c r="P930" s="7">
        <v>67675.612157900003</v>
      </c>
      <c r="Q930" s="24">
        <f t="shared" si="73"/>
        <v>9.7490323472306059E-2</v>
      </c>
      <c r="R930" s="24">
        <v>0.69064748287200928</v>
      </c>
      <c r="S930" s="25">
        <f t="shared" si="74"/>
        <v>6.7331446510526138</v>
      </c>
      <c r="T930" s="4">
        <v>929</v>
      </c>
    </row>
    <row r="931" spans="1:20" x14ac:dyDescent="0.25">
      <c r="A931" s="33">
        <v>11001</v>
      </c>
      <c r="B931" s="5" t="s">
        <v>813</v>
      </c>
      <c r="C931" s="5" t="s">
        <v>814</v>
      </c>
      <c r="D931" s="6">
        <v>144.238652328</v>
      </c>
      <c r="E931" s="7">
        <v>3418.6226037900001</v>
      </c>
      <c r="F931" s="8">
        <v>1</v>
      </c>
      <c r="G931" s="7">
        <v>33061.846231000003</v>
      </c>
      <c r="H931" s="7">
        <v>9.9286259999999995</v>
      </c>
      <c r="I931" s="8">
        <v>1</v>
      </c>
      <c r="J931" s="7">
        <v>36733.871779699999</v>
      </c>
      <c r="K931" s="1">
        <v>1</v>
      </c>
      <c r="L931" s="8">
        <f t="shared" si="70"/>
        <v>3</v>
      </c>
      <c r="M931" s="6">
        <v>40296.732987900003</v>
      </c>
      <c r="N931" s="6">
        <f t="shared" si="71"/>
        <v>73368.507892818001</v>
      </c>
      <c r="O931" s="7">
        <f t="shared" si="72"/>
        <v>-33071.774904917998</v>
      </c>
      <c r="P931" s="7">
        <v>161655.88691100001</v>
      </c>
      <c r="Q931" s="24">
        <f t="shared" si="73"/>
        <v>0.24927476356048484</v>
      </c>
      <c r="R931" s="24">
        <v>0.26713240146636963</v>
      </c>
      <c r="S931" s="25">
        <f t="shared" si="74"/>
        <v>6.6589366214873795</v>
      </c>
      <c r="T931" s="4">
        <v>930</v>
      </c>
    </row>
    <row r="932" spans="1:20" x14ac:dyDescent="0.25">
      <c r="A932" s="33">
        <v>25486</v>
      </c>
      <c r="B932" s="5" t="s">
        <v>913</v>
      </c>
      <c r="C932" s="5" t="s">
        <v>61</v>
      </c>
      <c r="D932" s="6">
        <v>0.32415326873299999</v>
      </c>
      <c r="E932" s="7">
        <v>1712.11048899</v>
      </c>
      <c r="F932" s="8">
        <v>1</v>
      </c>
      <c r="G932" s="7">
        <v>1461.59967906</v>
      </c>
      <c r="H932" s="7">
        <v>17.1555251781</v>
      </c>
      <c r="I932" s="8">
        <v>1</v>
      </c>
      <c r="J932" s="7">
        <v>438.401760341</v>
      </c>
      <c r="K932" s="1">
        <v>1</v>
      </c>
      <c r="L932" s="8">
        <f t="shared" si="70"/>
        <v>3</v>
      </c>
      <c r="M932" s="6">
        <v>3594.71423525</v>
      </c>
      <c r="N932" s="6">
        <f t="shared" si="71"/>
        <v>3629.5916068378328</v>
      </c>
      <c r="O932" s="7">
        <f t="shared" si="72"/>
        <v>-34.87737158783284</v>
      </c>
      <c r="P932" s="7">
        <v>9820.6655993500008</v>
      </c>
      <c r="Q932" s="24">
        <f t="shared" si="73"/>
        <v>0.36603570286396098</v>
      </c>
      <c r="R932" s="24">
        <v>0.18094506859779358</v>
      </c>
      <c r="S932" s="25">
        <f t="shared" si="74"/>
        <v>6.6232355363961011</v>
      </c>
      <c r="T932" s="4">
        <v>931</v>
      </c>
    </row>
    <row r="933" spans="1:20" x14ac:dyDescent="0.25">
      <c r="A933" s="33">
        <v>5308</v>
      </c>
      <c r="B933" s="5" t="s">
        <v>773</v>
      </c>
      <c r="C933" s="5" t="s">
        <v>15</v>
      </c>
      <c r="D933" s="6"/>
      <c r="E933" s="7">
        <v>94.807885766300004</v>
      </c>
      <c r="F933" s="8">
        <v>1</v>
      </c>
      <c r="G933" s="7">
        <v>2948.1362019600001</v>
      </c>
      <c r="H933" s="7">
        <v>43.580912621899998</v>
      </c>
      <c r="I933" s="8">
        <v>1</v>
      </c>
      <c r="J933" s="7"/>
      <c r="K933" s="1"/>
      <c r="L933" s="8">
        <f t="shared" si="70"/>
        <v>2</v>
      </c>
      <c r="M933" s="6">
        <v>3086.5250008200001</v>
      </c>
      <c r="N933" s="6">
        <f t="shared" si="71"/>
        <v>3086.5250003482001</v>
      </c>
      <c r="O933" s="7">
        <f t="shared" si="72"/>
        <v>4.7179992179735564E-7</v>
      </c>
      <c r="P933" s="7">
        <v>8216.1542993000003</v>
      </c>
      <c r="Q933" s="24">
        <f t="shared" si="73"/>
        <v>0.37566541332883263</v>
      </c>
      <c r="R933" s="24">
        <v>0.17627370357513428</v>
      </c>
      <c r="S933" s="25">
        <f t="shared" si="74"/>
        <v>6.6219933712556935</v>
      </c>
      <c r="T933" s="4">
        <v>932</v>
      </c>
    </row>
    <row r="934" spans="1:20" x14ac:dyDescent="0.25">
      <c r="A934" s="33">
        <v>50001</v>
      </c>
      <c r="B934" s="5" t="s">
        <v>916</v>
      </c>
      <c r="C934" s="5" t="s">
        <v>145</v>
      </c>
      <c r="D934" s="6">
        <v>1646.3894054699999</v>
      </c>
      <c r="E934" s="7"/>
      <c r="F934" s="8">
        <v>1</v>
      </c>
      <c r="G934" s="7">
        <v>14802.23404057</v>
      </c>
      <c r="H934" s="7">
        <v>0.52313526205200001</v>
      </c>
      <c r="I934" s="8">
        <v>1</v>
      </c>
      <c r="J934" s="7">
        <v>29242.217408699998</v>
      </c>
      <c r="K934" s="1">
        <v>1</v>
      </c>
      <c r="L934" s="8">
        <f t="shared" si="70"/>
        <v>3</v>
      </c>
      <c r="M934" s="6">
        <v>31105.977953900001</v>
      </c>
      <c r="N934" s="6">
        <f t="shared" si="71"/>
        <v>45691.36399000205</v>
      </c>
      <c r="O934" s="7">
        <f t="shared" si="72"/>
        <v>-14585.386036102049</v>
      </c>
      <c r="P934" s="7">
        <v>131145.77432200001</v>
      </c>
      <c r="Q934" s="24">
        <f t="shared" si="73"/>
        <v>0.23718627698614228</v>
      </c>
      <c r="R934" s="24">
        <v>0.26745536923408508</v>
      </c>
      <c r="S934" s="25">
        <f t="shared" si="74"/>
        <v>6.3436743288586657</v>
      </c>
      <c r="T934" s="4">
        <v>933</v>
      </c>
    </row>
    <row r="935" spans="1:20" x14ac:dyDescent="0.25">
      <c r="A935" s="33">
        <v>44001</v>
      </c>
      <c r="B935" s="5" t="s">
        <v>874</v>
      </c>
      <c r="C935" s="5" t="s">
        <v>23</v>
      </c>
      <c r="D935" s="6">
        <v>1596.4102156500001</v>
      </c>
      <c r="E935" s="7">
        <v>1700.3712805099999</v>
      </c>
      <c r="F935" s="8">
        <v>1</v>
      </c>
      <c r="G935" s="7">
        <v>2901.7687779799999</v>
      </c>
      <c r="H935" s="7"/>
      <c r="I935" s="8">
        <v>1</v>
      </c>
      <c r="J935" s="7">
        <v>19128.934652299999</v>
      </c>
      <c r="K935" s="1">
        <v>1</v>
      </c>
      <c r="L935" s="8">
        <f t="shared" si="70"/>
        <v>3</v>
      </c>
      <c r="M935" s="6">
        <v>24452.725051900001</v>
      </c>
      <c r="N935" s="6">
        <f t="shared" si="71"/>
        <v>25327.484926439996</v>
      </c>
      <c r="O935" s="7">
        <f t="shared" si="72"/>
        <v>-874.75987453999551</v>
      </c>
      <c r="P935" s="7">
        <v>308529.14463900001</v>
      </c>
      <c r="Q935" s="24">
        <f t="shared" si="73"/>
        <v>7.9255802820545021E-2</v>
      </c>
      <c r="R935" s="24">
        <v>0.79029369354248047</v>
      </c>
      <c r="S935" s="25">
        <f t="shared" si="74"/>
        <v>6.2635361145723056</v>
      </c>
      <c r="T935" s="4">
        <v>934</v>
      </c>
    </row>
    <row r="936" spans="1:20" x14ac:dyDescent="0.25">
      <c r="A936" s="33">
        <v>66001</v>
      </c>
      <c r="B936" s="5" t="s">
        <v>706</v>
      </c>
      <c r="C936" s="5" t="s">
        <v>38</v>
      </c>
      <c r="D936" s="6">
        <v>9.5839370145900003E-5</v>
      </c>
      <c r="E936" s="7">
        <v>248.064703721</v>
      </c>
      <c r="F936" s="8">
        <v>1</v>
      </c>
      <c r="G936" s="7">
        <v>17114.434950999999</v>
      </c>
      <c r="H936" s="7">
        <v>3.6332615830399999</v>
      </c>
      <c r="I936" s="8">
        <v>1</v>
      </c>
      <c r="J936" s="7">
        <v>3387.0927078499999</v>
      </c>
      <c r="K936" s="1">
        <v>1</v>
      </c>
      <c r="L936" s="8">
        <f t="shared" si="70"/>
        <v>3</v>
      </c>
      <c r="M936" s="6">
        <v>19853.671284700002</v>
      </c>
      <c r="N936" s="6">
        <f t="shared" si="71"/>
        <v>20753.225719993407</v>
      </c>
      <c r="O936" s="7">
        <f t="shared" si="72"/>
        <v>-899.55443529340482</v>
      </c>
      <c r="P936" s="7">
        <v>60759.855424599999</v>
      </c>
      <c r="Q936" s="24">
        <f t="shared" si="73"/>
        <v>0.32675639443114596</v>
      </c>
      <c r="R936" s="24">
        <v>0.19040480256080627</v>
      </c>
      <c r="S936" s="25">
        <f t="shared" si="74"/>
        <v>6.2215986767143283</v>
      </c>
      <c r="T936" s="4">
        <v>935</v>
      </c>
    </row>
    <row r="937" spans="1:20" x14ac:dyDescent="0.25">
      <c r="A937" s="33">
        <v>13683</v>
      </c>
      <c r="B937" s="5" t="s">
        <v>710</v>
      </c>
      <c r="C937" s="5" t="s">
        <v>33</v>
      </c>
      <c r="D937" s="6">
        <v>2.76500023257E-6</v>
      </c>
      <c r="E937" s="7">
        <v>1450.64212251</v>
      </c>
      <c r="F937" s="8">
        <v>1</v>
      </c>
      <c r="G937" s="7">
        <v>6.3243439433299997</v>
      </c>
      <c r="H937" s="7"/>
      <c r="I937" s="8">
        <v>1</v>
      </c>
      <c r="J937" s="7"/>
      <c r="K937" s="1"/>
      <c r="L937" s="8">
        <f t="shared" si="70"/>
        <v>2</v>
      </c>
      <c r="M937" s="6">
        <v>1455.41843857</v>
      </c>
      <c r="N937" s="6">
        <f t="shared" si="71"/>
        <v>1456.9664692183303</v>
      </c>
      <c r="O937" s="7">
        <f t="shared" si="72"/>
        <v>-1.5480306483302684</v>
      </c>
      <c r="P937" s="7">
        <v>15442.9551856</v>
      </c>
      <c r="Q937" s="24">
        <f t="shared" si="73"/>
        <v>9.424481396715606E-2</v>
      </c>
      <c r="R937" s="24">
        <v>0.65342468023300171</v>
      </c>
      <c r="S937" s="25">
        <f t="shared" si="74"/>
        <v>6.1581887430107685</v>
      </c>
      <c r="T937" s="4">
        <v>936</v>
      </c>
    </row>
    <row r="938" spans="1:20" x14ac:dyDescent="0.25">
      <c r="A938" s="33">
        <v>76001</v>
      </c>
      <c r="B938" s="5" t="s">
        <v>735</v>
      </c>
      <c r="C938" s="5" t="s">
        <v>57</v>
      </c>
      <c r="D938" s="6">
        <v>40.774337110700003</v>
      </c>
      <c r="E938" s="7">
        <v>1319.61369932</v>
      </c>
      <c r="F938" s="8">
        <v>1</v>
      </c>
      <c r="G938" s="7">
        <v>5422.695066530383</v>
      </c>
      <c r="H938" s="7">
        <v>15.880171971310501</v>
      </c>
      <c r="I938" s="8">
        <v>1</v>
      </c>
      <c r="J938" s="7">
        <v>11606.7340561</v>
      </c>
      <c r="K938" s="1">
        <v>1</v>
      </c>
      <c r="L938" s="8">
        <f t="shared" si="70"/>
        <v>3</v>
      </c>
      <c r="M938" s="6">
        <v>15986.1031994</v>
      </c>
      <c r="N938" s="6">
        <f t="shared" si="71"/>
        <v>18405.697331032396</v>
      </c>
      <c r="O938" s="7">
        <f t="shared" si="72"/>
        <v>-2419.5941316323951</v>
      </c>
      <c r="P938" s="7">
        <v>55738.436669199997</v>
      </c>
      <c r="Q938" s="24">
        <f t="shared" si="73"/>
        <v>0.28680573325504871</v>
      </c>
      <c r="R938" s="24">
        <v>0.21273449063301086</v>
      </c>
      <c r="S938" s="25">
        <f t="shared" si="74"/>
        <v>6.101347157463997</v>
      </c>
      <c r="T938" s="4">
        <v>937</v>
      </c>
    </row>
    <row r="939" spans="1:20" x14ac:dyDescent="0.25">
      <c r="A939" s="33">
        <v>15806</v>
      </c>
      <c r="B939" s="5" t="s">
        <v>918</v>
      </c>
      <c r="C939" s="5" t="s">
        <v>46</v>
      </c>
      <c r="D939" s="6"/>
      <c r="E939" s="7">
        <v>1716.0689648299999</v>
      </c>
      <c r="F939" s="8">
        <v>1</v>
      </c>
      <c r="G939" s="7">
        <v>712.56996305048006</v>
      </c>
      <c r="H939" s="7"/>
      <c r="I939" s="8">
        <v>1</v>
      </c>
      <c r="J939" s="7">
        <v>3102.3098118100002</v>
      </c>
      <c r="K939" s="1">
        <v>1</v>
      </c>
      <c r="L939" s="8">
        <f t="shared" si="70"/>
        <v>3</v>
      </c>
      <c r="M939" s="6">
        <v>5154.3326873300002</v>
      </c>
      <c r="N939" s="6">
        <f t="shared" si="71"/>
        <v>5530.9487396904806</v>
      </c>
      <c r="O939" s="7">
        <f t="shared" si="72"/>
        <v>-376.61605236048035</v>
      </c>
      <c r="P939" s="7">
        <v>9415.1266173099993</v>
      </c>
      <c r="Q939" s="24">
        <f t="shared" si="73"/>
        <v>0.54745229637736381</v>
      </c>
      <c r="R939" s="24">
        <v>0.11079691350460052</v>
      </c>
      <c r="S939" s="25">
        <f t="shared" si="74"/>
        <v>6.0656024729617712</v>
      </c>
      <c r="T939" s="4">
        <v>938</v>
      </c>
    </row>
    <row r="940" spans="1:20" x14ac:dyDescent="0.25">
      <c r="A940" s="33">
        <v>91798</v>
      </c>
      <c r="B940" s="5" t="s">
        <v>919</v>
      </c>
      <c r="C940" s="5" t="s">
        <v>779</v>
      </c>
      <c r="D940" s="6">
        <v>72412.499111700003</v>
      </c>
      <c r="E940" s="1"/>
      <c r="F940" s="8">
        <v>1</v>
      </c>
      <c r="G940" s="1"/>
      <c r="H940" s="1"/>
      <c r="I940" s="8"/>
      <c r="J940" s="1"/>
      <c r="K940" s="1"/>
      <c r="L940" s="8">
        <f t="shared" si="70"/>
        <v>1</v>
      </c>
      <c r="M940" s="6">
        <v>72412.499111700003</v>
      </c>
      <c r="N940" s="6">
        <f t="shared" si="71"/>
        <v>72412.499111700003</v>
      </c>
      <c r="O940" s="7">
        <f t="shared" si="72"/>
        <v>0</v>
      </c>
      <c r="P940" s="7">
        <v>919547.60698000004</v>
      </c>
      <c r="Q940" s="24">
        <f t="shared" si="73"/>
        <v>7.8747961021310084E-2</v>
      </c>
      <c r="R940" s="24">
        <v>0.76510065793991089</v>
      </c>
      <c r="S940" s="25">
        <f t="shared" si="74"/>
        <v>6.0250116788830805</v>
      </c>
      <c r="T940" s="4">
        <v>939</v>
      </c>
    </row>
    <row r="941" spans="1:20" x14ac:dyDescent="0.25">
      <c r="A941" s="33">
        <v>97511</v>
      </c>
      <c r="B941" s="5" t="s">
        <v>921</v>
      </c>
      <c r="C941" s="5" t="s">
        <v>922</v>
      </c>
      <c r="D941" s="6">
        <v>92002.991890999998</v>
      </c>
      <c r="E941" s="7"/>
      <c r="F941" s="8">
        <v>1</v>
      </c>
      <c r="G941" s="7"/>
      <c r="H941" s="7"/>
      <c r="I941" s="8"/>
      <c r="J941" s="7"/>
      <c r="K941" s="1"/>
      <c r="L941" s="8">
        <f t="shared" si="70"/>
        <v>1</v>
      </c>
      <c r="M941" s="6">
        <v>92002.991890999998</v>
      </c>
      <c r="N941" s="6">
        <f t="shared" si="71"/>
        <v>92002.991890999998</v>
      </c>
      <c r="O941" s="7">
        <f t="shared" si="72"/>
        <v>0</v>
      </c>
      <c r="P941" s="7">
        <v>1399237.8230999999</v>
      </c>
      <c r="Q941" s="24">
        <f t="shared" si="73"/>
        <v>6.5752219081076674E-2</v>
      </c>
      <c r="R941" s="24">
        <v>0.91560506820678711</v>
      </c>
      <c r="S941" s="25">
        <f t="shared" si="74"/>
        <v>6.0203065036476815</v>
      </c>
      <c r="T941" s="4">
        <v>940</v>
      </c>
    </row>
    <row r="942" spans="1:20" x14ac:dyDescent="0.25">
      <c r="A942" s="33">
        <v>63272</v>
      </c>
      <c r="B942" s="5" t="s">
        <v>684</v>
      </c>
      <c r="C942" s="5" t="s">
        <v>224</v>
      </c>
      <c r="D942" s="6"/>
      <c r="E942" s="7"/>
      <c r="F942" s="8"/>
      <c r="G942" s="7">
        <v>3439.4863247799999</v>
      </c>
      <c r="H942" s="7"/>
      <c r="I942" s="8">
        <v>1</v>
      </c>
      <c r="J942" s="7"/>
      <c r="K942" s="1"/>
      <c r="L942" s="8">
        <f t="shared" si="70"/>
        <v>1</v>
      </c>
      <c r="M942" s="6">
        <v>3439.4863397499998</v>
      </c>
      <c r="N942" s="6">
        <f t="shared" si="71"/>
        <v>3439.4863247799999</v>
      </c>
      <c r="O942" s="7">
        <f t="shared" si="72"/>
        <v>1.4969999938330147E-5</v>
      </c>
      <c r="P942" s="7">
        <v>10386.521724099999</v>
      </c>
      <c r="Q942" s="24">
        <f t="shared" si="73"/>
        <v>0.33114900552023196</v>
      </c>
      <c r="R942" s="24">
        <v>0.18113812804222107</v>
      </c>
      <c r="S942" s="25">
        <f t="shared" si="74"/>
        <v>5.9983710962977952</v>
      </c>
      <c r="T942" s="4">
        <v>941</v>
      </c>
    </row>
    <row r="943" spans="1:20" x14ac:dyDescent="0.25">
      <c r="A943" s="33">
        <v>17614</v>
      </c>
      <c r="B943" s="5" t="s">
        <v>153</v>
      </c>
      <c r="C943" s="5" t="s">
        <v>96</v>
      </c>
      <c r="D943" s="6"/>
      <c r="E943" s="7"/>
      <c r="F943" s="8"/>
      <c r="G943" s="7">
        <v>8410.3095481100008</v>
      </c>
      <c r="H943" s="7">
        <v>44.3123208827</v>
      </c>
      <c r="I943" s="8">
        <v>1</v>
      </c>
      <c r="J943" s="7">
        <v>4006.4441743500001</v>
      </c>
      <c r="K943" s="1">
        <v>1</v>
      </c>
      <c r="L943" s="8">
        <f t="shared" si="70"/>
        <v>2</v>
      </c>
      <c r="M943" s="6">
        <v>11878.5081465</v>
      </c>
      <c r="N943" s="6">
        <f t="shared" si="71"/>
        <v>12461.0660433427</v>
      </c>
      <c r="O943" s="7">
        <f t="shared" si="72"/>
        <v>-582.55789684269985</v>
      </c>
      <c r="P943" s="7">
        <v>38528.513235500002</v>
      </c>
      <c r="Q943" s="24">
        <f t="shared" si="73"/>
        <v>0.30830434784478511</v>
      </c>
      <c r="R943" s="24">
        <v>0.18721191585063934</v>
      </c>
      <c r="S943" s="25">
        <f t="shared" si="74"/>
        <v>5.7718247625104153</v>
      </c>
      <c r="T943" s="4">
        <v>942</v>
      </c>
    </row>
    <row r="944" spans="1:20" x14ac:dyDescent="0.25">
      <c r="A944" s="33">
        <v>44035</v>
      </c>
      <c r="B944" s="5" t="s">
        <v>906</v>
      </c>
      <c r="C944" s="5" t="s">
        <v>23</v>
      </c>
      <c r="D944" s="6"/>
      <c r="E944" s="7">
        <v>3088.3676211699999</v>
      </c>
      <c r="F944" s="8">
        <v>1</v>
      </c>
      <c r="G944" s="7">
        <v>558.35637206700005</v>
      </c>
      <c r="H944" s="7"/>
      <c r="I944" s="8">
        <v>1</v>
      </c>
      <c r="J944" s="7">
        <v>253.42122812100001</v>
      </c>
      <c r="K944" s="1">
        <v>1</v>
      </c>
      <c r="L944" s="8">
        <f t="shared" si="70"/>
        <v>3</v>
      </c>
      <c r="M944" s="6">
        <v>3775.8364982500002</v>
      </c>
      <c r="N944" s="6">
        <f t="shared" si="71"/>
        <v>3900.1452213579996</v>
      </c>
      <c r="O944" s="7">
        <f t="shared" si="72"/>
        <v>-124.30872310799941</v>
      </c>
      <c r="P944" s="7">
        <v>54417.406764300002</v>
      </c>
      <c r="Q944" s="24">
        <f t="shared" si="73"/>
        <v>6.9386557036876295E-2</v>
      </c>
      <c r="R944" s="24">
        <v>0.83088135719299316</v>
      </c>
      <c r="S944" s="25">
        <f t="shared" si="74"/>
        <v>5.7651996681748807</v>
      </c>
      <c r="T944" s="4">
        <v>943</v>
      </c>
    </row>
    <row r="945" spans="1:20" x14ac:dyDescent="0.25">
      <c r="A945" s="33">
        <v>18479</v>
      </c>
      <c r="B945" s="5" t="s">
        <v>925</v>
      </c>
      <c r="C945" s="5" t="s">
        <v>182</v>
      </c>
      <c r="D945" s="6">
        <v>564.44352560799996</v>
      </c>
      <c r="E945" s="7"/>
      <c r="F945" s="8">
        <v>1</v>
      </c>
      <c r="G945" s="7">
        <v>3255.9818570299999</v>
      </c>
      <c r="H945" s="7"/>
      <c r="I945" s="8">
        <v>1</v>
      </c>
      <c r="J945" s="7">
        <v>3433.16490178</v>
      </c>
      <c r="K945" s="1">
        <v>1</v>
      </c>
      <c r="L945" s="8">
        <f t="shared" si="70"/>
        <v>3</v>
      </c>
      <c r="M945" s="6">
        <v>4969.7464992200003</v>
      </c>
      <c r="N945" s="6">
        <f t="shared" si="71"/>
        <v>7253.590284418</v>
      </c>
      <c r="O945" s="7">
        <f t="shared" si="72"/>
        <v>-2283.8437851979998</v>
      </c>
      <c r="P945" s="7">
        <v>47500.756977800003</v>
      </c>
      <c r="Q945" s="24">
        <f t="shared" si="73"/>
        <v>0.10462457475241217</v>
      </c>
      <c r="R945" s="24">
        <v>0.54509133100509644</v>
      </c>
      <c r="S945" s="25">
        <f t="shared" si="74"/>
        <v>5.7029948707634563</v>
      </c>
      <c r="T945" s="4">
        <v>944</v>
      </c>
    </row>
    <row r="946" spans="1:20" x14ac:dyDescent="0.25">
      <c r="A946" s="33">
        <v>5607</v>
      </c>
      <c r="B946" s="5" t="s">
        <v>651</v>
      </c>
      <c r="C946" s="5" t="s">
        <v>15</v>
      </c>
      <c r="D946" s="6"/>
      <c r="E946" s="7"/>
      <c r="F946" s="8"/>
      <c r="G946" s="7">
        <v>4990.3888161900004</v>
      </c>
      <c r="H946" s="7">
        <v>54.632506978000002</v>
      </c>
      <c r="I946" s="8">
        <v>1</v>
      </c>
      <c r="J946" s="7">
        <v>1948.95828332</v>
      </c>
      <c r="K946" s="1">
        <v>1</v>
      </c>
      <c r="L946" s="8">
        <f t="shared" si="70"/>
        <v>2</v>
      </c>
      <c r="M946" s="6">
        <v>6679.1439038799999</v>
      </c>
      <c r="N946" s="6">
        <f t="shared" si="71"/>
        <v>6993.9796064880002</v>
      </c>
      <c r="O946" s="7">
        <f t="shared" si="72"/>
        <v>-314.83570260800025</v>
      </c>
      <c r="P946" s="7">
        <v>26603.0351381</v>
      </c>
      <c r="Q946" s="24">
        <f t="shared" si="73"/>
        <v>0.25106698800372396</v>
      </c>
      <c r="R946" s="24">
        <v>0.22559812664985657</v>
      </c>
      <c r="S946" s="25">
        <f t="shared" si="74"/>
        <v>5.6640242157262133</v>
      </c>
      <c r="T946" s="4">
        <v>945</v>
      </c>
    </row>
    <row r="947" spans="1:20" x14ac:dyDescent="0.25">
      <c r="A947" s="33">
        <v>68190</v>
      </c>
      <c r="B947" s="5" t="s">
        <v>1024</v>
      </c>
      <c r="C947" s="5" t="s">
        <v>350</v>
      </c>
      <c r="D947" s="6">
        <v>10599.5526353</v>
      </c>
      <c r="E947" s="7">
        <v>26480.161859700002</v>
      </c>
      <c r="F947" s="8">
        <v>1</v>
      </c>
      <c r="G947" s="7">
        <v>7911.3964872971992</v>
      </c>
      <c r="H947" s="7"/>
      <c r="I947" s="8">
        <v>1</v>
      </c>
      <c r="J947" s="7"/>
      <c r="K947" s="1"/>
      <c r="L947" s="8">
        <f t="shared" si="70"/>
        <v>2</v>
      </c>
      <c r="M947" s="6">
        <v>44903.608116099997</v>
      </c>
      <c r="N947" s="6">
        <f t="shared" si="71"/>
        <v>44991.110982297199</v>
      </c>
      <c r="O947" s="7">
        <f t="shared" si="72"/>
        <v>-87.50286619720282</v>
      </c>
      <c r="P947" s="7">
        <v>317214.497821</v>
      </c>
      <c r="Q947" s="24">
        <f t="shared" si="73"/>
        <v>0.14155597686912316</v>
      </c>
      <c r="R947" s="24">
        <v>0.3991091251373291</v>
      </c>
      <c r="S947" s="25">
        <f t="shared" si="74"/>
        <v>5.6496282086195739</v>
      </c>
      <c r="T947" s="4">
        <v>946</v>
      </c>
    </row>
    <row r="948" spans="1:20" x14ac:dyDescent="0.25">
      <c r="A948" s="33">
        <v>68077</v>
      </c>
      <c r="B948" s="5" t="s">
        <v>533</v>
      </c>
      <c r="C948" s="5" t="s">
        <v>350</v>
      </c>
      <c r="D948" s="6"/>
      <c r="E948" s="7"/>
      <c r="F948" s="8"/>
      <c r="G948" s="7">
        <v>857.37440182099999</v>
      </c>
      <c r="H948" s="7"/>
      <c r="I948" s="8">
        <v>1</v>
      </c>
      <c r="J948" s="7">
        <v>744.42816219099996</v>
      </c>
      <c r="K948" s="1">
        <v>1</v>
      </c>
      <c r="L948" s="8">
        <f t="shared" si="70"/>
        <v>2</v>
      </c>
      <c r="M948" s="6">
        <v>1185.92406839</v>
      </c>
      <c r="N948" s="6">
        <f t="shared" si="71"/>
        <v>1601.8025640119999</v>
      </c>
      <c r="O948" s="7">
        <f t="shared" si="72"/>
        <v>-415.87849562199995</v>
      </c>
      <c r="P948" s="7">
        <v>4755.7658675900002</v>
      </c>
      <c r="Q948" s="24">
        <f t="shared" si="73"/>
        <v>0.24936552837302961</v>
      </c>
      <c r="R948" s="24">
        <v>0.22644801437854767</v>
      </c>
      <c r="S948" s="25">
        <f t="shared" si="74"/>
        <v>5.6468328754529944</v>
      </c>
      <c r="T948" s="4">
        <v>947</v>
      </c>
    </row>
    <row r="949" spans="1:20" x14ac:dyDescent="0.25">
      <c r="A949" s="33">
        <v>47545</v>
      </c>
      <c r="B949" s="5" t="s">
        <v>926</v>
      </c>
      <c r="C949" s="5" t="s">
        <v>69</v>
      </c>
      <c r="D949" s="6">
        <v>779.05220516099996</v>
      </c>
      <c r="E949" s="7">
        <v>4820.6446362899997</v>
      </c>
      <c r="F949" s="8">
        <v>1</v>
      </c>
      <c r="G949" s="7"/>
      <c r="H949" s="7"/>
      <c r="I949" s="8"/>
      <c r="J949" s="7"/>
      <c r="K949" s="1"/>
      <c r="L949" s="8">
        <f t="shared" si="70"/>
        <v>1</v>
      </c>
      <c r="M949" s="6">
        <v>5599.6968304100001</v>
      </c>
      <c r="N949" s="6">
        <f t="shared" si="71"/>
        <v>5599.6968414509993</v>
      </c>
      <c r="O949" s="6">
        <f t="shared" si="72"/>
        <v>-1.1040999197575729E-5</v>
      </c>
      <c r="P949" s="7">
        <v>66339.430516399996</v>
      </c>
      <c r="Q949" s="24">
        <f t="shared" si="73"/>
        <v>8.4409781434974476E-2</v>
      </c>
      <c r="R949" s="24">
        <v>0.66790890693664551</v>
      </c>
      <c r="S949" s="25">
        <f t="shared" si="74"/>
        <v>5.6378044852994957</v>
      </c>
      <c r="T949" s="4">
        <v>948</v>
      </c>
    </row>
    <row r="950" spans="1:20" x14ac:dyDescent="0.25">
      <c r="A950" s="33">
        <v>66170</v>
      </c>
      <c r="B950" s="5" t="s">
        <v>626</v>
      </c>
      <c r="C950" s="5" t="s">
        <v>38</v>
      </c>
      <c r="D950" s="6"/>
      <c r="E950" s="7"/>
      <c r="F950" s="8"/>
      <c r="G950" s="7">
        <v>1888.07420854</v>
      </c>
      <c r="H950" s="7">
        <v>0.62063679014399997</v>
      </c>
      <c r="I950" s="8">
        <v>1</v>
      </c>
      <c r="J950" s="7"/>
      <c r="K950" s="1"/>
      <c r="L950" s="8">
        <f t="shared" si="70"/>
        <v>1</v>
      </c>
      <c r="M950" s="6">
        <v>1888.6948453299999</v>
      </c>
      <c r="N950" s="6">
        <f t="shared" si="71"/>
        <v>1888.6948453301441</v>
      </c>
      <c r="O950" s="7">
        <f t="shared" si="72"/>
        <v>-1.4415491023100913E-10</v>
      </c>
      <c r="P950" s="7">
        <v>7065.7440688200004</v>
      </c>
      <c r="Q950" s="24">
        <f t="shared" si="73"/>
        <v>0.26730303658527749</v>
      </c>
      <c r="R950" s="24">
        <v>0.21031828224658966</v>
      </c>
      <c r="S950" s="25">
        <f t="shared" si="74"/>
        <v>5.6218715493912867</v>
      </c>
      <c r="T950" s="4">
        <v>949</v>
      </c>
    </row>
    <row r="951" spans="1:20" x14ac:dyDescent="0.25">
      <c r="A951" s="33">
        <v>18205</v>
      </c>
      <c r="B951" s="5" t="s">
        <v>927</v>
      </c>
      <c r="C951" s="5" t="s">
        <v>182</v>
      </c>
      <c r="D951" s="6">
        <v>4118.4922082200001</v>
      </c>
      <c r="E951" s="7"/>
      <c r="F951" s="8">
        <v>1</v>
      </c>
      <c r="G951" s="7">
        <v>346.60913070599997</v>
      </c>
      <c r="H951" s="7"/>
      <c r="I951" s="8">
        <v>1</v>
      </c>
      <c r="J951" s="7"/>
      <c r="K951" s="1"/>
      <c r="L951" s="8">
        <f t="shared" si="70"/>
        <v>2</v>
      </c>
      <c r="M951" s="6">
        <v>4465.1013389299997</v>
      </c>
      <c r="N951" s="6">
        <f t="shared" si="71"/>
        <v>4465.1013389259997</v>
      </c>
      <c r="O951" s="7">
        <f t="shared" si="72"/>
        <v>3.9999576983973384E-9</v>
      </c>
      <c r="P951" s="7">
        <v>48872.158065099997</v>
      </c>
      <c r="Q951" s="24">
        <f t="shared" si="73"/>
        <v>9.1362884630187116E-2</v>
      </c>
      <c r="R951" s="24">
        <v>0.61526793241500854</v>
      </c>
      <c r="S951" s="25">
        <f t="shared" si="74"/>
        <v>5.6212653125886192</v>
      </c>
      <c r="T951" s="4">
        <v>950</v>
      </c>
    </row>
    <row r="952" spans="1:20" x14ac:dyDescent="0.25">
      <c r="A952" s="33">
        <v>15104</v>
      </c>
      <c r="B952" s="5" t="s">
        <v>827</v>
      </c>
      <c r="C952" s="5" t="s">
        <v>46</v>
      </c>
      <c r="D952" s="6"/>
      <c r="E952" s="7"/>
      <c r="F952" s="8"/>
      <c r="G952" s="7">
        <v>835.40143379799997</v>
      </c>
      <c r="H952" s="7"/>
      <c r="I952" s="8">
        <v>1</v>
      </c>
      <c r="J952" s="7"/>
      <c r="K952" s="1"/>
      <c r="L952" s="8">
        <f t="shared" si="70"/>
        <v>1</v>
      </c>
      <c r="M952" s="6">
        <v>835.40143379799997</v>
      </c>
      <c r="N952" s="6">
        <f t="shared" si="71"/>
        <v>835.40143379799997</v>
      </c>
      <c r="O952" s="7">
        <f t="shared" si="72"/>
        <v>0</v>
      </c>
      <c r="P952" s="7">
        <v>4724.4188020700003</v>
      </c>
      <c r="Q952" s="24">
        <f t="shared" si="73"/>
        <v>0.17682628674493664</v>
      </c>
      <c r="R952" s="24">
        <v>0.31385540962219238</v>
      </c>
      <c r="S952" s="25">
        <f t="shared" si="74"/>
        <v>5.5497886658303335</v>
      </c>
      <c r="T952" s="4">
        <v>951</v>
      </c>
    </row>
    <row r="953" spans="1:20" x14ac:dyDescent="0.25">
      <c r="A953" s="33">
        <v>86573</v>
      </c>
      <c r="B953" s="5" t="s">
        <v>929</v>
      </c>
      <c r="C953" s="5" t="s">
        <v>513</v>
      </c>
      <c r="D953" s="6">
        <v>100245.62570600001</v>
      </c>
      <c r="E953" s="7"/>
      <c r="F953" s="8">
        <v>1</v>
      </c>
      <c r="G953" s="7"/>
      <c r="H953" s="7"/>
      <c r="I953" s="8"/>
      <c r="J953" s="7"/>
      <c r="K953" s="1"/>
      <c r="L953" s="8">
        <f t="shared" si="70"/>
        <v>1</v>
      </c>
      <c r="M953" s="6">
        <v>100245.625702</v>
      </c>
      <c r="N953" s="6">
        <f t="shared" si="71"/>
        <v>100245.62570600001</v>
      </c>
      <c r="O953" s="7">
        <f t="shared" si="72"/>
        <v>-4.0000013541430235E-6</v>
      </c>
      <c r="P953" s="7">
        <v>1089961.3500099999</v>
      </c>
      <c r="Q953" s="24">
        <f t="shared" si="73"/>
        <v>9.1971725145190045E-2</v>
      </c>
      <c r="R953" s="24">
        <v>0.59966927766799927</v>
      </c>
      <c r="S953" s="25">
        <f t="shared" si="74"/>
        <v>5.515261798369588</v>
      </c>
      <c r="T953" s="4">
        <v>952</v>
      </c>
    </row>
    <row r="954" spans="1:20" x14ac:dyDescent="0.25">
      <c r="A954" s="33">
        <v>76869</v>
      </c>
      <c r="B954" s="5" t="s">
        <v>841</v>
      </c>
      <c r="C954" s="5" t="s">
        <v>57</v>
      </c>
      <c r="D954" s="6"/>
      <c r="E954" s="7">
        <v>102.20164824</v>
      </c>
      <c r="F954" s="8">
        <v>1</v>
      </c>
      <c r="G954" s="7">
        <v>1163.9666672484759</v>
      </c>
      <c r="H954" s="7"/>
      <c r="I954" s="8">
        <v>1</v>
      </c>
      <c r="J954" s="7">
        <v>1712.3117540999999</v>
      </c>
      <c r="K954" s="1">
        <v>1</v>
      </c>
      <c r="L954" s="8">
        <f t="shared" si="70"/>
        <v>3</v>
      </c>
      <c r="M954" s="6">
        <v>2887.10605833</v>
      </c>
      <c r="N954" s="6">
        <f t="shared" si="71"/>
        <v>2978.480069588476</v>
      </c>
      <c r="O954" s="7">
        <f t="shared" si="72"/>
        <v>-91.374011258476003</v>
      </c>
      <c r="P954" s="7">
        <v>11264.859125999999</v>
      </c>
      <c r="Q954" s="24">
        <f t="shared" si="73"/>
        <v>0.25629313478642435</v>
      </c>
      <c r="R954" s="24">
        <v>0.2135416716337204</v>
      </c>
      <c r="S954" s="25">
        <f t="shared" si="74"/>
        <v>5.4729264430539475</v>
      </c>
      <c r="T954" s="4">
        <v>953</v>
      </c>
    </row>
    <row r="955" spans="1:20" x14ac:dyDescent="0.25">
      <c r="A955" s="33">
        <v>91460</v>
      </c>
      <c r="B955" s="5" t="s">
        <v>931</v>
      </c>
      <c r="C955" s="5" t="s">
        <v>779</v>
      </c>
      <c r="D955" s="6">
        <v>113074.56082300001</v>
      </c>
      <c r="E955" s="1"/>
      <c r="F955" s="8">
        <v>1</v>
      </c>
      <c r="G955" s="1"/>
      <c r="H955" s="1"/>
      <c r="I955" s="8"/>
      <c r="J955" s="1"/>
      <c r="K955" s="1"/>
      <c r="L955" s="8">
        <f t="shared" si="70"/>
        <v>1</v>
      </c>
      <c r="M955" s="6">
        <v>113074.560753</v>
      </c>
      <c r="N955" s="6">
        <f t="shared" si="71"/>
        <v>113074.56082300001</v>
      </c>
      <c r="O955" s="7">
        <f t="shared" si="72"/>
        <v>-7.0000009145587683E-5</v>
      </c>
      <c r="P955" s="7">
        <v>1686611.9779099999</v>
      </c>
      <c r="Q955" s="24">
        <f t="shared" si="73"/>
        <v>6.7042427205526361E-2</v>
      </c>
      <c r="R955" s="24">
        <v>0.8118668794631958</v>
      </c>
      <c r="S955" s="25">
        <f t="shared" si="74"/>
        <v>5.4429526166989151</v>
      </c>
      <c r="T955" s="4">
        <v>954</v>
      </c>
    </row>
    <row r="956" spans="1:20" x14ac:dyDescent="0.25">
      <c r="A956" s="33">
        <v>23464</v>
      </c>
      <c r="B956" s="5" t="s">
        <v>934</v>
      </c>
      <c r="C956" s="5" t="s">
        <v>296</v>
      </c>
      <c r="D956" s="6">
        <v>1030.76024811</v>
      </c>
      <c r="E956" s="7">
        <v>685.313111037</v>
      </c>
      <c r="F956" s="8">
        <v>1</v>
      </c>
      <c r="G956" s="7">
        <v>11.571085078599999</v>
      </c>
      <c r="H956" s="7"/>
      <c r="I956" s="8">
        <v>1</v>
      </c>
      <c r="J956" s="7"/>
      <c r="K956" s="1"/>
      <c r="L956" s="8">
        <f t="shared" si="70"/>
        <v>2</v>
      </c>
      <c r="M956" s="6">
        <v>1726.5565248099999</v>
      </c>
      <c r="N956" s="6">
        <f t="shared" si="71"/>
        <v>1727.6444442256</v>
      </c>
      <c r="O956" s="7">
        <f t="shared" si="72"/>
        <v>-1.0879194156000267</v>
      </c>
      <c r="P956" s="7">
        <v>16882.8404142</v>
      </c>
      <c r="Q956" s="24">
        <f t="shared" si="73"/>
        <v>0.10226694575385605</v>
      </c>
      <c r="R956" s="24">
        <v>0.51731806993484497</v>
      </c>
      <c r="S956" s="25">
        <f t="shared" si="74"/>
        <v>5.2904538995516299</v>
      </c>
      <c r="T956" s="4">
        <v>955</v>
      </c>
    </row>
    <row r="957" spans="1:20" x14ac:dyDescent="0.25">
      <c r="A957" s="33">
        <v>5266</v>
      </c>
      <c r="B957" s="5" t="s">
        <v>885</v>
      </c>
      <c r="C957" s="5" t="s">
        <v>15</v>
      </c>
      <c r="D957" s="6"/>
      <c r="E957" s="7">
        <v>64.043073572699996</v>
      </c>
      <c r="F957" s="8">
        <v>1</v>
      </c>
      <c r="G957" s="7">
        <v>2706.7305359299999</v>
      </c>
      <c r="H957" s="7">
        <v>21.3316281064</v>
      </c>
      <c r="I957" s="8">
        <v>1</v>
      </c>
      <c r="J957" s="7"/>
      <c r="K957" s="1"/>
      <c r="L957" s="8">
        <f t="shared" si="70"/>
        <v>2</v>
      </c>
      <c r="M957" s="6">
        <v>2791.9477649199998</v>
      </c>
      <c r="N957" s="6">
        <f t="shared" si="71"/>
        <v>2792.1052376090997</v>
      </c>
      <c r="O957" s="7">
        <f t="shared" si="72"/>
        <v>-0.15747268909990453</v>
      </c>
      <c r="P957" s="7">
        <v>4694.3033995799997</v>
      </c>
      <c r="Q957" s="24">
        <f t="shared" si="73"/>
        <v>0.59475230449949101</v>
      </c>
      <c r="R957" s="24">
        <v>8.8578678667545319E-2</v>
      </c>
      <c r="S957" s="25">
        <f t="shared" si="74"/>
        <v>5.2682373267042486</v>
      </c>
      <c r="T957" s="4">
        <v>956</v>
      </c>
    </row>
    <row r="958" spans="1:20" x14ac:dyDescent="0.25">
      <c r="A958" s="33">
        <v>86865</v>
      </c>
      <c r="B958" s="5" t="s">
        <v>935</v>
      </c>
      <c r="C958" s="5" t="s">
        <v>513</v>
      </c>
      <c r="D958" s="6">
        <v>96.784576789100001</v>
      </c>
      <c r="E958" s="7"/>
      <c r="F958" s="8">
        <v>1</v>
      </c>
      <c r="G958" s="7">
        <v>8896.2748008599992</v>
      </c>
      <c r="H958" s="7"/>
      <c r="I958" s="8">
        <v>1</v>
      </c>
      <c r="J958" s="7"/>
      <c r="K958" s="1"/>
      <c r="L958" s="8">
        <f t="shared" si="70"/>
        <v>2</v>
      </c>
      <c r="M958" s="6">
        <v>8993.0593776500009</v>
      </c>
      <c r="N958" s="6">
        <f t="shared" si="71"/>
        <v>8993.0593776490987</v>
      </c>
      <c r="O958" s="7">
        <f t="shared" si="72"/>
        <v>9.0221874415874481E-10</v>
      </c>
      <c r="P958" s="7">
        <v>81870.343132399998</v>
      </c>
      <c r="Q958" s="24">
        <f t="shared" si="73"/>
        <v>0.10984514090904082</v>
      </c>
      <c r="R958" s="24">
        <v>0.47082212567329407</v>
      </c>
      <c r="S958" s="25">
        <f t="shared" si="74"/>
        <v>5.1717522737677113</v>
      </c>
      <c r="T958" s="4">
        <v>957</v>
      </c>
    </row>
    <row r="959" spans="1:20" x14ac:dyDescent="0.25">
      <c r="A959" s="33">
        <v>5088</v>
      </c>
      <c r="B959" s="5" t="s">
        <v>760</v>
      </c>
      <c r="C959" s="5" t="s">
        <v>15</v>
      </c>
      <c r="D959" s="6"/>
      <c r="E959" s="7">
        <v>117.421855661</v>
      </c>
      <c r="F959" s="8">
        <v>1</v>
      </c>
      <c r="G959" s="7">
        <v>4531.5028754699997</v>
      </c>
      <c r="H959" s="7">
        <v>102.04048133400001</v>
      </c>
      <c r="I959" s="8">
        <v>1</v>
      </c>
      <c r="J959" s="7"/>
      <c r="K959" s="1"/>
      <c r="L959" s="8">
        <f t="shared" si="70"/>
        <v>2</v>
      </c>
      <c r="M959" s="6">
        <v>4714.4781694499998</v>
      </c>
      <c r="N959" s="6">
        <f t="shared" si="71"/>
        <v>4750.9652124650001</v>
      </c>
      <c r="O959" s="7">
        <f t="shared" si="72"/>
        <v>-36.487043015000381</v>
      </c>
      <c r="P959" s="7">
        <v>14812.716231300001</v>
      </c>
      <c r="Q959" s="24">
        <f t="shared" si="73"/>
        <v>0.31827236111416718</v>
      </c>
      <c r="R959" s="24">
        <v>0.16246499121189117</v>
      </c>
      <c r="S959" s="25">
        <f t="shared" si="74"/>
        <v>5.1708116351401028</v>
      </c>
      <c r="T959" s="4">
        <v>958</v>
      </c>
    </row>
    <row r="960" spans="1:20" x14ac:dyDescent="0.25">
      <c r="A960" s="33">
        <v>17380</v>
      </c>
      <c r="B960" s="5" t="s">
        <v>936</v>
      </c>
      <c r="C960" s="5" t="s">
        <v>96</v>
      </c>
      <c r="D960" s="6">
        <v>305.06865746199998</v>
      </c>
      <c r="E960" s="7">
        <v>8399.3752584699996</v>
      </c>
      <c r="F960" s="8">
        <v>1</v>
      </c>
      <c r="G960" s="7">
        <v>157.82944109799999</v>
      </c>
      <c r="H960" s="7"/>
      <c r="I960" s="8">
        <v>1</v>
      </c>
      <c r="J960" s="7"/>
      <c r="K960" s="1"/>
      <c r="L960" s="8">
        <f t="shared" si="70"/>
        <v>2</v>
      </c>
      <c r="M960" s="6">
        <v>8857.6741296300006</v>
      </c>
      <c r="N960" s="6">
        <f t="shared" si="71"/>
        <v>8862.2733570299988</v>
      </c>
      <c r="O960" s="7">
        <f t="shared" si="72"/>
        <v>-4.599227399998199</v>
      </c>
      <c r="P960" s="7">
        <v>55726.785345999997</v>
      </c>
      <c r="Q960" s="24">
        <f t="shared" si="73"/>
        <v>0.15894823422226695</v>
      </c>
      <c r="R960" s="24">
        <v>0.3219245970249176</v>
      </c>
      <c r="S960" s="25">
        <f t="shared" si="74"/>
        <v>5.1169346249825507</v>
      </c>
      <c r="T960" s="4">
        <v>959</v>
      </c>
    </row>
    <row r="961" spans="1:20" x14ac:dyDescent="0.25">
      <c r="A961" s="33">
        <v>76845</v>
      </c>
      <c r="B961" s="5" t="s">
        <v>630</v>
      </c>
      <c r="C961" s="5" t="s">
        <v>57</v>
      </c>
      <c r="D961" s="6">
        <v>4.88505337603E-4</v>
      </c>
      <c r="E961" s="7"/>
      <c r="F961" s="8">
        <v>1</v>
      </c>
      <c r="G961" s="7">
        <v>1035.548725499523</v>
      </c>
      <c r="H961" s="7"/>
      <c r="I961" s="8">
        <v>1</v>
      </c>
      <c r="J961" s="7"/>
      <c r="K961" s="1"/>
      <c r="L961" s="8">
        <f t="shared" si="70"/>
        <v>2</v>
      </c>
      <c r="M961" s="6">
        <v>1035.5492237799999</v>
      </c>
      <c r="N961" s="6">
        <f t="shared" si="71"/>
        <v>1035.5492140048607</v>
      </c>
      <c r="O961" s="7">
        <f t="shared" si="72"/>
        <v>9.7751392331701936E-6</v>
      </c>
      <c r="P961" s="7">
        <v>4236.19839297</v>
      </c>
      <c r="Q961" s="24">
        <f t="shared" si="73"/>
        <v>0.24445248492103225</v>
      </c>
      <c r="R961" s="24">
        <v>0.20818595588207245</v>
      </c>
      <c r="S961" s="25">
        <f t="shared" si="74"/>
        <v>5.0891574241033002</v>
      </c>
      <c r="T961" s="4">
        <v>960</v>
      </c>
    </row>
    <row r="962" spans="1:20" x14ac:dyDescent="0.25">
      <c r="A962" s="33">
        <v>50568</v>
      </c>
      <c r="B962" s="5" t="s">
        <v>938</v>
      </c>
      <c r="C962" s="5" t="s">
        <v>145</v>
      </c>
      <c r="D962" s="6">
        <v>112236.68754</v>
      </c>
      <c r="E962" s="7"/>
      <c r="F962" s="8">
        <v>1</v>
      </c>
      <c r="G962" s="7">
        <v>20.576650132800001</v>
      </c>
      <c r="H962" s="7"/>
      <c r="I962" s="8">
        <v>1</v>
      </c>
      <c r="J962" s="7"/>
      <c r="K962" s="1"/>
      <c r="L962" s="8">
        <f t="shared" ref="L962:L1025" si="75">+F962+I962+K962</f>
        <v>2</v>
      </c>
      <c r="M962" s="6">
        <v>112257.26416000001</v>
      </c>
      <c r="N962" s="6">
        <f t="shared" ref="N962:N1025" si="76">+D962+E962+G962+H962+J962</f>
        <v>112257.2641901328</v>
      </c>
      <c r="O962" s="7">
        <f t="shared" ref="O962:O1025" si="77">+M962-N962</f>
        <v>-3.0132796382531524E-5</v>
      </c>
      <c r="P962" s="7">
        <v>1727321.6596599999</v>
      </c>
      <c r="Q962" s="24">
        <f t="shared" ref="Q962:Q1025" si="78">+M962/P962</f>
        <v>6.4989206574354155E-2</v>
      </c>
      <c r="R962" s="24">
        <v>0.78053569793701172</v>
      </c>
      <c r="S962" s="25">
        <f t="shared" si="74"/>
        <v>5.0726395711886152</v>
      </c>
      <c r="T962" s="4">
        <v>961</v>
      </c>
    </row>
    <row r="963" spans="1:20" x14ac:dyDescent="0.25">
      <c r="A963" s="33">
        <v>47170</v>
      </c>
      <c r="B963" s="5" t="s">
        <v>940</v>
      </c>
      <c r="C963" s="5" t="s">
        <v>69</v>
      </c>
      <c r="D963" s="6">
        <v>129.29407626299999</v>
      </c>
      <c r="E963" s="7">
        <v>3817.07469644</v>
      </c>
      <c r="F963" s="8">
        <v>1</v>
      </c>
      <c r="G963" s="7"/>
      <c r="H963" s="7"/>
      <c r="I963" s="8"/>
      <c r="J963" s="7"/>
      <c r="K963" s="1"/>
      <c r="L963" s="8">
        <f t="shared" si="75"/>
        <v>1</v>
      </c>
      <c r="M963" s="6">
        <v>3946.3687956200001</v>
      </c>
      <c r="N963" s="6">
        <f t="shared" si="76"/>
        <v>3946.3687727030001</v>
      </c>
      <c r="O963" s="7">
        <f t="shared" si="77"/>
        <v>2.2917000023880973E-5</v>
      </c>
      <c r="P963" s="7">
        <v>53696.7116685</v>
      </c>
      <c r="Q963" s="24">
        <f t="shared" si="78"/>
        <v>7.3493677228936363E-2</v>
      </c>
      <c r="R963" s="24">
        <v>0.68940907716751099</v>
      </c>
      <c r="S963" s="25">
        <f t="shared" ref="S963:S1026" si="79">+Q963*R963*100</f>
        <v>5.066720819604793</v>
      </c>
      <c r="T963" s="4">
        <v>962</v>
      </c>
    </row>
    <row r="964" spans="1:20" x14ac:dyDescent="0.25">
      <c r="A964" s="33">
        <v>5674</v>
      </c>
      <c r="B964" s="5" t="s">
        <v>516</v>
      </c>
      <c r="C964" s="5" t="s">
        <v>15</v>
      </c>
      <c r="D964" s="6"/>
      <c r="E964" s="7"/>
      <c r="F964" s="8"/>
      <c r="G964" s="7">
        <v>953.05941699514403</v>
      </c>
      <c r="H964" s="7"/>
      <c r="I964" s="8">
        <v>1</v>
      </c>
      <c r="J964" s="7">
        <v>3451.55868921</v>
      </c>
      <c r="K964" s="1">
        <v>1</v>
      </c>
      <c r="L964" s="8">
        <f t="shared" si="75"/>
        <v>2</v>
      </c>
      <c r="M964" s="6">
        <v>4164.1012399199999</v>
      </c>
      <c r="N964" s="6">
        <f t="shared" si="76"/>
        <v>4404.6181062051437</v>
      </c>
      <c r="O964" s="7">
        <f t="shared" si="77"/>
        <v>-240.51686628514381</v>
      </c>
      <c r="P964" s="7">
        <v>21792.751144400001</v>
      </c>
      <c r="Q964" s="24">
        <f t="shared" si="78"/>
        <v>0.19107735468222575</v>
      </c>
      <c r="R964" s="24">
        <v>0.26258018612861633</v>
      </c>
      <c r="S964" s="25">
        <f t="shared" si="79"/>
        <v>5.017312735742248</v>
      </c>
      <c r="T964" s="4">
        <v>963</v>
      </c>
    </row>
    <row r="965" spans="1:20" x14ac:dyDescent="0.25">
      <c r="A965" s="33">
        <v>13433</v>
      </c>
      <c r="B965" s="5" t="s">
        <v>941</v>
      </c>
      <c r="C965" s="5" t="s">
        <v>33</v>
      </c>
      <c r="D965" s="6">
        <v>803.15991276099999</v>
      </c>
      <c r="E965" s="7">
        <v>3123.9754640199999</v>
      </c>
      <c r="F965" s="8">
        <v>1</v>
      </c>
      <c r="G965" s="7">
        <v>308.58940732299999</v>
      </c>
      <c r="H965" s="7"/>
      <c r="I965" s="8">
        <v>1</v>
      </c>
      <c r="J965" s="7"/>
      <c r="K965" s="1"/>
      <c r="L965" s="8">
        <f t="shared" si="75"/>
        <v>2</v>
      </c>
      <c r="M965" s="6">
        <v>4235.7247717099999</v>
      </c>
      <c r="N965" s="6">
        <f t="shared" si="76"/>
        <v>4235.7247841039998</v>
      </c>
      <c r="O965" s="7">
        <f t="shared" si="77"/>
        <v>-1.2393999895721208E-5</v>
      </c>
      <c r="P965" s="7">
        <v>43289.8884569</v>
      </c>
      <c r="Q965" s="24">
        <f t="shared" si="78"/>
        <v>9.7845592185508742E-2</v>
      </c>
      <c r="R965" s="24">
        <v>0.51266306638717651</v>
      </c>
      <c r="S965" s="25">
        <f t="shared" si="79"/>
        <v>5.0161821322292068</v>
      </c>
      <c r="T965" s="4">
        <v>964</v>
      </c>
    </row>
    <row r="966" spans="1:20" x14ac:dyDescent="0.25">
      <c r="A966" s="33">
        <v>41885</v>
      </c>
      <c r="B966" s="5" t="s">
        <v>538</v>
      </c>
      <c r="C966" s="5" t="s">
        <v>99</v>
      </c>
      <c r="D966" s="6"/>
      <c r="E966" s="7">
        <v>1134.9553489</v>
      </c>
      <c r="F966" s="8">
        <v>1</v>
      </c>
      <c r="G966" s="7">
        <v>3834.6449828129998</v>
      </c>
      <c r="H966" s="7">
        <v>0.65387118365399999</v>
      </c>
      <c r="I966" s="8">
        <v>1</v>
      </c>
      <c r="J966" s="7">
        <v>0.83181799207999996</v>
      </c>
      <c r="K966" s="1">
        <v>1</v>
      </c>
      <c r="L966" s="8">
        <f t="shared" si="75"/>
        <v>3</v>
      </c>
      <c r="M966" s="6">
        <v>4918.6453575899995</v>
      </c>
      <c r="N966" s="6">
        <f t="shared" si="76"/>
        <v>4971.0860208887334</v>
      </c>
      <c r="O966" s="7">
        <f t="shared" si="77"/>
        <v>-52.440663298733853</v>
      </c>
      <c r="P966" s="7">
        <v>33301.240624899998</v>
      </c>
      <c r="Q966" s="24">
        <f t="shared" si="78"/>
        <v>0.14770156502554535</v>
      </c>
      <c r="R966" s="24">
        <v>0.33741754293441772</v>
      </c>
      <c r="S966" s="25">
        <f t="shared" si="79"/>
        <v>4.9837099158487641</v>
      </c>
      <c r="T966" s="4">
        <v>965</v>
      </c>
    </row>
    <row r="967" spans="1:20" x14ac:dyDescent="0.25">
      <c r="A967" s="33">
        <v>68872</v>
      </c>
      <c r="B967" s="5" t="s">
        <v>135</v>
      </c>
      <c r="C967" s="5" t="s">
        <v>350</v>
      </c>
      <c r="D967" s="6"/>
      <c r="E967" s="7"/>
      <c r="F967" s="8"/>
      <c r="G967" s="7">
        <v>2010.6236187059098</v>
      </c>
      <c r="H967" s="7"/>
      <c r="I967" s="8">
        <v>1</v>
      </c>
      <c r="J967" s="7">
        <v>953.58137101800003</v>
      </c>
      <c r="K967" s="1">
        <v>1</v>
      </c>
      <c r="L967" s="8">
        <f t="shared" si="75"/>
        <v>2</v>
      </c>
      <c r="M967" s="6">
        <v>2773.5428944400001</v>
      </c>
      <c r="N967" s="6">
        <f t="shared" si="76"/>
        <v>2964.2049897239099</v>
      </c>
      <c r="O967" s="7">
        <f t="shared" si="77"/>
        <v>-190.66209528390982</v>
      </c>
      <c r="P967" s="7">
        <v>9707.4131673899992</v>
      </c>
      <c r="Q967" s="24">
        <f t="shared" si="78"/>
        <v>0.28571390200605973</v>
      </c>
      <c r="R967" s="24">
        <v>0.16954022645950317</v>
      </c>
      <c r="S967" s="25">
        <f t="shared" si="79"/>
        <v>4.843999964873567</v>
      </c>
      <c r="T967" s="4">
        <v>966</v>
      </c>
    </row>
    <row r="968" spans="1:20" x14ac:dyDescent="0.25">
      <c r="A968" s="33">
        <v>25175</v>
      </c>
      <c r="B968" s="5" t="s">
        <v>945</v>
      </c>
      <c r="C968" s="5" t="s">
        <v>61</v>
      </c>
      <c r="D968" s="6"/>
      <c r="E968" s="7">
        <v>930.84377587899996</v>
      </c>
      <c r="F968" s="8">
        <v>1</v>
      </c>
      <c r="G968" s="7">
        <v>721.85715664700001</v>
      </c>
      <c r="H968" s="7"/>
      <c r="I968" s="8">
        <v>1</v>
      </c>
      <c r="J968" s="7">
        <v>2477.6054333400002</v>
      </c>
      <c r="K968" s="1">
        <v>1</v>
      </c>
      <c r="L968" s="8">
        <f t="shared" si="75"/>
        <v>3</v>
      </c>
      <c r="M968" s="6">
        <v>3859.2324207900001</v>
      </c>
      <c r="N968" s="6">
        <f t="shared" si="76"/>
        <v>4130.3063658660003</v>
      </c>
      <c r="O968" s="7">
        <f t="shared" si="77"/>
        <v>-271.0739450760002</v>
      </c>
      <c r="P968" s="7">
        <v>7938.0832236899996</v>
      </c>
      <c r="Q968" s="24">
        <f t="shared" si="78"/>
        <v>0.48616678762861909</v>
      </c>
      <c r="R968" s="24">
        <v>9.8933905363082886E-2</v>
      </c>
      <c r="S968" s="25">
        <f t="shared" si="79"/>
        <v>4.8098378957923815</v>
      </c>
      <c r="T968" s="4">
        <v>967</v>
      </c>
    </row>
    <row r="969" spans="1:20" x14ac:dyDescent="0.25">
      <c r="A969" s="33">
        <v>27050</v>
      </c>
      <c r="B969" s="5" t="s">
        <v>937</v>
      </c>
      <c r="C969" s="5" t="s">
        <v>49</v>
      </c>
      <c r="D969" s="6">
        <v>373.55207476499999</v>
      </c>
      <c r="E969" s="7">
        <v>3364.6113453600001</v>
      </c>
      <c r="F969" s="8">
        <v>1</v>
      </c>
      <c r="G969" s="7">
        <v>64.535162786409998</v>
      </c>
      <c r="H969" s="7"/>
      <c r="I969" s="8">
        <v>1</v>
      </c>
      <c r="J969" s="7"/>
      <c r="K969" s="1"/>
      <c r="L969" s="8">
        <f t="shared" si="75"/>
        <v>2</v>
      </c>
      <c r="M969" s="6">
        <v>3800.8767045700001</v>
      </c>
      <c r="N969" s="6">
        <f t="shared" si="76"/>
        <v>3802.6985829114101</v>
      </c>
      <c r="O969" s="7">
        <f t="shared" si="77"/>
        <v>-1.8218783414099562</v>
      </c>
      <c r="P969" s="7">
        <v>43233.754142099999</v>
      </c>
      <c r="Q969" s="24">
        <f t="shared" si="78"/>
        <v>8.7914565366619346E-2</v>
      </c>
      <c r="R969" s="24">
        <v>0.54518073797225952</v>
      </c>
      <c r="S969" s="25">
        <f t="shared" si="79"/>
        <v>4.7929327625083982</v>
      </c>
      <c r="T969" s="4">
        <v>968</v>
      </c>
    </row>
    <row r="970" spans="1:20" x14ac:dyDescent="0.25">
      <c r="A970" s="33">
        <v>20032</v>
      </c>
      <c r="B970" s="5" t="s">
        <v>947</v>
      </c>
      <c r="C970" s="5" t="s">
        <v>28</v>
      </c>
      <c r="D970" s="6">
        <v>1286.5648779200001</v>
      </c>
      <c r="E970" s="7">
        <v>3808.22482227</v>
      </c>
      <c r="F970" s="8">
        <v>1</v>
      </c>
      <c r="G970" s="7"/>
      <c r="H970" s="7"/>
      <c r="I970" s="8"/>
      <c r="J970" s="7"/>
      <c r="K970" s="1"/>
      <c r="L970" s="8">
        <f t="shared" si="75"/>
        <v>1</v>
      </c>
      <c r="M970" s="6">
        <v>5094.78969822</v>
      </c>
      <c r="N970" s="6">
        <f t="shared" si="76"/>
        <v>5094.7897001900001</v>
      </c>
      <c r="O970" s="7">
        <f t="shared" si="77"/>
        <v>-1.9700000848388299E-6</v>
      </c>
      <c r="P970" s="7">
        <v>63745.448460400003</v>
      </c>
      <c r="Q970" s="24">
        <f t="shared" si="78"/>
        <v>7.9923976084111933E-2</v>
      </c>
      <c r="R970" s="24">
        <v>0.59533768892288208</v>
      </c>
      <c r="S970" s="25">
        <f t="shared" si="79"/>
        <v>4.7581755211442891</v>
      </c>
      <c r="T970" s="4">
        <v>969</v>
      </c>
    </row>
    <row r="971" spans="1:20" x14ac:dyDescent="0.25">
      <c r="A971" s="33">
        <v>25430</v>
      </c>
      <c r="B971" s="5" t="s">
        <v>950</v>
      </c>
      <c r="C971" s="5" t="s">
        <v>61</v>
      </c>
      <c r="D971" s="6"/>
      <c r="E971" s="7">
        <v>3178.4359924599999</v>
      </c>
      <c r="F971" s="8">
        <v>1</v>
      </c>
      <c r="G971" s="7">
        <v>529.14618503400004</v>
      </c>
      <c r="H971" s="7"/>
      <c r="I971" s="8">
        <v>1</v>
      </c>
      <c r="J971" s="7">
        <v>375.75570156200001</v>
      </c>
      <c r="K971" s="1">
        <v>1</v>
      </c>
      <c r="L971" s="8">
        <f t="shared" si="75"/>
        <v>3</v>
      </c>
      <c r="M971" s="6">
        <v>3995.4539881300002</v>
      </c>
      <c r="N971" s="6">
        <f t="shared" si="76"/>
        <v>4083.337879056</v>
      </c>
      <c r="O971" s="7">
        <f t="shared" si="77"/>
        <v>-87.883890925999822</v>
      </c>
      <c r="P971" s="7">
        <v>12014.513456000001</v>
      </c>
      <c r="Q971" s="24">
        <f t="shared" si="78"/>
        <v>0.3325522920892553</v>
      </c>
      <c r="R971" s="24">
        <v>0.14263613522052765</v>
      </c>
      <c r="S971" s="25">
        <f t="shared" si="79"/>
        <v>4.7433973702339429</v>
      </c>
      <c r="T971" s="4">
        <v>970</v>
      </c>
    </row>
    <row r="972" spans="1:20" x14ac:dyDescent="0.25">
      <c r="A972" s="33">
        <v>73671</v>
      </c>
      <c r="B972" s="5" t="s">
        <v>793</v>
      </c>
      <c r="C972" s="5" t="s">
        <v>35</v>
      </c>
      <c r="D972" s="6"/>
      <c r="E972" s="7">
        <v>2016.52687747</v>
      </c>
      <c r="F972" s="8">
        <v>1</v>
      </c>
      <c r="G972" s="7">
        <v>659.62162137899998</v>
      </c>
      <c r="H972" s="7"/>
      <c r="I972" s="8">
        <v>1</v>
      </c>
      <c r="J972" s="7"/>
      <c r="K972" s="1"/>
      <c r="L972" s="8">
        <f t="shared" si="75"/>
        <v>2</v>
      </c>
      <c r="M972" s="6">
        <v>2535.32036801</v>
      </c>
      <c r="N972" s="6">
        <f t="shared" si="76"/>
        <v>2676.1484988490001</v>
      </c>
      <c r="O972" s="7">
        <f t="shared" si="77"/>
        <v>-140.8281308390001</v>
      </c>
      <c r="P972" s="7">
        <v>19936.811849000002</v>
      </c>
      <c r="Q972" s="24">
        <f t="shared" si="78"/>
        <v>0.12716779328672692</v>
      </c>
      <c r="R972" s="24">
        <v>0.37296620011329651</v>
      </c>
      <c r="S972" s="25">
        <f t="shared" si="79"/>
        <v>4.7429288638943721</v>
      </c>
      <c r="T972" s="4">
        <v>971</v>
      </c>
    </row>
    <row r="973" spans="1:20" x14ac:dyDescent="0.25">
      <c r="A973" s="33">
        <v>25758</v>
      </c>
      <c r="B973" s="5" t="s">
        <v>951</v>
      </c>
      <c r="C973" s="5" t="s">
        <v>61</v>
      </c>
      <c r="D973" s="6">
        <v>1.80158639812</v>
      </c>
      <c r="E973" s="7">
        <v>1389.8327969300001</v>
      </c>
      <c r="F973" s="8">
        <v>1</v>
      </c>
      <c r="G973" s="7">
        <v>1605.56838348</v>
      </c>
      <c r="H973" s="7"/>
      <c r="I973" s="8">
        <v>1</v>
      </c>
      <c r="J973" s="7">
        <v>1667.9983994700001</v>
      </c>
      <c r="K973" s="1">
        <v>1</v>
      </c>
      <c r="L973" s="8">
        <f t="shared" si="75"/>
        <v>3</v>
      </c>
      <c r="M973" s="6">
        <v>4142.95337225</v>
      </c>
      <c r="N973" s="6">
        <f t="shared" si="76"/>
        <v>4665.2011662781206</v>
      </c>
      <c r="O973" s="7">
        <f t="shared" si="77"/>
        <v>-522.24779402812055</v>
      </c>
      <c r="P973" s="7">
        <v>11094.404012499999</v>
      </c>
      <c r="Q973" s="24">
        <f t="shared" si="78"/>
        <v>0.37342730331274748</v>
      </c>
      <c r="R973" s="24">
        <v>0.12489465624094009</v>
      </c>
      <c r="S973" s="25">
        <f t="shared" si="79"/>
        <v>4.6639074678226864</v>
      </c>
      <c r="T973" s="4">
        <v>972</v>
      </c>
    </row>
    <row r="974" spans="1:20" x14ac:dyDescent="0.25">
      <c r="A974" s="33">
        <v>50110</v>
      </c>
      <c r="B974" s="5" t="s">
        <v>943</v>
      </c>
      <c r="C974" s="5" t="s">
        <v>145</v>
      </c>
      <c r="D974" s="6">
        <v>3910.4334754299998</v>
      </c>
      <c r="E974" s="7"/>
      <c r="F974" s="8">
        <v>1</v>
      </c>
      <c r="G974" s="7">
        <v>381.33811749699998</v>
      </c>
      <c r="H974" s="7"/>
      <c r="I974" s="8">
        <v>1</v>
      </c>
      <c r="J974" s="7"/>
      <c r="K974" s="1"/>
      <c r="L974" s="8">
        <f t="shared" si="75"/>
        <v>2</v>
      </c>
      <c r="M974" s="6">
        <v>4291.7715928400003</v>
      </c>
      <c r="N974" s="6">
        <f t="shared" si="76"/>
        <v>4291.7715929269998</v>
      </c>
      <c r="O974" s="7">
        <f t="shared" si="77"/>
        <v>-8.6999534687492996E-8</v>
      </c>
      <c r="P974" s="7">
        <v>40761.082745300002</v>
      </c>
      <c r="Q974" s="24">
        <f t="shared" si="78"/>
        <v>0.10529091240430474</v>
      </c>
      <c r="R974" s="24">
        <v>0.44142454862594604</v>
      </c>
      <c r="S974" s="25">
        <f t="shared" si="79"/>
        <v>4.6477993482484239</v>
      </c>
      <c r="T974" s="4">
        <v>973</v>
      </c>
    </row>
    <row r="975" spans="1:20" x14ac:dyDescent="0.25">
      <c r="A975" s="33">
        <v>19845</v>
      </c>
      <c r="B975" s="5" t="s">
        <v>985</v>
      </c>
      <c r="C975" s="5" t="s">
        <v>80</v>
      </c>
      <c r="D975" s="6">
        <v>21.3231257445</v>
      </c>
      <c r="E975" s="7">
        <v>1103.50909533</v>
      </c>
      <c r="F975" s="8">
        <v>1</v>
      </c>
      <c r="G975" s="7">
        <v>1548.2765679300001</v>
      </c>
      <c r="H975" s="7">
        <v>2.70622691236</v>
      </c>
      <c r="I975" s="8">
        <v>1</v>
      </c>
      <c r="J975" s="7"/>
      <c r="K975" s="1"/>
      <c r="L975" s="8">
        <f t="shared" si="75"/>
        <v>2</v>
      </c>
      <c r="M975" s="6">
        <v>2344.52542993</v>
      </c>
      <c r="N975" s="6">
        <f t="shared" si="76"/>
        <v>2675.8150159168599</v>
      </c>
      <c r="O975" s="7">
        <f t="shared" si="77"/>
        <v>-331.28958598685995</v>
      </c>
      <c r="P975" s="7">
        <v>8125.1331261900004</v>
      </c>
      <c r="Q975" s="24">
        <f t="shared" si="78"/>
        <v>0.28855224813151881</v>
      </c>
      <c r="R975" s="24">
        <v>0.1569826751947403</v>
      </c>
      <c r="S975" s="25">
        <f t="shared" si="79"/>
        <v>4.529770384514233</v>
      </c>
      <c r="T975" s="4">
        <v>974</v>
      </c>
    </row>
    <row r="976" spans="1:20" x14ac:dyDescent="0.25">
      <c r="A976" s="33">
        <v>73055</v>
      </c>
      <c r="B976" s="5" t="s">
        <v>879</v>
      </c>
      <c r="C976" s="5" t="s">
        <v>35</v>
      </c>
      <c r="D976" s="6">
        <v>33.676732745199999</v>
      </c>
      <c r="E976" s="7">
        <v>912.44589913300001</v>
      </c>
      <c r="F976" s="8">
        <v>1</v>
      </c>
      <c r="G976" s="7">
        <v>3559.9220091299999</v>
      </c>
      <c r="H976" s="7">
        <v>0.195505707922</v>
      </c>
      <c r="I976" s="8">
        <v>1</v>
      </c>
      <c r="J976" s="7">
        <v>2617.2950593300002</v>
      </c>
      <c r="K976" s="1">
        <v>1</v>
      </c>
      <c r="L976" s="8">
        <f t="shared" si="75"/>
        <v>3</v>
      </c>
      <c r="M976" s="6">
        <v>6376.0089321400001</v>
      </c>
      <c r="N976" s="6">
        <f t="shared" si="76"/>
        <v>7123.5352060461219</v>
      </c>
      <c r="O976" s="7">
        <f t="shared" si="77"/>
        <v>-747.52627390612179</v>
      </c>
      <c r="P976" s="7">
        <v>43925.714108799999</v>
      </c>
      <c r="Q976" s="24">
        <f t="shared" si="78"/>
        <v>0.14515436029900858</v>
      </c>
      <c r="R976" s="24">
        <v>0.31155192852020264</v>
      </c>
      <c r="S976" s="25">
        <f t="shared" si="79"/>
        <v>4.5223120884272463</v>
      </c>
      <c r="T976" s="4">
        <v>975</v>
      </c>
    </row>
    <row r="977" spans="1:20" x14ac:dyDescent="0.25">
      <c r="A977" s="33">
        <v>86219</v>
      </c>
      <c r="B977" s="5" t="s">
        <v>910</v>
      </c>
      <c r="C977" s="5" t="s">
        <v>513</v>
      </c>
      <c r="D977" s="6"/>
      <c r="E977" s="7"/>
      <c r="F977" s="8"/>
      <c r="G977" s="7">
        <v>2332.4832590999999</v>
      </c>
      <c r="H977" s="7">
        <v>235.399182368</v>
      </c>
      <c r="I977" s="8">
        <v>1</v>
      </c>
      <c r="J977" s="7">
        <v>551.47121246400002</v>
      </c>
      <c r="K977" s="1">
        <v>1</v>
      </c>
      <c r="L977" s="8">
        <f t="shared" si="75"/>
        <v>2</v>
      </c>
      <c r="M977" s="6">
        <v>2820.5117848800001</v>
      </c>
      <c r="N977" s="6">
        <f t="shared" si="76"/>
        <v>3119.3536539319998</v>
      </c>
      <c r="O977" s="7">
        <f t="shared" si="77"/>
        <v>-298.84186905199977</v>
      </c>
      <c r="P977" s="7">
        <v>6451.4166915799997</v>
      </c>
      <c r="Q977" s="24">
        <f t="shared" si="78"/>
        <v>0.43719262291043176</v>
      </c>
      <c r="R977" s="24">
        <v>0.10335195809602737</v>
      </c>
      <c r="S977" s="25">
        <f t="shared" si="79"/>
        <v>4.5184713642931236</v>
      </c>
      <c r="T977" s="4">
        <v>976</v>
      </c>
    </row>
    <row r="978" spans="1:20" x14ac:dyDescent="0.25">
      <c r="A978" s="33">
        <v>5264</v>
      </c>
      <c r="B978" s="5" t="s">
        <v>609</v>
      </c>
      <c r="C978" s="5" t="s">
        <v>15</v>
      </c>
      <c r="D978" s="6"/>
      <c r="E978" s="7"/>
      <c r="F978" s="8"/>
      <c r="G978" s="7">
        <v>2839.4633579699998</v>
      </c>
      <c r="H978" s="7">
        <v>11.1563268347</v>
      </c>
      <c r="I978" s="8">
        <v>1</v>
      </c>
      <c r="J978" s="7">
        <v>3083.2946387400002</v>
      </c>
      <c r="K978" s="1">
        <v>1</v>
      </c>
      <c r="L978" s="8">
        <f t="shared" si="75"/>
        <v>2</v>
      </c>
      <c r="M978" s="6">
        <v>4236.5377524699998</v>
      </c>
      <c r="N978" s="6">
        <f t="shared" si="76"/>
        <v>5933.9143235447</v>
      </c>
      <c r="O978" s="7">
        <f t="shared" si="77"/>
        <v>-1697.3765710747002</v>
      </c>
      <c r="P978" s="7">
        <v>21631.6197077</v>
      </c>
      <c r="Q978" s="24">
        <f t="shared" si="78"/>
        <v>0.19584930808310946</v>
      </c>
      <c r="R978" s="24">
        <v>0.22988505661487579</v>
      </c>
      <c r="S978" s="25">
        <f t="shared" si="79"/>
        <v>4.5022829276669869</v>
      </c>
      <c r="T978" s="4">
        <v>977</v>
      </c>
    </row>
    <row r="979" spans="1:20" x14ac:dyDescent="0.25">
      <c r="A979" s="33">
        <v>50325</v>
      </c>
      <c r="B979" s="5" t="s">
        <v>953</v>
      </c>
      <c r="C979" s="5" t="s">
        <v>145</v>
      </c>
      <c r="D979" s="6">
        <v>94510.6339897</v>
      </c>
      <c r="E979" s="7"/>
      <c r="F979" s="8">
        <v>1</v>
      </c>
      <c r="G979" s="7">
        <v>58.300508709600003</v>
      </c>
      <c r="H979" s="7"/>
      <c r="I979" s="8">
        <v>1</v>
      </c>
      <c r="J979" s="7"/>
      <c r="K979" s="1"/>
      <c r="L979" s="8">
        <f t="shared" si="75"/>
        <v>2</v>
      </c>
      <c r="M979" s="6">
        <v>94568.934498799994</v>
      </c>
      <c r="N979" s="6">
        <f t="shared" si="76"/>
        <v>94568.934498409595</v>
      </c>
      <c r="O979" s="7">
        <f t="shared" si="77"/>
        <v>3.903987817466259E-7</v>
      </c>
      <c r="P979" s="7">
        <v>1194646.28617</v>
      </c>
      <c r="Q979" s="24">
        <f t="shared" si="78"/>
        <v>7.9160614814268712E-2</v>
      </c>
      <c r="R979" s="24">
        <v>0.55773305892944336</v>
      </c>
      <c r="S979" s="25">
        <f t="shared" si="79"/>
        <v>4.4150491847097495</v>
      </c>
      <c r="T979" s="4">
        <v>978</v>
      </c>
    </row>
    <row r="980" spans="1:20" x14ac:dyDescent="0.25">
      <c r="A980" s="33">
        <v>73349</v>
      </c>
      <c r="B980" s="5" t="s">
        <v>954</v>
      </c>
      <c r="C980" s="5" t="s">
        <v>35</v>
      </c>
      <c r="D980" s="6"/>
      <c r="E980" s="7">
        <v>1057.45969124</v>
      </c>
      <c r="F980" s="8">
        <v>1</v>
      </c>
      <c r="G980" s="7">
        <v>3112.4855796500001</v>
      </c>
      <c r="H980" s="7">
        <v>0.48129251533200001</v>
      </c>
      <c r="I980" s="8">
        <v>1</v>
      </c>
      <c r="J980" s="7"/>
      <c r="K980" s="1"/>
      <c r="L980" s="8">
        <f t="shared" si="75"/>
        <v>2</v>
      </c>
      <c r="M980" s="6">
        <v>4149.21771326</v>
      </c>
      <c r="N980" s="6">
        <f t="shared" si="76"/>
        <v>4170.4265634053318</v>
      </c>
      <c r="O980" s="7">
        <f t="shared" si="77"/>
        <v>-21.20885014533178</v>
      </c>
      <c r="P980" s="7">
        <v>30403.280635700001</v>
      </c>
      <c r="Q980" s="24">
        <f t="shared" si="78"/>
        <v>0.13647269723872904</v>
      </c>
      <c r="R980" s="24">
        <v>0.31909090280532837</v>
      </c>
      <c r="S980" s="25">
        <f t="shared" si="79"/>
        <v>4.3547196170184295</v>
      </c>
      <c r="T980" s="4">
        <v>979</v>
      </c>
    </row>
    <row r="981" spans="1:20" x14ac:dyDescent="0.25">
      <c r="A981" s="33">
        <v>5318</v>
      </c>
      <c r="B981" s="5" t="s">
        <v>647</v>
      </c>
      <c r="C981" s="5" t="s">
        <v>15</v>
      </c>
      <c r="D981" s="6"/>
      <c r="E981" s="7"/>
      <c r="F981" s="8"/>
      <c r="G981" s="7">
        <v>1385.9694762074</v>
      </c>
      <c r="H981" s="7">
        <v>0.47942919864299999</v>
      </c>
      <c r="I981" s="8">
        <v>1</v>
      </c>
      <c r="J981" s="7">
        <v>2243.0725610300001</v>
      </c>
      <c r="K981" s="1">
        <v>1</v>
      </c>
      <c r="L981" s="8">
        <f t="shared" si="75"/>
        <v>2</v>
      </c>
      <c r="M981" s="6">
        <v>3572.6409170699999</v>
      </c>
      <c r="N981" s="6">
        <f t="shared" si="76"/>
        <v>3629.5214664360428</v>
      </c>
      <c r="O981" s="7">
        <f t="shared" si="77"/>
        <v>-56.880549366042942</v>
      </c>
      <c r="P981" s="7">
        <v>16451.831393799999</v>
      </c>
      <c r="Q981" s="24">
        <f t="shared" si="78"/>
        <v>0.21715764230457513</v>
      </c>
      <c r="R981" s="24">
        <v>0.19978733360767365</v>
      </c>
      <c r="S981" s="25">
        <f t="shared" si="79"/>
        <v>4.3385346328560015</v>
      </c>
      <c r="T981" s="4">
        <v>980</v>
      </c>
    </row>
    <row r="982" spans="1:20" x14ac:dyDescent="0.25">
      <c r="A982" s="33">
        <v>94885</v>
      </c>
      <c r="B982" s="5" t="s">
        <v>955</v>
      </c>
      <c r="C982" s="5" t="s">
        <v>689</v>
      </c>
      <c r="D982" s="6">
        <v>6709.0785697499996</v>
      </c>
      <c r="E982" s="7"/>
      <c r="F982" s="8">
        <v>1</v>
      </c>
      <c r="G982" s="7"/>
      <c r="H982" s="7"/>
      <c r="I982" s="8"/>
      <c r="J982" s="7"/>
      <c r="K982" s="1"/>
      <c r="L982" s="8">
        <f t="shared" si="75"/>
        <v>1</v>
      </c>
      <c r="M982" s="6">
        <v>6709.0785697499996</v>
      </c>
      <c r="N982" s="6">
        <f t="shared" si="76"/>
        <v>6709.0785697499996</v>
      </c>
      <c r="O982" s="7">
        <f t="shared" si="77"/>
        <v>0</v>
      </c>
      <c r="P982" s="7">
        <v>117267.996097</v>
      </c>
      <c r="Q982" s="24">
        <f t="shared" si="78"/>
        <v>5.7211505210684112E-2</v>
      </c>
      <c r="R982" s="24">
        <v>0.75630253553390503</v>
      </c>
      <c r="S982" s="25">
        <f t="shared" si="79"/>
        <v>4.3269206452551607</v>
      </c>
      <c r="T982" s="4">
        <v>981</v>
      </c>
    </row>
    <row r="983" spans="1:20" x14ac:dyDescent="0.25">
      <c r="A983" s="33">
        <v>50683</v>
      </c>
      <c r="B983" s="5" t="s">
        <v>845</v>
      </c>
      <c r="C983" s="5" t="s">
        <v>145</v>
      </c>
      <c r="D983" s="6">
        <v>4042.4987185599998</v>
      </c>
      <c r="E983" s="7"/>
      <c r="F983" s="8">
        <v>1</v>
      </c>
      <c r="G983" s="7">
        <v>6065.69557250668</v>
      </c>
      <c r="H983" s="7"/>
      <c r="I983" s="8">
        <v>1</v>
      </c>
      <c r="J983" s="7"/>
      <c r="K983" s="1"/>
      <c r="L983" s="8">
        <f t="shared" si="75"/>
        <v>2</v>
      </c>
      <c r="M983" s="6">
        <v>10107.0109072</v>
      </c>
      <c r="N983" s="6">
        <f t="shared" si="76"/>
        <v>10108.19429106668</v>
      </c>
      <c r="O983" s="7">
        <f t="shared" si="77"/>
        <v>-1.1833838666807424</v>
      </c>
      <c r="P983" s="7">
        <v>117996.563796</v>
      </c>
      <c r="Q983" s="24">
        <f t="shared" si="78"/>
        <v>8.5655129116078713E-2</v>
      </c>
      <c r="R983" s="24">
        <v>0.49838536977767944</v>
      </c>
      <c r="S983" s="25">
        <f t="shared" si="79"/>
        <v>4.2689263197871767</v>
      </c>
      <c r="T983" s="4">
        <v>982</v>
      </c>
    </row>
    <row r="984" spans="1:20" x14ac:dyDescent="0.25">
      <c r="A984" s="33">
        <v>13490</v>
      </c>
      <c r="B984" s="5" t="s">
        <v>148</v>
      </c>
      <c r="C984" s="5" t="s">
        <v>33</v>
      </c>
      <c r="D984" s="6">
        <v>14.293891636</v>
      </c>
      <c r="E984" s="7">
        <v>572.84199241900001</v>
      </c>
      <c r="F984" s="8">
        <v>1</v>
      </c>
      <c r="G984" s="7">
        <v>137.08308321660002</v>
      </c>
      <c r="H984" s="7">
        <v>0.28895789800900001</v>
      </c>
      <c r="I984" s="8">
        <v>1</v>
      </c>
      <c r="J984" s="7">
        <v>2219.5072752199999</v>
      </c>
      <c r="K984" s="1">
        <v>1</v>
      </c>
      <c r="L984" s="8">
        <f t="shared" si="75"/>
        <v>3</v>
      </c>
      <c r="M984" s="6">
        <v>2936.7817811899999</v>
      </c>
      <c r="N984" s="6">
        <f t="shared" si="76"/>
        <v>2944.0152003896092</v>
      </c>
      <c r="O984" s="7">
        <f t="shared" si="77"/>
        <v>-7.2334191996092159</v>
      </c>
      <c r="P984" s="7">
        <v>41731.835985999998</v>
      </c>
      <c r="Q984" s="24">
        <f t="shared" si="78"/>
        <v>7.0372695372789687E-2</v>
      </c>
      <c r="R984" s="24">
        <v>0.60645163059234619</v>
      </c>
      <c r="S984" s="25">
        <f t="shared" si="79"/>
        <v>4.2677635858006759</v>
      </c>
      <c r="T984" s="4">
        <v>983</v>
      </c>
    </row>
    <row r="985" spans="1:20" x14ac:dyDescent="0.25">
      <c r="A985" s="33">
        <v>73319</v>
      </c>
      <c r="B985" s="5" t="s">
        <v>543</v>
      </c>
      <c r="C985" s="5" t="s">
        <v>35</v>
      </c>
      <c r="D985" s="6"/>
      <c r="E985" s="7">
        <v>4843.2398276100002</v>
      </c>
      <c r="F985" s="8">
        <v>1</v>
      </c>
      <c r="G985" s="7">
        <v>1129.18737471081</v>
      </c>
      <c r="H985" s="7"/>
      <c r="I985" s="8">
        <v>1</v>
      </c>
      <c r="J985" s="7"/>
      <c r="K985" s="1"/>
      <c r="L985" s="8">
        <f t="shared" si="75"/>
        <v>2</v>
      </c>
      <c r="M985" s="6">
        <v>5963.4825957800003</v>
      </c>
      <c r="N985" s="6">
        <f t="shared" si="76"/>
        <v>5972.4272023208105</v>
      </c>
      <c r="O985" s="7">
        <f t="shared" si="77"/>
        <v>-8.9446065408101276</v>
      </c>
      <c r="P985" s="7">
        <v>50546.081647200001</v>
      </c>
      <c r="Q985" s="24">
        <f t="shared" si="78"/>
        <v>0.11798110558606173</v>
      </c>
      <c r="R985" s="24">
        <v>0.35947293043136597</v>
      </c>
      <c r="S985" s="25">
        <f t="shared" si="79"/>
        <v>4.2411013760554015</v>
      </c>
      <c r="T985" s="4">
        <v>984</v>
      </c>
    </row>
    <row r="986" spans="1:20" x14ac:dyDescent="0.25">
      <c r="A986" s="33">
        <v>5440</v>
      </c>
      <c r="B986" s="5" t="s">
        <v>613</v>
      </c>
      <c r="C986" s="5" t="s">
        <v>15</v>
      </c>
      <c r="D986" s="6"/>
      <c r="E986" s="7"/>
      <c r="F986" s="8"/>
      <c r="G986" s="7">
        <v>538.31074254199996</v>
      </c>
      <c r="H986" s="7">
        <v>11.775591284200001</v>
      </c>
      <c r="I986" s="8">
        <v>1</v>
      </c>
      <c r="J986" s="7">
        <v>1702.31333849</v>
      </c>
      <c r="K986" s="1">
        <v>1</v>
      </c>
      <c r="L986" s="8">
        <f t="shared" si="75"/>
        <v>2</v>
      </c>
      <c r="M986" s="6">
        <v>2167.2103558700001</v>
      </c>
      <c r="N986" s="6">
        <f t="shared" si="76"/>
        <v>2252.3996723161999</v>
      </c>
      <c r="O986" s="7">
        <f t="shared" si="77"/>
        <v>-85.189316446199882</v>
      </c>
      <c r="P986" s="7">
        <v>11529.7572418</v>
      </c>
      <c r="Q986" s="24">
        <f t="shared" si="78"/>
        <v>0.18796669439084043</v>
      </c>
      <c r="R986" s="24">
        <v>0.22514015436172485</v>
      </c>
      <c r="S986" s="25">
        <f t="shared" si="79"/>
        <v>4.2318850590016979</v>
      </c>
      <c r="T986" s="4">
        <v>985</v>
      </c>
    </row>
    <row r="987" spans="1:20" x14ac:dyDescent="0.25">
      <c r="A987" s="33">
        <v>47058</v>
      </c>
      <c r="B987" s="5" t="s">
        <v>959</v>
      </c>
      <c r="C987" s="5" t="s">
        <v>69</v>
      </c>
      <c r="D987" s="6">
        <v>1949.1316343799999</v>
      </c>
      <c r="E987" s="7">
        <v>4293.0073929700002</v>
      </c>
      <c r="F987" s="8">
        <v>1</v>
      </c>
      <c r="G987" s="7">
        <v>6.4511419999999999</v>
      </c>
      <c r="H987" s="7"/>
      <c r="I987" s="8">
        <v>1</v>
      </c>
      <c r="J987" s="7"/>
      <c r="K987" s="1"/>
      <c r="L987" s="8">
        <f t="shared" si="75"/>
        <v>2</v>
      </c>
      <c r="M987" s="6">
        <v>6248.5901738900002</v>
      </c>
      <c r="N987" s="6">
        <f t="shared" si="76"/>
        <v>6248.59016935</v>
      </c>
      <c r="O987" s="6">
        <f t="shared" si="77"/>
        <v>4.540000190900173E-6</v>
      </c>
      <c r="P987" s="7">
        <v>113278.940947</v>
      </c>
      <c r="Q987" s="24">
        <f t="shared" si="78"/>
        <v>5.5161092800236705E-2</v>
      </c>
      <c r="R987" s="24">
        <v>0.72128129005432129</v>
      </c>
      <c r="S987" s="25">
        <f t="shared" si="79"/>
        <v>3.9786664175760862</v>
      </c>
      <c r="T987" s="4">
        <v>986</v>
      </c>
    </row>
    <row r="988" spans="1:20" x14ac:dyDescent="0.25">
      <c r="A988" s="33">
        <v>63594</v>
      </c>
      <c r="B988" s="5" t="s">
        <v>676</v>
      </c>
      <c r="C988" s="5" t="s">
        <v>224</v>
      </c>
      <c r="D988" s="6"/>
      <c r="E988" s="7"/>
      <c r="F988" s="8"/>
      <c r="G988" s="7">
        <v>2845.26508848</v>
      </c>
      <c r="H988" s="7">
        <v>0.13009186286300001</v>
      </c>
      <c r="I988" s="8">
        <v>1</v>
      </c>
      <c r="J988" s="7"/>
      <c r="K988" s="1"/>
      <c r="L988" s="8">
        <f t="shared" si="75"/>
        <v>1</v>
      </c>
      <c r="M988" s="6">
        <v>2845.39518679</v>
      </c>
      <c r="N988" s="6">
        <f t="shared" si="76"/>
        <v>2845.3951803428631</v>
      </c>
      <c r="O988" s="7">
        <f t="shared" si="77"/>
        <v>6.4471369114471599E-6</v>
      </c>
      <c r="P988" s="7">
        <v>13336.852249600001</v>
      </c>
      <c r="Q988" s="24">
        <f t="shared" si="78"/>
        <v>0.21334833239045137</v>
      </c>
      <c r="R988" s="24">
        <v>0.18594847619533539</v>
      </c>
      <c r="S988" s="25">
        <f t="shared" si="79"/>
        <v>3.9671797306820347</v>
      </c>
      <c r="T988" s="4">
        <v>987</v>
      </c>
    </row>
    <row r="989" spans="1:20" x14ac:dyDescent="0.25">
      <c r="A989" s="33">
        <v>63190</v>
      </c>
      <c r="B989" s="5" t="s">
        <v>708</v>
      </c>
      <c r="C989" s="5" t="s">
        <v>224</v>
      </c>
      <c r="D989" s="6"/>
      <c r="E989" s="7"/>
      <c r="F989" s="8"/>
      <c r="G989" s="7">
        <v>2126.1791597299998</v>
      </c>
      <c r="H989" s="7"/>
      <c r="I989" s="8">
        <v>1</v>
      </c>
      <c r="J989" s="7"/>
      <c r="K989" s="1"/>
      <c r="L989" s="8">
        <f t="shared" si="75"/>
        <v>1</v>
      </c>
      <c r="M989" s="6">
        <v>2126.1791597299998</v>
      </c>
      <c r="N989" s="6">
        <f t="shared" si="76"/>
        <v>2126.1791597299998</v>
      </c>
      <c r="O989" s="7">
        <f t="shared" si="77"/>
        <v>0</v>
      </c>
      <c r="P989" s="7">
        <v>9148.0982919599992</v>
      </c>
      <c r="Q989" s="24">
        <f t="shared" si="78"/>
        <v>0.23241761204059619</v>
      </c>
      <c r="R989" s="24">
        <v>0.16966024041175842</v>
      </c>
      <c r="S989" s="25">
        <f t="shared" si="79"/>
        <v>3.9432027934734348</v>
      </c>
      <c r="T989" s="4">
        <v>988</v>
      </c>
    </row>
    <row r="990" spans="1:20" x14ac:dyDescent="0.25">
      <c r="A990" s="33">
        <v>5490</v>
      </c>
      <c r="B990" s="5" t="s">
        <v>960</v>
      </c>
      <c r="C990" s="5" t="s">
        <v>15</v>
      </c>
      <c r="D990" s="6">
        <v>4030.8060631100002</v>
      </c>
      <c r="E990" s="7">
        <v>333.538863537</v>
      </c>
      <c r="F990" s="8">
        <v>1</v>
      </c>
      <c r="G990" s="7">
        <v>2709.5227863374589</v>
      </c>
      <c r="H990" s="7"/>
      <c r="I990" s="8">
        <v>1</v>
      </c>
      <c r="J990" s="7"/>
      <c r="K990" s="1"/>
      <c r="L990" s="8">
        <f t="shared" si="75"/>
        <v>2</v>
      </c>
      <c r="M990" s="6">
        <v>7046.2308179900001</v>
      </c>
      <c r="N990" s="6">
        <f t="shared" si="76"/>
        <v>7073.8677129844582</v>
      </c>
      <c r="O990" s="7">
        <f t="shared" si="77"/>
        <v>-27.636894994458089</v>
      </c>
      <c r="P990" s="7">
        <v>126821.33282900001</v>
      </c>
      <c r="Q990" s="24">
        <f t="shared" si="78"/>
        <v>5.5560296212079793E-2</v>
      </c>
      <c r="R990" s="24">
        <v>0.70747077465057373</v>
      </c>
      <c r="S990" s="25">
        <f t="shared" si="79"/>
        <v>3.9307285800975431</v>
      </c>
      <c r="T990" s="4">
        <v>989</v>
      </c>
    </row>
    <row r="991" spans="1:20" x14ac:dyDescent="0.25">
      <c r="A991" s="33">
        <v>50124</v>
      </c>
      <c r="B991" s="5" t="s">
        <v>961</v>
      </c>
      <c r="C991" s="5" t="s">
        <v>145</v>
      </c>
      <c r="D991" s="6">
        <v>8986.3798389700005</v>
      </c>
      <c r="E991" s="7"/>
      <c r="F991" s="8">
        <v>1</v>
      </c>
      <c r="G991" s="7"/>
      <c r="H991" s="7"/>
      <c r="I991" s="8"/>
      <c r="J991" s="7"/>
      <c r="K991" s="1"/>
      <c r="L991" s="8">
        <f t="shared" si="75"/>
        <v>1</v>
      </c>
      <c r="M991" s="6">
        <v>8986.3798389799995</v>
      </c>
      <c r="N991" s="6">
        <f t="shared" si="76"/>
        <v>8986.3798389700005</v>
      </c>
      <c r="O991" s="7">
        <f t="shared" si="77"/>
        <v>9.998984751291573E-9</v>
      </c>
      <c r="P991" s="7">
        <v>91102.562690199993</v>
      </c>
      <c r="Q991" s="24">
        <f t="shared" si="78"/>
        <v>9.8640253068826955E-2</v>
      </c>
      <c r="R991" s="24">
        <v>0.39004150032997131</v>
      </c>
      <c r="S991" s="25">
        <f t="shared" si="79"/>
        <v>3.8473792299893326</v>
      </c>
      <c r="T991" s="4">
        <v>990</v>
      </c>
    </row>
    <row r="992" spans="1:20" x14ac:dyDescent="0.25">
      <c r="A992" s="33">
        <v>70230</v>
      </c>
      <c r="B992" s="5" t="s">
        <v>956</v>
      </c>
      <c r="C992" s="5" t="s">
        <v>214</v>
      </c>
      <c r="D992" s="6"/>
      <c r="E992" s="7"/>
      <c r="F992" s="8"/>
      <c r="G992" s="7">
        <v>460.37584938499998</v>
      </c>
      <c r="H992" s="7"/>
      <c r="I992" s="8">
        <v>1</v>
      </c>
      <c r="J992" s="7"/>
      <c r="K992" s="1"/>
      <c r="L992" s="8">
        <f t="shared" si="75"/>
        <v>1</v>
      </c>
      <c r="M992" s="6">
        <v>460.37584938499998</v>
      </c>
      <c r="N992" s="6">
        <f t="shared" si="76"/>
        <v>460.37584938499998</v>
      </c>
      <c r="O992" s="7">
        <f t="shared" si="77"/>
        <v>0</v>
      </c>
      <c r="P992" s="7">
        <v>8424.1851369300002</v>
      </c>
      <c r="Q992" s="24">
        <f t="shared" si="78"/>
        <v>5.464930339277578E-2</v>
      </c>
      <c r="R992" s="24">
        <v>0.69930070638656616</v>
      </c>
      <c r="S992" s="25">
        <f t="shared" si="79"/>
        <v>3.8216296466101869</v>
      </c>
      <c r="T992" s="4">
        <v>991</v>
      </c>
    </row>
    <row r="993" spans="1:20" x14ac:dyDescent="0.25">
      <c r="A993" s="33">
        <v>13657</v>
      </c>
      <c r="B993" s="5" t="s">
        <v>962</v>
      </c>
      <c r="C993" s="5" t="s">
        <v>33</v>
      </c>
      <c r="D993" s="6">
        <v>629.81036339000002</v>
      </c>
      <c r="E993" s="7">
        <v>1305.50485295</v>
      </c>
      <c r="F993" s="8">
        <v>1</v>
      </c>
      <c r="G993" s="7">
        <v>1703.28275143</v>
      </c>
      <c r="H993" s="7"/>
      <c r="I993" s="8">
        <v>1</v>
      </c>
      <c r="J993" s="7"/>
      <c r="K993" s="1"/>
      <c r="L993" s="8">
        <f t="shared" si="75"/>
        <v>2</v>
      </c>
      <c r="M993" s="6">
        <v>3637.7250134999999</v>
      </c>
      <c r="N993" s="6">
        <f t="shared" si="76"/>
        <v>3638.5979677699997</v>
      </c>
      <c r="O993" s="7">
        <f t="shared" si="77"/>
        <v>-0.87295426999980918</v>
      </c>
      <c r="P993" s="7">
        <v>63455.946867899998</v>
      </c>
      <c r="Q993" s="24">
        <f t="shared" si="78"/>
        <v>5.7326778545639979E-2</v>
      </c>
      <c r="R993" s="24">
        <v>0.66555553674697876</v>
      </c>
      <c r="S993" s="25">
        <f t="shared" si="79"/>
        <v>3.8154154864918604</v>
      </c>
      <c r="T993" s="4">
        <v>992</v>
      </c>
    </row>
    <row r="994" spans="1:20" x14ac:dyDescent="0.25">
      <c r="A994" s="33">
        <v>95001</v>
      </c>
      <c r="B994" s="5" t="s">
        <v>964</v>
      </c>
      <c r="C994" s="5" t="s">
        <v>965</v>
      </c>
      <c r="D994" s="6">
        <v>114725.382956</v>
      </c>
      <c r="E994" s="7"/>
      <c r="F994" s="8">
        <v>1</v>
      </c>
      <c r="G994" s="7"/>
      <c r="H994" s="7"/>
      <c r="I994" s="8"/>
      <c r="J994" s="7"/>
      <c r="K994" s="1"/>
      <c r="L994" s="8">
        <f t="shared" si="75"/>
        <v>1</v>
      </c>
      <c r="M994" s="6">
        <v>114725.382956</v>
      </c>
      <c r="N994" s="6">
        <f t="shared" si="76"/>
        <v>114725.382956</v>
      </c>
      <c r="O994" s="7">
        <f t="shared" si="77"/>
        <v>0</v>
      </c>
      <c r="P994" s="7">
        <v>1678265.6375899999</v>
      </c>
      <c r="Q994" s="24">
        <f t="shared" si="78"/>
        <v>6.8359489931967138E-2</v>
      </c>
      <c r="R994" s="24">
        <v>0.54653936624526978</v>
      </c>
      <c r="S994" s="25">
        <f t="shared" si="79"/>
        <v>3.7361152304267216</v>
      </c>
      <c r="T994" s="4">
        <v>993</v>
      </c>
    </row>
    <row r="995" spans="1:20" x14ac:dyDescent="0.25">
      <c r="A995" s="33">
        <v>50577</v>
      </c>
      <c r="B995" s="5" t="s">
        <v>966</v>
      </c>
      <c r="C995" s="5" t="s">
        <v>145</v>
      </c>
      <c r="D995" s="6">
        <v>19532.594662300002</v>
      </c>
      <c r="E995" s="7"/>
      <c r="F995" s="8">
        <v>1</v>
      </c>
      <c r="G995" s="7">
        <v>7.7813964704899998</v>
      </c>
      <c r="H995" s="7"/>
      <c r="I995" s="8">
        <v>1</v>
      </c>
      <c r="J995" s="7"/>
      <c r="K995" s="1"/>
      <c r="L995" s="8">
        <f t="shared" si="75"/>
        <v>2</v>
      </c>
      <c r="M995" s="6">
        <v>19540.237984899999</v>
      </c>
      <c r="N995" s="6">
        <f t="shared" si="76"/>
        <v>19540.376058770493</v>
      </c>
      <c r="O995" s="7">
        <f t="shared" si="77"/>
        <v>-0.13807387049382669</v>
      </c>
      <c r="P995" s="7">
        <v>254892.03657500001</v>
      </c>
      <c r="Q995" s="24">
        <f t="shared" si="78"/>
        <v>7.6660841379995154E-2</v>
      </c>
      <c r="R995" s="24">
        <v>0.48343080282211304</v>
      </c>
      <c r="S995" s="25">
        <f t="shared" si="79"/>
        <v>3.7060212093349718</v>
      </c>
      <c r="T995" s="4">
        <v>994</v>
      </c>
    </row>
    <row r="996" spans="1:20" x14ac:dyDescent="0.25">
      <c r="A996" s="33">
        <v>23555</v>
      </c>
      <c r="B996" s="5" t="s">
        <v>967</v>
      </c>
      <c r="C996" s="5" t="s">
        <v>296</v>
      </c>
      <c r="D996" s="6">
        <v>128.78324887900001</v>
      </c>
      <c r="E996" s="7">
        <v>6082.2701149799996</v>
      </c>
      <c r="F996" s="8">
        <v>1</v>
      </c>
      <c r="G996" s="7">
        <v>1030.1737100299999</v>
      </c>
      <c r="H996" s="7"/>
      <c r="I996" s="8">
        <v>1</v>
      </c>
      <c r="J996" s="7"/>
      <c r="K996" s="1"/>
      <c r="L996" s="8">
        <f t="shared" si="75"/>
        <v>2</v>
      </c>
      <c r="M996" s="6">
        <v>7240.9664757</v>
      </c>
      <c r="N996" s="6">
        <f t="shared" si="76"/>
        <v>7241.2270738889993</v>
      </c>
      <c r="O996" s="7">
        <f t="shared" si="77"/>
        <v>-0.26059818899921083</v>
      </c>
      <c r="P996" s="7">
        <v>114272.515514</v>
      </c>
      <c r="Q996" s="24">
        <f t="shared" si="78"/>
        <v>6.3365774728332463E-2</v>
      </c>
      <c r="R996" s="24">
        <v>0.57722902297973633</v>
      </c>
      <c r="S996" s="25">
        <f t="shared" si="79"/>
        <v>3.6576564236789415</v>
      </c>
      <c r="T996" s="4">
        <v>995</v>
      </c>
    </row>
    <row r="997" spans="1:20" x14ac:dyDescent="0.25">
      <c r="A997" s="33">
        <v>18756</v>
      </c>
      <c r="B997" s="5" t="s">
        <v>968</v>
      </c>
      <c r="C997" s="5" t="s">
        <v>182</v>
      </c>
      <c r="D997" s="6">
        <v>252121.74426400001</v>
      </c>
      <c r="E997" s="7"/>
      <c r="F997" s="8">
        <v>1</v>
      </c>
      <c r="G997" s="7"/>
      <c r="H997" s="7"/>
      <c r="I997" s="8"/>
      <c r="J997" s="7"/>
      <c r="K997" s="1"/>
      <c r="L997" s="8">
        <f t="shared" si="75"/>
        <v>1</v>
      </c>
      <c r="M997" s="6">
        <v>252121.74418099999</v>
      </c>
      <c r="N997" s="6">
        <f t="shared" si="76"/>
        <v>252121.74426400001</v>
      </c>
      <c r="O997" s="7">
        <f t="shared" si="77"/>
        <v>-8.3000020822510123E-5</v>
      </c>
      <c r="P997" s="7">
        <v>4231753.3875799999</v>
      </c>
      <c r="Q997" s="24">
        <f t="shared" si="78"/>
        <v>5.9578553164502834E-2</v>
      </c>
      <c r="R997" s="24">
        <v>0.59979391098022461</v>
      </c>
      <c r="S997" s="25">
        <f t="shared" si="79"/>
        <v>3.5734853413080394</v>
      </c>
      <c r="T997" s="4">
        <v>996</v>
      </c>
    </row>
    <row r="998" spans="1:20" x14ac:dyDescent="0.25">
      <c r="A998" s="33">
        <v>13654</v>
      </c>
      <c r="B998" s="5" t="s">
        <v>970</v>
      </c>
      <c r="C998" s="5" t="s">
        <v>33</v>
      </c>
      <c r="D998" s="6">
        <v>177.61473950600001</v>
      </c>
      <c r="E998" s="7">
        <v>29.521699761800001</v>
      </c>
      <c r="F998" s="8">
        <v>1</v>
      </c>
      <c r="G998" s="7">
        <v>1822.18607537</v>
      </c>
      <c r="H998" s="7"/>
      <c r="I998" s="8">
        <v>1</v>
      </c>
      <c r="J998" s="7"/>
      <c r="K998" s="1"/>
      <c r="L998" s="8">
        <f t="shared" si="75"/>
        <v>2</v>
      </c>
      <c r="M998" s="6">
        <v>2029.32251552</v>
      </c>
      <c r="N998" s="6">
        <f t="shared" si="76"/>
        <v>2029.3225146377999</v>
      </c>
      <c r="O998" s="7">
        <f t="shared" si="77"/>
        <v>8.8220008365169633E-7</v>
      </c>
      <c r="P998" s="7">
        <v>44080.054576000002</v>
      </c>
      <c r="Q998" s="24">
        <f t="shared" si="78"/>
        <v>4.6037205149580117E-2</v>
      </c>
      <c r="R998" s="24">
        <v>0.75871556997299194</v>
      </c>
      <c r="S998" s="25">
        <f t="shared" si="79"/>
        <v>3.4929144345027239</v>
      </c>
      <c r="T998" s="4">
        <v>997</v>
      </c>
    </row>
    <row r="999" spans="1:20" x14ac:dyDescent="0.25">
      <c r="A999" s="33">
        <v>50711</v>
      </c>
      <c r="B999" s="5" t="s">
        <v>763</v>
      </c>
      <c r="C999" s="5" t="s">
        <v>145</v>
      </c>
      <c r="D999" s="6">
        <v>29603.931807600002</v>
      </c>
      <c r="E999" s="7"/>
      <c r="F999" s="8">
        <v>1</v>
      </c>
      <c r="G999" s="7">
        <v>9616.9464104899998</v>
      </c>
      <c r="H999" s="7"/>
      <c r="I999" s="8">
        <v>1</v>
      </c>
      <c r="J999" s="7"/>
      <c r="K999" s="1"/>
      <c r="L999" s="8">
        <f t="shared" si="75"/>
        <v>2</v>
      </c>
      <c r="M999" s="6">
        <v>39218.393066600001</v>
      </c>
      <c r="N999" s="6">
        <f t="shared" si="76"/>
        <v>39220.878218090002</v>
      </c>
      <c r="O999" s="7">
        <f t="shared" si="77"/>
        <v>-2.4851514900001348</v>
      </c>
      <c r="P999" s="7">
        <v>483724.069731</v>
      </c>
      <c r="Q999" s="24">
        <f t="shared" si="78"/>
        <v>8.1075959458476884E-2</v>
      </c>
      <c r="R999" s="24">
        <v>0.42948347330093384</v>
      </c>
      <c r="S999" s="25">
        <f t="shared" si="79"/>
        <v>3.4820784669432352</v>
      </c>
      <c r="T999" s="4">
        <v>998</v>
      </c>
    </row>
    <row r="1000" spans="1:20" x14ac:dyDescent="0.25">
      <c r="A1000" s="33">
        <v>20710</v>
      </c>
      <c r="B1000" s="5" t="s">
        <v>875</v>
      </c>
      <c r="C1000" s="5" t="s">
        <v>28</v>
      </c>
      <c r="D1000" s="6">
        <v>431.69065496799999</v>
      </c>
      <c r="E1000" s="7">
        <v>1994.83769639</v>
      </c>
      <c r="F1000" s="8">
        <v>1</v>
      </c>
      <c r="G1000" s="7">
        <v>4557.8859741799997</v>
      </c>
      <c r="H1000" s="7"/>
      <c r="I1000" s="8">
        <v>1</v>
      </c>
      <c r="J1000" s="7"/>
      <c r="K1000" s="1"/>
      <c r="L1000" s="8">
        <f t="shared" si="75"/>
        <v>2</v>
      </c>
      <c r="M1000" s="6">
        <v>6984.0106600199997</v>
      </c>
      <c r="N1000" s="6">
        <f t="shared" si="76"/>
        <v>6984.4143255379995</v>
      </c>
      <c r="O1000" s="7">
        <f t="shared" si="77"/>
        <v>-0.40366551799979788</v>
      </c>
      <c r="P1000" s="7">
        <v>55004.699457199997</v>
      </c>
      <c r="Q1000" s="24">
        <f t="shared" si="78"/>
        <v>0.1269711629904344</v>
      </c>
      <c r="R1000" s="24">
        <v>0.27337110042572021</v>
      </c>
      <c r="S1000" s="25">
        <f t="shared" si="79"/>
        <v>3.4710246549028532</v>
      </c>
      <c r="T1000" s="4">
        <v>999</v>
      </c>
    </row>
    <row r="1001" spans="1:20" x14ac:dyDescent="0.25">
      <c r="A1001" s="33">
        <v>5697</v>
      </c>
      <c r="B1001" s="5" t="s">
        <v>397</v>
      </c>
      <c r="C1001" s="5" t="s">
        <v>15</v>
      </c>
      <c r="D1001" s="6"/>
      <c r="E1001" s="7"/>
      <c r="F1001" s="8"/>
      <c r="G1001" s="7">
        <v>975.70266584399997</v>
      </c>
      <c r="H1001" s="7">
        <v>6.75105347498</v>
      </c>
      <c r="I1001" s="8">
        <v>1</v>
      </c>
      <c r="J1001" s="7">
        <v>76.158626329900002</v>
      </c>
      <c r="K1001" s="1">
        <v>1</v>
      </c>
      <c r="L1001" s="8">
        <f t="shared" si="75"/>
        <v>2</v>
      </c>
      <c r="M1001" s="6">
        <v>1012.39740379</v>
      </c>
      <c r="N1001" s="6">
        <f t="shared" si="76"/>
        <v>1058.6123456488799</v>
      </c>
      <c r="O1001" s="7">
        <f t="shared" si="77"/>
        <v>-46.214941858879911</v>
      </c>
      <c r="P1001" s="7">
        <v>7721.1817699499998</v>
      </c>
      <c r="Q1001" s="24">
        <f t="shared" si="78"/>
        <v>0.13111948843506582</v>
      </c>
      <c r="R1001" s="24">
        <v>0.26345983147621155</v>
      </c>
      <c r="S1001" s="25">
        <f t="shared" si="79"/>
        <v>3.4544718326349511</v>
      </c>
      <c r="T1001" s="4">
        <v>1000</v>
      </c>
    </row>
    <row r="1002" spans="1:20" x14ac:dyDescent="0.25">
      <c r="A1002" s="33">
        <v>27361</v>
      </c>
      <c r="B1002" s="5" t="s">
        <v>444</v>
      </c>
      <c r="C1002" s="5" t="s">
        <v>49</v>
      </c>
      <c r="D1002" s="6">
        <v>202.78109162600001</v>
      </c>
      <c r="E1002" s="7">
        <v>4864.3893989600001</v>
      </c>
      <c r="F1002" s="8">
        <v>1</v>
      </c>
      <c r="G1002" s="7">
        <v>3481.4126603312002</v>
      </c>
      <c r="H1002" s="7"/>
      <c r="I1002" s="8">
        <v>1</v>
      </c>
      <c r="J1002" s="7">
        <v>1100.18221492</v>
      </c>
      <c r="K1002" s="1">
        <v>1</v>
      </c>
      <c r="L1002" s="8">
        <f t="shared" si="75"/>
        <v>3</v>
      </c>
      <c r="M1002" s="6">
        <v>9458.1284104099996</v>
      </c>
      <c r="N1002" s="6">
        <f t="shared" si="76"/>
        <v>9648.7653658372001</v>
      </c>
      <c r="O1002" s="7">
        <f t="shared" si="77"/>
        <v>-190.63695542720052</v>
      </c>
      <c r="P1002" s="7">
        <v>188331.38902999999</v>
      </c>
      <c r="Q1002" s="24">
        <f t="shared" si="78"/>
        <v>5.0220669316591617E-2</v>
      </c>
      <c r="R1002" s="24">
        <v>0.68355780839920044</v>
      </c>
      <c r="S1002" s="25">
        <f t="shared" si="79"/>
        <v>3.4328730654390336</v>
      </c>
      <c r="T1002" s="4">
        <v>1001</v>
      </c>
    </row>
    <row r="1003" spans="1:20" x14ac:dyDescent="0.25">
      <c r="A1003" s="33">
        <v>97777</v>
      </c>
      <c r="B1003" s="5" t="s">
        <v>971</v>
      </c>
      <c r="C1003" s="5" t="s">
        <v>922</v>
      </c>
      <c r="D1003" s="6">
        <v>23220.478219000001</v>
      </c>
      <c r="E1003" s="7"/>
      <c r="F1003" s="8">
        <v>1</v>
      </c>
      <c r="G1003" s="7"/>
      <c r="H1003" s="7"/>
      <c r="I1003" s="8"/>
      <c r="J1003" s="7"/>
      <c r="K1003" s="1"/>
      <c r="L1003" s="8">
        <f t="shared" si="75"/>
        <v>1</v>
      </c>
      <c r="M1003" s="6">
        <v>23220.478219000001</v>
      </c>
      <c r="N1003" s="6">
        <f t="shared" si="76"/>
        <v>23220.478219000001</v>
      </c>
      <c r="O1003" s="7">
        <f t="shared" si="77"/>
        <v>0</v>
      </c>
      <c r="P1003" s="7">
        <v>555087.50425500004</v>
      </c>
      <c r="Q1003" s="24">
        <f t="shared" si="78"/>
        <v>4.1832104021445979E-2</v>
      </c>
      <c r="R1003" s="24">
        <v>0.81666666269302368</v>
      </c>
      <c r="S1003" s="25">
        <f t="shared" si="79"/>
        <v>3.4162884784621705</v>
      </c>
      <c r="T1003" s="4">
        <v>1002</v>
      </c>
    </row>
    <row r="1004" spans="1:20" x14ac:dyDescent="0.25">
      <c r="A1004" s="33">
        <v>25817</v>
      </c>
      <c r="B1004" s="5" t="s">
        <v>978</v>
      </c>
      <c r="C1004" s="5" t="s">
        <v>61</v>
      </c>
      <c r="D1004" s="6"/>
      <c r="E1004" s="7">
        <v>764.60602464500005</v>
      </c>
      <c r="F1004" s="8">
        <v>1</v>
      </c>
      <c r="G1004" s="7">
        <v>572.39927705800005</v>
      </c>
      <c r="H1004" s="7"/>
      <c r="I1004" s="8">
        <v>1</v>
      </c>
      <c r="J1004" s="7">
        <v>577.26159252399998</v>
      </c>
      <c r="K1004" s="1">
        <v>1</v>
      </c>
      <c r="L1004" s="8">
        <f t="shared" si="75"/>
        <v>3</v>
      </c>
      <c r="M1004" s="6">
        <v>1816.19217217</v>
      </c>
      <c r="N1004" s="6">
        <f t="shared" si="76"/>
        <v>1914.266894227</v>
      </c>
      <c r="O1004" s="7">
        <f t="shared" si="77"/>
        <v>-98.074722056999917</v>
      </c>
      <c r="P1004" s="7">
        <v>7442.2291442699998</v>
      </c>
      <c r="Q1004" s="24">
        <f t="shared" si="78"/>
        <v>0.24403873314870209</v>
      </c>
      <c r="R1004" s="24">
        <v>0.13939028978347778</v>
      </c>
      <c r="S1004" s="25">
        <f t="shared" si="79"/>
        <v>3.4016629731990391</v>
      </c>
      <c r="T1004" s="4">
        <v>1003</v>
      </c>
    </row>
    <row r="1005" spans="1:20" x14ac:dyDescent="0.25">
      <c r="A1005" s="33">
        <v>15187</v>
      </c>
      <c r="B1005" s="5" t="s">
        <v>972</v>
      </c>
      <c r="C1005" s="5" t="s">
        <v>46</v>
      </c>
      <c r="D1005" s="6"/>
      <c r="E1005" s="7"/>
      <c r="F1005" s="8"/>
      <c r="G1005" s="7">
        <v>498.12264798500001</v>
      </c>
      <c r="H1005" s="7"/>
      <c r="I1005" s="8">
        <v>1</v>
      </c>
      <c r="J1005" s="7">
        <v>39.8891135995</v>
      </c>
      <c r="K1005" s="1">
        <v>1</v>
      </c>
      <c r="L1005" s="8">
        <f t="shared" si="75"/>
        <v>2</v>
      </c>
      <c r="M1005" s="6">
        <v>523.47014469199996</v>
      </c>
      <c r="N1005" s="6">
        <f t="shared" si="76"/>
        <v>538.01176158450005</v>
      </c>
      <c r="O1005" s="7">
        <f t="shared" si="77"/>
        <v>-14.541616892500087</v>
      </c>
      <c r="P1005" s="7">
        <v>4927.1306689399999</v>
      </c>
      <c r="Q1005" s="24">
        <f t="shared" si="78"/>
        <v>0.10624239133577046</v>
      </c>
      <c r="R1005" s="24">
        <v>0.32012513279914856</v>
      </c>
      <c r="S1005" s="25">
        <f t="shared" si="79"/>
        <v>3.4010859635262634</v>
      </c>
      <c r="T1005" s="4">
        <v>1004</v>
      </c>
    </row>
    <row r="1006" spans="1:20" x14ac:dyDescent="0.25">
      <c r="A1006" s="33">
        <v>91669</v>
      </c>
      <c r="B1006" s="5" t="s">
        <v>973</v>
      </c>
      <c r="C1006" s="5" t="s">
        <v>779</v>
      </c>
      <c r="D1006" s="6">
        <v>71640.726347000003</v>
      </c>
      <c r="E1006" s="1"/>
      <c r="F1006" s="8">
        <v>1</v>
      </c>
      <c r="G1006" s="1"/>
      <c r="H1006" s="1"/>
      <c r="I1006" s="8"/>
      <c r="J1006" s="1"/>
      <c r="K1006" s="1"/>
      <c r="L1006" s="8">
        <f t="shared" si="75"/>
        <v>1</v>
      </c>
      <c r="M1006" s="6">
        <v>71640.726301000002</v>
      </c>
      <c r="N1006" s="6">
        <f t="shared" si="76"/>
        <v>71640.726347000003</v>
      </c>
      <c r="O1006" s="7">
        <f t="shared" si="77"/>
        <v>-4.6000001020729542E-5</v>
      </c>
      <c r="P1006" s="7">
        <v>1473123.53963</v>
      </c>
      <c r="Q1006" s="24">
        <f t="shared" si="78"/>
        <v>4.8631852233515856E-2</v>
      </c>
      <c r="R1006" s="24">
        <v>0.69841271638870239</v>
      </c>
      <c r="S1006" s="25">
        <f t="shared" si="79"/>
        <v>3.3965104021423791</v>
      </c>
      <c r="T1006" s="4">
        <v>1005</v>
      </c>
    </row>
    <row r="1007" spans="1:20" x14ac:dyDescent="0.25">
      <c r="A1007" s="33">
        <v>50573</v>
      </c>
      <c r="B1007" s="5" t="s">
        <v>974</v>
      </c>
      <c r="C1007" s="5" t="s">
        <v>145</v>
      </c>
      <c r="D1007" s="6">
        <v>45742.947496599998</v>
      </c>
      <c r="E1007" s="7"/>
      <c r="F1007" s="8">
        <v>1</v>
      </c>
      <c r="G1007" s="7">
        <v>34.389679156900002</v>
      </c>
      <c r="H1007" s="7"/>
      <c r="I1007" s="8">
        <v>1</v>
      </c>
      <c r="J1007" s="7"/>
      <c r="K1007" s="1"/>
      <c r="L1007" s="8">
        <f t="shared" si="75"/>
        <v>2</v>
      </c>
      <c r="M1007" s="6">
        <v>45853.285370999998</v>
      </c>
      <c r="N1007" s="6">
        <f t="shared" si="76"/>
        <v>45777.337175756897</v>
      </c>
      <c r="O1007" s="7">
        <f t="shared" si="77"/>
        <v>75.948195243101509</v>
      </c>
      <c r="P1007" s="7">
        <v>687582.92729000002</v>
      </c>
      <c r="Q1007" s="24">
        <f t="shared" si="78"/>
        <v>6.6687643847882477E-2</v>
      </c>
      <c r="R1007" s="24">
        <v>0.50367647409439087</v>
      </c>
      <c r="S1007" s="25">
        <f t="shared" si="79"/>
        <v>3.3588997318963942</v>
      </c>
      <c r="T1007" s="4">
        <v>1006</v>
      </c>
    </row>
    <row r="1008" spans="1:20" x14ac:dyDescent="0.25">
      <c r="A1008" s="33">
        <v>15500</v>
      </c>
      <c r="B1008" s="5" t="s">
        <v>975</v>
      </c>
      <c r="C1008" s="5" t="s">
        <v>46</v>
      </c>
      <c r="D1008" s="6"/>
      <c r="E1008" s="7"/>
      <c r="F1008" s="8"/>
      <c r="G1008" s="7">
        <v>854.14053227800002</v>
      </c>
      <c r="H1008" s="7"/>
      <c r="I1008" s="8">
        <v>1</v>
      </c>
      <c r="J1008" s="7">
        <v>70.866860889400002</v>
      </c>
      <c r="K1008" s="1">
        <v>1</v>
      </c>
      <c r="L1008" s="8">
        <f t="shared" si="75"/>
        <v>2</v>
      </c>
      <c r="M1008" s="6">
        <v>899.79300713400005</v>
      </c>
      <c r="N1008" s="6">
        <f t="shared" si="76"/>
        <v>925.00739316739998</v>
      </c>
      <c r="O1008" s="7">
        <f t="shared" si="77"/>
        <v>-25.214386033399933</v>
      </c>
      <c r="P1008" s="7">
        <v>6034.3103809599997</v>
      </c>
      <c r="Q1008" s="24">
        <f t="shared" si="78"/>
        <v>0.14911281494122477</v>
      </c>
      <c r="R1008" s="24">
        <v>0.22329603135585785</v>
      </c>
      <c r="S1008" s="25">
        <f t="shared" si="79"/>
        <v>3.3296299800675957</v>
      </c>
      <c r="T1008" s="4">
        <v>1007</v>
      </c>
    </row>
    <row r="1009" spans="1:20" x14ac:dyDescent="0.25">
      <c r="A1009" s="33">
        <v>97001</v>
      </c>
      <c r="B1009" s="5" t="s">
        <v>976</v>
      </c>
      <c r="C1009" s="5" t="s">
        <v>922</v>
      </c>
      <c r="D1009" s="6">
        <v>69451.492020399994</v>
      </c>
      <c r="E1009" s="7"/>
      <c r="F1009" s="8">
        <v>1</v>
      </c>
      <c r="G1009" s="7"/>
      <c r="H1009" s="7"/>
      <c r="I1009" s="8"/>
      <c r="J1009" s="7"/>
      <c r="K1009" s="1"/>
      <c r="L1009" s="8">
        <f t="shared" si="75"/>
        <v>1</v>
      </c>
      <c r="M1009" s="6">
        <v>69451.492020399994</v>
      </c>
      <c r="N1009" s="6">
        <f t="shared" si="76"/>
        <v>69451.492020399994</v>
      </c>
      <c r="O1009" s="7">
        <f t="shared" si="77"/>
        <v>0</v>
      </c>
      <c r="P1009" s="7">
        <v>1620483.6246199999</v>
      </c>
      <c r="Q1009" s="24">
        <f t="shared" si="78"/>
        <v>4.2858496664343784E-2</v>
      </c>
      <c r="R1009" s="24">
        <v>0.76945954561233521</v>
      </c>
      <c r="S1009" s="25">
        <f t="shared" si="79"/>
        <v>3.2977879368973748</v>
      </c>
      <c r="T1009" s="4">
        <v>1008</v>
      </c>
    </row>
    <row r="1010" spans="1:20" x14ac:dyDescent="0.25">
      <c r="A1010" s="33">
        <v>73770</v>
      </c>
      <c r="B1010" s="5" t="s">
        <v>286</v>
      </c>
      <c r="C1010" s="5" t="s">
        <v>35</v>
      </c>
      <c r="D1010" s="6"/>
      <c r="E1010" s="7">
        <v>1430.5063018400001</v>
      </c>
      <c r="F1010" s="8">
        <v>1</v>
      </c>
      <c r="G1010" s="7">
        <v>1031.9156915609999</v>
      </c>
      <c r="H1010" s="7">
        <v>6.5168569304199994E-2</v>
      </c>
      <c r="I1010" s="8">
        <v>1</v>
      </c>
      <c r="J1010" s="7"/>
      <c r="K1010" s="1"/>
      <c r="L1010" s="8">
        <f t="shared" si="75"/>
        <v>2</v>
      </c>
      <c r="M1010" s="6">
        <v>2461.4611847699998</v>
      </c>
      <c r="N1010" s="6">
        <f t="shared" si="76"/>
        <v>2462.487161970304</v>
      </c>
      <c r="O1010" s="7">
        <f t="shared" si="77"/>
        <v>-1.0259772003041689</v>
      </c>
      <c r="P1010" s="7">
        <v>18954.101846699999</v>
      </c>
      <c r="Q1010" s="24">
        <f t="shared" si="78"/>
        <v>0.12986430086100609</v>
      </c>
      <c r="R1010" s="24">
        <v>0.2536613941192627</v>
      </c>
      <c r="S1010" s="25">
        <f t="shared" si="79"/>
        <v>3.2941559602726169</v>
      </c>
      <c r="T1010" s="4">
        <v>1009</v>
      </c>
    </row>
    <row r="1011" spans="1:20" x14ac:dyDescent="0.25">
      <c r="A1011" s="33">
        <v>25295</v>
      </c>
      <c r="B1011" s="5" t="s">
        <v>982</v>
      </c>
      <c r="C1011" s="5" t="s">
        <v>61</v>
      </c>
      <c r="D1011" s="6"/>
      <c r="E1011" s="7">
        <v>275.04391791500001</v>
      </c>
      <c r="F1011" s="8">
        <v>1</v>
      </c>
      <c r="G1011" s="7">
        <v>706.89604760700001</v>
      </c>
      <c r="H1011" s="7"/>
      <c r="I1011" s="8">
        <v>1</v>
      </c>
      <c r="J1011" s="7">
        <v>232.97538759599999</v>
      </c>
      <c r="K1011" s="1">
        <v>1</v>
      </c>
      <c r="L1011" s="8">
        <f t="shared" si="75"/>
        <v>3</v>
      </c>
      <c r="M1011" s="6">
        <v>1090.20568334</v>
      </c>
      <c r="N1011" s="6">
        <f t="shared" si="76"/>
        <v>1214.915353118</v>
      </c>
      <c r="O1011" s="7">
        <f t="shared" si="77"/>
        <v>-124.70966977800003</v>
      </c>
      <c r="P1011" s="7">
        <v>4293.6239940599999</v>
      </c>
      <c r="Q1011" s="24">
        <f t="shared" si="78"/>
        <v>0.25391270517591702</v>
      </c>
      <c r="R1011" s="24">
        <v>0.12641622126102448</v>
      </c>
      <c r="S1011" s="25">
        <f t="shared" si="79"/>
        <v>3.2098684718504003</v>
      </c>
      <c r="T1011" s="4">
        <v>1010</v>
      </c>
    </row>
    <row r="1012" spans="1:20" x14ac:dyDescent="0.25">
      <c r="A1012" s="33">
        <v>25214</v>
      </c>
      <c r="B1012" s="5" t="s">
        <v>980</v>
      </c>
      <c r="C1012" s="5" t="s">
        <v>61</v>
      </c>
      <c r="D1012" s="6"/>
      <c r="E1012" s="7">
        <v>1373.8500117399999</v>
      </c>
      <c r="F1012" s="8">
        <v>1</v>
      </c>
      <c r="G1012" s="7">
        <v>614.10091345900003</v>
      </c>
      <c r="H1012" s="7"/>
      <c r="I1012" s="8">
        <v>1</v>
      </c>
      <c r="J1012" s="7"/>
      <c r="K1012" s="1"/>
      <c r="L1012" s="8">
        <f t="shared" si="75"/>
        <v>2</v>
      </c>
      <c r="M1012" s="6">
        <v>1983.7977965499999</v>
      </c>
      <c r="N1012" s="6">
        <f t="shared" si="76"/>
        <v>1987.9509251989998</v>
      </c>
      <c r="O1012" s="7">
        <f t="shared" si="77"/>
        <v>-4.153128648999882</v>
      </c>
      <c r="P1012" s="7">
        <v>5427.8282398700003</v>
      </c>
      <c r="Q1012" s="24">
        <f t="shared" si="78"/>
        <v>0.36548647246757998</v>
      </c>
      <c r="R1012" s="24">
        <v>8.4923222661018372E-2</v>
      </c>
      <c r="S1012" s="25">
        <f t="shared" si="79"/>
        <v>3.1038289080954455</v>
      </c>
      <c r="T1012" s="4">
        <v>1011</v>
      </c>
    </row>
    <row r="1013" spans="1:20" x14ac:dyDescent="0.25">
      <c r="A1013" s="33">
        <v>5150</v>
      </c>
      <c r="B1013" s="5" t="s">
        <v>642</v>
      </c>
      <c r="C1013" s="5" t="s">
        <v>15</v>
      </c>
      <c r="D1013" s="6"/>
      <c r="E1013" s="7">
        <v>1.8587711097500001E-4</v>
      </c>
      <c r="F1013" s="8">
        <v>1</v>
      </c>
      <c r="G1013" s="7">
        <v>1996.2356209428001</v>
      </c>
      <c r="H1013" s="7">
        <v>23.7011536437</v>
      </c>
      <c r="I1013" s="8">
        <v>1</v>
      </c>
      <c r="J1013" s="7">
        <v>422.46398316</v>
      </c>
      <c r="K1013" s="1">
        <v>1</v>
      </c>
      <c r="L1013" s="8">
        <f t="shared" si="75"/>
        <v>3</v>
      </c>
      <c r="M1013" s="6">
        <v>2393.81177316</v>
      </c>
      <c r="N1013" s="6">
        <f t="shared" si="76"/>
        <v>2442.4009436236111</v>
      </c>
      <c r="O1013" s="7">
        <f t="shared" si="77"/>
        <v>-48.589170463611026</v>
      </c>
      <c r="P1013" s="7">
        <v>17932.965454599998</v>
      </c>
      <c r="Q1013" s="24">
        <f t="shared" si="78"/>
        <v>0.13348666617466559</v>
      </c>
      <c r="R1013" s="24">
        <v>0.23198594152927399</v>
      </c>
      <c r="S1013" s="25">
        <f t="shared" si="79"/>
        <v>3.0967029934133685</v>
      </c>
      <c r="T1013" s="4">
        <v>1012</v>
      </c>
    </row>
    <row r="1014" spans="1:20" x14ac:dyDescent="0.25">
      <c r="A1014" s="33">
        <v>5858</v>
      </c>
      <c r="B1014" s="5" t="s">
        <v>39</v>
      </c>
      <c r="C1014" s="5" t="s">
        <v>15</v>
      </c>
      <c r="D1014" s="6"/>
      <c r="E1014" s="7"/>
      <c r="F1014" s="8"/>
      <c r="G1014" s="7">
        <v>454.61328122899999</v>
      </c>
      <c r="H1014" s="7">
        <v>9.5262269129800001E-2</v>
      </c>
      <c r="I1014" s="8">
        <v>1</v>
      </c>
      <c r="J1014" s="7">
        <v>2143.5036302100002</v>
      </c>
      <c r="K1014" s="1">
        <v>1</v>
      </c>
      <c r="L1014" s="8">
        <f t="shared" si="75"/>
        <v>2</v>
      </c>
      <c r="M1014" s="6">
        <v>2592.1420258100002</v>
      </c>
      <c r="N1014" s="6">
        <f t="shared" si="76"/>
        <v>2598.2121737081302</v>
      </c>
      <c r="O1014" s="7">
        <f t="shared" si="77"/>
        <v>-6.070147898130017</v>
      </c>
      <c r="P1014" s="7">
        <v>52615.896493799999</v>
      </c>
      <c r="Q1014" s="24">
        <f t="shared" si="78"/>
        <v>4.9265377928425974E-2</v>
      </c>
      <c r="R1014" s="24">
        <v>0.62716048955917358</v>
      </c>
      <c r="S1014" s="25">
        <f t="shared" si="79"/>
        <v>3.0897298539909341</v>
      </c>
      <c r="T1014" s="4">
        <v>1013</v>
      </c>
    </row>
    <row r="1015" spans="1:20" x14ac:dyDescent="0.25">
      <c r="A1015" s="33">
        <v>73275</v>
      </c>
      <c r="B1015" s="5" t="s">
        <v>981</v>
      </c>
      <c r="C1015" s="5" t="s">
        <v>35</v>
      </c>
      <c r="D1015" s="6"/>
      <c r="E1015" s="7">
        <v>1772.35959953</v>
      </c>
      <c r="F1015" s="8">
        <v>1</v>
      </c>
      <c r="G1015" s="7">
        <v>23.119842753899999</v>
      </c>
      <c r="H1015" s="7"/>
      <c r="I1015" s="8">
        <v>1</v>
      </c>
      <c r="J1015" s="7">
        <v>1.08079472129</v>
      </c>
      <c r="K1015" s="1">
        <v>1</v>
      </c>
      <c r="L1015" s="8">
        <f t="shared" si="75"/>
        <v>3</v>
      </c>
      <c r="M1015" s="6">
        <v>1790.59777497</v>
      </c>
      <c r="N1015" s="6">
        <f t="shared" si="76"/>
        <v>1796.5602370051899</v>
      </c>
      <c r="O1015" s="7">
        <f t="shared" si="77"/>
        <v>-5.9624620351899011</v>
      </c>
      <c r="P1015" s="7">
        <v>9740.4088613799995</v>
      </c>
      <c r="Q1015" s="24">
        <f t="shared" si="78"/>
        <v>0.18383189047326215</v>
      </c>
      <c r="R1015" s="24">
        <v>0.16653060913085938</v>
      </c>
      <c r="S1015" s="25">
        <f t="shared" si="79"/>
        <v>3.0613636698189768</v>
      </c>
      <c r="T1015" s="4">
        <v>1014</v>
      </c>
    </row>
    <row r="1016" spans="1:20" x14ac:dyDescent="0.25">
      <c r="A1016" s="33">
        <v>5615</v>
      </c>
      <c r="B1016" s="5" t="s">
        <v>825</v>
      </c>
      <c r="C1016" s="5" t="s">
        <v>15</v>
      </c>
      <c r="D1016" s="6"/>
      <c r="E1016" s="7">
        <v>223.48381640599999</v>
      </c>
      <c r="F1016" s="8">
        <v>1</v>
      </c>
      <c r="G1016" s="7">
        <v>2171.6808451669099</v>
      </c>
      <c r="H1016" s="7">
        <v>83.546426450200002</v>
      </c>
      <c r="I1016" s="8">
        <v>1</v>
      </c>
      <c r="J1016" s="7">
        <v>3300.3380450499999</v>
      </c>
      <c r="K1016" s="1">
        <v>1</v>
      </c>
      <c r="L1016" s="8">
        <f t="shared" si="75"/>
        <v>3</v>
      </c>
      <c r="M1016" s="6">
        <v>5597.8108341999996</v>
      </c>
      <c r="N1016" s="6">
        <f t="shared" si="76"/>
        <v>5779.0491330731102</v>
      </c>
      <c r="O1016" s="7">
        <f t="shared" si="77"/>
        <v>-181.23829887311058</v>
      </c>
      <c r="P1016" s="7">
        <v>19814.9829446</v>
      </c>
      <c r="Q1016" s="24">
        <f t="shared" si="78"/>
        <v>0.28250394410384899</v>
      </c>
      <c r="R1016" s="24">
        <v>0.10779358446598053</v>
      </c>
      <c r="S1016" s="25">
        <f t="shared" si="79"/>
        <v>3.0452112760730889</v>
      </c>
      <c r="T1016" s="4">
        <v>1015</v>
      </c>
    </row>
    <row r="1017" spans="1:20" x14ac:dyDescent="0.25">
      <c r="A1017" s="33">
        <v>5664</v>
      </c>
      <c r="B1017" s="5" t="s">
        <v>621</v>
      </c>
      <c r="C1017" s="5" t="s">
        <v>15</v>
      </c>
      <c r="D1017" s="6"/>
      <c r="E1017" s="7"/>
      <c r="F1017" s="8"/>
      <c r="G1017" s="7">
        <v>1845.0643325599999</v>
      </c>
      <c r="H1017" s="7">
        <v>12.2894051516</v>
      </c>
      <c r="I1017" s="8">
        <v>1</v>
      </c>
      <c r="J1017" s="7">
        <v>1561.43579565</v>
      </c>
      <c r="K1017" s="1">
        <v>1</v>
      </c>
      <c r="L1017" s="8">
        <f t="shared" si="75"/>
        <v>2</v>
      </c>
      <c r="M1017" s="6">
        <v>2941.76979635</v>
      </c>
      <c r="N1017" s="6">
        <f t="shared" si="76"/>
        <v>3418.7895333615998</v>
      </c>
      <c r="O1017" s="7">
        <f t="shared" si="77"/>
        <v>-477.01973701159977</v>
      </c>
      <c r="P1017" s="7">
        <v>21970.854038400001</v>
      </c>
      <c r="Q1017" s="24">
        <f t="shared" si="78"/>
        <v>0.13389419415414908</v>
      </c>
      <c r="R1017" s="24">
        <v>0.22602489590644836</v>
      </c>
      <c r="S1017" s="25">
        <f t="shared" si="79"/>
        <v>3.0263421296169333</v>
      </c>
      <c r="T1017" s="4">
        <v>1016</v>
      </c>
    </row>
    <row r="1018" spans="1:20" x14ac:dyDescent="0.25">
      <c r="A1018" s="33">
        <v>95025</v>
      </c>
      <c r="B1018" s="5" t="s">
        <v>983</v>
      </c>
      <c r="C1018" s="5" t="s">
        <v>965</v>
      </c>
      <c r="D1018" s="6">
        <v>71983.548350500001</v>
      </c>
      <c r="E1018" s="7"/>
      <c r="F1018" s="8">
        <v>1</v>
      </c>
      <c r="G1018" s="7"/>
      <c r="H1018" s="7"/>
      <c r="I1018" s="8"/>
      <c r="J1018" s="7"/>
      <c r="K1018" s="1"/>
      <c r="L1018" s="8">
        <f t="shared" si="75"/>
        <v>1</v>
      </c>
      <c r="M1018" s="6">
        <v>71983.548350500001</v>
      </c>
      <c r="N1018" s="6">
        <f t="shared" si="76"/>
        <v>71983.548350500001</v>
      </c>
      <c r="O1018" s="7">
        <f t="shared" si="77"/>
        <v>0</v>
      </c>
      <c r="P1018" s="7">
        <v>1242885.4557399999</v>
      </c>
      <c r="Q1018" s="24">
        <f t="shared" si="78"/>
        <v>5.7916478158191828E-2</v>
      </c>
      <c r="R1018" s="24">
        <v>0.52226817607879639</v>
      </c>
      <c r="S1018" s="25">
        <f t="shared" si="79"/>
        <v>3.0247933412586296</v>
      </c>
      <c r="T1018" s="4">
        <v>1017</v>
      </c>
    </row>
    <row r="1019" spans="1:20" x14ac:dyDescent="0.25">
      <c r="A1019" s="33">
        <v>23090</v>
      </c>
      <c r="B1019" s="5" t="s">
        <v>984</v>
      </c>
      <c r="C1019" s="5" t="s">
        <v>296</v>
      </c>
      <c r="D1019" s="6"/>
      <c r="E1019" s="7">
        <v>35.666810937500003</v>
      </c>
      <c r="F1019" s="8">
        <v>1</v>
      </c>
      <c r="G1019" s="7">
        <v>1837.8363915100001</v>
      </c>
      <c r="H1019" s="7"/>
      <c r="I1019" s="8">
        <v>1</v>
      </c>
      <c r="J1019" s="7"/>
      <c r="K1019" s="1"/>
      <c r="L1019" s="8">
        <f t="shared" si="75"/>
        <v>2</v>
      </c>
      <c r="M1019" s="6">
        <v>1873.5032021500001</v>
      </c>
      <c r="N1019" s="6">
        <f t="shared" si="76"/>
        <v>1873.5032024475001</v>
      </c>
      <c r="O1019" s="7">
        <f t="shared" si="77"/>
        <v>-2.9750003704975825E-7</v>
      </c>
      <c r="P1019" s="7">
        <v>41991.786600699998</v>
      </c>
      <c r="Q1019" s="24">
        <f t="shared" si="78"/>
        <v>4.4615944064613076E-2</v>
      </c>
      <c r="R1019" s="24">
        <v>0.6743161678314209</v>
      </c>
      <c r="S1019" s="25">
        <f t="shared" si="79"/>
        <v>3.008525242583092</v>
      </c>
      <c r="T1019" s="4">
        <v>1018</v>
      </c>
    </row>
    <row r="1020" spans="1:20" x14ac:dyDescent="0.25">
      <c r="A1020" s="33">
        <v>76318</v>
      </c>
      <c r="B1020" s="5" t="s">
        <v>842</v>
      </c>
      <c r="C1020" s="5" t="s">
        <v>57</v>
      </c>
      <c r="D1020" s="6"/>
      <c r="E1020" s="7">
        <v>1521.17401232</v>
      </c>
      <c r="F1020" s="8">
        <v>1</v>
      </c>
      <c r="G1020" s="7">
        <v>481.26187861083213</v>
      </c>
      <c r="H1020" s="7"/>
      <c r="I1020" s="8">
        <v>1</v>
      </c>
      <c r="J1020" s="7">
        <v>5.1009919255500004E-3</v>
      </c>
      <c r="K1020" s="1">
        <v>1</v>
      </c>
      <c r="L1020" s="8">
        <f t="shared" si="75"/>
        <v>3</v>
      </c>
      <c r="M1020" s="6">
        <v>1989.6482069900001</v>
      </c>
      <c r="N1020" s="6">
        <f t="shared" si="76"/>
        <v>2002.4409919227576</v>
      </c>
      <c r="O1020" s="7">
        <f t="shared" si="77"/>
        <v>-12.792784932757513</v>
      </c>
      <c r="P1020" s="7">
        <v>16319.227258999999</v>
      </c>
      <c r="Q1020" s="24">
        <f t="shared" si="78"/>
        <v>0.1219204914186556</v>
      </c>
      <c r="R1020" s="24">
        <v>0.24221251904964447</v>
      </c>
      <c r="S1020" s="25">
        <f t="shared" si="79"/>
        <v>2.9530669350283136</v>
      </c>
      <c r="T1020" s="4">
        <v>1019</v>
      </c>
    </row>
    <row r="1021" spans="1:20" x14ac:dyDescent="0.25">
      <c r="A1021" s="33">
        <v>91407</v>
      </c>
      <c r="B1021" s="5" t="s">
        <v>986</v>
      </c>
      <c r="C1021" s="5" t="s">
        <v>779</v>
      </c>
      <c r="D1021" s="6">
        <v>49009.875602100001</v>
      </c>
      <c r="E1021" s="1"/>
      <c r="F1021" s="8">
        <v>1</v>
      </c>
      <c r="G1021" s="1"/>
      <c r="H1021" s="1"/>
      <c r="I1021" s="8"/>
      <c r="J1021" s="1"/>
      <c r="K1021" s="1"/>
      <c r="L1021" s="8">
        <f t="shared" si="75"/>
        <v>1</v>
      </c>
      <c r="M1021" s="6">
        <v>49009.875603</v>
      </c>
      <c r="N1021" s="6">
        <f t="shared" si="76"/>
        <v>49009.875602100001</v>
      </c>
      <c r="O1021" s="7">
        <f t="shared" si="77"/>
        <v>8.9999957708641887E-7</v>
      </c>
      <c r="P1021" s="7">
        <v>1367031.6507999999</v>
      </c>
      <c r="Q1021" s="24">
        <f t="shared" si="78"/>
        <v>3.5851310080727797E-2</v>
      </c>
      <c r="R1021" s="24">
        <v>0.82220911979675293</v>
      </c>
      <c r="S1021" s="25">
        <f t="shared" si="79"/>
        <v>2.9477274105035658</v>
      </c>
      <c r="T1021" s="4">
        <v>1020</v>
      </c>
    </row>
    <row r="1022" spans="1:20" x14ac:dyDescent="0.25">
      <c r="A1022" s="33">
        <v>86571</v>
      </c>
      <c r="B1022" s="5" t="s">
        <v>987</v>
      </c>
      <c r="C1022" s="5" t="s">
        <v>513</v>
      </c>
      <c r="D1022" s="6">
        <v>27940.576253300002</v>
      </c>
      <c r="E1022" s="7"/>
      <c r="F1022" s="8">
        <v>1</v>
      </c>
      <c r="G1022" s="7">
        <v>146.69847076900001</v>
      </c>
      <c r="H1022" s="7"/>
      <c r="I1022" s="8">
        <v>1</v>
      </c>
      <c r="J1022" s="7"/>
      <c r="K1022" s="1"/>
      <c r="L1022" s="8">
        <f t="shared" si="75"/>
        <v>2</v>
      </c>
      <c r="M1022" s="6">
        <v>28082.165689099998</v>
      </c>
      <c r="N1022" s="6">
        <f t="shared" si="76"/>
        <v>28087.274724069001</v>
      </c>
      <c r="O1022" s="7">
        <f t="shared" si="77"/>
        <v>-5.1090349690020957</v>
      </c>
      <c r="P1022" s="7">
        <v>454445.69552900002</v>
      </c>
      <c r="Q1022" s="24">
        <f t="shared" si="78"/>
        <v>6.1794326506736517E-2</v>
      </c>
      <c r="R1022" s="24">
        <v>0.46206897497177124</v>
      </c>
      <c r="S1022" s="25">
        <f t="shared" si="79"/>
        <v>2.8553241108038696</v>
      </c>
      <c r="T1022" s="4">
        <v>1021</v>
      </c>
    </row>
    <row r="1023" spans="1:20" x14ac:dyDescent="0.25">
      <c r="A1023" s="33">
        <v>94883</v>
      </c>
      <c r="B1023" s="5" t="s">
        <v>988</v>
      </c>
      <c r="C1023" s="5" t="s">
        <v>689</v>
      </c>
      <c r="D1023" s="6">
        <v>9814.2223193000009</v>
      </c>
      <c r="E1023" s="7"/>
      <c r="F1023" s="8">
        <v>1</v>
      </c>
      <c r="G1023" s="7"/>
      <c r="H1023" s="7"/>
      <c r="I1023" s="8"/>
      <c r="J1023" s="7"/>
      <c r="K1023" s="1"/>
      <c r="L1023" s="8">
        <f t="shared" si="75"/>
        <v>1</v>
      </c>
      <c r="M1023" s="6">
        <v>9814.2223193000009</v>
      </c>
      <c r="N1023" s="6">
        <f t="shared" si="76"/>
        <v>9814.2223193000009</v>
      </c>
      <c r="O1023" s="7">
        <f t="shared" si="77"/>
        <v>0</v>
      </c>
      <c r="P1023" s="7">
        <v>292767.589936</v>
      </c>
      <c r="Q1023" s="24">
        <f t="shared" si="78"/>
        <v>3.3522229429307472E-2</v>
      </c>
      <c r="R1023" s="24">
        <v>0.84441089630126953</v>
      </c>
      <c r="S1023" s="25">
        <f t="shared" si="79"/>
        <v>2.8306535798418317</v>
      </c>
      <c r="T1023" s="4">
        <v>1022</v>
      </c>
    </row>
    <row r="1024" spans="1:20" x14ac:dyDescent="0.25">
      <c r="A1024" s="33">
        <v>44847</v>
      </c>
      <c r="B1024" s="5" t="s">
        <v>989</v>
      </c>
      <c r="C1024" s="5" t="s">
        <v>23</v>
      </c>
      <c r="D1024" s="6">
        <v>2680.5588584699999</v>
      </c>
      <c r="E1024" s="7">
        <v>13925.0660885</v>
      </c>
      <c r="F1024" s="8">
        <v>1</v>
      </c>
      <c r="G1024" s="7">
        <v>8338.0206304149997</v>
      </c>
      <c r="H1024" s="7"/>
      <c r="I1024" s="8">
        <v>1</v>
      </c>
      <c r="J1024" s="7"/>
      <c r="K1024" s="1"/>
      <c r="L1024" s="8">
        <f t="shared" si="75"/>
        <v>2</v>
      </c>
      <c r="M1024" s="6">
        <v>24674.681084600001</v>
      </c>
      <c r="N1024" s="6">
        <f t="shared" si="76"/>
        <v>24943.645577384996</v>
      </c>
      <c r="O1024" s="7">
        <f t="shared" si="77"/>
        <v>-268.96449278499495</v>
      </c>
      <c r="P1024" s="7">
        <v>788350.86637399998</v>
      </c>
      <c r="Q1024" s="24">
        <f t="shared" si="78"/>
        <v>3.1299110760276798E-2</v>
      </c>
      <c r="R1024" s="24">
        <v>0.89294296503067017</v>
      </c>
      <c r="S1024" s="25">
        <f t="shared" si="79"/>
        <v>2.7948320765104917</v>
      </c>
      <c r="T1024" s="4">
        <v>1023</v>
      </c>
    </row>
    <row r="1025" spans="1:20" x14ac:dyDescent="0.25">
      <c r="A1025" s="33">
        <v>73030</v>
      </c>
      <c r="B1025" s="5" t="s">
        <v>862</v>
      </c>
      <c r="C1025" s="5" t="s">
        <v>35</v>
      </c>
      <c r="D1025" s="6">
        <v>22.925567534399999</v>
      </c>
      <c r="E1025" s="7">
        <v>2416.3951598200001</v>
      </c>
      <c r="F1025" s="8">
        <v>1</v>
      </c>
      <c r="G1025" s="7">
        <v>7.7775432629200001</v>
      </c>
      <c r="H1025" s="7"/>
      <c r="I1025" s="8">
        <v>1</v>
      </c>
      <c r="J1025" s="7"/>
      <c r="K1025" s="1"/>
      <c r="L1025" s="8">
        <f t="shared" si="75"/>
        <v>2</v>
      </c>
      <c r="M1025" s="6">
        <v>2447.0982677299999</v>
      </c>
      <c r="N1025" s="6">
        <f t="shared" si="76"/>
        <v>2447.0982706173204</v>
      </c>
      <c r="O1025" s="7">
        <f t="shared" si="77"/>
        <v>-2.8873205337731633E-6</v>
      </c>
      <c r="P1025" s="7">
        <v>23804.866026</v>
      </c>
      <c r="Q1025" s="24">
        <f t="shared" si="78"/>
        <v>0.10279823734597984</v>
      </c>
      <c r="R1025" s="24">
        <v>0.27056962251663208</v>
      </c>
      <c r="S1025" s="25">
        <f t="shared" si="79"/>
        <v>2.7814080274076916</v>
      </c>
      <c r="T1025" s="4">
        <v>1024</v>
      </c>
    </row>
    <row r="1026" spans="1:20" x14ac:dyDescent="0.25">
      <c r="A1026" s="33">
        <v>5541</v>
      </c>
      <c r="B1026" s="5" t="s">
        <v>770</v>
      </c>
      <c r="C1026" s="5" t="s">
        <v>15</v>
      </c>
      <c r="D1026" s="6"/>
      <c r="E1026" s="7">
        <v>9.4359026213200004E-4</v>
      </c>
      <c r="F1026" s="8">
        <v>1</v>
      </c>
      <c r="G1026" s="7">
        <v>1374.9479546600001</v>
      </c>
      <c r="H1026" s="7">
        <v>17.0870634708</v>
      </c>
      <c r="I1026" s="8">
        <v>1</v>
      </c>
      <c r="J1026" s="7">
        <v>348.45000216199998</v>
      </c>
      <c r="K1026" s="1">
        <v>1</v>
      </c>
      <c r="L1026" s="8">
        <f t="shared" ref="L1026:L1089" si="80">+F1026+I1026+K1026</f>
        <v>3</v>
      </c>
      <c r="M1026" s="6">
        <v>1675.4470326600001</v>
      </c>
      <c r="N1026" s="6">
        <f t="shared" ref="N1026:N1089" si="81">+D1026+E1026+G1026+H1026+J1026</f>
        <v>1740.4859638830621</v>
      </c>
      <c r="O1026" s="7">
        <f t="shared" ref="O1026:O1089" si="82">+M1026-N1026</f>
        <v>-65.038931223062036</v>
      </c>
      <c r="P1026" s="7">
        <v>14212.826618499999</v>
      </c>
      <c r="Q1026" s="24">
        <f t="shared" ref="Q1026:Q1089" si="83">+M1026/P1026</f>
        <v>0.11788274617233206</v>
      </c>
      <c r="R1026" s="24">
        <v>0.2352449893951416</v>
      </c>
      <c r="S1026" s="25">
        <f t="shared" si="79"/>
        <v>2.7731325373180424</v>
      </c>
      <c r="T1026" s="4">
        <v>1025</v>
      </c>
    </row>
    <row r="1027" spans="1:20" x14ac:dyDescent="0.25">
      <c r="A1027" s="33">
        <v>70204</v>
      </c>
      <c r="B1027" s="5" t="s">
        <v>1016</v>
      </c>
      <c r="C1027" s="5" t="s">
        <v>214</v>
      </c>
      <c r="D1027" s="6"/>
      <c r="E1027" s="7">
        <v>300.31969635299998</v>
      </c>
      <c r="F1027" s="8">
        <v>1</v>
      </c>
      <c r="G1027" s="7">
        <v>317.872478161</v>
      </c>
      <c r="H1027" s="7"/>
      <c r="I1027" s="8">
        <v>1</v>
      </c>
      <c r="J1027" s="7"/>
      <c r="K1027" s="1"/>
      <c r="L1027" s="8">
        <f t="shared" si="80"/>
        <v>2</v>
      </c>
      <c r="M1027" s="6">
        <v>618.19217236400004</v>
      </c>
      <c r="N1027" s="6">
        <f t="shared" si="81"/>
        <v>618.19217451400004</v>
      </c>
      <c r="O1027" s="7">
        <f t="shared" si="82"/>
        <v>-2.1500000002561137E-6</v>
      </c>
      <c r="P1027" s="7">
        <v>13044.848621900001</v>
      </c>
      <c r="Q1027" s="24">
        <f t="shared" si="83"/>
        <v>4.7389754399001949E-2</v>
      </c>
      <c r="R1027" s="24">
        <v>0.57398569583892822</v>
      </c>
      <c r="S1027" s="25">
        <f t="shared" ref="S1027:S1090" si="84">+Q1027*R1027*100</f>
        <v>2.7201041154347045</v>
      </c>
      <c r="T1027" s="4">
        <v>1026</v>
      </c>
    </row>
    <row r="1028" spans="1:20" x14ac:dyDescent="0.25">
      <c r="A1028" s="33">
        <v>95200</v>
      </c>
      <c r="B1028" s="5" t="s">
        <v>587</v>
      </c>
      <c r="C1028" s="5" t="s">
        <v>965</v>
      </c>
      <c r="D1028" s="6">
        <v>64818.361928600003</v>
      </c>
      <c r="E1028" s="7"/>
      <c r="F1028" s="8">
        <v>1</v>
      </c>
      <c r="G1028" s="7"/>
      <c r="H1028" s="7"/>
      <c r="I1028" s="8"/>
      <c r="J1028" s="7"/>
      <c r="K1028" s="1"/>
      <c r="L1028" s="8">
        <f t="shared" si="80"/>
        <v>1</v>
      </c>
      <c r="M1028" s="6">
        <v>64818.361928600003</v>
      </c>
      <c r="N1028" s="6">
        <f t="shared" si="81"/>
        <v>64818.361928600003</v>
      </c>
      <c r="O1028" s="7">
        <f t="shared" si="82"/>
        <v>0</v>
      </c>
      <c r="P1028" s="7">
        <v>1280773.7695899999</v>
      </c>
      <c r="Q1028" s="24">
        <f t="shared" si="83"/>
        <v>5.0608751887032788E-2</v>
      </c>
      <c r="R1028" s="24">
        <v>0.52956587076187134</v>
      </c>
      <c r="S1028" s="25">
        <f t="shared" si="84"/>
        <v>2.6800667761228016</v>
      </c>
      <c r="T1028" s="4">
        <v>1027</v>
      </c>
    </row>
    <row r="1029" spans="1:20" x14ac:dyDescent="0.25">
      <c r="A1029" s="33">
        <v>5665</v>
      </c>
      <c r="B1029" s="5" t="s">
        <v>991</v>
      </c>
      <c r="C1029" s="5" t="s">
        <v>15</v>
      </c>
      <c r="D1029" s="6">
        <v>2.0522160037199999</v>
      </c>
      <c r="E1029" s="7">
        <v>689.350256016</v>
      </c>
      <c r="F1029" s="8">
        <v>1</v>
      </c>
      <c r="G1029" s="7">
        <v>1898.76725186</v>
      </c>
      <c r="H1029" s="7"/>
      <c r="I1029" s="8">
        <v>1</v>
      </c>
      <c r="J1029" s="7"/>
      <c r="K1029" s="1"/>
      <c r="L1029" s="8">
        <f t="shared" si="80"/>
        <v>2</v>
      </c>
      <c r="M1029" s="6">
        <v>2590.10456931</v>
      </c>
      <c r="N1029" s="6">
        <f t="shared" si="81"/>
        <v>2590.1697238797201</v>
      </c>
      <c r="O1029" s="7">
        <f t="shared" si="82"/>
        <v>-6.5154569720107247E-2</v>
      </c>
      <c r="P1029" s="7">
        <v>59234.876613200002</v>
      </c>
      <c r="Q1029" s="24">
        <f t="shared" si="83"/>
        <v>4.3726005985008108E-2</v>
      </c>
      <c r="R1029" s="24">
        <v>0.60926228761672974</v>
      </c>
      <c r="S1029" s="25">
        <f t="shared" si="84"/>
        <v>2.6640606434768856</v>
      </c>
      <c r="T1029" s="4">
        <v>1028</v>
      </c>
    </row>
    <row r="1030" spans="1:20" x14ac:dyDescent="0.25">
      <c r="A1030" s="33">
        <v>97666</v>
      </c>
      <c r="B1030" s="5" t="s">
        <v>992</v>
      </c>
      <c r="C1030" s="5" t="s">
        <v>922</v>
      </c>
      <c r="D1030" s="6">
        <v>22144.2252023</v>
      </c>
      <c r="E1030" s="7"/>
      <c r="F1030" s="8">
        <v>1</v>
      </c>
      <c r="G1030" s="7"/>
      <c r="H1030" s="7"/>
      <c r="I1030" s="8"/>
      <c r="J1030" s="7"/>
      <c r="K1030" s="1"/>
      <c r="L1030" s="8">
        <f t="shared" si="80"/>
        <v>1</v>
      </c>
      <c r="M1030" s="6">
        <v>22144.2252023</v>
      </c>
      <c r="N1030" s="6">
        <f t="shared" si="81"/>
        <v>22144.2252023</v>
      </c>
      <c r="O1030" s="7">
        <f t="shared" si="82"/>
        <v>0</v>
      </c>
      <c r="P1030" s="7">
        <v>650801.07931399997</v>
      </c>
      <c r="Q1030" s="24">
        <f t="shared" si="83"/>
        <v>3.4026103991164104E-2</v>
      </c>
      <c r="R1030" s="24">
        <v>0.77488154172897339</v>
      </c>
      <c r="S1030" s="25">
        <f t="shared" si="84"/>
        <v>2.6366199919703615</v>
      </c>
      <c r="T1030" s="4">
        <v>1029</v>
      </c>
    </row>
    <row r="1031" spans="1:20" x14ac:dyDescent="0.25">
      <c r="A1031" s="33">
        <v>13244</v>
      </c>
      <c r="B1031" s="5" t="s">
        <v>990</v>
      </c>
      <c r="C1031" s="5" t="s">
        <v>33</v>
      </c>
      <c r="D1031" s="6">
        <v>359.086778821</v>
      </c>
      <c r="E1031" s="7">
        <v>419.93672470199999</v>
      </c>
      <c r="F1031" s="8">
        <v>1</v>
      </c>
      <c r="G1031" s="7">
        <v>2515.29590422</v>
      </c>
      <c r="H1031" s="7"/>
      <c r="I1031" s="8">
        <v>1</v>
      </c>
      <c r="J1031" s="7"/>
      <c r="K1031" s="1"/>
      <c r="L1031" s="8">
        <f t="shared" si="80"/>
        <v>2</v>
      </c>
      <c r="M1031" s="6">
        <v>3294.2502805600002</v>
      </c>
      <c r="N1031" s="6">
        <f t="shared" si="81"/>
        <v>3294.3194077429998</v>
      </c>
      <c r="O1031" s="7">
        <f t="shared" si="82"/>
        <v>-6.9127182999636716E-2</v>
      </c>
      <c r="P1031" s="7">
        <v>94792.973695599998</v>
      </c>
      <c r="Q1031" s="24">
        <f t="shared" si="83"/>
        <v>3.4752051255808526E-2</v>
      </c>
      <c r="R1031" s="24">
        <v>0.75641679763793945</v>
      </c>
      <c r="S1031" s="25">
        <f t="shared" si="84"/>
        <v>2.628703532226822</v>
      </c>
      <c r="T1031" s="4">
        <v>1030</v>
      </c>
    </row>
    <row r="1032" spans="1:20" x14ac:dyDescent="0.25">
      <c r="A1032" s="33">
        <v>70823</v>
      </c>
      <c r="B1032" s="5" t="s">
        <v>1001</v>
      </c>
      <c r="C1032" s="5" t="s">
        <v>214</v>
      </c>
      <c r="D1032" s="6">
        <v>34.499590476100003</v>
      </c>
      <c r="E1032" s="7">
        <v>1258.12130278</v>
      </c>
      <c r="F1032" s="8">
        <v>1</v>
      </c>
      <c r="G1032" s="7">
        <v>242.92903088700001</v>
      </c>
      <c r="H1032" s="7"/>
      <c r="I1032" s="8">
        <v>1</v>
      </c>
      <c r="J1032" s="7"/>
      <c r="K1032" s="1"/>
      <c r="L1032" s="8">
        <f t="shared" si="80"/>
        <v>2</v>
      </c>
      <c r="M1032" s="6">
        <v>1535.2601103</v>
      </c>
      <c r="N1032" s="6">
        <f t="shared" si="81"/>
        <v>1535.5499241430998</v>
      </c>
      <c r="O1032" s="7">
        <f t="shared" si="82"/>
        <v>-0.28981384309986424</v>
      </c>
      <c r="P1032" s="7">
        <v>28547.194701699998</v>
      </c>
      <c r="Q1032" s="24">
        <f t="shared" si="83"/>
        <v>5.3779719035179821E-2</v>
      </c>
      <c r="R1032" s="24">
        <v>0.48566234111785889</v>
      </c>
      <c r="S1032" s="25">
        <f t="shared" si="84"/>
        <v>2.6118784251286113</v>
      </c>
      <c r="T1032" s="4">
        <v>1031</v>
      </c>
    </row>
    <row r="1033" spans="1:20" x14ac:dyDescent="0.25">
      <c r="A1033" s="33">
        <v>8421</v>
      </c>
      <c r="B1033" s="5" t="s">
        <v>993</v>
      </c>
      <c r="C1033" s="5" t="s">
        <v>869</v>
      </c>
      <c r="D1033" s="6"/>
      <c r="E1033" s="7"/>
      <c r="F1033" s="8"/>
      <c r="G1033" s="7">
        <v>1124.23372511</v>
      </c>
      <c r="H1033" s="7"/>
      <c r="I1033" s="8">
        <v>1</v>
      </c>
      <c r="J1033" s="7"/>
      <c r="K1033" s="1"/>
      <c r="L1033" s="8">
        <f t="shared" si="80"/>
        <v>1</v>
      </c>
      <c r="M1033" s="6">
        <v>1124.23372511</v>
      </c>
      <c r="N1033" s="6">
        <f t="shared" si="81"/>
        <v>1124.23372511</v>
      </c>
      <c r="O1033" s="7">
        <f t="shared" si="82"/>
        <v>0</v>
      </c>
      <c r="P1033" s="7">
        <v>23563.590878899999</v>
      </c>
      <c r="Q1033" s="24">
        <f t="shared" si="83"/>
        <v>4.7710628269169886E-2</v>
      </c>
      <c r="R1033" s="24">
        <v>0.54365730285644531</v>
      </c>
      <c r="S1033" s="25">
        <f t="shared" si="84"/>
        <v>2.5938231482403373</v>
      </c>
      <c r="T1033" s="4">
        <v>1032</v>
      </c>
    </row>
    <row r="1034" spans="1:20" x14ac:dyDescent="0.25">
      <c r="A1034" s="33">
        <v>18860</v>
      </c>
      <c r="B1034" s="5" t="s">
        <v>994</v>
      </c>
      <c r="C1034" s="5" t="s">
        <v>182</v>
      </c>
      <c r="D1034" s="6">
        <v>4481.7319515099998</v>
      </c>
      <c r="E1034" s="7"/>
      <c r="F1034" s="8">
        <v>1</v>
      </c>
      <c r="G1034" s="7"/>
      <c r="H1034" s="7"/>
      <c r="I1034" s="8"/>
      <c r="J1034" s="7"/>
      <c r="K1034" s="1"/>
      <c r="L1034" s="8">
        <f t="shared" si="80"/>
        <v>1</v>
      </c>
      <c r="M1034" s="6">
        <v>4481.7319515099998</v>
      </c>
      <c r="N1034" s="6">
        <f t="shared" si="81"/>
        <v>4481.7319515099998</v>
      </c>
      <c r="O1034" s="7">
        <f t="shared" si="82"/>
        <v>0</v>
      </c>
      <c r="P1034" s="7">
        <v>103030.898394</v>
      </c>
      <c r="Q1034" s="24">
        <f t="shared" si="83"/>
        <v>4.3498911699007305E-2</v>
      </c>
      <c r="R1034" s="24">
        <v>0.59133881330490112</v>
      </c>
      <c r="S1034" s="25">
        <f t="shared" si="84"/>
        <v>2.5722594824145659</v>
      </c>
      <c r="T1034" s="4">
        <v>1033</v>
      </c>
    </row>
    <row r="1035" spans="1:20" x14ac:dyDescent="0.25">
      <c r="A1035" s="33">
        <v>70820</v>
      </c>
      <c r="B1035" s="5" t="s">
        <v>1000</v>
      </c>
      <c r="C1035" s="5" t="s">
        <v>214</v>
      </c>
      <c r="D1035" s="6">
        <v>330.29266324399998</v>
      </c>
      <c r="E1035" s="7">
        <v>655.64640537399998</v>
      </c>
      <c r="F1035" s="8">
        <v>1</v>
      </c>
      <c r="G1035" s="7">
        <v>147.046865723</v>
      </c>
      <c r="H1035" s="7"/>
      <c r="I1035" s="8">
        <v>1</v>
      </c>
      <c r="J1035" s="7"/>
      <c r="K1035" s="1"/>
      <c r="L1035" s="8">
        <f t="shared" si="80"/>
        <v>2</v>
      </c>
      <c r="M1035" s="6">
        <v>1132.9859399899999</v>
      </c>
      <c r="N1035" s="6">
        <f t="shared" si="81"/>
        <v>1132.9859343409998</v>
      </c>
      <c r="O1035" s="7">
        <f t="shared" si="82"/>
        <v>5.6490000588382827E-6</v>
      </c>
      <c r="P1035" s="7">
        <v>31116.8768351</v>
      </c>
      <c r="Q1035" s="24">
        <f t="shared" si="83"/>
        <v>3.6410657341805777E-2</v>
      </c>
      <c r="R1035" s="24">
        <v>0.70025616884231567</v>
      </c>
      <c r="S1035" s="25">
        <f t="shared" si="84"/>
        <v>2.5496787415203248</v>
      </c>
      <c r="T1035" s="4">
        <v>1034</v>
      </c>
    </row>
    <row r="1036" spans="1:20" x14ac:dyDescent="0.25">
      <c r="A1036" s="33">
        <v>86757</v>
      </c>
      <c r="B1036" s="5" t="s">
        <v>995</v>
      </c>
      <c r="C1036" s="5" t="s">
        <v>513</v>
      </c>
      <c r="D1036" s="6"/>
      <c r="E1036" s="7"/>
      <c r="F1036" s="8"/>
      <c r="G1036" s="7">
        <v>1789.6118114400001</v>
      </c>
      <c r="H1036" s="7"/>
      <c r="I1036" s="8">
        <v>1</v>
      </c>
      <c r="J1036" s="7"/>
      <c r="K1036" s="1"/>
      <c r="L1036" s="8">
        <f t="shared" si="80"/>
        <v>1</v>
      </c>
      <c r="M1036" s="6">
        <v>1789.6118114400001</v>
      </c>
      <c r="N1036" s="6">
        <f t="shared" si="81"/>
        <v>1789.6118114400001</v>
      </c>
      <c r="O1036" s="7">
        <f t="shared" si="82"/>
        <v>0</v>
      </c>
      <c r="P1036" s="7">
        <v>38801.720993199997</v>
      </c>
      <c r="Q1036" s="24">
        <f t="shared" si="83"/>
        <v>4.612196999596048E-2</v>
      </c>
      <c r="R1036" s="24">
        <v>0.53715580701828003</v>
      </c>
      <c r="S1036" s="25">
        <f t="shared" si="84"/>
        <v>2.477468401445305</v>
      </c>
      <c r="T1036" s="4">
        <v>1035</v>
      </c>
    </row>
    <row r="1037" spans="1:20" x14ac:dyDescent="0.25">
      <c r="A1037" s="33">
        <v>97161</v>
      </c>
      <c r="B1037" s="5" t="s">
        <v>996</v>
      </c>
      <c r="C1037" s="5" t="s">
        <v>922</v>
      </c>
      <c r="D1037" s="6">
        <v>26847.585088600001</v>
      </c>
      <c r="E1037" s="7"/>
      <c r="F1037" s="8">
        <v>1</v>
      </c>
      <c r="G1037" s="7"/>
      <c r="H1037" s="7"/>
      <c r="I1037" s="8"/>
      <c r="J1037" s="7"/>
      <c r="K1037" s="1"/>
      <c r="L1037" s="8">
        <f t="shared" si="80"/>
        <v>1</v>
      </c>
      <c r="M1037" s="6">
        <v>26847.585088600001</v>
      </c>
      <c r="N1037" s="6">
        <f t="shared" si="81"/>
        <v>26847.585088600001</v>
      </c>
      <c r="O1037" s="7">
        <f t="shared" si="82"/>
        <v>0</v>
      </c>
      <c r="P1037" s="7">
        <v>636849.76505799999</v>
      </c>
      <c r="Q1037" s="24">
        <f t="shared" si="83"/>
        <v>4.2156857961869396E-2</v>
      </c>
      <c r="R1037" s="24">
        <v>0.5851249098777771</v>
      </c>
      <c r="S1037" s="25">
        <f t="shared" si="84"/>
        <v>2.4667027715669079</v>
      </c>
      <c r="T1037" s="4">
        <v>1036</v>
      </c>
    </row>
    <row r="1038" spans="1:20" x14ac:dyDescent="0.25">
      <c r="A1038" s="33">
        <v>50350</v>
      </c>
      <c r="B1038" s="5" t="s">
        <v>920</v>
      </c>
      <c r="C1038" s="5" t="s">
        <v>145</v>
      </c>
      <c r="D1038" s="6">
        <v>25211.6335535</v>
      </c>
      <c r="E1038" s="7"/>
      <c r="F1038" s="8">
        <v>1</v>
      </c>
      <c r="G1038" s="7">
        <v>9425.5447894919689</v>
      </c>
      <c r="H1038" s="7">
        <v>1.8016080911000001</v>
      </c>
      <c r="I1038" s="8">
        <v>1</v>
      </c>
      <c r="J1038" s="7">
        <v>18746.344978100002</v>
      </c>
      <c r="K1038" s="1">
        <v>1</v>
      </c>
      <c r="L1038" s="8">
        <f t="shared" si="80"/>
        <v>3</v>
      </c>
      <c r="M1038" s="6">
        <v>49041.367949699998</v>
      </c>
      <c r="N1038" s="6">
        <f t="shared" si="81"/>
        <v>53385.324929183065</v>
      </c>
      <c r="O1038" s="7">
        <f t="shared" si="82"/>
        <v>-4343.9569794830677</v>
      </c>
      <c r="P1038" s="7">
        <v>1084152.0066800001</v>
      </c>
      <c r="Q1038" s="24">
        <f t="shared" si="83"/>
        <v>4.5234771182944569E-2</v>
      </c>
      <c r="R1038" s="24">
        <v>0.53130286931991577</v>
      </c>
      <c r="S1038" s="25">
        <f t="shared" si="84"/>
        <v>2.4033363722528289</v>
      </c>
      <c r="T1038" s="4">
        <v>1037</v>
      </c>
    </row>
    <row r="1039" spans="1:20" x14ac:dyDescent="0.25">
      <c r="A1039" s="33">
        <v>91536</v>
      </c>
      <c r="B1039" s="5" t="s">
        <v>997</v>
      </c>
      <c r="C1039" s="5" t="s">
        <v>779</v>
      </c>
      <c r="D1039" s="6">
        <v>46412.4569433</v>
      </c>
      <c r="E1039" s="1"/>
      <c r="F1039" s="8">
        <v>1</v>
      </c>
      <c r="G1039" s="1"/>
      <c r="H1039" s="1"/>
      <c r="I1039" s="8"/>
      <c r="J1039" s="1"/>
      <c r="K1039" s="1"/>
      <c r="L1039" s="8">
        <f t="shared" si="80"/>
        <v>1</v>
      </c>
      <c r="M1039" s="6">
        <v>46412.4569433</v>
      </c>
      <c r="N1039" s="6">
        <f t="shared" si="81"/>
        <v>46412.4569433</v>
      </c>
      <c r="O1039" s="7">
        <f t="shared" si="82"/>
        <v>0</v>
      </c>
      <c r="P1039" s="7">
        <v>1379081.38995</v>
      </c>
      <c r="Q1039" s="24">
        <f t="shared" si="83"/>
        <v>3.3654617690825873E-2</v>
      </c>
      <c r="R1039" s="24">
        <v>0.70170015096664429</v>
      </c>
      <c r="S1039" s="25">
        <f t="shared" si="84"/>
        <v>2.3615450314377213</v>
      </c>
      <c r="T1039" s="4">
        <v>1038</v>
      </c>
    </row>
    <row r="1040" spans="1:20" x14ac:dyDescent="0.25">
      <c r="A1040" s="33">
        <v>18150</v>
      </c>
      <c r="B1040" s="5" t="s">
        <v>998</v>
      </c>
      <c r="C1040" s="5" t="s">
        <v>182</v>
      </c>
      <c r="D1040" s="6">
        <v>64358.619276099998</v>
      </c>
      <c r="E1040" s="7"/>
      <c r="F1040" s="8">
        <v>1</v>
      </c>
      <c r="G1040" s="7">
        <v>12.955668602099999</v>
      </c>
      <c r="H1040" s="7"/>
      <c r="I1040" s="8">
        <v>1</v>
      </c>
      <c r="J1040" s="7"/>
      <c r="K1040" s="1"/>
      <c r="L1040" s="8">
        <f t="shared" si="80"/>
        <v>2</v>
      </c>
      <c r="M1040" s="6">
        <v>64371.574944699998</v>
      </c>
      <c r="N1040" s="6">
        <f t="shared" si="81"/>
        <v>64371.574944702101</v>
      </c>
      <c r="O1040" s="7">
        <f t="shared" si="82"/>
        <v>-2.1027517504990101E-9</v>
      </c>
      <c r="P1040" s="7">
        <v>1277007.5407199999</v>
      </c>
      <c r="Q1040" s="24">
        <f t="shared" si="83"/>
        <v>5.0408140039961032E-2</v>
      </c>
      <c r="R1040" s="24">
        <v>0.46826794743537903</v>
      </c>
      <c r="S1040" s="25">
        <f t="shared" si="84"/>
        <v>2.3604516270547697</v>
      </c>
      <c r="T1040" s="4">
        <v>1039</v>
      </c>
    </row>
    <row r="1041" spans="1:20" x14ac:dyDescent="0.25">
      <c r="A1041" s="33">
        <v>63470</v>
      </c>
      <c r="B1041" s="5" t="s">
        <v>625</v>
      </c>
      <c r="C1041" s="5" t="s">
        <v>224</v>
      </c>
      <c r="D1041" s="6"/>
      <c r="E1041" s="7">
        <v>4.8179621907500003E-3</v>
      </c>
      <c r="F1041" s="8">
        <v>1</v>
      </c>
      <c r="G1041" s="7">
        <v>1667.6131554200001</v>
      </c>
      <c r="H1041" s="7">
        <v>9.4145691921499992</v>
      </c>
      <c r="I1041" s="8">
        <v>1</v>
      </c>
      <c r="J1041" s="7"/>
      <c r="K1041" s="1"/>
      <c r="L1041" s="8">
        <f t="shared" si="80"/>
        <v>2</v>
      </c>
      <c r="M1041" s="6">
        <v>1677.03122962</v>
      </c>
      <c r="N1041" s="6">
        <f t="shared" si="81"/>
        <v>1677.0325425743411</v>
      </c>
      <c r="O1041" s="7">
        <f t="shared" si="82"/>
        <v>-1.3129543410741462E-3</v>
      </c>
      <c r="P1041" s="7">
        <v>14991.6657548</v>
      </c>
      <c r="Q1041" s="24">
        <f t="shared" si="83"/>
        <v>0.11186423557255815</v>
      </c>
      <c r="R1041" s="24">
        <v>0.21094591915607452</v>
      </c>
      <c r="S1041" s="25">
        <f t="shared" si="84"/>
        <v>2.3597303993544925</v>
      </c>
      <c r="T1041" s="4">
        <v>1040</v>
      </c>
    </row>
    <row r="1042" spans="1:20" x14ac:dyDescent="0.25">
      <c r="A1042" s="33">
        <v>19300</v>
      </c>
      <c r="B1042" s="5" t="s">
        <v>1054</v>
      </c>
      <c r="C1042" s="5" t="s">
        <v>80</v>
      </c>
      <c r="D1042" s="6">
        <v>42.916827028699998</v>
      </c>
      <c r="E1042" s="7">
        <v>569.72675115000004</v>
      </c>
      <c r="F1042" s="8">
        <v>1</v>
      </c>
      <c r="G1042" s="7">
        <v>20.7673907834</v>
      </c>
      <c r="H1042" s="7"/>
      <c r="I1042" s="8">
        <v>1</v>
      </c>
      <c r="J1042" s="7"/>
      <c r="K1042" s="1"/>
      <c r="L1042" s="8">
        <f t="shared" si="80"/>
        <v>2</v>
      </c>
      <c r="M1042" s="6">
        <v>632.63721361900002</v>
      </c>
      <c r="N1042" s="6">
        <f t="shared" si="81"/>
        <v>633.41096896210001</v>
      </c>
      <c r="O1042" s="7">
        <f t="shared" si="82"/>
        <v>-0.77375534309999239</v>
      </c>
      <c r="P1042" s="7">
        <v>9814.0286547300002</v>
      </c>
      <c r="Q1042" s="24">
        <f t="shared" si="83"/>
        <v>6.4462539888152065E-2</v>
      </c>
      <c r="R1042" s="24">
        <v>0.35271868109703064</v>
      </c>
      <c r="S1042" s="25">
        <f t="shared" si="84"/>
        <v>2.2737142049513723</v>
      </c>
      <c r="T1042" s="4">
        <v>1041</v>
      </c>
    </row>
    <row r="1043" spans="1:20" x14ac:dyDescent="0.25">
      <c r="A1043" s="33">
        <v>95015</v>
      </c>
      <c r="B1043" s="5" t="s">
        <v>668</v>
      </c>
      <c r="C1043" s="5" t="s">
        <v>965</v>
      </c>
      <c r="D1043" s="6">
        <v>55281.213919299997</v>
      </c>
      <c r="E1043" s="7"/>
      <c r="F1043" s="8">
        <v>1</v>
      </c>
      <c r="G1043" s="7"/>
      <c r="H1043" s="7"/>
      <c r="I1043" s="8"/>
      <c r="J1043" s="7"/>
      <c r="K1043" s="1"/>
      <c r="L1043" s="8">
        <f t="shared" si="80"/>
        <v>1</v>
      </c>
      <c r="M1043" s="6">
        <v>55281.213919299997</v>
      </c>
      <c r="N1043" s="6">
        <f t="shared" si="81"/>
        <v>55281.213919299997</v>
      </c>
      <c r="O1043" s="7">
        <f t="shared" si="82"/>
        <v>0</v>
      </c>
      <c r="P1043" s="7">
        <v>1355986.74373</v>
      </c>
      <c r="Q1043" s="24">
        <f t="shared" si="83"/>
        <v>4.0768255423526051E-2</v>
      </c>
      <c r="R1043" s="24">
        <v>0.55231016874313354</v>
      </c>
      <c r="S1043" s="25">
        <f t="shared" si="84"/>
        <v>2.2516722032330843</v>
      </c>
      <c r="T1043" s="4">
        <v>1042</v>
      </c>
    </row>
    <row r="1044" spans="1:20" x14ac:dyDescent="0.25">
      <c r="A1044" s="33">
        <v>25612</v>
      </c>
      <c r="B1044" s="5" t="s">
        <v>44</v>
      </c>
      <c r="C1044" s="5" t="s">
        <v>61</v>
      </c>
      <c r="D1044" s="6"/>
      <c r="E1044" s="7">
        <v>538.07995119500004</v>
      </c>
      <c r="F1044" s="8">
        <v>1</v>
      </c>
      <c r="G1044" s="7">
        <v>946.48001819199999</v>
      </c>
      <c r="H1044" s="7"/>
      <c r="I1044" s="8">
        <v>1</v>
      </c>
      <c r="J1044" s="7">
        <v>58.407967748300003</v>
      </c>
      <c r="K1044" s="1">
        <v>1</v>
      </c>
      <c r="L1044" s="8">
        <f t="shared" si="80"/>
        <v>3</v>
      </c>
      <c r="M1044" s="6">
        <v>1524.20780818</v>
      </c>
      <c r="N1044" s="6">
        <f t="shared" si="81"/>
        <v>1542.9679371353</v>
      </c>
      <c r="O1044" s="7">
        <f t="shared" si="82"/>
        <v>-18.760128955299933</v>
      </c>
      <c r="P1044" s="7">
        <v>12794.597638200001</v>
      </c>
      <c r="Q1044" s="24">
        <f t="shared" si="83"/>
        <v>0.11912901454823961</v>
      </c>
      <c r="R1044" s="24">
        <v>0.18877270817756653</v>
      </c>
      <c r="S1044" s="25">
        <f t="shared" si="84"/>
        <v>2.2488306698795912</v>
      </c>
      <c r="T1044" s="4">
        <v>1043</v>
      </c>
    </row>
    <row r="1045" spans="1:20" x14ac:dyDescent="0.25">
      <c r="A1045" s="33">
        <v>73547</v>
      </c>
      <c r="B1045" s="5" t="s">
        <v>864</v>
      </c>
      <c r="C1045" s="5" t="s">
        <v>35</v>
      </c>
      <c r="D1045" s="6"/>
      <c r="E1045" s="7">
        <v>773.48673827300001</v>
      </c>
      <c r="F1045" s="8">
        <v>1</v>
      </c>
      <c r="G1045" s="7">
        <v>3088.5348148399999</v>
      </c>
      <c r="H1045" s="7"/>
      <c r="I1045" s="8">
        <v>1</v>
      </c>
      <c r="J1045" s="7"/>
      <c r="K1045" s="1"/>
      <c r="L1045" s="8">
        <f t="shared" si="80"/>
        <v>2</v>
      </c>
      <c r="M1045" s="6">
        <v>3850.1092533299998</v>
      </c>
      <c r="N1045" s="6">
        <f t="shared" si="81"/>
        <v>3862.0215531129998</v>
      </c>
      <c r="O1045" s="7">
        <f t="shared" si="82"/>
        <v>-11.91229978299998</v>
      </c>
      <c r="P1045" s="7">
        <v>35660.500978900003</v>
      </c>
      <c r="Q1045" s="24">
        <f t="shared" si="83"/>
        <v>0.10796565240651203</v>
      </c>
      <c r="R1045" s="24">
        <v>0.20756947994232178</v>
      </c>
      <c r="S1045" s="25">
        <f t="shared" si="84"/>
        <v>2.2410374321653181</v>
      </c>
      <c r="T1045" s="4">
        <v>1044</v>
      </c>
    </row>
    <row r="1046" spans="1:20" x14ac:dyDescent="0.25">
      <c r="A1046" s="33">
        <v>76606</v>
      </c>
      <c r="B1046" s="5" t="s">
        <v>878</v>
      </c>
      <c r="C1046" s="5" t="s">
        <v>57</v>
      </c>
      <c r="D1046" s="6"/>
      <c r="E1046" s="7"/>
      <c r="F1046" s="8"/>
      <c r="G1046" s="7">
        <v>1092.1945728943708</v>
      </c>
      <c r="H1046" s="7"/>
      <c r="I1046" s="8">
        <v>1</v>
      </c>
      <c r="J1046" s="7"/>
      <c r="K1046" s="1"/>
      <c r="L1046" s="8">
        <f t="shared" si="80"/>
        <v>1</v>
      </c>
      <c r="M1046" s="6">
        <v>1092.19457289</v>
      </c>
      <c r="N1046" s="6">
        <f t="shared" si="81"/>
        <v>1092.1945728943708</v>
      </c>
      <c r="O1046" s="7">
        <f t="shared" si="82"/>
        <v>-4.3708041630452499E-9</v>
      </c>
      <c r="P1046" s="7">
        <v>13585.9387974</v>
      </c>
      <c r="Q1046" s="24">
        <f t="shared" si="83"/>
        <v>8.0391542253893999E-2</v>
      </c>
      <c r="R1046" s="24">
        <v>0.25986149907112122</v>
      </c>
      <c r="S1046" s="25">
        <f t="shared" si="84"/>
        <v>2.0890666682736274</v>
      </c>
      <c r="T1046" s="4">
        <v>1045</v>
      </c>
    </row>
    <row r="1047" spans="1:20" x14ac:dyDescent="0.25">
      <c r="A1047" s="33">
        <v>91405</v>
      </c>
      <c r="B1047" s="5" t="s">
        <v>1002</v>
      </c>
      <c r="C1047" s="5" t="s">
        <v>779</v>
      </c>
      <c r="D1047" s="6">
        <v>40956.543773099998</v>
      </c>
      <c r="E1047" s="1"/>
      <c r="F1047" s="8">
        <v>1</v>
      </c>
      <c r="G1047" s="1"/>
      <c r="H1047" s="1"/>
      <c r="I1047" s="8"/>
      <c r="J1047" s="1"/>
      <c r="K1047" s="1"/>
      <c r="L1047" s="8">
        <f t="shared" si="80"/>
        <v>1</v>
      </c>
      <c r="M1047" s="6">
        <v>40956.543687999998</v>
      </c>
      <c r="N1047" s="6">
        <f t="shared" si="81"/>
        <v>40956.543773099998</v>
      </c>
      <c r="O1047" s="7">
        <f t="shared" si="82"/>
        <v>-8.5100000433158129E-5</v>
      </c>
      <c r="P1047" s="7">
        <v>1272692.85861</v>
      </c>
      <c r="Q1047" s="24">
        <f t="shared" si="83"/>
        <v>3.21810116328708E-2</v>
      </c>
      <c r="R1047" s="24">
        <v>0.64298093318939209</v>
      </c>
      <c r="S1047" s="25">
        <f t="shared" si="84"/>
        <v>2.0691776890681952</v>
      </c>
      <c r="T1047" s="4">
        <v>1046</v>
      </c>
    </row>
    <row r="1048" spans="1:20" x14ac:dyDescent="0.25">
      <c r="A1048" s="33">
        <v>94884</v>
      </c>
      <c r="B1048" s="5" t="s">
        <v>1005</v>
      </c>
      <c r="C1048" s="5" t="s">
        <v>689</v>
      </c>
      <c r="D1048" s="6">
        <v>37191.324188799998</v>
      </c>
      <c r="E1048" s="7"/>
      <c r="F1048" s="8">
        <v>1</v>
      </c>
      <c r="G1048" s="7"/>
      <c r="H1048" s="7"/>
      <c r="I1048" s="8"/>
      <c r="J1048" s="7"/>
      <c r="K1048" s="1"/>
      <c r="L1048" s="8">
        <f t="shared" si="80"/>
        <v>1</v>
      </c>
      <c r="M1048" s="6">
        <v>37191.324188799998</v>
      </c>
      <c r="N1048" s="6">
        <f t="shared" si="81"/>
        <v>37191.324188799998</v>
      </c>
      <c r="O1048" s="7">
        <f t="shared" si="82"/>
        <v>0</v>
      </c>
      <c r="P1048" s="7">
        <v>1569223.84938</v>
      </c>
      <c r="Q1048" s="24">
        <f t="shared" si="83"/>
        <v>2.3700458161844965E-2</v>
      </c>
      <c r="R1048" s="24">
        <v>0.81040084362030029</v>
      </c>
      <c r="S1048" s="25">
        <f t="shared" si="84"/>
        <v>1.9206871288546792</v>
      </c>
      <c r="T1048" s="4">
        <v>1047</v>
      </c>
    </row>
    <row r="1049" spans="1:20" x14ac:dyDescent="0.25">
      <c r="A1049" s="33">
        <v>50287</v>
      </c>
      <c r="B1049" s="5" t="s">
        <v>1006</v>
      </c>
      <c r="C1049" s="5" t="s">
        <v>145</v>
      </c>
      <c r="D1049" s="6">
        <v>2007.2299852199999</v>
      </c>
      <c r="E1049" s="7"/>
      <c r="F1049" s="8">
        <v>1</v>
      </c>
      <c r="G1049" s="7">
        <v>48.244225694400001</v>
      </c>
      <c r="H1049" s="7"/>
      <c r="I1049" s="8">
        <v>1</v>
      </c>
      <c r="J1049" s="7"/>
      <c r="K1049" s="1"/>
      <c r="L1049" s="8">
        <f t="shared" si="80"/>
        <v>2</v>
      </c>
      <c r="M1049" s="6">
        <v>2055.4742109099998</v>
      </c>
      <c r="N1049" s="6">
        <f t="shared" si="81"/>
        <v>2055.4742109143999</v>
      </c>
      <c r="O1049" s="7">
        <f t="shared" si="82"/>
        <v>-4.4001353671774268E-9</v>
      </c>
      <c r="P1049" s="7">
        <v>57608.958238699997</v>
      </c>
      <c r="Q1049" s="24">
        <f t="shared" si="83"/>
        <v>3.5679767066664175E-2</v>
      </c>
      <c r="R1049" s="24">
        <v>0.53615957498550415</v>
      </c>
      <c r="S1049" s="25">
        <f t="shared" si="84"/>
        <v>1.9130048746044452</v>
      </c>
      <c r="T1049" s="4">
        <v>1048</v>
      </c>
    </row>
    <row r="1050" spans="1:20" x14ac:dyDescent="0.25">
      <c r="A1050" s="33">
        <v>47030</v>
      </c>
      <c r="B1050" s="5" t="s">
        <v>958</v>
      </c>
      <c r="C1050" s="5" t="s">
        <v>69</v>
      </c>
      <c r="D1050" s="6">
        <v>166.19922399999999</v>
      </c>
      <c r="E1050" s="6">
        <v>1502.672041</v>
      </c>
      <c r="F1050" s="8">
        <v>1</v>
      </c>
      <c r="G1050" s="7">
        <v>22.206458000000001</v>
      </c>
      <c r="H1050" s="7"/>
      <c r="I1050" s="8">
        <v>1</v>
      </c>
      <c r="J1050" s="6">
        <v>116.55086615899999</v>
      </c>
      <c r="K1050" s="1">
        <v>1</v>
      </c>
      <c r="L1050" s="8">
        <f t="shared" si="80"/>
        <v>3</v>
      </c>
      <c r="M1050" s="6">
        <v>1506.4539317900001</v>
      </c>
      <c r="N1050" s="6">
        <f t="shared" si="81"/>
        <v>1807.6285891590001</v>
      </c>
      <c r="O1050" s="6">
        <f t="shared" si="82"/>
        <v>-301.17465736899999</v>
      </c>
      <c r="P1050" s="7">
        <v>40740.3716958</v>
      </c>
      <c r="Q1050" s="24">
        <f t="shared" si="83"/>
        <v>3.6976931458514481E-2</v>
      </c>
      <c r="R1050" s="24">
        <v>0.51656222343444824</v>
      </c>
      <c r="S1050" s="25">
        <f t="shared" si="84"/>
        <v>1.9100885929993434</v>
      </c>
      <c r="T1050" s="4">
        <v>1049</v>
      </c>
    </row>
    <row r="1051" spans="1:20" x14ac:dyDescent="0.25">
      <c r="A1051" s="33">
        <v>25001</v>
      </c>
      <c r="B1051" s="5" t="s">
        <v>1004</v>
      </c>
      <c r="C1051" s="5" t="s">
        <v>61</v>
      </c>
      <c r="D1051" s="6"/>
      <c r="E1051" s="7">
        <v>52.032977861699997</v>
      </c>
      <c r="F1051" s="8">
        <v>1</v>
      </c>
      <c r="G1051" s="7">
        <v>1216.385047105</v>
      </c>
      <c r="H1051" s="7"/>
      <c r="I1051" s="8">
        <v>1</v>
      </c>
      <c r="J1051" s="7">
        <v>0.91552029648599997</v>
      </c>
      <c r="K1051" s="1">
        <v>1</v>
      </c>
      <c r="L1051" s="8">
        <f t="shared" si="80"/>
        <v>3</v>
      </c>
      <c r="M1051" s="6">
        <v>1268.4449619699999</v>
      </c>
      <c r="N1051" s="6">
        <f t="shared" si="81"/>
        <v>1269.3335452631859</v>
      </c>
      <c r="O1051" s="7">
        <f t="shared" si="82"/>
        <v>-0.88858329318600227</v>
      </c>
      <c r="P1051" s="7">
        <v>8567.4848941799992</v>
      </c>
      <c r="Q1051" s="24">
        <f t="shared" si="83"/>
        <v>0.14805336427633162</v>
      </c>
      <c r="R1051" s="24">
        <v>0.12890625</v>
      </c>
      <c r="S1051" s="25">
        <f t="shared" si="84"/>
        <v>1.9085003988745872</v>
      </c>
      <c r="T1051" s="4">
        <v>1050</v>
      </c>
    </row>
    <row r="1052" spans="1:20" x14ac:dyDescent="0.25">
      <c r="A1052" s="33">
        <v>5051</v>
      </c>
      <c r="B1052" s="5" t="s">
        <v>1010</v>
      </c>
      <c r="C1052" s="5" t="s">
        <v>15</v>
      </c>
      <c r="D1052" s="6">
        <v>396.76796438000002</v>
      </c>
      <c r="E1052" s="7">
        <v>820.526693927</v>
      </c>
      <c r="F1052" s="8">
        <v>1</v>
      </c>
      <c r="G1052" s="7">
        <v>1202.1776231700001</v>
      </c>
      <c r="H1052" s="7"/>
      <c r="I1052" s="8">
        <v>1</v>
      </c>
      <c r="J1052" s="7"/>
      <c r="K1052" s="1"/>
      <c r="L1052" s="8">
        <f t="shared" si="80"/>
        <v>2</v>
      </c>
      <c r="M1052" s="6">
        <v>2419.4722813200001</v>
      </c>
      <c r="N1052" s="6">
        <f t="shared" si="81"/>
        <v>2419.4722814770003</v>
      </c>
      <c r="O1052" s="7">
        <f t="shared" si="82"/>
        <v>-1.5700015865149908E-7</v>
      </c>
      <c r="P1052" s="7">
        <v>76763.526958500006</v>
      </c>
      <c r="Q1052" s="24">
        <f t="shared" si="83"/>
        <v>3.1518513767977575E-2</v>
      </c>
      <c r="R1052" s="24">
        <v>0.59881168603897095</v>
      </c>
      <c r="S1052" s="25">
        <f t="shared" si="84"/>
        <v>1.887365437084517</v>
      </c>
      <c r="T1052" s="4">
        <v>1051</v>
      </c>
    </row>
    <row r="1053" spans="1:20" x14ac:dyDescent="0.25">
      <c r="A1053" s="33">
        <v>76377</v>
      </c>
      <c r="B1053" s="5" t="s">
        <v>946</v>
      </c>
      <c r="C1053" s="5" t="s">
        <v>57</v>
      </c>
      <c r="D1053" s="6">
        <v>4.5663250509800002E-3</v>
      </c>
      <c r="E1053" s="7"/>
      <c r="F1053" s="8">
        <v>1</v>
      </c>
      <c r="G1053" s="7">
        <v>1987.6131983395601</v>
      </c>
      <c r="H1053" s="7">
        <v>10.8052057687702</v>
      </c>
      <c r="I1053" s="8">
        <v>1</v>
      </c>
      <c r="J1053" s="7"/>
      <c r="K1053" s="1"/>
      <c r="L1053" s="8">
        <f t="shared" si="80"/>
        <v>2</v>
      </c>
      <c r="M1053" s="6">
        <v>1998.4226476900001</v>
      </c>
      <c r="N1053" s="6">
        <f t="shared" si="81"/>
        <v>1998.4229704333814</v>
      </c>
      <c r="O1053" s="7">
        <f t="shared" si="82"/>
        <v>-3.2274338127535884E-4</v>
      </c>
      <c r="P1053" s="7">
        <v>25479.652639299999</v>
      </c>
      <c r="Q1053" s="24">
        <f t="shared" si="83"/>
        <v>7.8432099368875172E-2</v>
      </c>
      <c r="R1053" s="24">
        <v>0.23936516046524048</v>
      </c>
      <c r="S1053" s="25">
        <f t="shared" si="84"/>
        <v>1.8773912051056492</v>
      </c>
      <c r="T1053" s="4">
        <v>1052</v>
      </c>
    </row>
    <row r="1054" spans="1:20" x14ac:dyDescent="0.25">
      <c r="A1054" s="33">
        <v>63401</v>
      </c>
      <c r="B1054" s="5" t="s">
        <v>745</v>
      </c>
      <c r="C1054" s="5" t="s">
        <v>224</v>
      </c>
      <c r="D1054" s="6"/>
      <c r="E1054" s="7">
        <v>360.102667349</v>
      </c>
      <c r="F1054" s="8">
        <v>1</v>
      </c>
      <c r="G1054" s="7">
        <v>591.764948925</v>
      </c>
      <c r="H1054" s="7">
        <v>19.4426464274</v>
      </c>
      <c r="I1054" s="8">
        <v>1</v>
      </c>
      <c r="J1054" s="7"/>
      <c r="K1054" s="1"/>
      <c r="L1054" s="8">
        <f t="shared" si="80"/>
        <v>2</v>
      </c>
      <c r="M1054" s="6">
        <v>968.56956433899995</v>
      </c>
      <c r="N1054" s="6">
        <f t="shared" si="81"/>
        <v>971.31026270140001</v>
      </c>
      <c r="O1054" s="7">
        <f t="shared" si="82"/>
        <v>-2.7406983624000532</v>
      </c>
      <c r="P1054" s="7">
        <v>9086.9629428699991</v>
      </c>
      <c r="Q1054" s="24">
        <f t="shared" si="83"/>
        <v>0.10658891979954414</v>
      </c>
      <c r="R1054" s="24">
        <v>0.17608217895030975</v>
      </c>
      <c r="S1054" s="25">
        <f t="shared" si="84"/>
        <v>1.8768409250263547</v>
      </c>
      <c r="T1054" s="4">
        <v>1053</v>
      </c>
    </row>
    <row r="1055" spans="1:20" x14ac:dyDescent="0.25">
      <c r="A1055" s="33">
        <v>94887</v>
      </c>
      <c r="B1055" s="5" t="s">
        <v>1008</v>
      </c>
      <c r="C1055" s="5" t="s">
        <v>689</v>
      </c>
      <c r="D1055" s="6">
        <v>22207.0584179</v>
      </c>
      <c r="E1055" s="7"/>
      <c r="F1055" s="8">
        <v>1</v>
      </c>
      <c r="G1055" s="7"/>
      <c r="H1055" s="7"/>
      <c r="I1055" s="8"/>
      <c r="J1055" s="7"/>
      <c r="K1055" s="1"/>
      <c r="L1055" s="8">
        <f t="shared" si="80"/>
        <v>1</v>
      </c>
      <c r="M1055" s="6">
        <v>22207.0584179</v>
      </c>
      <c r="N1055" s="6">
        <f t="shared" si="81"/>
        <v>22207.0584179</v>
      </c>
      <c r="O1055" s="7">
        <f t="shared" si="82"/>
        <v>0</v>
      </c>
      <c r="P1055" s="7">
        <v>1022653.39544</v>
      </c>
      <c r="Q1055" s="24">
        <f t="shared" si="83"/>
        <v>2.1715136836117716E-2</v>
      </c>
      <c r="R1055" s="24">
        <v>0.82688766717910767</v>
      </c>
      <c r="S1055" s="25">
        <f t="shared" si="84"/>
        <v>1.7955978840892488</v>
      </c>
      <c r="T1055" s="4">
        <v>1054</v>
      </c>
    </row>
    <row r="1056" spans="1:20" x14ac:dyDescent="0.25">
      <c r="A1056" s="33">
        <v>8606</v>
      </c>
      <c r="B1056" s="5" t="s">
        <v>1013</v>
      </c>
      <c r="C1056" s="5" t="s">
        <v>869</v>
      </c>
      <c r="D1056" s="6"/>
      <c r="E1056" s="7"/>
      <c r="F1056" s="8"/>
      <c r="G1056" s="7">
        <v>950.99983253400001</v>
      </c>
      <c r="H1056" s="7"/>
      <c r="I1056" s="8">
        <v>1</v>
      </c>
      <c r="J1056" s="7"/>
      <c r="K1056" s="1"/>
      <c r="L1056" s="8">
        <f t="shared" si="80"/>
        <v>1</v>
      </c>
      <c r="M1056" s="6">
        <v>950.99983253400001</v>
      </c>
      <c r="N1056" s="6">
        <f t="shared" si="81"/>
        <v>950.99983253400001</v>
      </c>
      <c r="O1056" s="7">
        <f t="shared" si="82"/>
        <v>0</v>
      </c>
      <c r="P1056" s="7">
        <v>35172.211253000001</v>
      </c>
      <c r="Q1056" s="24">
        <f t="shared" si="83"/>
        <v>2.7038386233190978E-2</v>
      </c>
      <c r="R1056" s="24">
        <v>0.59244531393051147</v>
      </c>
      <c r="S1056" s="25">
        <f t="shared" si="84"/>
        <v>1.6018765220097251</v>
      </c>
      <c r="T1056" s="4">
        <v>1055</v>
      </c>
    </row>
    <row r="1057" spans="1:20" x14ac:dyDescent="0.25">
      <c r="A1057" s="33">
        <v>70508</v>
      </c>
      <c r="B1057" s="5" t="s">
        <v>1028</v>
      </c>
      <c r="C1057" s="5" t="s">
        <v>214</v>
      </c>
      <c r="D1057" s="6">
        <v>39.003572438399999</v>
      </c>
      <c r="E1057" s="7">
        <v>471.40594086099998</v>
      </c>
      <c r="F1057" s="8">
        <v>1</v>
      </c>
      <c r="G1057" s="7">
        <v>467.84981671999998</v>
      </c>
      <c r="H1057" s="7"/>
      <c r="I1057" s="8">
        <v>1</v>
      </c>
      <c r="J1057" s="7"/>
      <c r="K1057" s="1"/>
      <c r="L1057" s="8">
        <f t="shared" si="80"/>
        <v>2</v>
      </c>
      <c r="M1057" s="6">
        <v>977.54371541600005</v>
      </c>
      <c r="N1057" s="6">
        <f t="shared" si="81"/>
        <v>978.25933001939995</v>
      </c>
      <c r="O1057" s="7">
        <f t="shared" si="82"/>
        <v>-0.71561460339989935</v>
      </c>
      <c r="P1057" s="7">
        <v>44532.134889499997</v>
      </c>
      <c r="Q1057" s="24">
        <f t="shared" si="83"/>
        <v>2.1951422671327846E-2</v>
      </c>
      <c r="R1057" s="24">
        <v>0.72269481420516968</v>
      </c>
      <c r="S1057" s="25">
        <f t="shared" si="84"/>
        <v>1.5864179328994428</v>
      </c>
      <c r="T1057" s="4">
        <v>1056</v>
      </c>
    </row>
    <row r="1058" spans="1:20" x14ac:dyDescent="0.25">
      <c r="A1058" s="33">
        <v>15764</v>
      </c>
      <c r="B1058" s="5" t="s">
        <v>1011</v>
      </c>
      <c r="C1058" s="5" t="s">
        <v>46</v>
      </c>
      <c r="D1058" s="6"/>
      <c r="E1058" s="7"/>
      <c r="F1058" s="8"/>
      <c r="G1058" s="7">
        <v>249.78830409</v>
      </c>
      <c r="H1058" s="7"/>
      <c r="I1058" s="8">
        <v>1</v>
      </c>
      <c r="J1058" s="7"/>
      <c r="K1058" s="1"/>
      <c r="L1058" s="8">
        <f t="shared" si="80"/>
        <v>1</v>
      </c>
      <c r="M1058" s="6">
        <v>249.78830409</v>
      </c>
      <c r="N1058" s="6">
        <f t="shared" si="81"/>
        <v>249.78830409</v>
      </c>
      <c r="O1058" s="7">
        <f t="shared" si="82"/>
        <v>0</v>
      </c>
      <c r="P1058" s="7">
        <v>5589.9462760099996</v>
      </c>
      <c r="Q1058" s="24">
        <f t="shared" si="83"/>
        <v>4.4685278132636057E-2</v>
      </c>
      <c r="R1058" s="24">
        <v>0.3452574610710144</v>
      </c>
      <c r="S1058" s="25">
        <f t="shared" si="84"/>
        <v>1.5427925675326046</v>
      </c>
      <c r="T1058" s="4">
        <v>1057</v>
      </c>
    </row>
    <row r="1059" spans="1:20" x14ac:dyDescent="0.25">
      <c r="A1059" s="33">
        <v>8638</v>
      </c>
      <c r="B1059" s="5" t="s">
        <v>126</v>
      </c>
      <c r="C1059" s="5" t="s">
        <v>869</v>
      </c>
      <c r="D1059" s="6"/>
      <c r="E1059" s="7"/>
      <c r="F1059" s="8"/>
      <c r="G1059" s="7">
        <v>1097.1100276499999</v>
      </c>
      <c r="H1059" s="7"/>
      <c r="I1059" s="8">
        <v>1</v>
      </c>
      <c r="J1059" s="7"/>
      <c r="K1059" s="1"/>
      <c r="L1059" s="8">
        <f t="shared" si="80"/>
        <v>1</v>
      </c>
      <c r="M1059" s="6">
        <v>1097.1100276499999</v>
      </c>
      <c r="N1059" s="6">
        <f t="shared" si="81"/>
        <v>1097.1100276499999</v>
      </c>
      <c r="O1059" s="7">
        <f t="shared" si="82"/>
        <v>0</v>
      </c>
      <c r="P1059" s="7">
        <v>39690.782584599998</v>
      </c>
      <c r="Q1059" s="24">
        <f t="shared" si="83"/>
        <v>2.7641430987447396E-2</v>
      </c>
      <c r="R1059" s="24">
        <v>0.52673494815826416</v>
      </c>
      <c r="S1059" s="25">
        <f t="shared" si="84"/>
        <v>1.4559707718193342</v>
      </c>
      <c r="T1059" s="4">
        <v>1058</v>
      </c>
    </row>
    <row r="1060" spans="1:20" x14ac:dyDescent="0.25">
      <c r="A1060" s="33">
        <v>13836</v>
      </c>
      <c r="B1060" s="5" t="s">
        <v>1015</v>
      </c>
      <c r="C1060" s="5" t="s">
        <v>33</v>
      </c>
      <c r="D1060" s="6"/>
      <c r="E1060" s="7">
        <v>371.949848594</v>
      </c>
      <c r="F1060" s="8">
        <v>1</v>
      </c>
      <c r="G1060" s="7">
        <v>66.989580012600001</v>
      </c>
      <c r="H1060" s="7"/>
      <c r="I1060" s="8">
        <v>1</v>
      </c>
      <c r="J1060" s="7"/>
      <c r="K1060" s="1"/>
      <c r="L1060" s="8">
        <f t="shared" si="80"/>
        <v>2</v>
      </c>
      <c r="M1060" s="6">
        <v>440.623603081</v>
      </c>
      <c r="N1060" s="6">
        <f t="shared" si="81"/>
        <v>438.93942860660002</v>
      </c>
      <c r="O1060" s="7">
        <f t="shared" si="82"/>
        <v>1.6841744743999811</v>
      </c>
      <c r="P1060" s="7">
        <v>20254.6419465</v>
      </c>
      <c r="Q1060" s="24">
        <f t="shared" si="83"/>
        <v>2.1754203517635608E-2</v>
      </c>
      <c r="R1060" s="24">
        <v>0.625</v>
      </c>
      <c r="S1060" s="25">
        <f t="shared" si="84"/>
        <v>1.3596377198522254</v>
      </c>
      <c r="T1060" s="4">
        <v>1059</v>
      </c>
    </row>
    <row r="1061" spans="1:20" x14ac:dyDescent="0.25">
      <c r="A1061" s="33">
        <v>25799</v>
      </c>
      <c r="B1061" s="5" t="s">
        <v>1021</v>
      </c>
      <c r="C1061" s="5" t="s">
        <v>61</v>
      </c>
      <c r="D1061" s="6"/>
      <c r="E1061" s="7">
        <v>539.37333709200004</v>
      </c>
      <c r="F1061" s="8">
        <v>1</v>
      </c>
      <c r="G1061" s="7">
        <v>663.64552704799996</v>
      </c>
      <c r="H1061" s="7"/>
      <c r="I1061" s="8">
        <v>1</v>
      </c>
      <c r="J1061" s="7"/>
      <c r="K1061" s="1"/>
      <c r="L1061" s="8">
        <f t="shared" si="80"/>
        <v>2</v>
      </c>
      <c r="M1061" s="6">
        <v>1202.9784317000001</v>
      </c>
      <c r="N1061" s="6">
        <f t="shared" si="81"/>
        <v>1203.01886414</v>
      </c>
      <c r="O1061" s="7">
        <f t="shared" si="82"/>
        <v>-4.0432439999904091E-2</v>
      </c>
      <c r="P1061" s="7">
        <v>11461.136752</v>
      </c>
      <c r="Q1061" s="24">
        <f t="shared" si="83"/>
        <v>0.1049615284880077</v>
      </c>
      <c r="R1061" s="24">
        <v>0.12514878809452057</v>
      </c>
      <c r="S1061" s="25">
        <f t="shared" si="84"/>
        <v>1.313580808682266</v>
      </c>
      <c r="T1061" s="4">
        <v>1060</v>
      </c>
    </row>
    <row r="1062" spans="1:20" x14ac:dyDescent="0.25">
      <c r="A1062" s="33">
        <v>86569</v>
      </c>
      <c r="B1062" s="5" t="s">
        <v>1017</v>
      </c>
      <c r="C1062" s="5" t="s">
        <v>513</v>
      </c>
      <c r="D1062" s="6"/>
      <c r="E1062" s="7"/>
      <c r="F1062" s="8"/>
      <c r="G1062" s="7">
        <v>2740.832317764</v>
      </c>
      <c r="H1062" s="7"/>
      <c r="I1062" s="8">
        <v>1</v>
      </c>
      <c r="J1062" s="7"/>
      <c r="K1062" s="1"/>
      <c r="L1062" s="8">
        <f t="shared" si="80"/>
        <v>1</v>
      </c>
      <c r="M1062" s="6">
        <v>2740.8323177699999</v>
      </c>
      <c r="N1062" s="6">
        <f t="shared" si="81"/>
        <v>2740.832317764</v>
      </c>
      <c r="O1062" s="7">
        <f t="shared" si="82"/>
        <v>5.9999365475960076E-9</v>
      </c>
      <c r="P1062" s="7">
        <v>92623.280539500003</v>
      </c>
      <c r="Q1062" s="24">
        <f t="shared" si="83"/>
        <v>2.9591181631718907E-2</v>
      </c>
      <c r="R1062" s="24">
        <v>0.42119324207305908</v>
      </c>
      <c r="S1062" s="25">
        <f t="shared" si="84"/>
        <v>1.246360572823644</v>
      </c>
      <c r="T1062" s="4">
        <v>1061</v>
      </c>
    </row>
    <row r="1063" spans="1:20" x14ac:dyDescent="0.25">
      <c r="A1063" s="33">
        <v>23419</v>
      </c>
      <c r="B1063" s="5" t="s">
        <v>1018</v>
      </c>
      <c r="C1063" s="5" t="s">
        <v>296</v>
      </c>
      <c r="D1063" s="6"/>
      <c r="E1063" s="7">
        <v>4.9223703807600001E-2</v>
      </c>
      <c r="F1063" s="8">
        <v>1</v>
      </c>
      <c r="G1063" s="7">
        <v>741.66137384299998</v>
      </c>
      <c r="H1063" s="7"/>
      <c r="I1063" s="8">
        <v>1</v>
      </c>
      <c r="J1063" s="7"/>
      <c r="K1063" s="1"/>
      <c r="L1063" s="8">
        <f t="shared" si="80"/>
        <v>2</v>
      </c>
      <c r="M1063" s="6">
        <v>741.71059769099998</v>
      </c>
      <c r="N1063" s="6">
        <f t="shared" si="81"/>
        <v>741.71059754680755</v>
      </c>
      <c r="O1063" s="7">
        <f t="shared" si="82"/>
        <v>1.4419242688745726E-7</v>
      </c>
      <c r="P1063" s="7">
        <v>36380.7955545</v>
      </c>
      <c r="Q1063" s="24">
        <f t="shared" si="83"/>
        <v>2.0387421066146987E-2</v>
      </c>
      <c r="R1063" s="24">
        <v>0.60573196411132813</v>
      </c>
      <c r="S1063" s="25">
        <f t="shared" si="84"/>
        <v>1.2349312605561882</v>
      </c>
      <c r="T1063" s="4">
        <v>1062</v>
      </c>
    </row>
    <row r="1064" spans="1:20" x14ac:dyDescent="0.25">
      <c r="A1064" s="33">
        <v>91001</v>
      </c>
      <c r="B1064" s="5" t="s">
        <v>1019</v>
      </c>
      <c r="C1064" s="5" t="s">
        <v>779</v>
      </c>
      <c r="D1064" s="6">
        <v>14514.711010200001</v>
      </c>
      <c r="E1064" s="1"/>
      <c r="F1064" s="8">
        <v>1</v>
      </c>
      <c r="G1064" s="1"/>
      <c r="H1064" s="1"/>
      <c r="I1064" s="8"/>
      <c r="J1064" s="1"/>
      <c r="K1064" s="1"/>
      <c r="L1064" s="8">
        <f t="shared" si="80"/>
        <v>1</v>
      </c>
      <c r="M1064" s="6">
        <v>14514.711026000001</v>
      </c>
      <c r="N1064" s="6">
        <f t="shared" si="81"/>
        <v>14514.711010200001</v>
      </c>
      <c r="O1064" s="7">
        <f t="shared" si="82"/>
        <v>1.5800000255694613E-5</v>
      </c>
      <c r="P1064" s="7">
        <v>618188.24493000004</v>
      </c>
      <c r="Q1064" s="24">
        <f t="shared" si="83"/>
        <v>2.347943550373327E-2</v>
      </c>
      <c r="R1064" s="24">
        <v>0.51533347368240356</v>
      </c>
      <c r="S1064" s="25">
        <f t="shared" si="84"/>
        <v>1.2099739058240822</v>
      </c>
      <c r="T1064" s="4">
        <v>1063</v>
      </c>
    </row>
    <row r="1065" spans="1:20" x14ac:dyDescent="0.25">
      <c r="A1065" s="33">
        <v>70523</v>
      </c>
      <c r="B1065" s="5" t="s">
        <v>1020</v>
      </c>
      <c r="C1065" s="5" t="s">
        <v>214</v>
      </c>
      <c r="D1065" s="6"/>
      <c r="E1065" s="7">
        <v>260.14622044800001</v>
      </c>
      <c r="F1065" s="8">
        <v>1</v>
      </c>
      <c r="G1065" s="7">
        <v>1.52528254433</v>
      </c>
      <c r="H1065" s="7"/>
      <c r="I1065" s="8">
        <v>1</v>
      </c>
      <c r="J1065" s="7"/>
      <c r="K1065" s="1"/>
      <c r="L1065" s="8">
        <f t="shared" si="80"/>
        <v>2</v>
      </c>
      <c r="M1065" s="6">
        <v>261.67149523400002</v>
      </c>
      <c r="N1065" s="6">
        <f t="shared" si="81"/>
        <v>261.67150299233003</v>
      </c>
      <c r="O1065" s="7">
        <f t="shared" si="82"/>
        <v>-7.7583300139849598E-6</v>
      </c>
      <c r="P1065" s="7">
        <v>15871.2869572</v>
      </c>
      <c r="Q1065" s="24">
        <f t="shared" si="83"/>
        <v>1.6487100002643005E-2</v>
      </c>
      <c r="R1065" s="24">
        <v>0.72965037822723389</v>
      </c>
      <c r="S1065" s="25">
        <f t="shared" si="84"/>
        <v>1.2029818752798698</v>
      </c>
      <c r="T1065" s="4">
        <v>1064</v>
      </c>
    </row>
    <row r="1066" spans="1:20" x14ac:dyDescent="0.25">
      <c r="A1066" s="33">
        <v>23672</v>
      </c>
      <c r="B1066" s="5" t="s">
        <v>1022</v>
      </c>
      <c r="C1066" s="5" t="s">
        <v>296</v>
      </c>
      <c r="D1066" s="6">
        <v>108.570697771</v>
      </c>
      <c r="E1066" s="7">
        <v>82.557249318399997</v>
      </c>
      <c r="F1066" s="8">
        <v>1</v>
      </c>
      <c r="G1066" s="7">
        <v>272.089715958</v>
      </c>
      <c r="H1066" s="7"/>
      <c r="I1066" s="8">
        <v>1</v>
      </c>
      <c r="J1066" s="7"/>
      <c r="K1066" s="1"/>
      <c r="L1066" s="8">
        <f t="shared" si="80"/>
        <v>2</v>
      </c>
      <c r="M1066" s="6">
        <v>461.47606330100001</v>
      </c>
      <c r="N1066" s="6">
        <f t="shared" si="81"/>
        <v>463.21766304739998</v>
      </c>
      <c r="O1066" s="7">
        <f t="shared" si="82"/>
        <v>-1.7415997463999702</v>
      </c>
      <c r="P1066" s="7">
        <v>20716.284607500002</v>
      </c>
      <c r="Q1066" s="24">
        <f t="shared" si="83"/>
        <v>2.2276005183570896E-2</v>
      </c>
      <c r="R1066" s="24">
        <v>0.48367470502853394</v>
      </c>
      <c r="S1066" s="25">
        <f t="shared" si="84"/>
        <v>1.0774340236377746</v>
      </c>
      <c r="T1066" s="4">
        <v>1065</v>
      </c>
    </row>
    <row r="1067" spans="1:20" x14ac:dyDescent="0.25">
      <c r="A1067" s="33">
        <v>76130</v>
      </c>
      <c r="B1067" s="5" t="s">
        <v>1023</v>
      </c>
      <c r="C1067" s="5" t="s">
        <v>57</v>
      </c>
      <c r="D1067" s="6"/>
      <c r="E1067" s="7">
        <v>1252.8941444300001</v>
      </c>
      <c r="F1067" s="8">
        <v>1</v>
      </c>
      <c r="G1067" s="7"/>
      <c r="H1067" s="7"/>
      <c r="I1067" s="8"/>
      <c r="J1067" s="7"/>
      <c r="K1067" s="1"/>
      <c r="L1067" s="8">
        <f t="shared" si="80"/>
        <v>1</v>
      </c>
      <c r="M1067" s="6">
        <v>1252.8941498199999</v>
      </c>
      <c r="N1067" s="6">
        <f t="shared" si="81"/>
        <v>1252.8941444300001</v>
      </c>
      <c r="O1067" s="7">
        <f t="shared" si="82"/>
        <v>5.3899998420092743E-6</v>
      </c>
      <c r="P1067" s="7">
        <v>29416.380216500002</v>
      </c>
      <c r="Q1067" s="24">
        <f t="shared" si="83"/>
        <v>4.2591717288085515E-2</v>
      </c>
      <c r="R1067" s="24">
        <v>0.24708423018455505</v>
      </c>
      <c r="S1067" s="25">
        <f t="shared" si="84"/>
        <v>1.0523741678364813</v>
      </c>
      <c r="T1067" s="4">
        <v>1066</v>
      </c>
    </row>
    <row r="1068" spans="1:20" x14ac:dyDescent="0.25">
      <c r="A1068" s="33">
        <v>27160</v>
      </c>
      <c r="B1068" s="5" t="s">
        <v>1036</v>
      </c>
      <c r="C1068" s="5" t="s">
        <v>49</v>
      </c>
      <c r="D1068" s="6">
        <v>119.70210051700001</v>
      </c>
      <c r="E1068" s="7">
        <v>625.67169744299997</v>
      </c>
      <c r="F1068" s="8">
        <v>1</v>
      </c>
      <c r="G1068" s="7">
        <v>356.86642178300002</v>
      </c>
      <c r="H1068" s="7"/>
      <c r="I1068" s="8">
        <v>1</v>
      </c>
      <c r="J1068" s="7"/>
      <c r="K1068" s="1"/>
      <c r="L1068" s="8">
        <f t="shared" si="80"/>
        <v>2</v>
      </c>
      <c r="M1068" s="6">
        <v>1102.21958806</v>
      </c>
      <c r="N1068" s="6">
        <f t="shared" si="81"/>
        <v>1102.2402197429999</v>
      </c>
      <c r="O1068" s="7">
        <f t="shared" si="82"/>
        <v>-2.0631682999919576E-2</v>
      </c>
      <c r="P1068" s="7">
        <v>42097.922894700001</v>
      </c>
      <c r="Q1068" s="24">
        <f t="shared" si="83"/>
        <v>2.6182279605979467E-2</v>
      </c>
      <c r="R1068" s="24">
        <v>0.38694268465042114</v>
      </c>
      <c r="S1068" s="25">
        <f t="shared" si="84"/>
        <v>1.0131041561005665</v>
      </c>
      <c r="T1068" s="4">
        <v>1067</v>
      </c>
    </row>
    <row r="1069" spans="1:20" x14ac:dyDescent="0.25">
      <c r="A1069" s="33">
        <v>13222</v>
      </c>
      <c r="B1069" s="5" t="s">
        <v>1025</v>
      </c>
      <c r="C1069" s="5" t="s">
        <v>33</v>
      </c>
      <c r="D1069" s="6"/>
      <c r="E1069" s="7"/>
      <c r="F1069" s="8"/>
      <c r="G1069" s="7">
        <v>120.85417482299999</v>
      </c>
      <c r="H1069" s="7"/>
      <c r="I1069" s="8">
        <v>1</v>
      </c>
      <c r="J1069" s="7"/>
      <c r="K1069" s="1"/>
      <c r="L1069" s="8">
        <f t="shared" si="80"/>
        <v>1</v>
      </c>
      <c r="M1069" s="6">
        <v>120.85417482299999</v>
      </c>
      <c r="N1069" s="6">
        <f t="shared" si="81"/>
        <v>120.85417482299999</v>
      </c>
      <c r="O1069" s="7">
        <f t="shared" si="82"/>
        <v>0</v>
      </c>
      <c r="P1069" s="7">
        <v>8583.4366267799996</v>
      </c>
      <c r="Q1069" s="24">
        <f t="shared" si="83"/>
        <v>1.4079928597123851E-2</v>
      </c>
      <c r="R1069" s="24">
        <v>0.69186043739318848</v>
      </c>
      <c r="S1069" s="25">
        <f t="shared" si="84"/>
        <v>0.97413455576709707</v>
      </c>
      <c r="T1069" s="4">
        <v>1068</v>
      </c>
    </row>
    <row r="1070" spans="1:20" x14ac:dyDescent="0.25">
      <c r="A1070" s="33">
        <v>50689</v>
      </c>
      <c r="B1070" s="5" t="s">
        <v>518</v>
      </c>
      <c r="C1070" s="5" t="s">
        <v>145</v>
      </c>
      <c r="D1070" s="6">
        <v>12638.9908345</v>
      </c>
      <c r="E1070" s="7"/>
      <c r="F1070" s="8">
        <v>1</v>
      </c>
      <c r="G1070" s="7">
        <v>97.853926559800001</v>
      </c>
      <c r="H1070" s="7"/>
      <c r="I1070" s="8">
        <v>1</v>
      </c>
      <c r="J1070" s="7"/>
      <c r="K1070" s="1"/>
      <c r="L1070" s="8">
        <f t="shared" si="80"/>
        <v>2</v>
      </c>
      <c r="M1070" s="6">
        <v>12736.844761099999</v>
      </c>
      <c r="N1070" s="6">
        <f t="shared" si="81"/>
        <v>12736.8447610598</v>
      </c>
      <c r="O1070" s="7">
        <f t="shared" si="82"/>
        <v>4.0199665818363428E-8</v>
      </c>
      <c r="P1070" s="7">
        <v>594541.41914799996</v>
      </c>
      <c r="Q1070" s="24">
        <f t="shared" si="83"/>
        <v>2.1422972985384894E-2</v>
      </c>
      <c r="R1070" s="24">
        <v>0.45407724380493164</v>
      </c>
      <c r="S1070" s="25">
        <f t="shared" si="84"/>
        <v>0.97276845273110801</v>
      </c>
      <c r="T1070" s="4">
        <v>1069</v>
      </c>
    </row>
    <row r="1071" spans="1:20" x14ac:dyDescent="0.25">
      <c r="A1071" s="33">
        <v>50226</v>
      </c>
      <c r="B1071" s="5" t="s">
        <v>1027</v>
      </c>
      <c r="C1071" s="5" t="s">
        <v>145</v>
      </c>
      <c r="D1071" s="6">
        <v>426.380720365</v>
      </c>
      <c r="E1071" s="7"/>
      <c r="F1071" s="8">
        <v>1</v>
      </c>
      <c r="G1071" s="7">
        <v>1188.0570648992</v>
      </c>
      <c r="H1071" s="7"/>
      <c r="I1071" s="8">
        <v>1</v>
      </c>
      <c r="J1071" s="7">
        <v>1469.36246349</v>
      </c>
      <c r="K1071" s="1">
        <v>1</v>
      </c>
      <c r="L1071" s="8">
        <f t="shared" si="80"/>
        <v>3</v>
      </c>
      <c r="M1071" s="6">
        <v>1906.09152283</v>
      </c>
      <c r="N1071" s="6">
        <f t="shared" si="81"/>
        <v>3083.8002487541999</v>
      </c>
      <c r="O1071" s="7">
        <f t="shared" si="82"/>
        <v>-1177.7087259241998</v>
      </c>
      <c r="P1071" s="7">
        <v>62169.2398502</v>
      </c>
      <c r="Q1071" s="24">
        <f t="shared" si="83"/>
        <v>3.0659720585659824E-2</v>
      </c>
      <c r="R1071" s="24">
        <v>0.27321270108222961</v>
      </c>
      <c r="S1071" s="25">
        <f t="shared" si="84"/>
        <v>0.83766250756345595</v>
      </c>
      <c r="T1071" s="4">
        <v>1070</v>
      </c>
    </row>
    <row r="1072" spans="1:20" x14ac:dyDescent="0.25">
      <c r="A1072" s="33">
        <v>63001</v>
      </c>
      <c r="B1072" s="5" t="s">
        <v>455</v>
      </c>
      <c r="C1072" s="5" t="s">
        <v>224</v>
      </c>
      <c r="D1072" s="6"/>
      <c r="E1072" s="7"/>
      <c r="F1072" s="8"/>
      <c r="G1072" s="7">
        <v>621.52032685300003</v>
      </c>
      <c r="H1072" s="7"/>
      <c r="I1072" s="8">
        <v>1</v>
      </c>
      <c r="J1072" s="7"/>
      <c r="K1072" s="1"/>
      <c r="L1072" s="8">
        <f t="shared" si="80"/>
        <v>1</v>
      </c>
      <c r="M1072" s="6">
        <v>621.52032685300003</v>
      </c>
      <c r="N1072" s="6">
        <f t="shared" si="81"/>
        <v>621.52032685300003</v>
      </c>
      <c r="O1072" s="7">
        <f t="shared" si="82"/>
        <v>0</v>
      </c>
      <c r="P1072" s="7">
        <v>11962.2141555</v>
      </c>
      <c r="Q1072" s="24">
        <f t="shared" si="83"/>
        <v>5.1956963717058748E-2</v>
      </c>
      <c r="R1072" s="24">
        <v>0.1572355180978775</v>
      </c>
      <c r="S1072" s="25">
        <f t="shared" si="84"/>
        <v>0.81694801088443547</v>
      </c>
      <c r="T1072" s="4">
        <v>1071</v>
      </c>
    </row>
    <row r="1073" spans="1:20" x14ac:dyDescent="0.25">
      <c r="A1073" s="33">
        <v>86568</v>
      </c>
      <c r="B1073" s="5" t="s">
        <v>1030</v>
      </c>
      <c r="C1073" s="5" t="s">
        <v>513</v>
      </c>
      <c r="D1073" s="6">
        <v>2111.92880014</v>
      </c>
      <c r="E1073" s="7"/>
      <c r="F1073" s="8">
        <v>1</v>
      </c>
      <c r="G1073" s="7">
        <v>2218.0419521261001</v>
      </c>
      <c r="H1073" s="7"/>
      <c r="I1073" s="8">
        <v>1</v>
      </c>
      <c r="J1073" s="7"/>
      <c r="K1073" s="1"/>
      <c r="L1073" s="8">
        <f t="shared" si="80"/>
        <v>2</v>
      </c>
      <c r="M1073" s="6">
        <v>4329.9707522600002</v>
      </c>
      <c r="N1073" s="6">
        <f t="shared" si="81"/>
        <v>4329.9707522661001</v>
      </c>
      <c r="O1073" s="7">
        <f t="shared" si="82"/>
        <v>-6.0999809647910297E-9</v>
      </c>
      <c r="P1073" s="7">
        <v>281967.69373900001</v>
      </c>
      <c r="Q1073" s="24">
        <f t="shared" si="83"/>
        <v>1.5356265446026541E-2</v>
      </c>
      <c r="R1073" s="24">
        <v>0.51994246244430542</v>
      </c>
      <c r="S1073" s="25">
        <f t="shared" si="84"/>
        <v>0.79843744699554398</v>
      </c>
      <c r="T1073" s="4">
        <v>1072</v>
      </c>
    </row>
    <row r="1074" spans="1:20" x14ac:dyDescent="0.25">
      <c r="A1074" s="33">
        <v>5659</v>
      </c>
      <c r="B1074" s="5" t="s">
        <v>1029</v>
      </c>
      <c r="C1074" s="5" t="s">
        <v>15</v>
      </c>
      <c r="D1074" s="6">
        <v>1.9742261122400002E-3</v>
      </c>
      <c r="E1074" s="7">
        <v>8.0254517795000009</v>
      </c>
      <c r="F1074" s="8">
        <v>1</v>
      </c>
      <c r="G1074" s="7">
        <v>275.93491971166895</v>
      </c>
      <c r="H1074" s="7"/>
      <c r="I1074" s="8">
        <v>1</v>
      </c>
      <c r="J1074" s="7"/>
      <c r="K1074" s="1"/>
      <c r="L1074" s="8">
        <f t="shared" si="80"/>
        <v>2</v>
      </c>
      <c r="M1074" s="6">
        <v>283.96232138599999</v>
      </c>
      <c r="N1074" s="6">
        <f t="shared" si="81"/>
        <v>283.96234571728121</v>
      </c>
      <c r="O1074" s="7">
        <f t="shared" si="82"/>
        <v>-2.4331281224476697E-5</v>
      </c>
      <c r="P1074" s="7">
        <v>25235.1816449</v>
      </c>
      <c r="Q1074" s="24">
        <f t="shared" si="83"/>
        <v>1.1252636314721691E-2</v>
      </c>
      <c r="R1074" s="24">
        <v>0.67502063512802124</v>
      </c>
      <c r="S1074" s="25">
        <f t="shared" si="84"/>
        <v>0.75957617120280718</v>
      </c>
      <c r="T1074" s="4">
        <v>1073</v>
      </c>
    </row>
    <row r="1075" spans="1:20" x14ac:dyDescent="0.25">
      <c r="A1075" s="33">
        <v>50680</v>
      </c>
      <c r="B1075" s="5" t="s">
        <v>1031</v>
      </c>
      <c r="C1075" s="5" t="s">
        <v>145</v>
      </c>
      <c r="D1075" s="6">
        <v>1456.3433533</v>
      </c>
      <c r="E1075" s="7"/>
      <c r="F1075" s="8">
        <v>1</v>
      </c>
      <c r="G1075" s="7"/>
      <c r="H1075" s="7"/>
      <c r="I1075" s="8"/>
      <c r="J1075" s="7"/>
      <c r="K1075" s="1"/>
      <c r="L1075" s="8">
        <f t="shared" si="80"/>
        <v>1</v>
      </c>
      <c r="M1075" s="6">
        <v>1456.3433533</v>
      </c>
      <c r="N1075" s="6">
        <f t="shared" si="81"/>
        <v>1456.3433533</v>
      </c>
      <c r="O1075" s="7">
        <f t="shared" si="82"/>
        <v>0</v>
      </c>
      <c r="P1075" s="7">
        <v>80728.305430099994</v>
      </c>
      <c r="Q1075" s="24">
        <f t="shared" si="83"/>
        <v>1.8040058509106203E-2</v>
      </c>
      <c r="R1075" s="24">
        <v>0.4190632700920105</v>
      </c>
      <c r="S1075" s="25">
        <f t="shared" si="84"/>
        <v>0.75599259114772444</v>
      </c>
      <c r="T1075" s="4">
        <v>1074</v>
      </c>
    </row>
    <row r="1076" spans="1:20" x14ac:dyDescent="0.25">
      <c r="A1076" s="33">
        <v>8549</v>
      </c>
      <c r="B1076" s="5" t="s">
        <v>1032</v>
      </c>
      <c r="C1076" s="5" t="s">
        <v>869</v>
      </c>
      <c r="D1076" s="6"/>
      <c r="E1076" s="7"/>
      <c r="F1076" s="8"/>
      <c r="G1076" s="7">
        <v>359.26991952499998</v>
      </c>
      <c r="H1076" s="7"/>
      <c r="I1076" s="8">
        <v>1</v>
      </c>
      <c r="J1076" s="7"/>
      <c r="K1076" s="1"/>
      <c r="L1076" s="8">
        <f t="shared" si="80"/>
        <v>1</v>
      </c>
      <c r="M1076" s="6">
        <v>359.26991952399999</v>
      </c>
      <c r="N1076" s="6">
        <f t="shared" si="81"/>
        <v>359.26991952499998</v>
      </c>
      <c r="O1076" s="7">
        <f t="shared" si="82"/>
        <v>-9.999894245993346E-10</v>
      </c>
      <c r="P1076" s="7">
        <v>25432.7570815</v>
      </c>
      <c r="Q1076" s="24">
        <f t="shared" si="83"/>
        <v>1.4126267096119749E-2</v>
      </c>
      <c r="R1076" s="24">
        <v>0.48684209585189819</v>
      </c>
      <c r="S1076" s="25">
        <f t="shared" si="84"/>
        <v>0.68772614796386466</v>
      </c>
      <c r="T1076" s="4">
        <v>1075</v>
      </c>
    </row>
    <row r="1077" spans="1:20" x14ac:dyDescent="0.25">
      <c r="A1077" s="33">
        <v>23660</v>
      </c>
      <c r="B1077" s="5" t="s">
        <v>1034</v>
      </c>
      <c r="C1077" s="5" t="s">
        <v>296</v>
      </c>
      <c r="D1077" s="6">
        <v>5.5834232206400003</v>
      </c>
      <c r="E1077" s="7">
        <v>972.01517938400002</v>
      </c>
      <c r="F1077" s="8">
        <v>1</v>
      </c>
      <c r="G1077" s="7">
        <v>14.3539558515</v>
      </c>
      <c r="H1077" s="7"/>
      <c r="I1077" s="8">
        <v>1</v>
      </c>
      <c r="J1077" s="7"/>
      <c r="K1077" s="1"/>
      <c r="L1077" s="8">
        <f t="shared" si="80"/>
        <v>2</v>
      </c>
      <c r="M1077" s="6">
        <v>991.95255345099997</v>
      </c>
      <c r="N1077" s="6">
        <f t="shared" si="81"/>
        <v>991.95255845614008</v>
      </c>
      <c r="O1077" s="7">
        <f t="shared" si="82"/>
        <v>-5.005140110370121E-6</v>
      </c>
      <c r="P1077" s="7">
        <v>96006.777406499998</v>
      </c>
      <c r="Q1077" s="24">
        <f t="shared" si="83"/>
        <v>1.0332109672330709E-2</v>
      </c>
      <c r="R1077" s="24">
        <v>0.64904767274856567</v>
      </c>
      <c r="S1077" s="25">
        <f t="shared" si="84"/>
        <v>0.67060317374091927</v>
      </c>
      <c r="T1077" s="4">
        <v>1076</v>
      </c>
    </row>
    <row r="1078" spans="1:20" x14ac:dyDescent="0.25">
      <c r="A1078" s="33">
        <v>23574</v>
      </c>
      <c r="B1078" s="5" t="s">
        <v>1035</v>
      </c>
      <c r="C1078" s="5" t="s">
        <v>296</v>
      </c>
      <c r="D1078" s="6"/>
      <c r="E1078" s="7">
        <v>139.815534902</v>
      </c>
      <c r="F1078" s="8">
        <v>1</v>
      </c>
      <c r="G1078" s="7">
        <v>271.22333704688998</v>
      </c>
      <c r="H1078" s="7"/>
      <c r="I1078" s="8">
        <v>1</v>
      </c>
      <c r="J1078" s="7"/>
      <c r="K1078" s="1"/>
      <c r="L1078" s="8">
        <f t="shared" si="80"/>
        <v>2</v>
      </c>
      <c r="M1078" s="6">
        <v>411.038872137</v>
      </c>
      <c r="N1078" s="6">
        <f t="shared" si="81"/>
        <v>411.03887194889001</v>
      </c>
      <c r="O1078" s="7">
        <f t="shared" si="82"/>
        <v>1.881099933598307E-7</v>
      </c>
      <c r="P1078" s="7">
        <v>41527.2234933</v>
      </c>
      <c r="Q1078" s="24">
        <f t="shared" si="83"/>
        <v>9.8980581305493972E-3</v>
      </c>
      <c r="R1078" s="24">
        <v>0.6685405969619751</v>
      </c>
      <c r="S1078" s="25">
        <f t="shared" si="84"/>
        <v>0.66172536913618252</v>
      </c>
      <c r="T1078" s="4">
        <v>1077</v>
      </c>
    </row>
    <row r="1079" spans="1:20" x14ac:dyDescent="0.25">
      <c r="A1079" s="33">
        <v>70400</v>
      </c>
      <c r="B1079" s="5" t="s">
        <v>348</v>
      </c>
      <c r="C1079" s="5" t="s">
        <v>214</v>
      </c>
      <c r="D1079" s="6">
        <v>6.6817849464500005E-4</v>
      </c>
      <c r="E1079" s="7">
        <v>278.47567100800001</v>
      </c>
      <c r="F1079" s="8">
        <v>1</v>
      </c>
      <c r="G1079" s="7"/>
      <c r="H1079" s="7"/>
      <c r="I1079" s="8"/>
      <c r="J1079" s="7"/>
      <c r="K1079" s="1"/>
      <c r="L1079" s="8">
        <f t="shared" si="80"/>
        <v>1</v>
      </c>
      <c r="M1079" s="6">
        <v>278.47634001</v>
      </c>
      <c r="N1079" s="6">
        <f t="shared" si="81"/>
        <v>278.47633918649467</v>
      </c>
      <c r="O1079" s="7">
        <f t="shared" si="82"/>
        <v>8.2350533148201066E-7</v>
      </c>
      <c r="P1079" s="7">
        <v>23933.272681400002</v>
      </c>
      <c r="Q1079" s="24">
        <f t="shared" si="83"/>
        <v>1.1635531158528974E-2</v>
      </c>
      <c r="R1079" s="24">
        <v>0.55140680074691772</v>
      </c>
      <c r="S1079" s="25">
        <f t="shared" si="84"/>
        <v>0.64159110111155393</v>
      </c>
      <c r="T1079" s="4">
        <v>1078</v>
      </c>
    </row>
    <row r="1080" spans="1:20" x14ac:dyDescent="0.25">
      <c r="A1080" s="33">
        <v>70110</v>
      </c>
      <c r="B1080" s="5" t="s">
        <v>133</v>
      </c>
      <c r="C1080" s="5" t="s">
        <v>214</v>
      </c>
      <c r="D1080" s="6">
        <v>9.9961241122099995</v>
      </c>
      <c r="E1080" s="7">
        <v>136.74769658599999</v>
      </c>
      <c r="F1080" s="8">
        <v>1</v>
      </c>
      <c r="G1080" s="7"/>
      <c r="H1080" s="7"/>
      <c r="I1080" s="8"/>
      <c r="J1080" s="7"/>
      <c r="K1080" s="1"/>
      <c r="L1080" s="8">
        <f t="shared" si="80"/>
        <v>1</v>
      </c>
      <c r="M1080" s="6">
        <v>146.080684112</v>
      </c>
      <c r="N1080" s="6">
        <f t="shared" si="81"/>
        <v>146.74382069820999</v>
      </c>
      <c r="O1080" s="7">
        <f t="shared" si="82"/>
        <v>-0.66313658620998694</v>
      </c>
      <c r="P1080" s="7">
        <v>11996.438710799999</v>
      </c>
      <c r="Q1080" s="24">
        <f t="shared" si="83"/>
        <v>1.2177004162117576E-2</v>
      </c>
      <c r="R1080" s="24">
        <v>0.42786070704460144</v>
      </c>
      <c r="S1080" s="25">
        <f t="shared" si="84"/>
        <v>0.5210061610488681</v>
      </c>
      <c r="T1080" s="4">
        <v>1079</v>
      </c>
    </row>
    <row r="1081" spans="1:20" x14ac:dyDescent="0.25">
      <c r="A1081" s="33">
        <v>97889</v>
      </c>
      <c r="B1081" s="5" t="s">
        <v>1038</v>
      </c>
      <c r="C1081" s="5" t="s">
        <v>922</v>
      </c>
      <c r="D1081" s="6">
        <v>4889.9760741700002</v>
      </c>
      <c r="E1081" s="7"/>
      <c r="F1081" s="8">
        <v>1</v>
      </c>
      <c r="G1081" s="7"/>
      <c r="H1081" s="7"/>
      <c r="I1081" s="8"/>
      <c r="J1081" s="7"/>
      <c r="K1081" s="1"/>
      <c r="L1081" s="8">
        <f t="shared" si="80"/>
        <v>1</v>
      </c>
      <c r="M1081" s="6">
        <v>4889.9760741700002</v>
      </c>
      <c r="N1081" s="6">
        <f t="shared" si="81"/>
        <v>4889.9760741700002</v>
      </c>
      <c r="O1081" s="7">
        <f t="shared" si="82"/>
        <v>0</v>
      </c>
      <c r="P1081" s="7">
        <v>466580.77176099998</v>
      </c>
      <c r="Q1081" s="24">
        <f t="shared" si="83"/>
        <v>1.0480449195782178E-2</v>
      </c>
      <c r="R1081" s="24">
        <v>0.4895833432674408</v>
      </c>
      <c r="S1081" s="25">
        <f t="shared" si="84"/>
        <v>0.51310533562155991</v>
      </c>
      <c r="T1081" s="4">
        <v>1080</v>
      </c>
    </row>
    <row r="1082" spans="1:20" x14ac:dyDescent="0.25">
      <c r="A1082" s="33">
        <v>25126</v>
      </c>
      <c r="B1082" s="5" t="s">
        <v>1037</v>
      </c>
      <c r="C1082" s="5" t="s">
        <v>61</v>
      </c>
      <c r="D1082" s="6"/>
      <c r="E1082" s="7">
        <v>772.66486488999999</v>
      </c>
      <c r="F1082" s="8">
        <v>1</v>
      </c>
      <c r="G1082" s="7">
        <v>583.17489824300003</v>
      </c>
      <c r="H1082" s="7"/>
      <c r="I1082" s="8">
        <v>1</v>
      </c>
      <c r="J1082" s="7">
        <v>423.57155723699998</v>
      </c>
      <c r="K1082" s="1">
        <v>1</v>
      </c>
      <c r="L1082" s="8">
        <f t="shared" si="80"/>
        <v>3</v>
      </c>
      <c r="M1082" s="6">
        <v>1640.0050728900001</v>
      </c>
      <c r="N1082" s="6">
        <f t="shared" si="81"/>
        <v>1779.4113203699999</v>
      </c>
      <c r="O1082" s="7">
        <f t="shared" si="82"/>
        <v>-139.40624747999982</v>
      </c>
      <c r="P1082" s="7">
        <v>5035.6879320999997</v>
      </c>
      <c r="Q1082" s="24">
        <f t="shared" si="83"/>
        <v>0.32567647062396093</v>
      </c>
      <c r="R1082" s="24">
        <v>1.5373352915048599E-2</v>
      </c>
      <c r="S1082" s="25">
        <f t="shared" si="84"/>
        <v>0.50067393190296094</v>
      </c>
      <c r="T1082" s="4">
        <v>1081</v>
      </c>
    </row>
    <row r="1083" spans="1:20" x14ac:dyDescent="0.25">
      <c r="A1083" s="33">
        <v>8001</v>
      </c>
      <c r="B1083" s="5" t="s">
        <v>1039</v>
      </c>
      <c r="C1083" s="5" t="s">
        <v>869</v>
      </c>
      <c r="D1083" s="6"/>
      <c r="E1083" s="7"/>
      <c r="F1083" s="8"/>
      <c r="G1083" s="7">
        <v>174.66099105999999</v>
      </c>
      <c r="H1083" s="7"/>
      <c r="I1083" s="8">
        <v>1</v>
      </c>
      <c r="J1083" s="7"/>
      <c r="K1083" s="1"/>
      <c r="L1083" s="8">
        <f t="shared" si="80"/>
        <v>1</v>
      </c>
      <c r="M1083" s="6">
        <v>174.66099105999999</v>
      </c>
      <c r="N1083" s="6">
        <f t="shared" si="81"/>
        <v>174.66099105999999</v>
      </c>
      <c r="O1083" s="7">
        <f t="shared" si="82"/>
        <v>0</v>
      </c>
      <c r="P1083" s="7">
        <v>15514.6600163</v>
      </c>
      <c r="Q1083" s="24">
        <f t="shared" si="83"/>
        <v>1.1257803321277926E-2</v>
      </c>
      <c r="R1083" s="24">
        <v>0.41737288236618042</v>
      </c>
      <c r="S1083" s="25">
        <f t="shared" si="84"/>
        <v>0.46987018213133269</v>
      </c>
      <c r="T1083" s="4">
        <v>1082</v>
      </c>
    </row>
    <row r="1084" spans="1:20" x14ac:dyDescent="0.25">
      <c r="A1084" s="33">
        <v>23500</v>
      </c>
      <c r="B1084" s="5" t="s">
        <v>1040</v>
      </c>
      <c r="C1084" s="5" t="s">
        <v>296</v>
      </c>
      <c r="D1084" s="6"/>
      <c r="E1084" s="7">
        <v>27.266929296899999</v>
      </c>
      <c r="F1084" s="8">
        <v>1</v>
      </c>
      <c r="G1084" s="7">
        <v>143.87645325</v>
      </c>
      <c r="H1084" s="7"/>
      <c r="I1084" s="8">
        <v>1</v>
      </c>
      <c r="J1084" s="7"/>
      <c r="K1084" s="1"/>
      <c r="L1084" s="8">
        <f t="shared" si="80"/>
        <v>2</v>
      </c>
      <c r="M1084" s="6">
        <v>171.143382546</v>
      </c>
      <c r="N1084" s="6">
        <f t="shared" si="81"/>
        <v>171.1433825469</v>
      </c>
      <c r="O1084" s="7">
        <f t="shared" si="82"/>
        <v>-9.000018508231733E-10</v>
      </c>
      <c r="P1084" s="7">
        <v>20538.670571999999</v>
      </c>
      <c r="Q1084" s="24">
        <f t="shared" si="83"/>
        <v>8.3327390614715193E-3</v>
      </c>
      <c r="R1084" s="24">
        <v>0.56045949459075928</v>
      </c>
      <c r="S1084" s="25">
        <f t="shared" si="84"/>
        <v>0.46701627229490056</v>
      </c>
      <c r="T1084" s="4">
        <v>1083</v>
      </c>
    </row>
    <row r="1085" spans="1:20" x14ac:dyDescent="0.25">
      <c r="A1085" s="33">
        <v>18029</v>
      </c>
      <c r="B1085" s="5" t="s">
        <v>906</v>
      </c>
      <c r="C1085" s="5" t="s">
        <v>182</v>
      </c>
      <c r="D1085" s="6">
        <v>322.12359666899999</v>
      </c>
      <c r="E1085" s="7"/>
      <c r="F1085" s="8">
        <v>1</v>
      </c>
      <c r="G1085" s="7">
        <v>1.0704002958500001</v>
      </c>
      <c r="H1085" s="7"/>
      <c r="I1085" s="8">
        <v>1</v>
      </c>
      <c r="J1085" s="7"/>
      <c r="K1085" s="1"/>
      <c r="L1085" s="8">
        <f t="shared" si="80"/>
        <v>2</v>
      </c>
      <c r="M1085" s="6">
        <v>323.193996965</v>
      </c>
      <c r="N1085" s="6">
        <f t="shared" si="81"/>
        <v>323.19399696484999</v>
      </c>
      <c r="O1085" s="7">
        <f t="shared" si="82"/>
        <v>1.5000978237367235E-10</v>
      </c>
      <c r="P1085" s="7">
        <v>41297.9124887</v>
      </c>
      <c r="Q1085" s="24">
        <f t="shared" si="83"/>
        <v>7.8259160690854011E-3</v>
      </c>
      <c r="R1085" s="24">
        <v>0.40831869840621948</v>
      </c>
      <c r="S1085" s="25">
        <f t="shared" si="84"/>
        <v>0.31954678631652683</v>
      </c>
      <c r="T1085" s="4">
        <v>1084</v>
      </c>
    </row>
    <row r="1086" spans="1:20" x14ac:dyDescent="0.25">
      <c r="A1086" s="33">
        <v>19573</v>
      </c>
      <c r="B1086" s="5" t="s">
        <v>1042</v>
      </c>
      <c r="C1086" s="5" t="s">
        <v>80</v>
      </c>
      <c r="D1086" s="6"/>
      <c r="E1086" s="7">
        <v>228.08434363399999</v>
      </c>
      <c r="F1086" s="8">
        <v>1</v>
      </c>
      <c r="G1086" s="7"/>
      <c r="H1086" s="7"/>
      <c r="I1086" s="8"/>
      <c r="J1086" s="7"/>
      <c r="K1086" s="1"/>
      <c r="L1086" s="8">
        <f t="shared" si="80"/>
        <v>1</v>
      </c>
      <c r="M1086" s="6">
        <v>228.084332397</v>
      </c>
      <c r="N1086" s="6">
        <f t="shared" si="81"/>
        <v>228.08434363399999</v>
      </c>
      <c r="O1086" s="7">
        <f t="shared" si="82"/>
        <v>-1.1236999995389851E-5</v>
      </c>
      <c r="P1086" s="7">
        <v>10976.703447899999</v>
      </c>
      <c r="Q1086" s="24">
        <f t="shared" si="83"/>
        <v>2.0778946382179597E-2</v>
      </c>
      <c r="R1086" s="24">
        <v>0.13773106038570404</v>
      </c>
      <c r="S1086" s="25">
        <f t="shared" si="84"/>
        <v>0.28619063189152844</v>
      </c>
      <c r="T1086" s="4">
        <v>1085</v>
      </c>
    </row>
    <row r="1087" spans="1:20" x14ac:dyDescent="0.25">
      <c r="A1087" s="33">
        <v>19513</v>
      </c>
      <c r="B1087" s="5" t="s">
        <v>1059</v>
      </c>
      <c r="C1087" s="5" t="s">
        <v>80</v>
      </c>
      <c r="D1087" s="6"/>
      <c r="E1087" s="7">
        <v>77.401749465600005</v>
      </c>
      <c r="F1087" s="8">
        <v>1</v>
      </c>
      <c r="G1087" s="7">
        <v>4.7950107122899999</v>
      </c>
      <c r="H1087" s="7"/>
      <c r="I1087" s="8">
        <v>1</v>
      </c>
      <c r="J1087" s="7"/>
      <c r="K1087" s="1"/>
      <c r="L1087" s="8">
        <f t="shared" si="80"/>
        <v>2</v>
      </c>
      <c r="M1087" s="6">
        <v>82.196759828099999</v>
      </c>
      <c r="N1087" s="6">
        <f t="shared" si="81"/>
        <v>82.196760177889999</v>
      </c>
      <c r="O1087" s="7">
        <f t="shared" si="82"/>
        <v>-3.4978999963186652E-7</v>
      </c>
      <c r="P1087" s="7">
        <v>6958.3890181500001</v>
      </c>
      <c r="Q1087" s="24">
        <f t="shared" si="83"/>
        <v>1.181261346752834E-2</v>
      </c>
      <c r="R1087" s="24">
        <v>0.23923221230506897</v>
      </c>
      <c r="S1087" s="25">
        <f t="shared" si="84"/>
        <v>0.28259576529414571</v>
      </c>
      <c r="T1087" s="4">
        <v>1086</v>
      </c>
    </row>
    <row r="1088" spans="1:20" x14ac:dyDescent="0.25">
      <c r="A1088" s="33">
        <v>13873</v>
      </c>
      <c r="B1088" s="5" t="s">
        <v>135</v>
      </c>
      <c r="C1088" s="5" t="s">
        <v>33</v>
      </c>
      <c r="D1088" s="6"/>
      <c r="E1088" s="7"/>
      <c r="F1088" s="8"/>
      <c r="G1088" s="7">
        <v>59.322491213600003</v>
      </c>
      <c r="H1088" s="7"/>
      <c r="I1088" s="8">
        <v>1</v>
      </c>
      <c r="J1088" s="7"/>
      <c r="K1088" s="1"/>
      <c r="L1088" s="8">
        <f t="shared" si="80"/>
        <v>1</v>
      </c>
      <c r="M1088" s="6">
        <v>59.322491213600003</v>
      </c>
      <c r="N1088" s="6">
        <f t="shared" si="81"/>
        <v>59.322491213600003</v>
      </c>
      <c r="O1088" s="7">
        <f t="shared" si="82"/>
        <v>0</v>
      </c>
      <c r="P1088" s="7">
        <v>14255.075588399999</v>
      </c>
      <c r="Q1088" s="24">
        <f t="shared" si="83"/>
        <v>4.1614995897933642E-3</v>
      </c>
      <c r="R1088" s="24">
        <v>0.60092806816101074</v>
      </c>
      <c r="S1088" s="25">
        <f t="shared" si="84"/>
        <v>0.25007619091473654</v>
      </c>
      <c r="T1088" s="4">
        <v>1087</v>
      </c>
    </row>
    <row r="1089" spans="1:20" x14ac:dyDescent="0.25">
      <c r="A1089" s="33">
        <v>50150</v>
      </c>
      <c r="B1089" s="5" t="s">
        <v>1043</v>
      </c>
      <c r="C1089" s="5" t="s">
        <v>145</v>
      </c>
      <c r="D1089" s="6">
        <v>497.52262752000001</v>
      </c>
      <c r="E1089" s="7"/>
      <c r="F1089" s="8">
        <v>1</v>
      </c>
      <c r="G1089" s="7">
        <v>48.686095633999997</v>
      </c>
      <c r="H1089" s="7"/>
      <c r="I1089" s="8">
        <v>1</v>
      </c>
      <c r="J1089" s="7"/>
      <c r="K1089" s="1"/>
      <c r="L1089" s="8">
        <f t="shared" si="80"/>
        <v>2</v>
      </c>
      <c r="M1089" s="6">
        <v>546.20872315400004</v>
      </c>
      <c r="N1089" s="6">
        <f t="shared" si="81"/>
        <v>546.20872315400004</v>
      </c>
      <c r="O1089" s="7">
        <f t="shared" si="82"/>
        <v>0</v>
      </c>
      <c r="P1089" s="7">
        <v>51201.727887699999</v>
      </c>
      <c r="Q1089" s="24">
        <f t="shared" si="83"/>
        <v>1.0667779109954876E-2</v>
      </c>
      <c r="R1089" s="24">
        <v>0.2268865555524826</v>
      </c>
      <c r="S1089" s="25">
        <f t="shared" si="84"/>
        <v>0.24203756576523902</v>
      </c>
      <c r="T1089" s="4">
        <v>1088</v>
      </c>
    </row>
    <row r="1090" spans="1:20" x14ac:dyDescent="0.25">
      <c r="A1090" s="33">
        <v>8296</v>
      </c>
      <c r="B1090" s="5" t="s">
        <v>1044</v>
      </c>
      <c r="C1090" s="5" t="s">
        <v>869</v>
      </c>
      <c r="D1090" s="6"/>
      <c r="E1090" s="7"/>
      <c r="F1090" s="8"/>
      <c r="G1090" s="7">
        <v>50.465281953400002</v>
      </c>
      <c r="H1090" s="7"/>
      <c r="I1090" s="8">
        <v>1</v>
      </c>
      <c r="J1090" s="7"/>
      <c r="K1090" s="1"/>
      <c r="L1090" s="8">
        <f t="shared" ref="L1090:L1123" si="85">+F1090+I1090+K1090</f>
        <v>1</v>
      </c>
      <c r="M1090" s="6">
        <v>50.465281953199998</v>
      </c>
      <c r="N1090" s="6">
        <f t="shared" ref="N1090:N1119" si="86">+D1090+E1090+G1090+H1090+J1090</f>
        <v>50.465281953400002</v>
      </c>
      <c r="O1090" s="7">
        <f t="shared" ref="O1090:O1119" si="87">+M1090-N1090</f>
        <v>-2.00003569261753E-10</v>
      </c>
      <c r="P1090" s="7">
        <v>9791.6628968299992</v>
      </c>
      <c r="Q1090" s="24">
        <f t="shared" ref="Q1090:Q1123" si="88">+M1090/P1090</f>
        <v>5.1539031199223451E-3</v>
      </c>
      <c r="R1090" s="24">
        <v>0.41542288661003113</v>
      </c>
      <c r="S1090" s="25">
        <f t="shared" si="84"/>
        <v>0.21410493113865861</v>
      </c>
      <c r="T1090" s="4">
        <v>1089</v>
      </c>
    </row>
    <row r="1091" spans="1:20" x14ac:dyDescent="0.25">
      <c r="A1091" s="33">
        <v>5321</v>
      </c>
      <c r="B1091" s="5" t="s">
        <v>917</v>
      </c>
      <c r="C1091" s="5" t="s">
        <v>15</v>
      </c>
      <c r="D1091" s="6"/>
      <c r="E1091" s="7"/>
      <c r="F1091" s="8"/>
      <c r="G1091" s="7">
        <v>107.049902593</v>
      </c>
      <c r="H1091" s="7"/>
      <c r="I1091" s="8">
        <v>1</v>
      </c>
      <c r="J1091" s="7"/>
      <c r="K1091" s="1"/>
      <c r="L1091" s="8">
        <f t="shared" si="85"/>
        <v>1</v>
      </c>
      <c r="M1091" s="6">
        <v>107.049902593</v>
      </c>
      <c r="N1091" s="6">
        <f t="shared" si="86"/>
        <v>107.049902593</v>
      </c>
      <c r="O1091" s="7">
        <f t="shared" si="87"/>
        <v>0</v>
      </c>
      <c r="P1091" s="7">
        <v>8450.7558974799995</v>
      </c>
      <c r="Q1091" s="24">
        <f t="shared" si="88"/>
        <v>1.2667494350999073E-2</v>
      </c>
      <c r="R1091" s="24">
        <v>0.16857610642910004</v>
      </c>
      <c r="S1091" s="25">
        <f t="shared" ref="S1091:S1123" si="89">+Q1091*R1091*100</f>
        <v>0.21354368759040435</v>
      </c>
      <c r="T1091" s="4">
        <v>1090</v>
      </c>
    </row>
    <row r="1092" spans="1:20" x14ac:dyDescent="0.25">
      <c r="A1092" s="33">
        <v>70221</v>
      </c>
      <c r="B1092" s="5" t="s">
        <v>1045</v>
      </c>
      <c r="C1092" s="5" t="s">
        <v>214</v>
      </c>
      <c r="D1092" s="6">
        <v>14.3515674113</v>
      </c>
      <c r="E1092" s="7">
        <v>7.1652493990100004</v>
      </c>
      <c r="F1092" s="8">
        <v>1</v>
      </c>
      <c r="G1092" s="7"/>
      <c r="H1092" s="7"/>
      <c r="I1092" s="8"/>
      <c r="J1092" s="7"/>
      <c r="K1092" s="1"/>
      <c r="L1092" s="8">
        <f t="shared" si="85"/>
        <v>1</v>
      </c>
      <c r="M1092" s="6">
        <v>21.516816810200002</v>
      </c>
      <c r="N1092" s="6">
        <f t="shared" si="86"/>
        <v>21.516816810310001</v>
      </c>
      <c r="O1092" s="7">
        <f t="shared" si="87"/>
        <v>-1.0999912092302111E-10</v>
      </c>
      <c r="P1092" s="7">
        <v>5186.0922245800002</v>
      </c>
      <c r="Q1092" s="24">
        <f t="shared" si="88"/>
        <v>4.1489460423050151E-3</v>
      </c>
      <c r="R1092" s="24">
        <v>0.51302242279052734</v>
      </c>
      <c r="S1092" s="25">
        <f t="shared" si="89"/>
        <v>0.21285023506504885</v>
      </c>
      <c r="T1092" s="4">
        <v>1091</v>
      </c>
    </row>
    <row r="1093" spans="1:20" x14ac:dyDescent="0.25">
      <c r="A1093" s="33">
        <v>70001</v>
      </c>
      <c r="B1093" s="5" t="s">
        <v>1047</v>
      </c>
      <c r="C1093" s="5" t="s">
        <v>214</v>
      </c>
      <c r="D1093" s="6"/>
      <c r="E1093" s="7">
        <v>78.210095914899995</v>
      </c>
      <c r="F1093" s="8">
        <v>1</v>
      </c>
      <c r="G1093" s="7">
        <v>11.0608036713</v>
      </c>
      <c r="H1093" s="7"/>
      <c r="I1093" s="8">
        <v>1</v>
      </c>
      <c r="J1093" s="7"/>
      <c r="K1093" s="1"/>
      <c r="L1093" s="8">
        <f t="shared" si="85"/>
        <v>2</v>
      </c>
      <c r="M1093" s="6">
        <v>89.270899181199994</v>
      </c>
      <c r="N1093" s="6">
        <f t="shared" si="86"/>
        <v>89.270899586199988</v>
      </c>
      <c r="O1093" s="7">
        <f t="shared" si="87"/>
        <v>-4.0499999442999979E-7</v>
      </c>
      <c r="P1093" s="7">
        <v>27803.7154319</v>
      </c>
      <c r="Q1093" s="24">
        <f t="shared" si="88"/>
        <v>3.2107543108708747E-3</v>
      </c>
      <c r="R1093" s="24">
        <v>0.61229860782623291</v>
      </c>
      <c r="S1093" s="25">
        <f t="shared" si="89"/>
        <v>0.19659403946183127</v>
      </c>
      <c r="T1093" s="4">
        <v>1092</v>
      </c>
    </row>
    <row r="1094" spans="1:20" x14ac:dyDescent="0.25">
      <c r="A1094" s="33">
        <v>70235</v>
      </c>
      <c r="B1094" s="5" t="s">
        <v>1049</v>
      </c>
      <c r="C1094" s="5" t="s">
        <v>214</v>
      </c>
      <c r="D1094" s="6">
        <v>0.155115565486</v>
      </c>
      <c r="E1094" s="7">
        <v>89.2403655711</v>
      </c>
      <c r="F1094" s="8">
        <v>1</v>
      </c>
      <c r="G1094" s="7">
        <v>0.46796396326299999</v>
      </c>
      <c r="H1094" s="7"/>
      <c r="I1094" s="8">
        <v>1</v>
      </c>
      <c r="J1094" s="7"/>
      <c r="K1094" s="1"/>
      <c r="L1094" s="8">
        <f t="shared" si="85"/>
        <v>2</v>
      </c>
      <c r="M1094" s="6">
        <v>89.015470535700004</v>
      </c>
      <c r="N1094" s="6">
        <f t="shared" si="86"/>
        <v>89.863445099849002</v>
      </c>
      <c r="O1094" s="7">
        <f t="shared" si="87"/>
        <v>-0.84797456414899841</v>
      </c>
      <c r="P1094" s="7">
        <v>31021.307868399999</v>
      </c>
      <c r="Q1094" s="24">
        <f t="shared" si="88"/>
        <v>2.8694944427657748E-3</v>
      </c>
      <c r="R1094" s="24">
        <v>0.52688640356063843</v>
      </c>
      <c r="S1094" s="25">
        <f t="shared" si="89"/>
        <v>0.15118976069860973</v>
      </c>
      <c r="T1094" s="4">
        <v>1093</v>
      </c>
    </row>
    <row r="1095" spans="1:20" x14ac:dyDescent="0.25">
      <c r="A1095" s="33">
        <v>8372</v>
      </c>
      <c r="B1095" s="5" t="s">
        <v>1048</v>
      </c>
      <c r="C1095" s="5" t="s">
        <v>869</v>
      </c>
      <c r="D1095" s="6"/>
      <c r="E1095" s="7"/>
      <c r="F1095" s="8"/>
      <c r="G1095" s="7">
        <v>59.216760844900001</v>
      </c>
      <c r="H1095" s="7"/>
      <c r="I1095" s="8">
        <v>1</v>
      </c>
      <c r="J1095" s="7"/>
      <c r="K1095" s="1"/>
      <c r="L1095" s="8">
        <f t="shared" si="85"/>
        <v>1</v>
      </c>
      <c r="M1095" s="6">
        <v>59.216760844699998</v>
      </c>
      <c r="N1095" s="6">
        <f t="shared" si="86"/>
        <v>59.216760844900001</v>
      </c>
      <c r="O1095" s="7">
        <f t="shared" si="87"/>
        <v>-2.00003569261753E-10</v>
      </c>
      <c r="P1095" s="7">
        <v>16804.248439200001</v>
      </c>
      <c r="Q1095" s="24">
        <f t="shared" si="88"/>
        <v>3.523916053666672E-3</v>
      </c>
      <c r="R1095" s="24">
        <v>0.42868718504905701</v>
      </c>
      <c r="S1095" s="25">
        <f t="shared" si="89"/>
        <v>0.15106576533955474</v>
      </c>
      <c r="T1095" s="4">
        <v>1094</v>
      </c>
    </row>
    <row r="1096" spans="1:20" x14ac:dyDescent="0.25">
      <c r="A1096" s="33">
        <v>23670</v>
      </c>
      <c r="B1096" s="5" t="s">
        <v>1050</v>
      </c>
      <c r="C1096" s="5" t="s">
        <v>296</v>
      </c>
      <c r="D1096" s="6"/>
      <c r="E1096" s="7">
        <v>25.829945312500001</v>
      </c>
      <c r="F1096" s="8">
        <v>1</v>
      </c>
      <c r="G1096" s="7">
        <v>4.99851081083</v>
      </c>
      <c r="H1096" s="7"/>
      <c r="I1096" s="8">
        <v>1</v>
      </c>
      <c r="J1096" s="7"/>
      <c r="K1096" s="1"/>
      <c r="L1096" s="8">
        <f t="shared" si="85"/>
        <v>2</v>
      </c>
      <c r="M1096" s="6">
        <v>30.828456123199999</v>
      </c>
      <c r="N1096" s="6">
        <f t="shared" si="86"/>
        <v>30.82845612333</v>
      </c>
      <c r="O1096" s="7">
        <f t="shared" si="87"/>
        <v>-1.3000089893466793E-10</v>
      </c>
      <c r="P1096" s="7">
        <v>21988.6831895</v>
      </c>
      <c r="Q1096" s="24">
        <f t="shared" si="88"/>
        <v>1.402014657154238E-3</v>
      </c>
      <c r="R1096" s="24">
        <v>0.81329381465911865</v>
      </c>
      <c r="S1096" s="25">
        <f t="shared" si="89"/>
        <v>0.11402498487249667</v>
      </c>
      <c r="T1096" s="4">
        <v>1095</v>
      </c>
    </row>
    <row r="1097" spans="1:20" x14ac:dyDescent="0.25">
      <c r="A1097" s="33">
        <v>70215</v>
      </c>
      <c r="B1097" s="5" t="s">
        <v>1051</v>
      </c>
      <c r="C1097" s="5" t="s">
        <v>214</v>
      </c>
      <c r="D1097" s="6"/>
      <c r="E1097" s="7">
        <v>55.424845551099999</v>
      </c>
      <c r="F1097" s="8">
        <v>1</v>
      </c>
      <c r="G1097" s="7"/>
      <c r="H1097" s="7"/>
      <c r="I1097" s="8"/>
      <c r="J1097" s="7"/>
      <c r="K1097" s="1"/>
      <c r="L1097" s="8">
        <f t="shared" si="85"/>
        <v>1</v>
      </c>
      <c r="M1097" s="6">
        <v>55.424845551200001</v>
      </c>
      <c r="N1097" s="6">
        <f t="shared" si="86"/>
        <v>55.424845551099999</v>
      </c>
      <c r="O1097" s="7">
        <f t="shared" si="87"/>
        <v>1.000017846308765E-10</v>
      </c>
      <c r="P1097" s="7">
        <v>27178.831192000001</v>
      </c>
      <c r="Q1097" s="24">
        <f t="shared" si="88"/>
        <v>2.0392652340220619E-3</v>
      </c>
      <c r="R1097" s="24">
        <v>0.53009885549545288</v>
      </c>
      <c r="S1097" s="25">
        <f t="shared" si="89"/>
        <v>0.10810121666067619</v>
      </c>
      <c r="T1097" s="4">
        <v>1096</v>
      </c>
    </row>
    <row r="1098" spans="1:20" x14ac:dyDescent="0.25">
      <c r="A1098" s="33">
        <v>70418</v>
      </c>
      <c r="B1098" s="5" t="s">
        <v>1052</v>
      </c>
      <c r="C1098" s="5" t="s">
        <v>214</v>
      </c>
      <c r="D1098" s="6"/>
      <c r="E1098" s="7"/>
      <c r="F1098" s="8"/>
      <c r="G1098" s="7">
        <v>39.515443484099997</v>
      </c>
      <c r="H1098" s="7"/>
      <c r="I1098" s="8">
        <v>1</v>
      </c>
      <c r="J1098" s="7"/>
      <c r="K1098" s="1"/>
      <c r="L1098" s="8">
        <f t="shared" si="85"/>
        <v>1</v>
      </c>
      <c r="M1098" s="6">
        <v>39.515443484099997</v>
      </c>
      <c r="N1098" s="6">
        <f t="shared" si="86"/>
        <v>39.515443484099997</v>
      </c>
      <c r="O1098" s="7">
        <f t="shared" si="87"/>
        <v>0</v>
      </c>
      <c r="P1098" s="7">
        <v>20372.364234100001</v>
      </c>
      <c r="Q1098" s="24">
        <f t="shared" si="88"/>
        <v>1.9396591887925121E-3</v>
      </c>
      <c r="R1098" s="24">
        <v>0.55161625146865845</v>
      </c>
      <c r="S1098" s="25">
        <f t="shared" si="89"/>
        <v>0.10699475308484643</v>
      </c>
      <c r="T1098" s="4">
        <v>1097</v>
      </c>
    </row>
    <row r="1099" spans="1:20" x14ac:dyDescent="0.25">
      <c r="A1099" s="33">
        <v>8832</v>
      </c>
      <c r="B1099" s="5" t="s">
        <v>1053</v>
      </c>
      <c r="C1099" s="5" t="s">
        <v>869</v>
      </c>
      <c r="D1099" s="6"/>
      <c r="E1099" s="7"/>
      <c r="F1099" s="8"/>
      <c r="G1099" s="7">
        <v>31.995807185</v>
      </c>
      <c r="H1099" s="7"/>
      <c r="I1099" s="8">
        <v>1</v>
      </c>
      <c r="J1099" s="7"/>
      <c r="K1099" s="1"/>
      <c r="L1099" s="8">
        <f t="shared" si="85"/>
        <v>1</v>
      </c>
      <c r="M1099" s="6">
        <v>31.995807185099999</v>
      </c>
      <c r="N1099" s="6">
        <f t="shared" si="86"/>
        <v>31.995807185</v>
      </c>
      <c r="O1099" s="7">
        <f t="shared" si="87"/>
        <v>9.99982319171977E-11</v>
      </c>
      <c r="P1099" s="7">
        <v>18267.931118500001</v>
      </c>
      <c r="Q1099" s="24">
        <f t="shared" si="88"/>
        <v>1.7514740436423983E-3</v>
      </c>
      <c r="R1099" s="24">
        <v>0.50153279304504395</v>
      </c>
      <c r="S1099" s="25">
        <f t="shared" si="89"/>
        <v>8.7842166905386931E-2</v>
      </c>
      <c r="T1099" s="4">
        <v>1098</v>
      </c>
    </row>
    <row r="1100" spans="1:20" x14ac:dyDescent="0.25">
      <c r="A1100" s="33">
        <v>8849</v>
      </c>
      <c r="B1100" s="5" t="s">
        <v>1056</v>
      </c>
      <c r="C1100" s="5" t="s">
        <v>869</v>
      </c>
      <c r="D1100" s="6"/>
      <c r="E1100" s="7"/>
      <c r="F1100" s="8"/>
      <c r="G1100" s="7">
        <v>9.9124326360200001</v>
      </c>
      <c r="H1100" s="7"/>
      <c r="I1100" s="8">
        <v>1</v>
      </c>
      <c r="J1100" s="7"/>
      <c r="K1100" s="1"/>
      <c r="L1100" s="8">
        <f t="shared" si="85"/>
        <v>1</v>
      </c>
      <c r="M1100" s="6">
        <v>9.9124326360200001</v>
      </c>
      <c r="N1100" s="6">
        <f t="shared" si="86"/>
        <v>9.9124326360200001</v>
      </c>
      <c r="O1100" s="7">
        <f t="shared" si="87"/>
        <v>0</v>
      </c>
      <c r="P1100" s="7">
        <v>10170.0480981</v>
      </c>
      <c r="Q1100" s="24">
        <f t="shared" si="88"/>
        <v>9.7466919924123771E-4</v>
      </c>
      <c r="R1100" s="24">
        <v>0.72324156761169434</v>
      </c>
      <c r="S1100" s="25">
        <f t="shared" si="89"/>
        <v>7.0492127956206754E-2</v>
      </c>
      <c r="T1100" s="4">
        <v>1099</v>
      </c>
    </row>
    <row r="1101" spans="1:20" x14ac:dyDescent="0.25">
      <c r="A1101" s="33">
        <v>23182</v>
      </c>
      <c r="B1101" s="5" t="s">
        <v>1057</v>
      </c>
      <c r="C1101" s="5" t="s">
        <v>296</v>
      </c>
      <c r="D1101" s="6"/>
      <c r="E1101" s="7">
        <v>78.6920273506</v>
      </c>
      <c r="F1101" s="8">
        <v>1</v>
      </c>
      <c r="G1101" s="7">
        <v>4.5225005406300003</v>
      </c>
      <c r="H1101" s="7"/>
      <c r="I1101" s="8">
        <v>1</v>
      </c>
      <c r="J1101" s="7"/>
      <c r="K1101" s="1"/>
      <c r="L1101" s="8">
        <f t="shared" si="85"/>
        <v>2</v>
      </c>
      <c r="M1101" s="6">
        <v>83.214526637999995</v>
      </c>
      <c r="N1101" s="6">
        <f t="shared" si="86"/>
        <v>83.214527891230006</v>
      </c>
      <c r="O1101" s="7">
        <f t="shared" si="87"/>
        <v>-1.2532300104339811E-6</v>
      </c>
      <c r="P1101" s="7">
        <v>59197.7126279</v>
      </c>
      <c r="Q1101" s="24">
        <f t="shared" si="88"/>
        <v>1.4057051014971281E-3</v>
      </c>
      <c r="R1101" s="24">
        <v>0.49466192722320557</v>
      </c>
      <c r="S1101" s="25">
        <f t="shared" si="89"/>
        <v>6.9534879461406116E-2</v>
      </c>
      <c r="T1101" s="4">
        <v>1100</v>
      </c>
    </row>
    <row r="1102" spans="1:20" x14ac:dyDescent="0.25">
      <c r="A1102" s="33">
        <v>50313</v>
      </c>
      <c r="B1102" s="5" t="s">
        <v>359</v>
      </c>
      <c r="C1102" s="5" t="s">
        <v>145</v>
      </c>
      <c r="D1102" s="6"/>
      <c r="E1102" s="7"/>
      <c r="F1102" s="8"/>
      <c r="G1102" s="7">
        <v>30.8825802215</v>
      </c>
      <c r="H1102" s="7"/>
      <c r="I1102" s="8">
        <v>1</v>
      </c>
      <c r="J1102" s="7"/>
      <c r="K1102" s="1"/>
      <c r="L1102" s="8">
        <f t="shared" si="85"/>
        <v>1</v>
      </c>
      <c r="M1102" s="6">
        <v>30.8825802215</v>
      </c>
      <c r="N1102" s="6">
        <f t="shared" si="86"/>
        <v>30.8825802215</v>
      </c>
      <c r="O1102" s="7">
        <f t="shared" si="87"/>
        <v>0</v>
      </c>
      <c r="P1102" s="7">
        <v>33673.135246899998</v>
      </c>
      <c r="Q1102" s="24">
        <f t="shared" si="88"/>
        <v>9.1712814963801445E-4</v>
      </c>
      <c r="R1102" s="24">
        <v>0.43160691857337952</v>
      </c>
      <c r="S1102" s="25">
        <f t="shared" si="89"/>
        <v>3.9583885460216871E-2</v>
      </c>
      <c r="T1102" s="4">
        <v>1101</v>
      </c>
    </row>
    <row r="1103" spans="1:20" x14ac:dyDescent="0.25">
      <c r="A1103" s="33">
        <v>23815</v>
      </c>
      <c r="B1103" s="5" t="s">
        <v>1058</v>
      </c>
      <c r="C1103" s="5" t="s">
        <v>296</v>
      </c>
      <c r="D1103" s="6"/>
      <c r="E1103" s="7"/>
      <c r="F1103" s="8"/>
      <c r="G1103" s="7">
        <v>4.5113858950500001</v>
      </c>
      <c r="H1103" s="7"/>
      <c r="I1103" s="8">
        <v>1</v>
      </c>
      <c r="J1103" s="7"/>
      <c r="K1103" s="1"/>
      <c r="L1103" s="8">
        <f t="shared" si="85"/>
        <v>1</v>
      </c>
      <c r="M1103" s="6">
        <v>4.5113859093300004</v>
      </c>
      <c r="N1103" s="6">
        <f t="shared" si="86"/>
        <v>4.5113858950500001</v>
      </c>
      <c r="O1103" s="7">
        <f t="shared" si="87"/>
        <v>1.4280000293354078E-8</v>
      </c>
      <c r="P1103" s="7">
        <v>10371.2546351</v>
      </c>
      <c r="Q1103" s="24">
        <f t="shared" si="88"/>
        <v>4.3498940755555961E-4</v>
      </c>
      <c r="R1103" s="24">
        <v>0.88851332664489746</v>
      </c>
      <c r="S1103" s="25">
        <f t="shared" si="89"/>
        <v>3.8649388556248339E-2</v>
      </c>
      <c r="T1103" s="4">
        <v>1102</v>
      </c>
    </row>
    <row r="1104" spans="1:20" x14ac:dyDescent="0.25">
      <c r="A1104" s="33">
        <v>70670</v>
      </c>
      <c r="B1104" s="5" t="s">
        <v>1060</v>
      </c>
      <c r="C1104" s="5" t="s">
        <v>214</v>
      </c>
      <c r="D1104" s="6"/>
      <c r="E1104" s="7"/>
      <c r="F1104" s="8"/>
      <c r="G1104" s="7">
        <v>1.9961997653700001</v>
      </c>
      <c r="H1104" s="7"/>
      <c r="I1104" s="8">
        <v>1</v>
      </c>
      <c r="J1104" s="7"/>
      <c r="K1104" s="1"/>
      <c r="L1104" s="8">
        <f t="shared" si="85"/>
        <v>1</v>
      </c>
      <c r="M1104" s="6">
        <v>1.9961997653700001</v>
      </c>
      <c r="N1104" s="6">
        <f t="shared" si="86"/>
        <v>1.9961997653700001</v>
      </c>
      <c r="O1104" s="7">
        <f t="shared" si="87"/>
        <v>0</v>
      </c>
      <c r="P1104" s="7">
        <v>21691.932258600002</v>
      </c>
      <c r="Q1104" s="24">
        <f t="shared" si="88"/>
        <v>9.2024986136427981E-5</v>
      </c>
      <c r="R1104" s="24">
        <v>0.65801215171813965</v>
      </c>
      <c r="S1104" s="25">
        <f t="shared" si="89"/>
        <v>6.0553559139462946E-3</v>
      </c>
      <c r="T1104" s="4">
        <v>1103</v>
      </c>
    </row>
    <row r="1105" spans="1:20" x14ac:dyDescent="0.25">
      <c r="A1105" s="33">
        <v>8573</v>
      </c>
      <c r="B1105" s="5" t="s">
        <v>1005</v>
      </c>
      <c r="C1105" s="5" t="s">
        <v>869</v>
      </c>
      <c r="D1105" s="6"/>
      <c r="E1105" s="7"/>
      <c r="F1105" s="8"/>
      <c r="G1105" s="7">
        <v>0.43741869987600002</v>
      </c>
      <c r="H1105" s="7"/>
      <c r="I1105" s="8">
        <v>1</v>
      </c>
      <c r="J1105" s="7"/>
      <c r="K1105" s="1"/>
      <c r="L1105" s="8">
        <f t="shared" si="85"/>
        <v>1</v>
      </c>
      <c r="M1105" s="6">
        <v>0.43741869987900001</v>
      </c>
      <c r="N1105" s="6">
        <f t="shared" si="86"/>
        <v>0.43741869987600002</v>
      </c>
      <c r="O1105" s="7">
        <f t="shared" si="87"/>
        <v>2.9999891459908667E-12</v>
      </c>
      <c r="P1105" s="7">
        <v>7087.4107978499997</v>
      </c>
      <c r="Q1105" s="24">
        <f t="shared" si="88"/>
        <v>6.1717700914372433E-5</v>
      </c>
      <c r="R1105" s="24">
        <v>0.3910386860370636</v>
      </c>
      <c r="S1105" s="25">
        <f t="shared" si="89"/>
        <v>2.4134008670784676E-3</v>
      </c>
      <c r="T1105" s="4">
        <v>1104</v>
      </c>
    </row>
    <row r="1106" spans="1:20" x14ac:dyDescent="0.25">
      <c r="A1106" s="33">
        <v>8141</v>
      </c>
      <c r="B1106" s="5" t="s">
        <v>1023</v>
      </c>
      <c r="C1106" s="5" t="s">
        <v>869</v>
      </c>
      <c r="D1106" s="6"/>
      <c r="E1106" s="7"/>
      <c r="F1106" s="8"/>
      <c r="G1106" s="7">
        <v>0.49735707640299998</v>
      </c>
      <c r="H1106" s="7"/>
      <c r="I1106" s="8">
        <v>1</v>
      </c>
      <c r="J1106" s="7"/>
      <c r="K1106" s="1"/>
      <c r="L1106" s="8">
        <f t="shared" si="85"/>
        <v>1</v>
      </c>
      <c r="M1106" s="6">
        <v>0.49735707642999999</v>
      </c>
      <c r="N1106" s="6">
        <f t="shared" si="86"/>
        <v>0.49735707640299998</v>
      </c>
      <c r="O1106" s="7">
        <f t="shared" si="87"/>
        <v>2.7000013336220263E-11</v>
      </c>
      <c r="P1106" s="7">
        <v>13588.022905899999</v>
      </c>
      <c r="Q1106" s="24">
        <f t="shared" si="88"/>
        <v>3.6602608037556712E-5</v>
      </c>
      <c r="R1106" s="24">
        <v>0.62328767776489258</v>
      </c>
      <c r="S1106" s="25">
        <f t="shared" si="89"/>
        <v>2.2813954563867317E-3</v>
      </c>
      <c r="T1106" s="4">
        <v>1105</v>
      </c>
    </row>
    <row r="1107" spans="1:20" x14ac:dyDescent="0.25">
      <c r="A1107" s="33">
        <v>70702</v>
      </c>
      <c r="B1107" s="5" t="s">
        <v>1061</v>
      </c>
      <c r="C1107" s="5" t="s">
        <v>214</v>
      </c>
      <c r="D1107" s="6"/>
      <c r="E1107" s="7"/>
      <c r="F1107" s="8"/>
      <c r="G1107" s="7">
        <v>0.32553286913500001</v>
      </c>
      <c r="H1107" s="7"/>
      <c r="I1107" s="8">
        <v>1</v>
      </c>
      <c r="J1107" s="7"/>
      <c r="K1107" s="1"/>
      <c r="L1107" s="8">
        <f t="shared" si="85"/>
        <v>1</v>
      </c>
      <c r="M1107" s="6">
        <v>0.32553286913500001</v>
      </c>
      <c r="N1107" s="6">
        <f t="shared" si="86"/>
        <v>0.32553286913500001</v>
      </c>
      <c r="O1107" s="7">
        <f t="shared" si="87"/>
        <v>0</v>
      </c>
      <c r="P1107" s="7">
        <v>16568.950399400001</v>
      </c>
      <c r="Q1107" s="24">
        <f t="shared" si="88"/>
        <v>1.9647162993908674E-5</v>
      </c>
      <c r="R1107" s="24">
        <v>0.48597422242164612</v>
      </c>
      <c r="S1107" s="25">
        <f t="shared" si="89"/>
        <v>9.5480147587561075E-4</v>
      </c>
      <c r="T1107" s="4">
        <v>1106</v>
      </c>
    </row>
    <row r="1108" spans="1:20" x14ac:dyDescent="0.25">
      <c r="A1108" s="33">
        <v>70717</v>
      </c>
      <c r="B1108" s="5" t="s">
        <v>621</v>
      </c>
      <c r="C1108" s="5" t="s">
        <v>214</v>
      </c>
      <c r="D1108" s="6"/>
      <c r="E1108" s="7"/>
      <c r="F1108" s="8"/>
      <c r="G1108" s="7">
        <v>2.9589348838999999E-3</v>
      </c>
      <c r="H1108" s="7"/>
      <c r="I1108" s="8">
        <v>1</v>
      </c>
      <c r="J1108" s="7"/>
      <c r="K1108" s="1"/>
      <c r="L1108" s="8">
        <f t="shared" si="85"/>
        <v>1</v>
      </c>
      <c r="M1108" s="6">
        <v>2.9589348839699999E-3</v>
      </c>
      <c r="N1108" s="6">
        <f t="shared" si="86"/>
        <v>2.9589348838999999E-3</v>
      </c>
      <c r="O1108" s="7">
        <f t="shared" si="87"/>
        <v>6.9999995383485114E-14</v>
      </c>
      <c r="P1108" s="7">
        <v>21301.166199899999</v>
      </c>
      <c r="Q1108" s="24">
        <f t="shared" si="88"/>
        <v>1.3890952524392261E-7</v>
      </c>
      <c r="R1108" s="24">
        <v>0.55031889677047729</v>
      </c>
      <c r="S1108" s="25">
        <f t="shared" si="89"/>
        <v>7.6444536683146256E-6</v>
      </c>
      <c r="T1108" s="4">
        <v>1107</v>
      </c>
    </row>
    <row r="1109" spans="1:20" x14ac:dyDescent="0.25">
      <c r="A1109" s="33">
        <v>8560</v>
      </c>
      <c r="B1109" s="5" t="s">
        <v>1062</v>
      </c>
      <c r="C1109" s="5" t="s">
        <v>869</v>
      </c>
      <c r="D1109" s="6"/>
      <c r="E1109" s="7"/>
      <c r="F1109" s="8"/>
      <c r="G1109" s="7"/>
      <c r="H1109" s="7"/>
      <c r="I1109" s="8"/>
      <c r="J1109" s="7"/>
      <c r="K1109" s="1"/>
      <c r="L1109" s="8">
        <f t="shared" si="85"/>
        <v>0</v>
      </c>
      <c r="M1109" s="6">
        <v>0</v>
      </c>
      <c r="N1109" s="6">
        <f t="shared" si="86"/>
        <v>0</v>
      </c>
      <c r="O1109" s="7">
        <f t="shared" si="87"/>
        <v>0</v>
      </c>
      <c r="P1109" s="7">
        <v>20473.706105500001</v>
      </c>
      <c r="Q1109" s="24">
        <f t="shared" si="88"/>
        <v>0</v>
      </c>
      <c r="R1109" s="24">
        <v>0.5819430947303772</v>
      </c>
      <c r="S1109" s="25">
        <f t="shared" si="89"/>
        <v>0</v>
      </c>
      <c r="T1109" s="4">
        <v>1108</v>
      </c>
    </row>
    <row r="1110" spans="1:20" x14ac:dyDescent="0.25">
      <c r="A1110" s="33">
        <v>8137</v>
      </c>
      <c r="B1110" s="5" t="s">
        <v>1063</v>
      </c>
      <c r="C1110" s="5" t="s">
        <v>869</v>
      </c>
      <c r="D1110" s="6"/>
      <c r="E1110" s="7"/>
      <c r="F1110" s="8"/>
      <c r="G1110" s="7"/>
      <c r="H1110" s="7"/>
      <c r="I1110" s="8"/>
      <c r="J1110" s="7"/>
      <c r="K1110" s="1"/>
      <c r="L1110" s="8">
        <f t="shared" si="85"/>
        <v>0</v>
      </c>
      <c r="M1110" s="6">
        <v>0</v>
      </c>
      <c r="N1110" s="6">
        <f t="shared" si="86"/>
        <v>0</v>
      </c>
      <c r="O1110" s="7">
        <f t="shared" si="87"/>
        <v>0</v>
      </c>
      <c r="P1110" s="7">
        <v>9944.9889055999993</v>
      </c>
      <c r="Q1110" s="24">
        <f t="shared" si="88"/>
        <v>0</v>
      </c>
      <c r="R1110" s="24">
        <v>0.83760684728622437</v>
      </c>
      <c r="S1110" s="25">
        <f t="shared" si="89"/>
        <v>0</v>
      </c>
      <c r="T1110" s="4">
        <v>1109</v>
      </c>
    </row>
    <row r="1111" spans="1:20" x14ac:dyDescent="0.25">
      <c r="A1111" s="33">
        <v>8758</v>
      </c>
      <c r="B1111" s="5" t="s">
        <v>1064</v>
      </c>
      <c r="C1111" s="5" t="s">
        <v>869</v>
      </c>
      <c r="D1111" s="6"/>
      <c r="E1111" s="7"/>
      <c r="F1111" s="8"/>
      <c r="G1111" s="7"/>
      <c r="H1111" s="7"/>
      <c r="I1111" s="8"/>
      <c r="J1111" s="7"/>
      <c r="K1111" s="1"/>
      <c r="L1111" s="8">
        <f t="shared" si="85"/>
        <v>0</v>
      </c>
      <c r="M1111" s="6">
        <v>0</v>
      </c>
      <c r="N1111" s="6">
        <f t="shared" si="86"/>
        <v>0</v>
      </c>
      <c r="O1111" s="7">
        <f t="shared" si="87"/>
        <v>0</v>
      </c>
      <c r="P1111" s="7">
        <v>5922.1746687300001</v>
      </c>
      <c r="Q1111" s="24">
        <f t="shared" si="88"/>
        <v>0</v>
      </c>
      <c r="R1111" s="24">
        <v>0.71428573131561279</v>
      </c>
      <c r="S1111" s="25">
        <f t="shared" si="89"/>
        <v>0</v>
      </c>
      <c r="T1111" s="4">
        <v>1110</v>
      </c>
    </row>
    <row r="1112" spans="1:20" x14ac:dyDescent="0.25">
      <c r="A1112" s="33">
        <v>8520</v>
      </c>
      <c r="B1112" s="5" t="s">
        <v>1065</v>
      </c>
      <c r="C1112" s="5" t="s">
        <v>869</v>
      </c>
      <c r="D1112" s="6"/>
      <c r="E1112" s="7"/>
      <c r="F1112" s="8"/>
      <c r="G1112" s="7"/>
      <c r="H1112" s="7"/>
      <c r="I1112" s="8"/>
      <c r="J1112" s="7"/>
      <c r="K1112" s="1"/>
      <c r="L1112" s="8">
        <f t="shared" si="85"/>
        <v>0</v>
      </c>
      <c r="M1112" s="6">
        <v>0</v>
      </c>
      <c r="N1112" s="6">
        <f t="shared" si="86"/>
        <v>0</v>
      </c>
      <c r="O1112" s="7">
        <f t="shared" si="87"/>
        <v>0</v>
      </c>
      <c r="P1112" s="7">
        <v>9149.3054028099996</v>
      </c>
      <c r="Q1112" s="24">
        <f t="shared" si="88"/>
        <v>0</v>
      </c>
      <c r="R1112" s="24">
        <v>0.55091822147369385</v>
      </c>
      <c r="S1112" s="25">
        <f t="shared" si="89"/>
        <v>0</v>
      </c>
      <c r="T1112" s="4">
        <v>1111</v>
      </c>
    </row>
    <row r="1113" spans="1:20" x14ac:dyDescent="0.25">
      <c r="A1113" s="33">
        <v>8433</v>
      </c>
      <c r="B1113" s="5" t="s">
        <v>1066</v>
      </c>
      <c r="C1113" s="5" t="s">
        <v>869</v>
      </c>
      <c r="D1113" s="6"/>
      <c r="E1113" s="7"/>
      <c r="F1113" s="8"/>
      <c r="G1113" s="7"/>
      <c r="H1113" s="7"/>
      <c r="I1113" s="8"/>
      <c r="J1113" s="7"/>
      <c r="K1113" s="1"/>
      <c r="L1113" s="8">
        <f t="shared" si="85"/>
        <v>0</v>
      </c>
      <c r="M1113" s="6">
        <v>0</v>
      </c>
      <c r="N1113" s="6">
        <f t="shared" si="86"/>
        <v>0</v>
      </c>
      <c r="O1113" s="7">
        <f t="shared" si="87"/>
        <v>0</v>
      </c>
      <c r="P1113" s="7">
        <v>9896.3910268799991</v>
      </c>
      <c r="Q1113" s="24">
        <f t="shared" si="88"/>
        <v>0</v>
      </c>
      <c r="R1113" s="24">
        <v>0.53298497200012207</v>
      </c>
      <c r="S1113" s="25">
        <f t="shared" si="89"/>
        <v>0</v>
      </c>
      <c r="T1113" s="4">
        <v>1112</v>
      </c>
    </row>
    <row r="1114" spans="1:20" x14ac:dyDescent="0.25">
      <c r="A1114" s="33">
        <v>8685</v>
      </c>
      <c r="B1114" s="5" t="s">
        <v>1067</v>
      </c>
      <c r="C1114" s="5" t="s">
        <v>869</v>
      </c>
      <c r="D1114" s="6"/>
      <c r="E1114" s="7"/>
      <c r="F1114" s="8"/>
      <c r="G1114" s="7"/>
      <c r="H1114" s="7"/>
      <c r="I1114" s="8"/>
      <c r="J1114" s="7"/>
      <c r="K1114" s="1"/>
      <c r="L1114" s="8">
        <f t="shared" si="85"/>
        <v>0</v>
      </c>
      <c r="M1114" s="6">
        <v>0</v>
      </c>
      <c r="N1114" s="6">
        <f t="shared" si="86"/>
        <v>0</v>
      </c>
      <c r="O1114" s="7">
        <f t="shared" si="87"/>
        <v>0</v>
      </c>
      <c r="P1114" s="7">
        <v>6592.1203648000001</v>
      </c>
      <c r="Q1114" s="24">
        <f t="shared" si="88"/>
        <v>0</v>
      </c>
      <c r="R1114" s="24">
        <v>0.46265560388565063</v>
      </c>
      <c r="S1114" s="25">
        <f t="shared" si="89"/>
        <v>0</v>
      </c>
      <c r="T1114" s="4">
        <v>1113</v>
      </c>
    </row>
    <row r="1115" spans="1:20" x14ac:dyDescent="0.25">
      <c r="A1115" s="33">
        <v>8634</v>
      </c>
      <c r="B1115" s="5" t="s">
        <v>1068</v>
      </c>
      <c r="C1115" s="5" t="s">
        <v>869</v>
      </c>
      <c r="D1115" s="6"/>
      <c r="E1115" s="7"/>
      <c r="F1115" s="8"/>
      <c r="G1115" s="7"/>
      <c r="H1115" s="7"/>
      <c r="I1115" s="8"/>
      <c r="J1115" s="7"/>
      <c r="K1115" s="1"/>
      <c r="L1115" s="8">
        <f t="shared" si="85"/>
        <v>0</v>
      </c>
      <c r="M1115" s="6">
        <v>0</v>
      </c>
      <c r="N1115" s="6">
        <f t="shared" si="86"/>
        <v>0</v>
      </c>
      <c r="O1115" s="7">
        <f t="shared" si="87"/>
        <v>0</v>
      </c>
      <c r="P1115" s="7">
        <v>4239.1132343999998</v>
      </c>
      <c r="Q1115" s="24">
        <f t="shared" si="88"/>
        <v>0</v>
      </c>
      <c r="R1115" s="24">
        <v>0.45172029733657837</v>
      </c>
      <c r="S1115" s="25">
        <f t="shared" si="89"/>
        <v>0</v>
      </c>
      <c r="T1115" s="4">
        <v>1114</v>
      </c>
    </row>
    <row r="1116" spans="1:20" x14ac:dyDescent="0.25">
      <c r="A1116" s="33">
        <v>8078</v>
      </c>
      <c r="B1116" s="5" t="s">
        <v>1069</v>
      </c>
      <c r="C1116" s="5" t="s">
        <v>869</v>
      </c>
      <c r="D1116" s="6"/>
      <c r="E1116" s="7"/>
      <c r="F1116" s="8"/>
      <c r="G1116" s="7"/>
      <c r="H1116" s="7"/>
      <c r="I1116" s="8"/>
      <c r="J1116" s="7"/>
      <c r="K1116" s="1"/>
      <c r="L1116" s="8">
        <f t="shared" si="85"/>
        <v>0</v>
      </c>
      <c r="M1116" s="6">
        <v>0</v>
      </c>
      <c r="N1116" s="6">
        <f t="shared" si="86"/>
        <v>0</v>
      </c>
      <c r="O1116" s="7">
        <f t="shared" si="87"/>
        <v>0</v>
      </c>
      <c r="P1116" s="7">
        <v>12115.4366118</v>
      </c>
      <c r="Q1116" s="24">
        <f t="shared" si="88"/>
        <v>0</v>
      </c>
      <c r="R1116" s="24">
        <v>0.44421198964118958</v>
      </c>
      <c r="S1116" s="25">
        <f t="shared" si="89"/>
        <v>0</v>
      </c>
      <c r="T1116" s="4">
        <v>1115</v>
      </c>
    </row>
    <row r="1117" spans="1:20" x14ac:dyDescent="0.25">
      <c r="A1117" s="33">
        <v>8675</v>
      </c>
      <c r="B1117" s="5" t="s">
        <v>1070</v>
      </c>
      <c r="C1117" s="5" t="s">
        <v>869</v>
      </c>
      <c r="D1117" s="6"/>
      <c r="E1117" s="7"/>
      <c r="F1117" s="8"/>
      <c r="G1117" s="7"/>
      <c r="H1117" s="7"/>
      <c r="I1117" s="8"/>
      <c r="J1117" s="7"/>
      <c r="K1117" s="1"/>
      <c r="L1117" s="8">
        <f t="shared" si="85"/>
        <v>0</v>
      </c>
      <c r="M1117" s="6">
        <v>0</v>
      </c>
      <c r="N1117" s="6">
        <f t="shared" si="86"/>
        <v>0</v>
      </c>
      <c r="O1117" s="7">
        <f t="shared" si="87"/>
        <v>0</v>
      </c>
      <c r="P1117" s="7">
        <v>5762.3249594899999</v>
      </c>
      <c r="Q1117" s="24">
        <f t="shared" si="88"/>
        <v>0</v>
      </c>
      <c r="R1117" s="24">
        <v>0.49056604504585266</v>
      </c>
      <c r="S1117" s="25">
        <f t="shared" si="89"/>
        <v>0</v>
      </c>
      <c r="T1117" s="4">
        <v>1116</v>
      </c>
    </row>
    <row r="1118" spans="1:20" x14ac:dyDescent="0.25">
      <c r="A1118" s="33">
        <v>8770</v>
      </c>
      <c r="B1118" s="5" t="s">
        <v>1071</v>
      </c>
      <c r="C1118" s="5" t="s">
        <v>869</v>
      </c>
      <c r="D1118" s="6"/>
      <c r="E1118" s="7"/>
      <c r="F1118" s="8"/>
      <c r="G1118" s="7"/>
      <c r="H1118" s="7"/>
      <c r="I1118" s="8"/>
      <c r="J1118" s="7"/>
      <c r="K1118" s="1"/>
      <c r="L1118" s="8">
        <f t="shared" si="85"/>
        <v>0</v>
      </c>
      <c r="M1118" s="6">
        <v>0</v>
      </c>
      <c r="N1118" s="6">
        <f t="shared" si="86"/>
        <v>0</v>
      </c>
      <c r="O1118" s="7">
        <f t="shared" si="87"/>
        <v>0</v>
      </c>
      <c r="P1118" s="7">
        <v>4230.6366228200004</v>
      </c>
      <c r="Q1118" s="24">
        <f t="shared" si="88"/>
        <v>0</v>
      </c>
      <c r="R1118" s="24">
        <v>0.6114649772644043</v>
      </c>
      <c r="S1118" s="25">
        <f t="shared" si="89"/>
        <v>0</v>
      </c>
      <c r="T1118" s="4">
        <v>1117</v>
      </c>
    </row>
    <row r="1119" spans="1:20" x14ac:dyDescent="0.25">
      <c r="A1119" s="33">
        <v>8558</v>
      </c>
      <c r="B1119" s="5" t="s">
        <v>1072</v>
      </c>
      <c r="C1119" s="5" t="s">
        <v>869</v>
      </c>
      <c r="D1119" s="6"/>
      <c r="E1119" s="7"/>
      <c r="F1119" s="8"/>
      <c r="G1119" s="7"/>
      <c r="H1119" s="7"/>
      <c r="I1119" s="8"/>
      <c r="J1119" s="7"/>
      <c r="K1119" s="1"/>
      <c r="L1119" s="8">
        <f t="shared" si="85"/>
        <v>0</v>
      </c>
      <c r="M1119" s="6">
        <v>0</v>
      </c>
      <c r="N1119" s="6">
        <f t="shared" si="86"/>
        <v>0</v>
      </c>
      <c r="O1119" s="7">
        <f t="shared" si="87"/>
        <v>0</v>
      </c>
      <c r="P1119" s="7">
        <v>7415.2764581700003</v>
      </c>
      <c r="Q1119" s="24">
        <f t="shared" si="88"/>
        <v>0</v>
      </c>
      <c r="R1119" s="24">
        <v>0.41181737184524536</v>
      </c>
      <c r="S1119" s="25">
        <f t="shared" si="89"/>
        <v>0</v>
      </c>
      <c r="T1119" s="4">
        <v>1118</v>
      </c>
    </row>
    <row r="1120" spans="1:20" x14ac:dyDescent="0.25">
      <c r="A1120" s="34">
        <v>88001</v>
      </c>
      <c r="B1120" s="1" t="s">
        <v>117</v>
      </c>
      <c r="C1120" s="1" t="s">
        <v>1075</v>
      </c>
      <c r="D1120" s="1"/>
      <c r="E1120" s="1"/>
      <c r="F1120" s="8"/>
      <c r="G1120" s="1"/>
      <c r="H1120" s="1"/>
      <c r="I1120" s="8"/>
      <c r="J1120" s="1"/>
      <c r="K1120" s="1"/>
      <c r="L1120" s="8">
        <f t="shared" si="85"/>
        <v>0</v>
      </c>
      <c r="M1120" s="5">
        <v>0</v>
      </c>
      <c r="N1120" s="5">
        <v>0</v>
      </c>
      <c r="O1120" s="1">
        <v>0</v>
      </c>
      <c r="P1120" s="7">
        <v>2730.047591</v>
      </c>
      <c r="Q1120" s="24">
        <f t="shared" si="88"/>
        <v>0</v>
      </c>
      <c r="R1120" s="69">
        <v>0.24</v>
      </c>
      <c r="S1120" s="25">
        <f t="shared" si="89"/>
        <v>0</v>
      </c>
      <c r="T1120" s="4">
        <v>1119</v>
      </c>
    </row>
    <row r="1121" spans="1:20" x14ac:dyDescent="0.25">
      <c r="A1121" s="34">
        <v>88564</v>
      </c>
      <c r="B1121" s="1" t="s">
        <v>1076</v>
      </c>
      <c r="C1121" s="1" t="s">
        <v>1075</v>
      </c>
      <c r="D1121" s="1"/>
      <c r="E1121" s="1"/>
      <c r="F1121" s="8"/>
      <c r="G1121" s="1"/>
      <c r="H1121" s="1"/>
      <c r="I1121" s="8"/>
      <c r="J1121" s="1"/>
      <c r="K1121" s="1"/>
      <c r="L1121" s="8">
        <f t="shared" si="85"/>
        <v>0</v>
      </c>
      <c r="M1121" s="5">
        <v>0</v>
      </c>
      <c r="N1121" s="5">
        <v>0</v>
      </c>
      <c r="O1121" s="1">
        <v>0</v>
      </c>
      <c r="P1121" s="7">
        <v>2241.4577530000001</v>
      </c>
      <c r="Q1121" s="24">
        <f t="shared" si="88"/>
        <v>0</v>
      </c>
      <c r="R1121" s="69">
        <v>0.24</v>
      </c>
      <c r="S1121" s="25">
        <f t="shared" si="89"/>
        <v>0</v>
      </c>
      <c r="T1121" s="4">
        <v>1120</v>
      </c>
    </row>
    <row r="1122" spans="1:20" x14ac:dyDescent="0.25">
      <c r="A1122" s="33">
        <v>70233</v>
      </c>
      <c r="B1122" s="5" t="s">
        <v>1073</v>
      </c>
      <c r="C1122" s="5" t="s">
        <v>214</v>
      </c>
      <c r="D1122" s="6"/>
      <c r="E1122" s="7"/>
      <c r="F1122" s="8"/>
      <c r="G1122" s="7"/>
      <c r="H1122" s="7"/>
      <c r="I1122" s="8"/>
      <c r="J1122" s="7"/>
      <c r="K1122" s="1"/>
      <c r="L1122" s="8">
        <f t="shared" si="85"/>
        <v>0</v>
      </c>
      <c r="M1122" s="6">
        <v>0</v>
      </c>
      <c r="N1122" s="6">
        <f>+D1122+E1122+G1122+H1122+J1122</f>
        <v>0</v>
      </c>
      <c r="O1122" s="7">
        <f>+M1122-N1122</f>
        <v>0</v>
      </c>
      <c r="P1122" s="7">
        <v>20162.4299651</v>
      </c>
      <c r="Q1122" s="24">
        <f t="shared" si="88"/>
        <v>0</v>
      </c>
      <c r="R1122" s="24">
        <v>0.47872340679168701</v>
      </c>
      <c r="S1122" s="25">
        <f t="shared" si="89"/>
        <v>0</v>
      </c>
      <c r="T1122" s="4">
        <v>1121</v>
      </c>
    </row>
    <row r="1123" spans="1:20" x14ac:dyDescent="0.25">
      <c r="A1123" s="33">
        <v>70742</v>
      </c>
      <c r="B1123" s="5" t="s">
        <v>1074</v>
      </c>
      <c r="C1123" s="5" t="s">
        <v>214</v>
      </c>
      <c r="D1123" s="6"/>
      <c r="E1123" s="7"/>
      <c r="F1123" s="8"/>
      <c r="G1123" s="7"/>
      <c r="H1123" s="7"/>
      <c r="I1123" s="8"/>
      <c r="J1123" s="7"/>
      <c r="K1123" s="1"/>
      <c r="L1123" s="8">
        <f t="shared" si="85"/>
        <v>0</v>
      </c>
      <c r="M1123" s="6">
        <v>0</v>
      </c>
      <c r="N1123" s="6">
        <f>+D1123+E1123+G1123+H1123+J1123</f>
        <v>0</v>
      </c>
      <c r="O1123" s="7">
        <f>+M1123-N1123</f>
        <v>0</v>
      </c>
      <c r="P1123" s="7">
        <v>45754.745595799999</v>
      </c>
      <c r="Q1123" s="24">
        <f t="shared" si="88"/>
        <v>0</v>
      </c>
      <c r="R1123" s="24">
        <v>0.61456102132797241</v>
      </c>
      <c r="S1123" s="25">
        <f t="shared" si="89"/>
        <v>0</v>
      </c>
      <c r="T1123" s="4">
        <v>1122</v>
      </c>
    </row>
    <row r="1124" spans="1:20" x14ac:dyDescent="0.25">
      <c r="M1124" s="21">
        <f>SUM(M2:M1123)</f>
        <v>32607931.437534917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29"/>
  <sheetViews>
    <sheetView zoomScale="90" zoomScaleNormal="90" workbookViewId="0">
      <pane xSplit="4" ySplit="2" topLeftCell="AF3" activePane="bottomRight" state="frozen"/>
      <selection pane="topRight" activeCell="E1" sqref="E1"/>
      <selection pane="bottomLeft" activeCell="A3" sqref="A3"/>
      <selection pane="bottomRight" activeCell="B20" sqref="B20"/>
    </sheetView>
  </sheetViews>
  <sheetFormatPr baseColWidth="10" defaultRowHeight="15" x14ac:dyDescent="0.25"/>
  <cols>
    <col min="2" max="2" width="30.85546875" bestFit="1" customWidth="1"/>
    <col min="3" max="3" width="15.28515625" bestFit="1" customWidth="1"/>
    <col min="4" max="4" width="21.7109375" customWidth="1"/>
    <col min="5" max="8" width="15.85546875" customWidth="1"/>
    <col min="9" max="14" width="13.42578125" customWidth="1"/>
    <col min="15" max="16" width="20.42578125" customWidth="1"/>
    <col min="17" max="19" width="13.42578125" customWidth="1"/>
    <col min="20" max="20" width="15.5703125" bestFit="1" customWidth="1"/>
    <col min="21" max="24" width="16.85546875" customWidth="1"/>
    <col min="25" max="26" width="19.28515625" customWidth="1"/>
    <col min="27" max="30" width="16.85546875" customWidth="1"/>
    <col min="31" max="31" width="31.140625" customWidth="1"/>
    <col min="32" max="33" width="16.85546875" customWidth="1"/>
    <col min="34" max="34" width="16.28515625" bestFit="1" customWidth="1"/>
    <col min="35" max="35" width="16.85546875" customWidth="1"/>
  </cols>
  <sheetData>
    <row r="1" spans="1:35" ht="15" customHeight="1" x14ac:dyDescent="0.25">
      <c r="A1" s="54" t="s">
        <v>1284</v>
      </c>
      <c r="E1" s="67" t="s">
        <v>1205</v>
      </c>
      <c r="F1" s="66"/>
      <c r="G1" s="66"/>
      <c r="H1" s="66"/>
      <c r="I1" s="66"/>
      <c r="J1" s="66"/>
      <c r="K1" s="66" t="s">
        <v>1207</v>
      </c>
      <c r="L1" s="66"/>
      <c r="M1" s="66"/>
      <c r="N1" s="66"/>
      <c r="O1" s="66"/>
      <c r="P1" s="66"/>
      <c r="Q1" s="66"/>
      <c r="R1" s="66"/>
      <c r="S1" s="66"/>
      <c r="T1" s="66"/>
      <c r="U1" s="68" t="s">
        <v>1209</v>
      </c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</row>
    <row r="2" spans="1:35" s="42" customFormat="1" ht="90" x14ac:dyDescent="0.25">
      <c r="A2" s="41" t="s">
        <v>1240</v>
      </c>
      <c r="B2" s="41" t="s">
        <v>1204</v>
      </c>
      <c r="C2" s="30" t="s">
        <v>1241</v>
      </c>
      <c r="D2" s="41" t="s">
        <v>1203</v>
      </c>
      <c r="E2" s="30" t="s">
        <v>1248</v>
      </c>
      <c r="F2" s="30" t="s">
        <v>1249</v>
      </c>
      <c r="G2" s="30" t="s">
        <v>1250</v>
      </c>
      <c r="H2" s="30" t="s">
        <v>1251</v>
      </c>
      <c r="I2" s="30" t="s">
        <v>1246</v>
      </c>
      <c r="J2" s="37" t="s">
        <v>1231</v>
      </c>
      <c r="K2" s="28" t="s">
        <v>1215</v>
      </c>
      <c r="L2" s="28" t="s">
        <v>1216</v>
      </c>
      <c r="M2" s="28" t="s">
        <v>1217</v>
      </c>
      <c r="N2" s="28" t="s">
        <v>1218</v>
      </c>
      <c r="O2" s="28" t="s">
        <v>1214</v>
      </c>
      <c r="P2" s="28" t="s">
        <v>1227</v>
      </c>
      <c r="Q2" s="30" t="s">
        <v>1206</v>
      </c>
      <c r="R2" s="30" t="s">
        <v>1208</v>
      </c>
      <c r="S2" s="30" t="s">
        <v>1228</v>
      </c>
      <c r="T2" s="37" t="s">
        <v>1230</v>
      </c>
      <c r="U2" s="28" t="s">
        <v>1210</v>
      </c>
      <c r="V2" s="28" t="s">
        <v>1211</v>
      </c>
      <c r="W2" s="28" t="s">
        <v>1212</v>
      </c>
      <c r="X2" s="28" t="s">
        <v>1213</v>
      </c>
      <c r="Y2" s="28" t="s">
        <v>1219</v>
      </c>
      <c r="Z2" s="28" t="s">
        <v>1229</v>
      </c>
      <c r="AA2" s="30" t="s">
        <v>1220</v>
      </c>
      <c r="AB2" s="30" t="s">
        <v>1221</v>
      </c>
      <c r="AC2" s="30" t="s">
        <v>1222</v>
      </c>
      <c r="AD2" s="30" t="s">
        <v>1223</v>
      </c>
      <c r="AE2" s="28" t="s">
        <v>1239</v>
      </c>
      <c r="AF2" s="28" t="s">
        <v>1224</v>
      </c>
      <c r="AG2" s="39" t="s">
        <v>1232</v>
      </c>
      <c r="AH2" s="39" t="s">
        <v>1233</v>
      </c>
      <c r="AI2" s="39" t="s">
        <v>1234</v>
      </c>
    </row>
    <row r="3" spans="1:35" x14ac:dyDescent="0.25">
      <c r="A3" s="1">
        <v>91263</v>
      </c>
      <c r="B3" s="1" t="s">
        <v>847</v>
      </c>
      <c r="C3" s="34">
        <v>91</v>
      </c>
      <c r="D3" s="1" t="s">
        <v>779</v>
      </c>
      <c r="E3" s="31">
        <v>0</v>
      </c>
      <c r="F3" s="31">
        <v>0</v>
      </c>
      <c r="G3" s="31">
        <v>0</v>
      </c>
      <c r="H3" s="31">
        <v>0</v>
      </c>
      <c r="I3" s="31">
        <f t="shared" ref="I3:I66" si="0">AVERAGE(E3:H3)</f>
        <v>0</v>
      </c>
      <c r="J3" s="38">
        <f t="shared" ref="J3:J66" si="1">IF(I3&gt;$J$1127,1,IF(I3&lt;$J$1126,0,(I3-$J$1126)/($J$1127-$J$1126)))</f>
        <v>0</v>
      </c>
      <c r="K3" s="31">
        <v>0</v>
      </c>
      <c r="L3" s="31">
        <v>0</v>
      </c>
      <c r="M3" s="31">
        <v>0</v>
      </c>
      <c r="N3" s="31">
        <v>0</v>
      </c>
      <c r="O3" s="31">
        <f t="shared" ref="O3:O66" si="2">AVERAGE(K3:N3)</f>
        <v>0</v>
      </c>
      <c r="P3" s="7">
        <f t="shared" ref="P3:P66" si="3">IF(O3&gt;$P$1127,1,IF(O3&lt;$P$1126,0,(O3-$P$1126)/($P$1127-$P$1126)))</f>
        <v>0</v>
      </c>
      <c r="Q3" s="26">
        <v>0</v>
      </c>
      <c r="R3" s="8">
        <v>0</v>
      </c>
      <c r="S3" s="7">
        <f t="shared" ref="S3:S66" si="4">IF(R3&gt;$S$1127,1,IF(R3&lt;$S$1126,0,(R3-$S$1126)/($S$1127-$S$1126)))</f>
        <v>0</v>
      </c>
      <c r="T3" s="38">
        <f t="shared" ref="T3:T66" si="5">AVERAGE(P3,Q3,S3)</f>
        <v>0</v>
      </c>
      <c r="U3" s="31">
        <v>0</v>
      </c>
      <c r="V3" s="31">
        <v>0</v>
      </c>
      <c r="W3" s="31">
        <v>0</v>
      </c>
      <c r="X3" s="31">
        <v>0</v>
      </c>
      <c r="Y3" s="31">
        <f t="shared" ref="Y3:Y66" si="6">AVERAGE(U3:X3)</f>
        <v>0</v>
      </c>
      <c r="Z3" s="7">
        <f t="shared" ref="Z3:Z66" si="7">IF(Y3&gt;$Z$1127,1,IF(Y3&lt;$Z$1126,0,(Y3-$Z$1126)/($Z$1127-$Z$1126)))</f>
        <v>0</v>
      </c>
      <c r="AA3" s="31" t="s">
        <v>1087</v>
      </c>
      <c r="AB3" s="31" t="s">
        <v>1087</v>
      </c>
      <c r="AC3" s="31" t="s">
        <v>1087</v>
      </c>
      <c r="AD3" s="31">
        <f t="shared" ref="AD3:AD66" si="8">IF(OR(AB3="Adoptado",AC3="Adoptado"),1,0)</f>
        <v>0</v>
      </c>
      <c r="AE3" s="31">
        <f t="shared" ref="AE3:AE66" si="9">SUM(IF(AA3="Creado",1,0),AD3)</f>
        <v>0</v>
      </c>
      <c r="AF3" s="7">
        <f t="shared" ref="AF3:AF66" si="10">AE3/$AE$1126</f>
        <v>0</v>
      </c>
      <c r="AG3" s="38">
        <f t="shared" ref="AG3:AG66" si="11">AVERAGE(Z3,AF3)</f>
        <v>0</v>
      </c>
      <c r="AH3" s="38">
        <f t="shared" ref="AH3:AH66" si="12">AVERAGE(J3,T3,AG3)*100</f>
        <v>0</v>
      </c>
      <c r="AI3" s="38" t="str">
        <f t="shared" ref="AI3:AI66" si="13">IF(OR(A3=5001,A3=8001,A3=11001,A3=13001,A3=17001,A3=23001,A3=50001,A3=52001,A3=54001,A3=66001,A3=68001,A3=73001,A3=76001),"C",IF(AH3&lt;$AI$1126,"G1",IF(AND(AH3&gt;=$AI$1126,AH3&lt;$AI$1127),"G2",IF(AND(AH3&gt;=$AI$1127,AH3&lt;$AI$1128),"G3","G4"))))</f>
        <v>G1</v>
      </c>
    </row>
    <row r="4" spans="1:35" x14ac:dyDescent="0.25">
      <c r="A4" s="1">
        <v>91405</v>
      </c>
      <c r="B4" s="1" t="s">
        <v>1002</v>
      </c>
      <c r="C4" s="34">
        <v>91</v>
      </c>
      <c r="D4" s="1" t="s">
        <v>779</v>
      </c>
      <c r="E4" s="31">
        <v>0</v>
      </c>
      <c r="F4" s="31">
        <v>0</v>
      </c>
      <c r="G4" s="31">
        <v>0</v>
      </c>
      <c r="H4" s="31">
        <v>0</v>
      </c>
      <c r="I4" s="31">
        <f t="shared" si="0"/>
        <v>0</v>
      </c>
      <c r="J4" s="38">
        <f t="shared" si="1"/>
        <v>0</v>
      </c>
      <c r="K4" s="31">
        <v>0</v>
      </c>
      <c r="L4" s="31">
        <v>0</v>
      </c>
      <c r="M4" s="31">
        <v>0</v>
      </c>
      <c r="N4" s="31">
        <v>0</v>
      </c>
      <c r="O4" s="31">
        <f t="shared" si="2"/>
        <v>0</v>
      </c>
      <c r="P4" s="7">
        <f t="shared" si="3"/>
        <v>0</v>
      </c>
      <c r="Q4" s="26">
        <v>0</v>
      </c>
      <c r="R4" s="8">
        <v>0</v>
      </c>
      <c r="S4" s="7">
        <f t="shared" si="4"/>
        <v>0</v>
      </c>
      <c r="T4" s="38">
        <f t="shared" si="5"/>
        <v>0</v>
      </c>
      <c r="U4" s="31">
        <v>0</v>
      </c>
      <c r="V4" s="31">
        <v>0</v>
      </c>
      <c r="W4" s="31">
        <v>0</v>
      </c>
      <c r="X4" s="31">
        <v>0</v>
      </c>
      <c r="Y4" s="31">
        <f t="shared" si="6"/>
        <v>0</v>
      </c>
      <c r="Z4" s="7">
        <f t="shared" si="7"/>
        <v>0</v>
      </c>
      <c r="AA4" s="31" t="s">
        <v>1087</v>
      </c>
      <c r="AB4" s="31" t="s">
        <v>1087</v>
      </c>
      <c r="AC4" s="31" t="s">
        <v>1087</v>
      </c>
      <c r="AD4" s="31">
        <f t="shared" si="8"/>
        <v>0</v>
      </c>
      <c r="AE4" s="31">
        <f t="shared" si="9"/>
        <v>0</v>
      </c>
      <c r="AF4" s="7">
        <f t="shared" si="10"/>
        <v>0</v>
      </c>
      <c r="AG4" s="38">
        <f t="shared" si="11"/>
        <v>0</v>
      </c>
      <c r="AH4" s="38">
        <f t="shared" si="12"/>
        <v>0</v>
      </c>
      <c r="AI4" s="38" t="str">
        <f t="shared" si="13"/>
        <v>G1</v>
      </c>
    </row>
    <row r="5" spans="1:35" x14ac:dyDescent="0.25">
      <c r="A5" s="1">
        <v>91407</v>
      </c>
      <c r="B5" s="1" t="s">
        <v>986</v>
      </c>
      <c r="C5" s="34">
        <v>91</v>
      </c>
      <c r="D5" s="1" t="s">
        <v>779</v>
      </c>
      <c r="E5" s="31">
        <v>0</v>
      </c>
      <c r="F5" s="31">
        <v>0</v>
      </c>
      <c r="G5" s="31">
        <v>0</v>
      </c>
      <c r="H5" s="31">
        <v>0</v>
      </c>
      <c r="I5" s="31">
        <f t="shared" si="0"/>
        <v>0</v>
      </c>
      <c r="J5" s="38">
        <f t="shared" si="1"/>
        <v>0</v>
      </c>
      <c r="K5" s="31">
        <v>0</v>
      </c>
      <c r="L5" s="31">
        <v>0</v>
      </c>
      <c r="M5" s="31">
        <v>0</v>
      </c>
      <c r="N5" s="31">
        <v>0</v>
      </c>
      <c r="O5" s="31">
        <f t="shared" si="2"/>
        <v>0</v>
      </c>
      <c r="P5" s="7">
        <f t="shared" si="3"/>
        <v>0</v>
      </c>
      <c r="Q5" s="26">
        <v>0</v>
      </c>
      <c r="R5" s="8">
        <v>0</v>
      </c>
      <c r="S5" s="7">
        <f t="shared" si="4"/>
        <v>0</v>
      </c>
      <c r="T5" s="38">
        <f t="shared" si="5"/>
        <v>0</v>
      </c>
      <c r="U5" s="31">
        <v>0</v>
      </c>
      <c r="V5" s="31">
        <v>0</v>
      </c>
      <c r="W5" s="31">
        <v>0</v>
      </c>
      <c r="X5" s="31">
        <v>0</v>
      </c>
      <c r="Y5" s="31">
        <f t="shared" si="6"/>
        <v>0</v>
      </c>
      <c r="Z5" s="7">
        <f t="shared" si="7"/>
        <v>0</v>
      </c>
      <c r="AA5" s="31" t="s">
        <v>1087</v>
      </c>
      <c r="AB5" s="31" t="s">
        <v>1087</v>
      </c>
      <c r="AC5" s="31" t="s">
        <v>1087</v>
      </c>
      <c r="AD5" s="31">
        <f t="shared" si="8"/>
        <v>0</v>
      </c>
      <c r="AE5" s="31">
        <f t="shared" si="9"/>
        <v>0</v>
      </c>
      <c r="AF5" s="7">
        <f t="shared" si="10"/>
        <v>0</v>
      </c>
      <c r="AG5" s="38">
        <f t="shared" si="11"/>
        <v>0</v>
      </c>
      <c r="AH5" s="38">
        <f t="shared" si="12"/>
        <v>0</v>
      </c>
      <c r="AI5" s="38" t="str">
        <f t="shared" si="13"/>
        <v>G1</v>
      </c>
    </row>
    <row r="6" spans="1:35" x14ac:dyDescent="0.25">
      <c r="A6" s="1">
        <v>91430</v>
      </c>
      <c r="B6" s="1" t="s">
        <v>835</v>
      </c>
      <c r="C6" s="34">
        <v>91</v>
      </c>
      <c r="D6" s="1" t="s">
        <v>779</v>
      </c>
      <c r="E6" s="31">
        <v>0</v>
      </c>
      <c r="F6" s="31">
        <v>0</v>
      </c>
      <c r="G6" s="31">
        <v>0</v>
      </c>
      <c r="H6" s="31">
        <v>0</v>
      </c>
      <c r="I6" s="31">
        <f t="shared" si="0"/>
        <v>0</v>
      </c>
      <c r="J6" s="38">
        <f t="shared" si="1"/>
        <v>0</v>
      </c>
      <c r="K6" s="31">
        <v>0</v>
      </c>
      <c r="L6" s="31">
        <v>0</v>
      </c>
      <c r="M6" s="31">
        <v>0</v>
      </c>
      <c r="N6" s="31">
        <v>0</v>
      </c>
      <c r="O6" s="31">
        <f t="shared" si="2"/>
        <v>0</v>
      </c>
      <c r="P6" s="7">
        <f t="shared" si="3"/>
        <v>0</v>
      </c>
      <c r="Q6" s="26">
        <v>0</v>
      </c>
      <c r="R6" s="8">
        <v>0</v>
      </c>
      <c r="S6" s="7">
        <f t="shared" si="4"/>
        <v>0</v>
      </c>
      <c r="T6" s="38">
        <f t="shared" si="5"/>
        <v>0</v>
      </c>
      <c r="U6" s="31">
        <v>0</v>
      </c>
      <c r="V6" s="31">
        <v>0</v>
      </c>
      <c r="W6" s="31">
        <v>0</v>
      </c>
      <c r="X6" s="31">
        <v>0</v>
      </c>
      <c r="Y6" s="31">
        <f t="shared" si="6"/>
        <v>0</v>
      </c>
      <c r="Z6" s="7">
        <f t="shared" si="7"/>
        <v>0</v>
      </c>
      <c r="AA6" s="31" t="s">
        <v>1087</v>
      </c>
      <c r="AB6" s="31" t="s">
        <v>1087</v>
      </c>
      <c r="AC6" s="31" t="s">
        <v>1087</v>
      </c>
      <c r="AD6" s="31">
        <f t="shared" si="8"/>
        <v>0</v>
      </c>
      <c r="AE6" s="31">
        <f t="shared" si="9"/>
        <v>0</v>
      </c>
      <c r="AF6" s="7">
        <f t="shared" si="10"/>
        <v>0</v>
      </c>
      <c r="AG6" s="38">
        <f t="shared" si="11"/>
        <v>0</v>
      </c>
      <c r="AH6" s="38">
        <f t="shared" si="12"/>
        <v>0</v>
      </c>
      <c r="AI6" s="38" t="str">
        <f t="shared" si="13"/>
        <v>G1</v>
      </c>
    </row>
    <row r="7" spans="1:35" x14ac:dyDescent="0.25">
      <c r="A7" s="1">
        <v>91460</v>
      </c>
      <c r="B7" s="1" t="s">
        <v>931</v>
      </c>
      <c r="C7" s="34">
        <v>91</v>
      </c>
      <c r="D7" s="1" t="s">
        <v>779</v>
      </c>
      <c r="E7" s="31">
        <v>0</v>
      </c>
      <c r="F7" s="31">
        <v>0</v>
      </c>
      <c r="G7" s="31">
        <v>0</v>
      </c>
      <c r="H7" s="31">
        <v>0</v>
      </c>
      <c r="I7" s="31">
        <f t="shared" si="0"/>
        <v>0</v>
      </c>
      <c r="J7" s="38">
        <f t="shared" si="1"/>
        <v>0</v>
      </c>
      <c r="K7" s="31">
        <v>0</v>
      </c>
      <c r="L7" s="31">
        <v>0</v>
      </c>
      <c r="M7" s="31">
        <v>0</v>
      </c>
      <c r="N7" s="31">
        <v>0</v>
      </c>
      <c r="O7" s="31">
        <f t="shared" si="2"/>
        <v>0</v>
      </c>
      <c r="P7" s="7">
        <f t="shared" si="3"/>
        <v>0</v>
      </c>
      <c r="Q7" s="26">
        <v>0</v>
      </c>
      <c r="R7" s="8">
        <v>0</v>
      </c>
      <c r="S7" s="7">
        <f t="shared" si="4"/>
        <v>0</v>
      </c>
      <c r="T7" s="38">
        <f t="shared" si="5"/>
        <v>0</v>
      </c>
      <c r="U7" s="31">
        <v>0</v>
      </c>
      <c r="V7" s="31">
        <v>0</v>
      </c>
      <c r="W7" s="31">
        <v>0</v>
      </c>
      <c r="X7" s="31">
        <v>0</v>
      </c>
      <c r="Y7" s="31">
        <f t="shared" si="6"/>
        <v>0</v>
      </c>
      <c r="Z7" s="7">
        <f t="shared" si="7"/>
        <v>0</v>
      </c>
      <c r="AA7" s="31" t="s">
        <v>1087</v>
      </c>
      <c r="AB7" s="31" t="s">
        <v>1087</v>
      </c>
      <c r="AC7" s="31" t="s">
        <v>1087</v>
      </c>
      <c r="AD7" s="31">
        <f t="shared" si="8"/>
        <v>0</v>
      </c>
      <c r="AE7" s="31">
        <f t="shared" si="9"/>
        <v>0</v>
      </c>
      <c r="AF7" s="7">
        <f t="shared" si="10"/>
        <v>0</v>
      </c>
      <c r="AG7" s="38">
        <f t="shared" si="11"/>
        <v>0</v>
      </c>
      <c r="AH7" s="38">
        <f t="shared" si="12"/>
        <v>0</v>
      </c>
      <c r="AI7" s="38" t="str">
        <f t="shared" si="13"/>
        <v>G1</v>
      </c>
    </row>
    <row r="8" spans="1:35" x14ac:dyDescent="0.25">
      <c r="A8" s="1">
        <v>91530</v>
      </c>
      <c r="B8" s="1" t="s">
        <v>883</v>
      </c>
      <c r="C8" s="34">
        <v>91</v>
      </c>
      <c r="D8" s="1" t="s">
        <v>779</v>
      </c>
      <c r="E8" s="31">
        <v>0</v>
      </c>
      <c r="F8" s="31">
        <v>0</v>
      </c>
      <c r="G8" s="31">
        <v>0</v>
      </c>
      <c r="H8" s="31">
        <v>0</v>
      </c>
      <c r="I8" s="31">
        <f t="shared" si="0"/>
        <v>0</v>
      </c>
      <c r="J8" s="38">
        <f t="shared" si="1"/>
        <v>0</v>
      </c>
      <c r="K8" s="31">
        <v>0</v>
      </c>
      <c r="L8" s="31">
        <v>0</v>
      </c>
      <c r="M8" s="31">
        <v>0</v>
      </c>
      <c r="N8" s="31">
        <v>0</v>
      </c>
      <c r="O8" s="31">
        <f t="shared" si="2"/>
        <v>0</v>
      </c>
      <c r="P8" s="7">
        <f t="shared" si="3"/>
        <v>0</v>
      </c>
      <c r="Q8" s="26">
        <v>0</v>
      </c>
      <c r="R8" s="8">
        <v>0</v>
      </c>
      <c r="S8" s="7">
        <f t="shared" si="4"/>
        <v>0</v>
      </c>
      <c r="T8" s="38">
        <f t="shared" si="5"/>
        <v>0</v>
      </c>
      <c r="U8" s="31">
        <v>0</v>
      </c>
      <c r="V8" s="31">
        <v>0</v>
      </c>
      <c r="W8" s="31">
        <v>0</v>
      </c>
      <c r="X8" s="31">
        <v>0</v>
      </c>
      <c r="Y8" s="31">
        <f t="shared" si="6"/>
        <v>0</v>
      </c>
      <c r="Z8" s="7">
        <f t="shared" si="7"/>
        <v>0</v>
      </c>
      <c r="AA8" s="31" t="s">
        <v>1087</v>
      </c>
      <c r="AB8" s="31" t="s">
        <v>1087</v>
      </c>
      <c r="AC8" s="31" t="s">
        <v>1087</v>
      </c>
      <c r="AD8" s="31">
        <f t="shared" si="8"/>
        <v>0</v>
      </c>
      <c r="AE8" s="31">
        <f t="shared" si="9"/>
        <v>0</v>
      </c>
      <c r="AF8" s="7">
        <f t="shared" si="10"/>
        <v>0</v>
      </c>
      <c r="AG8" s="38">
        <f t="shared" si="11"/>
        <v>0</v>
      </c>
      <c r="AH8" s="38">
        <f t="shared" si="12"/>
        <v>0</v>
      </c>
      <c r="AI8" s="38" t="str">
        <f t="shared" si="13"/>
        <v>G1</v>
      </c>
    </row>
    <row r="9" spans="1:35" x14ac:dyDescent="0.25">
      <c r="A9" s="1">
        <v>91536</v>
      </c>
      <c r="B9" s="1" t="s">
        <v>997</v>
      </c>
      <c r="C9" s="34">
        <v>91</v>
      </c>
      <c r="D9" s="1" t="s">
        <v>779</v>
      </c>
      <c r="E9" s="31">
        <v>0</v>
      </c>
      <c r="F9" s="31">
        <v>0</v>
      </c>
      <c r="G9" s="31">
        <v>0</v>
      </c>
      <c r="H9" s="31">
        <v>0</v>
      </c>
      <c r="I9" s="31">
        <f t="shared" si="0"/>
        <v>0</v>
      </c>
      <c r="J9" s="38">
        <f t="shared" si="1"/>
        <v>0</v>
      </c>
      <c r="K9" s="31">
        <v>0</v>
      </c>
      <c r="L9" s="31">
        <v>0</v>
      </c>
      <c r="M9" s="31">
        <v>0</v>
      </c>
      <c r="N9" s="31">
        <v>0</v>
      </c>
      <c r="O9" s="31">
        <f t="shared" si="2"/>
        <v>0</v>
      </c>
      <c r="P9" s="7">
        <f t="shared" si="3"/>
        <v>0</v>
      </c>
      <c r="Q9" s="26">
        <v>0</v>
      </c>
      <c r="R9" s="8">
        <v>0</v>
      </c>
      <c r="S9" s="7">
        <f t="shared" si="4"/>
        <v>0</v>
      </c>
      <c r="T9" s="38">
        <f t="shared" si="5"/>
        <v>0</v>
      </c>
      <c r="U9" s="31">
        <v>0</v>
      </c>
      <c r="V9" s="31">
        <v>0</v>
      </c>
      <c r="W9" s="31">
        <v>0</v>
      </c>
      <c r="X9" s="31">
        <v>0</v>
      </c>
      <c r="Y9" s="31">
        <f t="shared" si="6"/>
        <v>0</v>
      </c>
      <c r="Z9" s="7">
        <f t="shared" si="7"/>
        <v>0</v>
      </c>
      <c r="AA9" s="31" t="s">
        <v>1087</v>
      </c>
      <c r="AB9" s="31" t="s">
        <v>1087</v>
      </c>
      <c r="AC9" s="31" t="s">
        <v>1087</v>
      </c>
      <c r="AD9" s="31">
        <f t="shared" si="8"/>
        <v>0</v>
      </c>
      <c r="AE9" s="31">
        <f t="shared" si="9"/>
        <v>0</v>
      </c>
      <c r="AF9" s="7">
        <f t="shared" si="10"/>
        <v>0</v>
      </c>
      <c r="AG9" s="38">
        <f t="shared" si="11"/>
        <v>0</v>
      </c>
      <c r="AH9" s="38">
        <f t="shared" si="12"/>
        <v>0</v>
      </c>
      <c r="AI9" s="38" t="str">
        <f t="shared" si="13"/>
        <v>G1</v>
      </c>
    </row>
    <row r="10" spans="1:35" x14ac:dyDescent="0.25">
      <c r="A10" s="1">
        <v>91669</v>
      </c>
      <c r="B10" s="1" t="s">
        <v>973</v>
      </c>
      <c r="C10" s="34">
        <v>91</v>
      </c>
      <c r="D10" s="1" t="s">
        <v>779</v>
      </c>
      <c r="E10" s="31">
        <v>0</v>
      </c>
      <c r="F10" s="31">
        <v>0</v>
      </c>
      <c r="G10" s="31">
        <v>0</v>
      </c>
      <c r="H10" s="31">
        <v>0</v>
      </c>
      <c r="I10" s="31">
        <f t="shared" si="0"/>
        <v>0</v>
      </c>
      <c r="J10" s="38">
        <f t="shared" si="1"/>
        <v>0</v>
      </c>
      <c r="K10" s="31">
        <v>0</v>
      </c>
      <c r="L10" s="31">
        <v>0</v>
      </c>
      <c r="M10" s="31">
        <v>0</v>
      </c>
      <c r="N10" s="31">
        <v>0</v>
      </c>
      <c r="O10" s="31">
        <f t="shared" si="2"/>
        <v>0</v>
      </c>
      <c r="P10" s="7">
        <f t="shared" si="3"/>
        <v>0</v>
      </c>
      <c r="Q10" s="26">
        <v>0</v>
      </c>
      <c r="R10" s="8">
        <v>0</v>
      </c>
      <c r="S10" s="7">
        <f t="shared" si="4"/>
        <v>0</v>
      </c>
      <c r="T10" s="38">
        <f t="shared" si="5"/>
        <v>0</v>
      </c>
      <c r="U10" s="31">
        <v>0</v>
      </c>
      <c r="V10" s="31">
        <v>0</v>
      </c>
      <c r="W10" s="31">
        <v>0</v>
      </c>
      <c r="X10" s="31">
        <v>0</v>
      </c>
      <c r="Y10" s="31">
        <f t="shared" si="6"/>
        <v>0</v>
      </c>
      <c r="Z10" s="7">
        <f t="shared" si="7"/>
        <v>0</v>
      </c>
      <c r="AA10" s="31" t="s">
        <v>1087</v>
      </c>
      <c r="AB10" s="31" t="s">
        <v>1087</v>
      </c>
      <c r="AC10" s="31" t="s">
        <v>1087</v>
      </c>
      <c r="AD10" s="31">
        <f t="shared" si="8"/>
        <v>0</v>
      </c>
      <c r="AE10" s="31">
        <f t="shared" si="9"/>
        <v>0</v>
      </c>
      <c r="AF10" s="7">
        <f t="shared" si="10"/>
        <v>0</v>
      </c>
      <c r="AG10" s="38">
        <f t="shared" si="11"/>
        <v>0</v>
      </c>
      <c r="AH10" s="38">
        <f t="shared" si="12"/>
        <v>0</v>
      </c>
      <c r="AI10" s="38" t="str">
        <f t="shared" si="13"/>
        <v>G1</v>
      </c>
    </row>
    <row r="11" spans="1:35" x14ac:dyDescent="0.25">
      <c r="A11" s="1">
        <v>91798</v>
      </c>
      <c r="B11" s="1" t="s">
        <v>919</v>
      </c>
      <c r="C11" s="34">
        <v>91</v>
      </c>
      <c r="D11" s="1" t="s">
        <v>779</v>
      </c>
      <c r="E11" s="31">
        <v>0</v>
      </c>
      <c r="F11" s="31">
        <v>0</v>
      </c>
      <c r="G11" s="31">
        <v>0</v>
      </c>
      <c r="H11" s="31">
        <v>0</v>
      </c>
      <c r="I11" s="31">
        <f t="shared" si="0"/>
        <v>0</v>
      </c>
      <c r="J11" s="38">
        <f t="shared" si="1"/>
        <v>0</v>
      </c>
      <c r="K11" s="31">
        <v>0</v>
      </c>
      <c r="L11" s="31">
        <v>0</v>
      </c>
      <c r="M11" s="31">
        <v>0</v>
      </c>
      <c r="N11" s="31">
        <v>0</v>
      </c>
      <c r="O11" s="31">
        <f t="shared" si="2"/>
        <v>0</v>
      </c>
      <c r="P11" s="7">
        <f t="shared" si="3"/>
        <v>0</v>
      </c>
      <c r="Q11" s="26">
        <v>0</v>
      </c>
      <c r="R11" s="8">
        <v>0</v>
      </c>
      <c r="S11" s="7">
        <f t="shared" si="4"/>
        <v>0</v>
      </c>
      <c r="T11" s="38">
        <f t="shared" si="5"/>
        <v>0</v>
      </c>
      <c r="U11" s="31">
        <v>0</v>
      </c>
      <c r="V11" s="31">
        <v>0</v>
      </c>
      <c r="W11" s="31">
        <v>0</v>
      </c>
      <c r="X11" s="31">
        <v>0</v>
      </c>
      <c r="Y11" s="31">
        <f t="shared" si="6"/>
        <v>0</v>
      </c>
      <c r="Z11" s="7">
        <f t="shared" si="7"/>
        <v>0</v>
      </c>
      <c r="AA11" s="31" t="s">
        <v>1087</v>
      </c>
      <c r="AB11" s="31" t="s">
        <v>1087</v>
      </c>
      <c r="AC11" s="31" t="s">
        <v>1087</v>
      </c>
      <c r="AD11" s="31">
        <f t="shared" si="8"/>
        <v>0</v>
      </c>
      <c r="AE11" s="31">
        <f t="shared" si="9"/>
        <v>0</v>
      </c>
      <c r="AF11" s="7">
        <f t="shared" si="10"/>
        <v>0</v>
      </c>
      <c r="AG11" s="38">
        <f t="shared" si="11"/>
        <v>0</v>
      </c>
      <c r="AH11" s="38">
        <f t="shared" si="12"/>
        <v>0</v>
      </c>
      <c r="AI11" s="38" t="str">
        <f t="shared" si="13"/>
        <v>G1</v>
      </c>
    </row>
    <row r="12" spans="1:35" x14ac:dyDescent="0.25">
      <c r="A12" s="1">
        <v>94343</v>
      </c>
      <c r="B12" s="1" t="s">
        <v>900</v>
      </c>
      <c r="C12" s="34">
        <v>94</v>
      </c>
      <c r="D12" s="1" t="s">
        <v>689</v>
      </c>
      <c r="E12" s="31">
        <v>0</v>
      </c>
      <c r="F12" s="31">
        <v>0</v>
      </c>
      <c r="G12" s="31">
        <v>0</v>
      </c>
      <c r="H12" s="31">
        <v>0</v>
      </c>
      <c r="I12" s="31">
        <f t="shared" si="0"/>
        <v>0</v>
      </c>
      <c r="J12" s="38">
        <f t="shared" si="1"/>
        <v>0</v>
      </c>
      <c r="K12" s="31">
        <v>0</v>
      </c>
      <c r="L12" s="31">
        <v>0</v>
      </c>
      <c r="M12" s="31">
        <v>0</v>
      </c>
      <c r="N12" s="31">
        <v>0</v>
      </c>
      <c r="O12" s="31">
        <f t="shared" si="2"/>
        <v>0</v>
      </c>
      <c r="P12" s="7">
        <f t="shared" si="3"/>
        <v>0</v>
      </c>
      <c r="Q12" s="26">
        <v>0</v>
      </c>
      <c r="R12" s="8">
        <v>0</v>
      </c>
      <c r="S12" s="7">
        <f t="shared" si="4"/>
        <v>0</v>
      </c>
      <c r="T12" s="38">
        <f t="shared" si="5"/>
        <v>0</v>
      </c>
      <c r="U12" s="31">
        <v>0</v>
      </c>
      <c r="V12" s="31">
        <v>0</v>
      </c>
      <c r="W12" s="31">
        <v>0</v>
      </c>
      <c r="X12" s="31">
        <v>0</v>
      </c>
      <c r="Y12" s="31">
        <f t="shared" si="6"/>
        <v>0</v>
      </c>
      <c r="Z12" s="7">
        <f t="shared" si="7"/>
        <v>0</v>
      </c>
      <c r="AA12" s="31" t="s">
        <v>1087</v>
      </c>
      <c r="AB12" s="31" t="s">
        <v>1088</v>
      </c>
      <c r="AC12" s="31" t="s">
        <v>1087</v>
      </c>
      <c r="AD12" s="31">
        <f t="shared" si="8"/>
        <v>0</v>
      </c>
      <c r="AE12" s="31">
        <f t="shared" si="9"/>
        <v>0</v>
      </c>
      <c r="AF12" s="7">
        <f t="shared" si="10"/>
        <v>0</v>
      </c>
      <c r="AG12" s="38">
        <f t="shared" si="11"/>
        <v>0</v>
      </c>
      <c r="AH12" s="38">
        <f t="shared" si="12"/>
        <v>0</v>
      </c>
      <c r="AI12" s="38" t="str">
        <f t="shared" si="13"/>
        <v>G1</v>
      </c>
    </row>
    <row r="13" spans="1:35" x14ac:dyDescent="0.25">
      <c r="A13" s="1">
        <v>94663</v>
      </c>
      <c r="B13" s="1" t="s">
        <v>886</v>
      </c>
      <c r="C13" s="34">
        <v>94</v>
      </c>
      <c r="D13" s="1" t="s">
        <v>689</v>
      </c>
      <c r="E13" s="31">
        <v>0</v>
      </c>
      <c r="F13" s="31">
        <v>0</v>
      </c>
      <c r="G13" s="31">
        <v>0</v>
      </c>
      <c r="H13" s="31">
        <v>0</v>
      </c>
      <c r="I13" s="31">
        <f t="shared" si="0"/>
        <v>0</v>
      </c>
      <c r="J13" s="38">
        <f t="shared" si="1"/>
        <v>0</v>
      </c>
      <c r="K13" s="31">
        <v>0</v>
      </c>
      <c r="L13" s="31">
        <v>0</v>
      </c>
      <c r="M13" s="31">
        <v>0</v>
      </c>
      <c r="N13" s="31">
        <v>0</v>
      </c>
      <c r="O13" s="31">
        <f t="shared" si="2"/>
        <v>0</v>
      </c>
      <c r="P13" s="7">
        <f t="shared" si="3"/>
        <v>0</v>
      </c>
      <c r="Q13" s="26">
        <v>0</v>
      </c>
      <c r="R13" s="8">
        <v>0</v>
      </c>
      <c r="S13" s="7">
        <f t="shared" si="4"/>
        <v>0</v>
      </c>
      <c r="T13" s="38">
        <f t="shared" si="5"/>
        <v>0</v>
      </c>
      <c r="U13" s="31">
        <v>0</v>
      </c>
      <c r="V13" s="31">
        <v>0</v>
      </c>
      <c r="W13" s="31">
        <v>0</v>
      </c>
      <c r="X13" s="31">
        <v>0</v>
      </c>
      <c r="Y13" s="31">
        <f t="shared" si="6"/>
        <v>0</v>
      </c>
      <c r="Z13" s="7">
        <f t="shared" si="7"/>
        <v>0</v>
      </c>
      <c r="AA13" s="31" t="s">
        <v>1087</v>
      </c>
      <c r="AB13" s="31" t="s">
        <v>1088</v>
      </c>
      <c r="AC13" s="31" t="s">
        <v>1087</v>
      </c>
      <c r="AD13" s="31">
        <f t="shared" si="8"/>
        <v>0</v>
      </c>
      <c r="AE13" s="31">
        <f t="shared" si="9"/>
        <v>0</v>
      </c>
      <c r="AF13" s="7">
        <f t="shared" si="10"/>
        <v>0</v>
      </c>
      <c r="AG13" s="38">
        <f t="shared" si="11"/>
        <v>0</v>
      </c>
      <c r="AH13" s="38">
        <f t="shared" si="12"/>
        <v>0</v>
      </c>
      <c r="AI13" s="38" t="str">
        <f t="shared" si="13"/>
        <v>G1</v>
      </c>
    </row>
    <row r="14" spans="1:35" x14ac:dyDescent="0.25">
      <c r="A14" s="1">
        <v>94883</v>
      </c>
      <c r="B14" s="1" t="s">
        <v>988</v>
      </c>
      <c r="C14" s="34">
        <v>94</v>
      </c>
      <c r="D14" s="1" t="s">
        <v>689</v>
      </c>
      <c r="E14" s="31">
        <v>0</v>
      </c>
      <c r="F14" s="31">
        <v>0</v>
      </c>
      <c r="G14" s="31">
        <v>0</v>
      </c>
      <c r="H14" s="31">
        <v>0</v>
      </c>
      <c r="I14" s="31">
        <f t="shared" si="0"/>
        <v>0</v>
      </c>
      <c r="J14" s="38">
        <f t="shared" si="1"/>
        <v>0</v>
      </c>
      <c r="K14" s="31">
        <v>0</v>
      </c>
      <c r="L14" s="31">
        <v>0</v>
      </c>
      <c r="M14" s="31">
        <v>0</v>
      </c>
      <c r="N14" s="31">
        <v>0</v>
      </c>
      <c r="O14" s="31">
        <f t="shared" si="2"/>
        <v>0</v>
      </c>
      <c r="P14" s="7">
        <f t="shared" si="3"/>
        <v>0</v>
      </c>
      <c r="Q14" s="26">
        <v>0</v>
      </c>
      <c r="R14" s="8">
        <v>0</v>
      </c>
      <c r="S14" s="7">
        <f t="shared" si="4"/>
        <v>0</v>
      </c>
      <c r="T14" s="38">
        <f t="shared" si="5"/>
        <v>0</v>
      </c>
      <c r="U14" s="31">
        <v>0</v>
      </c>
      <c r="V14" s="31">
        <v>0</v>
      </c>
      <c r="W14" s="31">
        <v>0</v>
      </c>
      <c r="X14" s="31">
        <v>0</v>
      </c>
      <c r="Y14" s="31">
        <f t="shared" si="6"/>
        <v>0</v>
      </c>
      <c r="Z14" s="7">
        <f t="shared" si="7"/>
        <v>0</v>
      </c>
      <c r="AA14" s="31" t="s">
        <v>1087</v>
      </c>
      <c r="AB14" s="31" t="s">
        <v>1088</v>
      </c>
      <c r="AC14" s="31" t="s">
        <v>1087</v>
      </c>
      <c r="AD14" s="31">
        <f t="shared" si="8"/>
        <v>0</v>
      </c>
      <c r="AE14" s="31">
        <f t="shared" si="9"/>
        <v>0</v>
      </c>
      <c r="AF14" s="7">
        <f t="shared" si="10"/>
        <v>0</v>
      </c>
      <c r="AG14" s="38">
        <f t="shared" si="11"/>
        <v>0</v>
      </c>
      <c r="AH14" s="38">
        <f t="shared" si="12"/>
        <v>0</v>
      </c>
      <c r="AI14" s="38" t="str">
        <f t="shared" si="13"/>
        <v>G1</v>
      </c>
    </row>
    <row r="15" spans="1:35" x14ac:dyDescent="0.25">
      <c r="A15" s="1">
        <v>94884</v>
      </c>
      <c r="B15" s="1" t="s">
        <v>1005</v>
      </c>
      <c r="C15" s="34">
        <v>94</v>
      </c>
      <c r="D15" s="1" t="s">
        <v>689</v>
      </c>
      <c r="E15" s="31">
        <v>0</v>
      </c>
      <c r="F15" s="31">
        <v>0</v>
      </c>
      <c r="G15" s="31">
        <v>0</v>
      </c>
      <c r="H15" s="31">
        <v>0</v>
      </c>
      <c r="I15" s="31">
        <f t="shared" si="0"/>
        <v>0</v>
      </c>
      <c r="J15" s="38">
        <f t="shared" si="1"/>
        <v>0</v>
      </c>
      <c r="K15" s="31">
        <v>0</v>
      </c>
      <c r="L15" s="31">
        <v>0</v>
      </c>
      <c r="M15" s="31">
        <v>0</v>
      </c>
      <c r="N15" s="31">
        <v>0</v>
      </c>
      <c r="O15" s="31">
        <f t="shared" si="2"/>
        <v>0</v>
      </c>
      <c r="P15" s="7">
        <f t="shared" si="3"/>
        <v>0</v>
      </c>
      <c r="Q15" s="26">
        <v>0</v>
      </c>
      <c r="R15" s="8">
        <v>0</v>
      </c>
      <c r="S15" s="7">
        <f t="shared" si="4"/>
        <v>0</v>
      </c>
      <c r="T15" s="38">
        <f t="shared" si="5"/>
        <v>0</v>
      </c>
      <c r="U15" s="31">
        <v>0</v>
      </c>
      <c r="V15" s="31">
        <v>0</v>
      </c>
      <c r="W15" s="31">
        <v>0</v>
      </c>
      <c r="X15" s="31">
        <v>0</v>
      </c>
      <c r="Y15" s="31">
        <f t="shared" si="6"/>
        <v>0</v>
      </c>
      <c r="Z15" s="7">
        <f t="shared" si="7"/>
        <v>0</v>
      </c>
      <c r="AA15" s="31" t="s">
        <v>1087</v>
      </c>
      <c r="AB15" s="31" t="s">
        <v>1088</v>
      </c>
      <c r="AC15" s="31" t="s">
        <v>1087</v>
      </c>
      <c r="AD15" s="31">
        <f t="shared" si="8"/>
        <v>0</v>
      </c>
      <c r="AE15" s="31">
        <f t="shared" si="9"/>
        <v>0</v>
      </c>
      <c r="AF15" s="7">
        <f t="shared" si="10"/>
        <v>0</v>
      </c>
      <c r="AG15" s="38">
        <f t="shared" si="11"/>
        <v>0</v>
      </c>
      <c r="AH15" s="38">
        <f t="shared" si="12"/>
        <v>0</v>
      </c>
      <c r="AI15" s="38" t="str">
        <f t="shared" si="13"/>
        <v>G1</v>
      </c>
    </row>
    <row r="16" spans="1:35" x14ac:dyDescent="0.25">
      <c r="A16" s="1">
        <v>94885</v>
      </c>
      <c r="B16" s="1" t="s">
        <v>955</v>
      </c>
      <c r="C16" s="34">
        <v>94</v>
      </c>
      <c r="D16" s="1" t="s">
        <v>689</v>
      </c>
      <c r="E16" s="31">
        <v>0</v>
      </c>
      <c r="F16" s="31">
        <v>0</v>
      </c>
      <c r="G16" s="31">
        <v>0</v>
      </c>
      <c r="H16" s="31">
        <v>0</v>
      </c>
      <c r="I16" s="31">
        <f t="shared" si="0"/>
        <v>0</v>
      </c>
      <c r="J16" s="38">
        <f t="shared" si="1"/>
        <v>0</v>
      </c>
      <c r="K16" s="31">
        <v>0</v>
      </c>
      <c r="L16" s="31">
        <v>0</v>
      </c>
      <c r="M16" s="31">
        <v>0</v>
      </c>
      <c r="N16" s="31">
        <v>0</v>
      </c>
      <c r="O16" s="31">
        <f t="shared" si="2"/>
        <v>0</v>
      </c>
      <c r="P16" s="7">
        <f t="shared" si="3"/>
        <v>0</v>
      </c>
      <c r="Q16" s="26">
        <v>0</v>
      </c>
      <c r="R16" s="8">
        <v>0</v>
      </c>
      <c r="S16" s="7">
        <f t="shared" si="4"/>
        <v>0</v>
      </c>
      <c r="T16" s="38">
        <f t="shared" si="5"/>
        <v>0</v>
      </c>
      <c r="U16" s="31">
        <v>0</v>
      </c>
      <c r="V16" s="31">
        <v>0</v>
      </c>
      <c r="W16" s="31">
        <v>0</v>
      </c>
      <c r="X16" s="31">
        <v>0</v>
      </c>
      <c r="Y16" s="31">
        <f t="shared" si="6"/>
        <v>0</v>
      </c>
      <c r="Z16" s="7">
        <f t="shared" si="7"/>
        <v>0</v>
      </c>
      <c r="AA16" s="31" t="s">
        <v>1087</v>
      </c>
      <c r="AB16" s="31" t="s">
        <v>1088</v>
      </c>
      <c r="AC16" s="31" t="s">
        <v>1087</v>
      </c>
      <c r="AD16" s="31">
        <f t="shared" si="8"/>
        <v>0</v>
      </c>
      <c r="AE16" s="31">
        <f t="shared" si="9"/>
        <v>0</v>
      </c>
      <c r="AF16" s="7">
        <f t="shared" si="10"/>
        <v>0</v>
      </c>
      <c r="AG16" s="38">
        <f t="shared" si="11"/>
        <v>0</v>
      </c>
      <c r="AH16" s="38">
        <f t="shared" si="12"/>
        <v>0</v>
      </c>
      <c r="AI16" s="38" t="str">
        <f t="shared" si="13"/>
        <v>G1</v>
      </c>
    </row>
    <row r="17" spans="1:35" x14ac:dyDescent="0.25">
      <c r="A17" s="1">
        <v>94886</v>
      </c>
      <c r="B17" s="1" t="s">
        <v>903</v>
      </c>
      <c r="C17" s="34">
        <v>94</v>
      </c>
      <c r="D17" s="1" t="s">
        <v>689</v>
      </c>
      <c r="E17" s="31">
        <v>0</v>
      </c>
      <c r="F17" s="31">
        <v>0</v>
      </c>
      <c r="G17" s="31">
        <v>0</v>
      </c>
      <c r="H17" s="31">
        <v>0</v>
      </c>
      <c r="I17" s="31">
        <f t="shared" si="0"/>
        <v>0</v>
      </c>
      <c r="J17" s="38">
        <f t="shared" si="1"/>
        <v>0</v>
      </c>
      <c r="K17" s="31">
        <v>0</v>
      </c>
      <c r="L17" s="31">
        <v>0</v>
      </c>
      <c r="M17" s="31">
        <v>0</v>
      </c>
      <c r="N17" s="31">
        <v>0</v>
      </c>
      <c r="O17" s="31">
        <f t="shared" si="2"/>
        <v>0</v>
      </c>
      <c r="P17" s="7">
        <f t="shared" si="3"/>
        <v>0</v>
      </c>
      <c r="Q17" s="26">
        <v>0</v>
      </c>
      <c r="R17" s="8">
        <v>0</v>
      </c>
      <c r="S17" s="7">
        <f t="shared" si="4"/>
        <v>0</v>
      </c>
      <c r="T17" s="38">
        <f t="shared" si="5"/>
        <v>0</v>
      </c>
      <c r="U17" s="31">
        <v>0</v>
      </c>
      <c r="V17" s="31">
        <v>0</v>
      </c>
      <c r="W17" s="31">
        <v>0</v>
      </c>
      <c r="X17" s="31">
        <v>0</v>
      </c>
      <c r="Y17" s="31">
        <f t="shared" si="6"/>
        <v>0</v>
      </c>
      <c r="Z17" s="7">
        <f t="shared" si="7"/>
        <v>0</v>
      </c>
      <c r="AA17" s="31" t="s">
        <v>1087</v>
      </c>
      <c r="AB17" s="31" t="s">
        <v>1088</v>
      </c>
      <c r="AC17" s="31" t="s">
        <v>1087</v>
      </c>
      <c r="AD17" s="31">
        <f t="shared" si="8"/>
        <v>0</v>
      </c>
      <c r="AE17" s="31">
        <f t="shared" si="9"/>
        <v>0</v>
      </c>
      <c r="AF17" s="7">
        <f t="shared" si="10"/>
        <v>0</v>
      </c>
      <c r="AG17" s="38">
        <f t="shared" si="11"/>
        <v>0</v>
      </c>
      <c r="AH17" s="38">
        <f t="shared" si="12"/>
        <v>0</v>
      </c>
      <c r="AI17" s="38" t="str">
        <f t="shared" si="13"/>
        <v>G1</v>
      </c>
    </row>
    <row r="18" spans="1:35" x14ac:dyDescent="0.25">
      <c r="A18" s="1">
        <v>94887</v>
      </c>
      <c r="B18" s="1" t="s">
        <v>1008</v>
      </c>
      <c r="C18" s="34">
        <v>94</v>
      </c>
      <c r="D18" s="1" t="s">
        <v>689</v>
      </c>
      <c r="E18" s="31">
        <v>0</v>
      </c>
      <c r="F18" s="31">
        <v>0</v>
      </c>
      <c r="G18" s="31">
        <v>0</v>
      </c>
      <c r="H18" s="31">
        <v>0</v>
      </c>
      <c r="I18" s="31">
        <f t="shared" si="0"/>
        <v>0</v>
      </c>
      <c r="J18" s="38">
        <f t="shared" si="1"/>
        <v>0</v>
      </c>
      <c r="K18" s="31">
        <v>0</v>
      </c>
      <c r="L18" s="31">
        <v>0</v>
      </c>
      <c r="M18" s="31">
        <v>0</v>
      </c>
      <c r="N18" s="31">
        <v>0</v>
      </c>
      <c r="O18" s="31">
        <f t="shared" si="2"/>
        <v>0</v>
      </c>
      <c r="P18" s="7">
        <f t="shared" si="3"/>
        <v>0</v>
      </c>
      <c r="Q18" s="26">
        <v>0</v>
      </c>
      <c r="R18" s="8">
        <v>0</v>
      </c>
      <c r="S18" s="7">
        <f t="shared" si="4"/>
        <v>0</v>
      </c>
      <c r="T18" s="38">
        <f t="shared" si="5"/>
        <v>0</v>
      </c>
      <c r="U18" s="31">
        <v>0</v>
      </c>
      <c r="V18" s="31">
        <v>0</v>
      </c>
      <c r="W18" s="31">
        <v>0</v>
      </c>
      <c r="X18" s="31">
        <v>0</v>
      </c>
      <c r="Y18" s="31">
        <f t="shared" si="6"/>
        <v>0</v>
      </c>
      <c r="Z18" s="7">
        <f t="shared" si="7"/>
        <v>0</v>
      </c>
      <c r="AA18" s="31" t="s">
        <v>1087</v>
      </c>
      <c r="AB18" s="31" t="s">
        <v>1088</v>
      </c>
      <c r="AC18" s="31" t="s">
        <v>1087</v>
      </c>
      <c r="AD18" s="31">
        <f t="shared" si="8"/>
        <v>0</v>
      </c>
      <c r="AE18" s="31">
        <f t="shared" si="9"/>
        <v>0</v>
      </c>
      <c r="AF18" s="7">
        <f t="shared" si="10"/>
        <v>0</v>
      </c>
      <c r="AG18" s="38">
        <f t="shared" si="11"/>
        <v>0</v>
      </c>
      <c r="AH18" s="38">
        <f t="shared" si="12"/>
        <v>0</v>
      </c>
      <c r="AI18" s="38" t="str">
        <f t="shared" si="13"/>
        <v>G1</v>
      </c>
    </row>
    <row r="19" spans="1:35" x14ac:dyDescent="0.25">
      <c r="A19" s="1">
        <v>94888</v>
      </c>
      <c r="B19" s="1" t="s">
        <v>843</v>
      </c>
      <c r="C19" s="34">
        <v>94</v>
      </c>
      <c r="D19" s="1" t="s">
        <v>689</v>
      </c>
      <c r="E19" s="31">
        <v>0</v>
      </c>
      <c r="F19" s="31">
        <v>0</v>
      </c>
      <c r="G19" s="31">
        <v>0</v>
      </c>
      <c r="H19" s="31">
        <v>0</v>
      </c>
      <c r="I19" s="31">
        <f t="shared" si="0"/>
        <v>0</v>
      </c>
      <c r="J19" s="38">
        <f t="shared" si="1"/>
        <v>0</v>
      </c>
      <c r="K19" s="31">
        <v>0</v>
      </c>
      <c r="L19" s="31">
        <v>0</v>
      </c>
      <c r="M19" s="31">
        <v>0</v>
      </c>
      <c r="N19" s="31">
        <v>0</v>
      </c>
      <c r="O19" s="31">
        <f t="shared" si="2"/>
        <v>0</v>
      </c>
      <c r="P19" s="7">
        <f t="shared" si="3"/>
        <v>0</v>
      </c>
      <c r="Q19" s="26">
        <v>0</v>
      </c>
      <c r="R19" s="8">
        <v>0</v>
      </c>
      <c r="S19" s="7">
        <f t="shared" si="4"/>
        <v>0</v>
      </c>
      <c r="T19" s="38">
        <f t="shared" si="5"/>
        <v>0</v>
      </c>
      <c r="U19" s="31">
        <v>0</v>
      </c>
      <c r="V19" s="31">
        <v>0</v>
      </c>
      <c r="W19" s="31">
        <v>0</v>
      </c>
      <c r="X19" s="31">
        <v>0</v>
      </c>
      <c r="Y19" s="31">
        <f t="shared" si="6"/>
        <v>0</v>
      </c>
      <c r="Z19" s="7">
        <f t="shared" si="7"/>
        <v>0</v>
      </c>
      <c r="AA19" s="31" t="s">
        <v>1087</v>
      </c>
      <c r="AB19" s="31" t="s">
        <v>1088</v>
      </c>
      <c r="AC19" s="31" t="s">
        <v>1087</v>
      </c>
      <c r="AD19" s="31">
        <f t="shared" si="8"/>
        <v>0</v>
      </c>
      <c r="AE19" s="31">
        <f t="shared" si="9"/>
        <v>0</v>
      </c>
      <c r="AF19" s="7">
        <f t="shared" si="10"/>
        <v>0</v>
      </c>
      <c r="AG19" s="38">
        <f t="shared" si="11"/>
        <v>0</v>
      </c>
      <c r="AH19" s="38">
        <f t="shared" si="12"/>
        <v>0</v>
      </c>
      <c r="AI19" s="38" t="str">
        <f t="shared" si="13"/>
        <v>G1</v>
      </c>
    </row>
    <row r="20" spans="1:35" x14ac:dyDescent="0.25">
      <c r="A20" s="1">
        <v>19364</v>
      </c>
      <c r="B20" s="1" t="s">
        <v>180</v>
      </c>
      <c r="C20" s="1">
        <v>19</v>
      </c>
      <c r="D20" s="1" t="s">
        <v>80</v>
      </c>
      <c r="E20" s="31">
        <v>29566.41186851876</v>
      </c>
      <c r="F20" s="31">
        <v>20886.024696161792</v>
      </c>
      <c r="G20" s="31">
        <v>30997.107261052744</v>
      </c>
      <c r="H20" s="31">
        <v>20566.57109089776</v>
      </c>
      <c r="I20" s="31">
        <f t="shared" si="0"/>
        <v>25504.028729157766</v>
      </c>
      <c r="J20" s="38">
        <f t="shared" si="1"/>
        <v>1.564512985061043E-2</v>
      </c>
      <c r="K20" s="31">
        <v>3820898.9873495745</v>
      </c>
      <c r="L20" s="31">
        <v>4455097.6262027277</v>
      </c>
      <c r="M20" s="31">
        <v>4401335.4060880477</v>
      </c>
      <c r="N20" s="31">
        <v>4500615.3881130517</v>
      </c>
      <c r="O20" s="31">
        <f t="shared" si="2"/>
        <v>4294486.8519383501</v>
      </c>
      <c r="P20" s="7">
        <f t="shared" si="3"/>
        <v>3.6587551566747985E-2</v>
      </c>
      <c r="Q20" s="26">
        <v>6.8675383740761792E-2</v>
      </c>
      <c r="R20" s="8">
        <v>15.100000381469727</v>
      </c>
      <c r="S20" s="7">
        <f t="shared" si="4"/>
        <v>3.3714388634164788E-2</v>
      </c>
      <c r="T20" s="38">
        <f t="shared" si="5"/>
        <v>4.632577464722485E-2</v>
      </c>
      <c r="U20" s="31">
        <v>0</v>
      </c>
      <c r="V20" s="31">
        <v>0</v>
      </c>
      <c r="W20" s="31">
        <v>3111.37158203125</v>
      </c>
      <c r="X20" s="31">
        <v>568.50482177734375</v>
      </c>
      <c r="Y20" s="31">
        <f t="shared" si="6"/>
        <v>919.96910095214844</v>
      </c>
      <c r="Z20" s="7">
        <f t="shared" si="7"/>
        <v>1.9589669955190289E-2</v>
      </c>
      <c r="AA20" s="31" t="s">
        <v>1087</v>
      </c>
      <c r="AB20" s="31" t="s">
        <v>1087</v>
      </c>
      <c r="AC20" s="31" t="s">
        <v>1087</v>
      </c>
      <c r="AD20" s="31">
        <f t="shared" si="8"/>
        <v>0</v>
      </c>
      <c r="AE20" s="31">
        <f t="shared" si="9"/>
        <v>0</v>
      </c>
      <c r="AF20" s="7">
        <f t="shared" si="10"/>
        <v>0</v>
      </c>
      <c r="AG20" s="38">
        <f t="shared" si="11"/>
        <v>9.7948349775951443E-3</v>
      </c>
      <c r="AH20" s="38">
        <f t="shared" si="12"/>
        <v>2.3921913158476809</v>
      </c>
      <c r="AI20" s="38" t="str">
        <f t="shared" si="13"/>
        <v>G1</v>
      </c>
    </row>
    <row r="21" spans="1:35" x14ac:dyDescent="0.25">
      <c r="A21" s="1">
        <v>19760</v>
      </c>
      <c r="B21" s="1" t="s">
        <v>1127</v>
      </c>
      <c r="C21" s="1">
        <v>19</v>
      </c>
      <c r="D21" s="1" t="s">
        <v>80</v>
      </c>
      <c r="E21" s="31">
        <v>31634.020655952507</v>
      </c>
      <c r="F21" s="31">
        <v>40821.964813465849</v>
      </c>
      <c r="G21" s="31">
        <v>48112.898337930274</v>
      </c>
      <c r="H21" s="31">
        <v>52782.825567091677</v>
      </c>
      <c r="I21" s="31">
        <f t="shared" si="0"/>
        <v>43337.927343610078</v>
      </c>
      <c r="J21" s="38">
        <f t="shared" si="1"/>
        <v>3.2806996538092957E-2</v>
      </c>
      <c r="K21" s="31">
        <v>5079193.9763021162</v>
      </c>
      <c r="L21" s="31">
        <v>4598857.5125790676</v>
      </c>
      <c r="M21" s="31">
        <v>4802200.1987239262</v>
      </c>
      <c r="N21" s="31">
        <v>4622493.6703774137</v>
      </c>
      <c r="O21" s="31">
        <f t="shared" si="2"/>
        <v>4775686.3394956309</v>
      </c>
      <c r="P21" s="7">
        <f t="shared" si="3"/>
        <v>4.4802142173168247E-2</v>
      </c>
      <c r="Q21" s="26">
        <v>2.0862800565770862E-2</v>
      </c>
      <c r="R21" s="8">
        <v>22.200000762939453</v>
      </c>
      <c r="S21" s="7">
        <f t="shared" si="4"/>
        <v>4.9566849966373699E-2</v>
      </c>
      <c r="T21" s="38">
        <f t="shared" si="5"/>
        <v>3.84105975684376E-2</v>
      </c>
      <c r="U21" s="31">
        <v>646.1240234375</v>
      </c>
      <c r="V21" s="31">
        <v>0</v>
      </c>
      <c r="W21" s="31">
        <v>0</v>
      </c>
      <c r="X21" s="31">
        <v>0</v>
      </c>
      <c r="Y21" s="31">
        <f t="shared" si="6"/>
        <v>161.531005859375</v>
      </c>
      <c r="Z21" s="7">
        <f t="shared" si="7"/>
        <v>3.4396145360100039E-3</v>
      </c>
      <c r="AA21" s="31" t="s">
        <v>1087</v>
      </c>
      <c r="AB21" s="31" t="s">
        <v>1087</v>
      </c>
      <c r="AC21" s="31" t="s">
        <v>1087</v>
      </c>
      <c r="AD21" s="31">
        <f t="shared" si="8"/>
        <v>0</v>
      </c>
      <c r="AE21" s="31">
        <f t="shared" si="9"/>
        <v>0</v>
      </c>
      <c r="AF21" s="7">
        <f t="shared" si="10"/>
        <v>0</v>
      </c>
      <c r="AG21" s="38">
        <f t="shared" si="11"/>
        <v>1.7198072680050019E-3</v>
      </c>
      <c r="AH21" s="38">
        <f t="shared" si="12"/>
        <v>2.4312467124845183</v>
      </c>
      <c r="AI21" s="38" t="str">
        <f t="shared" si="13"/>
        <v>G1</v>
      </c>
    </row>
    <row r="22" spans="1:35" x14ac:dyDescent="0.25">
      <c r="A22" s="1">
        <v>19397</v>
      </c>
      <c r="B22" s="1" t="s">
        <v>217</v>
      </c>
      <c r="C22" s="1">
        <v>19</v>
      </c>
      <c r="D22" s="1" t="s">
        <v>80</v>
      </c>
      <c r="E22" s="31">
        <v>5078.4356840043356</v>
      </c>
      <c r="F22" s="31">
        <v>20192.457373394525</v>
      </c>
      <c r="G22" s="31">
        <v>20030.418417269037</v>
      </c>
      <c r="H22" s="31">
        <v>54438.181909097708</v>
      </c>
      <c r="I22" s="31">
        <f t="shared" si="0"/>
        <v>24934.8733459414</v>
      </c>
      <c r="J22" s="38">
        <f t="shared" si="1"/>
        <v>1.5097421857961717E-2</v>
      </c>
      <c r="K22" s="31">
        <v>3544091.0884566889</v>
      </c>
      <c r="L22" s="31">
        <v>3765091.4465369326</v>
      </c>
      <c r="M22" s="31">
        <v>3911804.6678281426</v>
      </c>
      <c r="N22" s="31">
        <v>4184587.3139504031</v>
      </c>
      <c r="O22" s="31">
        <f t="shared" si="2"/>
        <v>3851393.6291930419</v>
      </c>
      <c r="P22" s="7">
        <f t="shared" si="3"/>
        <v>2.9023475711619787E-2</v>
      </c>
      <c r="Q22" s="26">
        <v>7.1088383117880738E-2</v>
      </c>
      <c r="R22" s="8">
        <v>19.5</v>
      </c>
      <c r="S22" s="7">
        <f t="shared" si="4"/>
        <v>4.3538447798517461E-2</v>
      </c>
      <c r="T22" s="38">
        <f t="shared" si="5"/>
        <v>4.7883435542672659E-2</v>
      </c>
      <c r="U22" s="31">
        <v>386.01290893554688</v>
      </c>
      <c r="V22" s="31">
        <v>1367.704345703125</v>
      </c>
      <c r="W22" s="31">
        <v>0</v>
      </c>
      <c r="X22" s="31">
        <v>2995.08349609375</v>
      </c>
      <c r="Y22" s="31">
        <f t="shared" si="6"/>
        <v>1187.2001876831055</v>
      </c>
      <c r="Z22" s="7">
        <f t="shared" si="7"/>
        <v>2.5280044539954274E-2</v>
      </c>
      <c r="AA22" s="31" t="s">
        <v>1087</v>
      </c>
      <c r="AB22" s="31" t="s">
        <v>1088</v>
      </c>
      <c r="AC22" s="31" t="s">
        <v>1087</v>
      </c>
      <c r="AD22" s="31">
        <f t="shared" si="8"/>
        <v>0</v>
      </c>
      <c r="AE22" s="31">
        <f t="shared" si="9"/>
        <v>0</v>
      </c>
      <c r="AF22" s="7">
        <f t="shared" si="10"/>
        <v>0</v>
      </c>
      <c r="AG22" s="38">
        <f t="shared" si="11"/>
        <v>1.2640022269977137E-2</v>
      </c>
      <c r="AH22" s="38">
        <f t="shared" si="12"/>
        <v>2.5206959890203837</v>
      </c>
      <c r="AI22" s="38" t="str">
        <f t="shared" si="13"/>
        <v>G1</v>
      </c>
    </row>
    <row r="23" spans="1:35" x14ac:dyDescent="0.25">
      <c r="A23" s="1">
        <v>19110</v>
      </c>
      <c r="B23" s="1" t="s">
        <v>738</v>
      </c>
      <c r="C23" s="1">
        <v>19</v>
      </c>
      <c r="D23" s="1" t="s">
        <v>80</v>
      </c>
      <c r="E23" s="31">
        <v>17367.736492464621</v>
      </c>
      <c r="F23" s="31">
        <v>20743.845823934411</v>
      </c>
      <c r="G23" s="31">
        <v>23574.142416357139</v>
      </c>
      <c r="H23" s="31">
        <v>20502.808232747622</v>
      </c>
      <c r="I23" s="31">
        <f t="shared" si="0"/>
        <v>20547.133241375945</v>
      </c>
      <c r="J23" s="38">
        <f t="shared" si="1"/>
        <v>1.0875024256528143E-2</v>
      </c>
      <c r="K23" s="31">
        <v>4794770.3786577899</v>
      </c>
      <c r="L23" s="31">
        <v>5666807.1475119274</v>
      </c>
      <c r="M23" s="31">
        <v>6333198.6733053029</v>
      </c>
      <c r="N23" s="31">
        <v>8641952.159937622</v>
      </c>
      <c r="O23" s="31">
        <f t="shared" si="2"/>
        <v>6359182.0898531601</v>
      </c>
      <c r="P23" s="7">
        <f t="shared" si="3"/>
        <v>7.1834110520069175E-2</v>
      </c>
      <c r="Q23" s="26">
        <v>7.6058960434445308E-2</v>
      </c>
      <c r="R23" s="8">
        <v>45.400001525878906</v>
      </c>
      <c r="S23" s="7">
        <f t="shared" si="4"/>
        <v>0.10136644084549189</v>
      </c>
      <c r="T23" s="38">
        <f t="shared" si="5"/>
        <v>8.3086503933335457E-2</v>
      </c>
      <c r="U23" s="31">
        <v>0</v>
      </c>
      <c r="V23" s="31">
        <v>0</v>
      </c>
      <c r="W23" s="31">
        <v>0</v>
      </c>
      <c r="X23" s="31">
        <v>0</v>
      </c>
      <c r="Y23" s="31">
        <f t="shared" si="6"/>
        <v>0</v>
      </c>
      <c r="Z23" s="7">
        <f t="shared" si="7"/>
        <v>0</v>
      </c>
      <c r="AA23" s="31" t="s">
        <v>1087</v>
      </c>
      <c r="AB23" s="31" t="s">
        <v>1088</v>
      </c>
      <c r="AC23" s="31" t="s">
        <v>1087</v>
      </c>
      <c r="AD23" s="31">
        <f t="shared" si="8"/>
        <v>0</v>
      </c>
      <c r="AE23" s="31">
        <f t="shared" si="9"/>
        <v>0</v>
      </c>
      <c r="AF23" s="7">
        <f t="shared" si="10"/>
        <v>0</v>
      </c>
      <c r="AG23" s="38">
        <f t="shared" si="11"/>
        <v>0</v>
      </c>
      <c r="AH23" s="38">
        <f t="shared" si="12"/>
        <v>3.1320509396621197</v>
      </c>
      <c r="AI23" s="38" t="str">
        <f t="shared" si="13"/>
        <v>G1</v>
      </c>
    </row>
    <row r="24" spans="1:35" x14ac:dyDescent="0.25">
      <c r="A24" s="1">
        <v>19130</v>
      </c>
      <c r="B24" s="1" t="s">
        <v>270</v>
      </c>
      <c r="C24" s="1">
        <v>19</v>
      </c>
      <c r="D24" s="1" t="s">
        <v>80</v>
      </c>
      <c r="E24" s="31">
        <v>27710.192634615047</v>
      </c>
      <c r="F24" s="31">
        <v>33537.190185113999</v>
      </c>
      <c r="G24" s="31">
        <v>48199.844325417376</v>
      </c>
      <c r="H24" s="31">
        <v>48699.802252079739</v>
      </c>
      <c r="I24" s="31">
        <f t="shared" si="0"/>
        <v>39536.757349306543</v>
      </c>
      <c r="J24" s="38">
        <f t="shared" si="1"/>
        <v>2.9149065420001345E-2</v>
      </c>
      <c r="K24" s="31">
        <v>5494465.4517339682</v>
      </c>
      <c r="L24" s="31">
        <v>5672945.839239981</v>
      </c>
      <c r="M24" s="31">
        <v>5986383.5841471264</v>
      </c>
      <c r="N24" s="31">
        <v>5976464.5645107683</v>
      </c>
      <c r="O24" s="31">
        <f t="shared" si="2"/>
        <v>5782564.8599079605</v>
      </c>
      <c r="P24" s="7">
        <f t="shared" si="3"/>
        <v>6.1990636860833268E-2</v>
      </c>
      <c r="Q24" s="26">
        <v>4.5973029156228348E-2</v>
      </c>
      <c r="R24" s="8">
        <v>39.599998474121094</v>
      </c>
      <c r="S24" s="7">
        <f t="shared" si="4"/>
        <v>8.8416536737789347E-2</v>
      </c>
      <c r="T24" s="38">
        <f t="shared" si="5"/>
        <v>6.5460067584950321E-2</v>
      </c>
      <c r="U24" s="31">
        <v>0</v>
      </c>
      <c r="V24" s="31">
        <v>0</v>
      </c>
      <c r="W24" s="31">
        <v>0</v>
      </c>
      <c r="X24" s="31">
        <v>0</v>
      </c>
      <c r="Y24" s="31">
        <f t="shared" si="6"/>
        <v>0</v>
      </c>
      <c r="Z24" s="7">
        <f t="shared" si="7"/>
        <v>0</v>
      </c>
      <c r="AA24" s="31" t="s">
        <v>1087</v>
      </c>
      <c r="AB24" s="31" t="s">
        <v>1088</v>
      </c>
      <c r="AC24" s="31" t="s">
        <v>1087</v>
      </c>
      <c r="AD24" s="31">
        <f t="shared" si="8"/>
        <v>0</v>
      </c>
      <c r="AE24" s="31">
        <f t="shared" si="9"/>
        <v>0</v>
      </c>
      <c r="AF24" s="7">
        <f t="shared" si="10"/>
        <v>0</v>
      </c>
      <c r="AG24" s="38">
        <f t="shared" si="11"/>
        <v>0</v>
      </c>
      <c r="AH24" s="38">
        <f t="shared" si="12"/>
        <v>3.1536377668317219</v>
      </c>
      <c r="AI24" s="38" t="str">
        <f t="shared" si="13"/>
        <v>G1</v>
      </c>
    </row>
    <row r="25" spans="1:35" x14ac:dyDescent="0.25">
      <c r="A25" s="1">
        <v>19701</v>
      </c>
      <c r="B25" s="1" t="s">
        <v>710</v>
      </c>
      <c r="C25" s="1">
        <v>19</v>
      </c>
      <c r="D25" s="1" t="s">
        <v>80</v>
      </c>
      <c r="E25" s="31">
        <v>18557.533448010025</v>
      </c>
      <c r="F25" s="31">
        <v>18287.726038143835</v>
      </c>
      <c r="G25" s="31">
        <v>25312.667123462466</v>
      </c>
      <c r="H25" s="31">
        <v>21045.515219901285</v>
      </c>
      <c r="I25" s="31">
        <f t="shared" si="0"/>
        <v>20800.860457379404</v>
      </c>
      <c r="J25" s="38">
        <f t="shared" si="1"/>
        <v>1.111919031074742E-2</v>
      </c>
      <c r="K25" s="31">
        <v>2991592.0337442798</v>
      </c>
      <c r="L25" s="31">
        <v>3617832.1359567451</v>
      </c>
      <c r="M25" s="31">
        <v>3626621.8101390149</v>
      </c>
      <c r="N25" s="31">
        <v>3453100.1248047114</v>
      </c>
      <c r="O25" s="31">
        <f t="shared" si="2"/>
        <v>3422286.5261611878</v>
      </c>
      <c r="P25" s="7">
        <f t="shared" si="3"/>
        <v>2.1698157898819584E-2</v>
      </c>
      <c r="Q25" s="26">
        <v>0.18129770992366412</v>
      </c>
      <c r="R25" s="8">
        <v>23.600000381469727</v>
      </c>
      <c r="S25" s="7">
        <f t="shared" si="4"/>
        <v>5.2692686392492916E-2</v>
      </c>
      <c r="T25" s="38">
        <f t="shared" si="5"/>
        <v>8.5229518071658864E-2</v>
      </c>
      <c r="U25" s="31">
        <v>0</v>
      </c>
      <c r="V25" s="31">
        <v>0</v>
      </c>
      <c r="W25" s="31">
        <v>0</v>
      </c>
      <c r="X25" s="31">
        <v>3148.85498046875</v>
      </c>
      <c r="Y25" s="31">
        <f t="shared" si="6"/>
        <v>787.2137451171875</v>
      </c>
      <c r="Z25" s="7">
        <f t="shared" si="7"/>
        <v>1.6762799353885166E-2</v>
      </c>
      <c r="AA25" s="31" t="s">
        <v>1087</v>
      </c>
      <c r="AB25" s="31" t="s">
        <v>1088</v>
      </c>
      <c r="AC25" s="31" t="s">
        <v>1087</v>
      </c>
      <c r="AD25" s="31">
        <f t="shared" si="8"/>
        <v>0</v>
      </c>
      <c r="AE25" s="31">
        <f t="shared" si="9"/>
        <v>0</v>
      </c>
      <c r="AF25" s="7">
        <f t="shared" si="10"/>
        <v>0</v>
      </c>
      <c r="AG25" s="38">
        <f t="shared" si="11"/>
        <v>8.381399676942583E-3</v>
      </c>
      <c r="AH25" s="38">
        <f t="shared" si="12"/>
        <v>3.4910036019782953</v>
      </c>
      <c r="AI25" s="38" t="str">
        <f t="shared" si="13"/>
        <v>G1</v>
      </c>
    </row>
    <row r="26" spans="1:35" x14ac:dyDescent="0.25">
      <c r="A26" s="1">
        <v>18756</v>
      </c>
      <c r="B26" s="1" t="s">
        <v>968</v>
      </c>
      <c r="C26" s="1">
        <v>18</v>
      </c>
      <c r="D26" s="1" t="s">
        <v>1121</v>
      </c>
      <c r="E26" s="31">
        <v>35607.06152110776</v>
      </c>
      <c r="F26" s="31">
        <v>43929.635964125016</v>
      </c>
      <c r="G26" s="31">
        <v>40103.774000901765</v>
      </c>
      <c r="H26" s="31">
        <v>54116.424842985376</v>
      </c>
      <c r="I26" s="31">
        <f t="shared" si="0"/>
        <v>43439.224082279979</v>
      </c>
      <c r="J26" s="38">
        <f t="shared" si="1"/>
        <v>3.2904476128086856E-2</v>
      </c>
      <c r="K26" s="31">
        <v>3232683.5772599201</v>
      </c>
      <c r="L26" s="31">
        <v>3063538.9165989109</v>
      </c>
      <c r="M26" s="31">
        <v>3122331.222851607</v>
      </c>
      <c r="N26" s="31">
        <v>3441648.854759715</v>
      </c>
      <c r="O26" s="31">
        <f t="shared" si="2"/>
        <v>3215050.6428675381</v>
      </c>
      <c r="P26" s="7">
        <f t="shared" si="3"/>
        <v>1.8160419426031672E-2</v>
      </c>
      <c r="Q26" s="26">
        <v>8.2153573088788401E-2</v>
      </c>
      <c r="R26" s="8">
        <v>58</v>
      </c>
      <c r="S26" s="7">
        <f t="shared" si="4"/>
        <v>0.12949897293918014</v>
      </c>
      <c r="T26" s="38">
        <f t="shared" si="5"/>
        <v>7.6604321818000073E-2</v>
      </c>
      <c r="U26" s="31">
        <v>0</v>
      </c>
      <c r="V26" s="31">
        <v>0</v>
      </c>
      <c r="W26" s="31">
        <v>0</v>
      </c>
      <c r="X26" s="31">
        <v>0</v>
      </c>
      <c r="Y26" s="31">
        <f t="shared" si="6"/>
        <v>0</v>
      </c>
      <c r="Z26" s="7">
        <f t="shared" si="7"/>
        <v>0</v>
      </c>
      <c r="AA26" s="31" t="s">
        <v>1087</v>
      </c>
      <c r="AB26" s="31" t="s">
        <v>1088</v>
      </c>
      <c r="AC26" s="31" t="s">
        <v>1087</v>
      </c>
      <c r="AD26" s="31">
        <f t="shared" si="8"/>
        <v>0</v>
      </c>
      <c r="AE26" s="31">
        <f t="shared" si="9"/>
        <v>0</v>
      </c>
      <c r="AF26" s="7">
        <f t="shared" si="10"/>
        <v>0</v>
      </c>
      <c r="AG26" s="38">
        <f t="shared" si="11"/>
        <v>0</v>
      </c>
      <c r="AH26" s="38">
        <f t="shared" si="12"/>
        <v>3.6502932648695641</v>
      </c>
      <c r="AI26" s="38" t="str">
        <f t="shared" si="13"/>
        <v>G1</v>
      </c>
    </row>
    <row r="27" spans="1:35" x14ac:dyDescent="0.25">
      <c r="A27" s="1">
        <v>54344</v>
      </c>
      <c r="B27" s="1" t="s">
        <v>24</v>
      </c>
      <c r="C27" s="1">
        <v>54</v>
      </c>
      <c r="D27" s="1" t="s">
        <v>12</v>
      </c>
      <c r="E27" s="31">
        <v>26037.326683619478</v>
      </c>
      <c r="F27" s="31">
        <v>31703.408538626427</v>
      </c>
      <c r="G27" s="31">
        <v>35513.87954815069</v>
      </c>
      <c r="H27" s="31">
        <v>38109.782512364429</v>
      </c>
      <c r="I27" s="31">
        <f t="shared" si="0"/>
        <v>32841.099320690249</v>
      </c>
      <c r="J27" s="38">
        <f t="shared" si="1"/>
        <v>2.2705718793652147E-2</v>
      </c>
      <c r="K27" s="31">
        <v>5198029.3697444554</v>
      </c>
      <c r="L27" s="31">
        <v>6074980.680984593</v>
      </c>
      <c r="M27" s="31">
        <v>6608486.6799647175</v>
      </c>
      <c r="N27" s="31">
        <v>5938987.5561048444</v>
      </c>
      <c r="O27" s="31">
        <f t="shared" si="2"/>
        <v>5955121.0716996528</v>
      </c>
      <c r="P27" s="7">
        <f t="shared" si="3"/>
        <v>6.4936356199935361E-2</v>
      </c>
      <c r="Q27" s="26">
        <v>0.11447874636389228</v>
      </c>
      <c r="R27" s="8">
        <v>29.799999237060547</v>
      </c>
      <c r="S27" s="7">
        <f t="shared" si="4"/>
        <v>6.6535677496339526E-2</v>
      </c>
      <c r="T27" s="38">
        <f t="shared" si="5"/>
        <v>8.1983593353389062E-2</v>
      </c>
      <c r="U27" s="31">
        <v>0</v>
      </c>
      <c r="V27" s="31">
        <v>0</v>
      </c>
      <c r="W27" s="31">
        <v>0</v>
      </c>
      <c r="X27" s="31">
        <v>2345.28466796875</v>
      </c>
      <c r="Y27" s="31">
        <f t="shared" si="6"/>
        <v>586.3211669921875</v>
      </c>
      <c r="Z27" s="7">
        <f t="shared" si="7"/>
        <v>1.2485026004929258E-2</v>
      </c>
      <c r="AA27" s="31" t="s">
        <v>1087</v>
      </c>
      <c r="AB27" s="31" t="s">
        <v>1088</v>
      </c>
      <c r="AC27" s="31" t="s">
        <v>1087</v>
      </c>
      <c r="AD27" s="31">
        <f t="shared" si="8"/>
        <v>0</v>
      </c>
      <c r="AE27" s="31">
        <f t="shared" si="9"/>
        <v>0</v>
      </c>
      <c r="AF27" s="7">
        <f t="shared" si="10"/>
        <v>0</v>
      </c>
      <c r="AG27" s="38">
        <f t="shared" si="11"/>
        <v>6.2425130024646291E-3</v>
      </c>
      <c r="AH27" s="38">
        <f t="shared" si="12"/>
        <v>3.6977275049835279</v>
      </c>
      <c r="AI27" s="38" t="str">
        <f t="shared" si="13"/>
        <v>G1</v>
      </c>
    </row>
    <row r="28" spans="1:35" x14ac:dyDescent="0.25">
      <c r="A28" s="1">
        <v>54800</v>
      </c>
      <c r="B28" s="1" t="s">
        <v>13</v>
      </c>
      <c r="C28" s="1">
        <v>54</v>
      </c>
      <c r="D28" s="1" t="s">
        <v>12</v>
      </c>
      <c r="E28" s="31">
        <v>27684.974599251957</v>
      </c>
      <c r="F28" s="31">
        <v>43979.72726178958</v>
      </c>
      <c r="G28" s="31">
        <v>57236.260361382134</v>
      </c>
      <c r="H28" s="31">
        <v>74699.073980076282</v>
      </c>
      <c r="I28" s="31">
        <f t="shared" si="0"/>
        <v>50900.009050624984</v>
      </c>
      <c r="J28" s="38">
        <f t="shared" si="1"/>
        <v>4.008411753902031E-2</v>
      </c>
      <c r="K28" s="31">
        <v>4071271.1025339807</v>
      </c>
      <c r="L28" s="31">
        <v>4650501.9845976261</v>
      </c>
      <c r="M28" s="31">
        <v>4940370.6160106454</v>
      </c>
      <c r="N28" s="31">
        <v>4888870.3501579612</v>
      </c>
      <c r="O28" s="31">
        <f t="shared" si="2"/>
        <v>4637753.5133250533</v>
      </c>
      <c r="P28" s="7">
        <f t="shared" si="3"/>
        <v>4.2447481107485065E-2</v>
      </c>
      <c r="Q28" s="26">
        <v>0.12553428730719196</v>
      </c>
      <c r="R28" s="8">
        <v>27.299999237060547</v>
      </c>
      <c r="S28" s="7">
        <f t="shared" si="4"/>
        <v>6.0953825214478313E-2</v>
      </c>
      <c r="T28" s="38">
        <f t="shared" si="5"/>
        <v>7.6311864543051777E-2</v>
      </c>
      <c r="U28" s="31">
        <v>0</v>
      </c>
      <c r="V28" s="31">
        <v>0</v>
      </c>
      <c r="W28" s="31">
        <v>0</v>
      </c>
      <c r="X28" s="31">
        <v>0</v>
      </c>
      <c r="Y28" s="31">
        <f t="shared" si="6"/>
        <v>0</v>
      </c>
      <c r="Z28" s="7">
        <f t="shared" si="7"/>
        <v>0</v>
      </c>
      <c r="AA28" s="31" t="s">
        <v>1087</v>
      </c>
      <c r="AB28" s="31" t="s">
        <v>1088</v>
      </c>
      <c r="AC28" s="31" t="s">
        <v>1088</v>
      </c>
      <c r="AD28" s="31">
        <f t="shared" si="8"/>
        <v>0</v>
      </c>
      <c r="AE28" s="31">
        <f t="shared" si="9"/>
        <v>0</v>
      </c>
      <c r="AF28" s="7">
        <f t="shared" si="10"/>
        <v>0</v>
      </c>
      <c r="AG28" s="38">
        <f t="shared" si="11"/>
        <v>0</v>
      </c>
      <c r="AH28" s="38">
        <f t="shared" si="12"/>
        <v>3.8798660694024023</v>
      </c>
      <c r="AI28" s="38" t="str">
        <f t="shared" si="13"/>
        <v>G1</v>
      </c>
    </row>
    <row r="29" spans="1:35" x14ac:dyDescent="0.25">
      <c r="A29" s="1">
        <v>27580</v>
      </c>
      <c r="B29" s="1" t="s">
        <v>1157</v>
      </c>
      <c r="C29" s="1">
        <v>27</v>
      </c>
      <c r="D29" s="1" t="s">
        <v>1145</v>
      </c>
      <c r="E29" s="31">
        <v>34675.164240752376</v>
      </c>
      <c r="F29" s="31">
        <v>148885.69648046026</v>
      </c>
      <c r="G29" s="31">
        <v>53849.052162759173</v>
      </c>
      <c r="H29" s="31">
        <v>73448.580131511088</v>
      </c>
      <c r="I29" s="31">
        <f t="shared" si="0"/>
        <v>77714.623253870726</v>
      </c>
      <c r="J29" s="38">
        <f t="shared" si="1"/>
        <v>6.5888280957301121E-2</v>
      </c>
      <c r="K29" s="31">
        <v>3723738.6866646125</v>
      </c>
      <c r="L29" s="31">
        <v>1958443.1753492872</v>
      </c>
      <c r="M29" s="31">
        <v>1843668.0063882032</v>
      </c>
      <c r="N29" s="31">
        <v>2054487.9232314127</v>
      </c>
      <c r="O29" s="31">
        <f t="shared" si="2"/>
        <v>2395084.4479083791</v>
      </c>
      <c r="P29" s="7">
        <f t="shared" si="3"/>
        <v>4.1627183127446983E-3</v>
      </c>
      <c r="Q29" s="26">
        <v>0.16420835482207324</v>
      </c>
      <c r="R29" s="8">
        <v>0</v>
      </c>
      <c r="S29" s="7">
        <f t="shared" si="4"/>
        <v>0</v>
      </c>
      <c r="T29" s="38">
        <f t="shared" si="5"/>
        <v>5.6123691044939313E-2</v>
      </c>
      <c r="U29" s="31">
        <v>0</v>
      </c>
      <c r="V29" s="31">
        <v>0</v>
      </c>
      <c r="W29" s="31">
        <v>0</v>
      </c>
      <c r="X29" s="31">
        <v>0</v>
      </c>
      <c r="Y29" s="31">
        <f t="shared" si="6"/>
        <v>0</v>
      </c>
      <c r="Z29" s="7">
        <f t="shared" si="7"/>
        <v>0</v>
      </c>
      <c r="AA29" s="31" t="s">
        <v>1087</v>
      </c>
      <c r="AB29" s="31" t="s">
        <v>1087</v>
      </c>
      <c r="AC29" s="31" t="s">
        <v>1087</v>
      </c>
      <c r="AD29" s="31">
        <f t="shared" si="8"/>
        <v>0</v>
      </c>
      <c r="AE29" s="31">
        <f t="shared" si="9"/>
        <v>0</v>
      </c>
      <c r="AF29" s="7">
        <f t="shared" si="10"/>
        <v>0</v>
      </c>
      <c r="AG29" s="38">
        <f t="shared" si="11"/>
        <v>0</v>
      </c>
      <c r="AH29" s="38">
        <f t="shared" si="12"/>
        <v>4.0670657334080147</v>
      </c>
      <c r="AI29" s="38" t="str">
        <f t="shared" si="13"/>
        <v>G1</v>
      </c>
    </row>
    <row r="30" spans="1:35" x14ac:dyDescent="0.25">
      <c r="A30" s="1">
        <v>19517</v>
      </c>
      <c r="B30" s="1" t="s">
        <v>1124</v>
      </c>
      <c r="C30" s="1">
        <v>19</v>
      </c>
      <c r="D30" s="1" t="s">
        <v>80</v>
      </c>
      <c r="E30" s="31">
        <v>36394.434886744159</v>
      </c>
      <c r="F30" s="31">
        <v>29536.508985834585</v>
      </c>
      <c r="G30" s="31">
        <v>48667.274459257576</v>
      </c>
      <c r="H30" s="31">
        <v>75844.576825377022</v>
      </c>
      <c r="I30" s="31">
        <f t="shared" si="0"/>
        <v>47610.698789303337</v>
      </c>
      <c r="J30" s="38">
        <f t="shared" si="1"/>
        <v>3.691875782609564E-2</v>
      </c>
      <c r="K30" s="31">
        <v>4251170.6851610737</v>
      </c>
      <c r="L30" s="31">
        <v>4678754.3895888291</v>
      </c>
      <c r="M30" s="31">
        <v>5305893.5254403129</v>
      </c>
      <c r="N30" s="31">
        <v>5048907.6482204879</v>
      </c>
      <c r="O30" s="31">
        <f t="shared" si="2"/>
        <v>4821181.5621026754</v>
      </c>
      <c r="P30" s="7">
        <f t="shared" si="3"/>
        <v>4.5578794347429633E-2</v>
      </c>
      <c r="Q30" s="26">
        <v>7.7326791979235004E-2</v>
      </c>
      <c r="R30" s="8">
        <v>48.200000762939453</v>
      </c>
      <c r="S30" s="7">
        <f t="shared" si="4"/>
        <v>0.10761811369773032</v>
      </c>
      <c r="T30" s="38">
        <f t="shared" si="5"/>
        <v>7.684123334146499E-2</v>
      </c>
      <c r="U30" s="31">
        <v>189.74790954589844</v>
      </c>
      <c r="V30" s="31">
        <v>301.41647338867188</v>
      </c>
      <c r="W30" s="31">
        <v>790.053466796875</v>
      </c>
      <c r="X30" s="31">
        <v>2599.5322265625</v>
      </c>
      <c r="Y30" s="31">
        <f t="shared" si="6"/>
        <v>970.18751907348633</v>
      </c>
      <c r="Z30" s="7">
        <f t="shared" si="7"/>
        <v>2.0659012649037922E-2</v>
      </c>
      <c r="AA30" s="31" t="s">
        <v>1087</v>
      </c>
      <c r="AB30" s="31" t="s">
        <v>1088</v>
      </c>
      <c r="AC30" s="31" t="s">
        <v>1087</v>
      </c>
      <c r="AD30" s="31">
        <f t="shared" si="8"/>
        <v>0</v>
      </c>
      <c r="AE30" s="31">
        <f t="shared" si="9"/>
        <v>0</v>
      </c>
      <c r="AF30" s="7">
        <f t="shared" si="10"/>
        <v>0</v>
      </c>
      <c r="AG30" s="38">
        <f t="shared" si="11"/>
        <v>1.0329506324518961E-2</v>
      </c>
      <c r="AH30" s="38">
        <f t="shared" si="12"/>
        <v>4.1363165830693198</v>
      </c>
      <c r="AI30" s="38" t="str">
        <f t="shared" si="13"/>
        <v>G1</v>
      </c>
    </row>
    <row r="31" spans="1:35" x14ac:dyDescent="0.25">
      <c r="A31" s="1">
        <v>19355</v>
      </c>
      <c r="B31" s="1" t="s">
        <v>638</v>
      </c>
      <c r="C31" s="1">
        <v>19</v>
      </c>
      <c r="D31" s="1" t="s">
        <v>80</v>
      </c>
      <c r="E31" s="31">
        <v>52699.053214292486</v>
      </c>
      <c r="F31" s="31">
        <v>37837.49076880559</v>
      </c>
      <c r="G31" s="31">
        <v>97454.140378430253</v>
      </c>
      <c r="H31" s="31">
        <v>111711.16355378568</v>
      </c>
      <c r="I31" s="31">
        <f t="shared" si="0"/>
        <v>74925.461978828505</v>
      </c>
      <c r="J31" s="38">
        <f t="shared" si="1"/>
        <v>6.3204223197021348E-2</v>
      </c>
      <c r="K31" s="31">
        <v>4182479.3279567086</v>
      </c>
      <c r="L31" s="31">
        <v>4752542.6563640032</v>
      </c>
      <c r="M31" s="31">
        <v>4913472.555085618</v>
      </c>
      <c r="N31" s="31">
        <v>4770186.0391924549</v>
      </c>
      <c r="O31" s="31">
        <f t="shared" si="2"/>
        <v>4654670.1446496956</v>
      </c>
      <c r="P31" s="7">
        <f t="shared" si="3"/>
        <v>4.2736266121527998E-2</v>
      </c>
      <c r="Q31" s="26">
        <v>7.3564263221114826E-2</v>
      </c>
      <c r="R31" s="8">
        <v>34.900001525878906</v>
      </c>
      <c r="S31" s="7">
        <f t="shared" si="4"/>
        <v>7.7922661261674797E-2</v>
      </c>
      <c r="T31" s="38">
        <f t="shared" si="5"/>
        <v>6.4741063534772533E-2</v>
      </c>
      <c r="U31" s="31">
        <v>0</v>
      </c>
      <c r="V31" s="31">
        <v>0</v>
      </c>
      <c r="W31" s="31">
        <v>0</v>
      </c>
      <c r="X31" s="31">
        <v>0</v>
      </c>
      <c r="Y31" s="31">
        <f t="shared" si="6"/>
        <v>0</v>
      </c>
      <c r="Z31" s="7">
        <f t="shared" si="7"/>
        <v>0</v>
      </c>
      <c r="AA31" s="31" t="s">
        <v>1087</v>
      </c>
      <c r="AB31" s="31" t="s">
        <v>1088</v>
      </c>
      <c r="AC31" s="31" t="s">
        <v>1087</v>
      </c>
      <c r="AD31" s="31">
        <f t="shared" si="8"/>
        <v>0</v>
      </c>
      <c r="AE31" s="31">
        <f t="shared" si="9"/>
        <v>0</v>
      </c>
      <c r="AF31" s="7">
        <f t="shared" si="10"/>
        <v>0</v>
      </c>
      <c r="AG31" s="38">
        <f t="shared" si="11"/>
        <v>0</v>
      </c>
      <c r="AH31" s="38">
        <f t="shared" si="12"/>
        <v>4.2648428910597964</v>
      </c>
      <c r="AI31" s="38" t="str">
        <f t="shared" si="13"/>
        <v>G1</v>
      </c>
    </row>
    <row r="32" spans="1:35" x14ac:dyDescent="0.25">
      <c r="A32" s="1">
        <v>19743</v>
      </c>
      <c r="B32" s="1" t="s">
        <v>395</v>
      </c>
      <c r="C32" s="1">
        <v>19</v>
      </c>
      <c r="D32" s="1" t="s">
        <v>80</v>
      </c>
      <c r="E32" s="31">
        <v>38227.297929711684</v>
      </c>
      <c r="F32" s="31">
        <v>24940.47323407996</v>
      </c>
      <c r="G32" s="31">
        <v>32984.309517089088</v>
      </c>
      <c r="H32" s="31">
        <v>35206.835217809356</v>
      </c>
      <c r="I32" s="31">
        <f t="shared" si="0"/>
        <v>32839.728974672522</v>
      </c>
      <c r="J32" s="38">
        <f t="shared" si="1"/>
        <v>2.2704400086162532E-2</v>
      </c>
      <c r="K32" s="31">
        <v>4905272.7156590335</v>
      </c>
      <c r="L32" s="31">
        <v>5626762.8156360984</v>
      </c>
      <c r="M32" s="31">
        <v>5992257.7812981298</v>
      </c>
      <c r="N32" s="31">
        <v>5955520.4221519642</v>
      </c>
      <c r="O32" s="31">
        <f t="shared" si="2"/>
        <v>5619953.4336863067</v>
      </c>
      <c r="P32" s="7">
        <f t="shared" si="3"/>
        <v>5.9214685662053179E-2</v>
      </c>
      <c r="Q32" s="26">
        <v>0.13336857489349793</v>
      </c>
      <c r="R32" s="8">
        <v>59.400001525878906</v>
      </c>
      <c r="S32" s="7">
        <f t="shared" si="4"/>
        <v>0.13262481362391468</v>
      </c>
      <c r="T32" s="38">
        <f t="shared" si="5"/>
        <v>0.10840269139315527</v>
      </c>
      <c r="U32" s="31">
        <v>0</v>
      </c>
      <c r="V32" s="31">
        <v>0</v>
      </c>
      <c r="W32" s="31">
        <v>0</v>
      </c>
      <c r="X32" s="31">
        <v>0</v>
      </c>
      <c r="Y32" s="31">
        <f t="shared" si="6"/>
        <v>0</v>
      </c>
      <c r="Z32" s="7">
        <f t="shared" si="7"/>
        <v>0</v>
      </c>
      <c r="AA32" s="31" t="s">
        <v>1087</v>
      </c>
      <c r="AB32" s="31" t="s">
        <v>1088</v>
      </c>
      <c r="AC32" s="31" t="s">
        <v>1087</v>
      </c>
      <c r="AD32" s="31">
        <f t="shared" si="8"/>
        <v>0</v>
      </c>
      <c r="AE32" s="31">
        <f t="shared" si="9"/>
        <v>0</v>
      </c>
      <c r="AF32" s="7">
        <f t="shared" si="10"/>
        <v>0</v>
      </c>
      <c r="AG32" s="38">
        <f t="shared" si="11"/>
        <v>0</v>
      </c>
      <c r="AH32" s="38">
        <f t="shared" si="12"/>
        <v>4.3702363826439266</v>
      </c>
      <c r="AI32" s="38" t="str">
        <f t="shared" si="13"/>
        <v>G1</v>
      </c>
    </row>
    <row r="33" spans="1:35" x14ac:dyDescent="0.25">
      <c r="A33" s="1">
        <v>54128</v>
      </c>
      <c r="B33" s="1" t="s">
        <v>1183</v>
      </c>
      <c r="C33" s="1">
        <v>54</v>
      </c>
      <c r="D33" s="1" t="s">
        <v>12</v>
      </c>
      <c r="E33" s="31">
        <v>29657.568648282886</v>
      </c>
      <c r="F33" s="31">
        <v>34722.710254128375</v>
      </c>
      <c r="G33" s="31">
        <v>38641.662300606869</v>
      </c>
      <c r="H33" s="31">
        <v>42442.660822907426</v>
      </c>
      <c r="I33" s="31">
        <f t="shared" si="0"/>
        <v>36366.15050648139</v>
      </c>
      <c r="J33" s="38">
        <f t="shared" si="1"/>
        <v>2.6097936043786921E-2</v>
      </c>
      <c r="K33" s="31">
        <v>4948609.2766782092</v>
      </c>
      <c r="L33" s="31">
        <v>5271863.858417321</v>
      </c>
      <c r="M33" s="31">
        <v>5426908.1862118691</v>
      </c>
      <c r="N33" s="31">
        <v>5191743.1955025522</v>
      </c>
      <c r="O33" s="31">
        <f t="shared" si="2"/>
        <v>5209781.1292024879</v>
      </c>
      <c r="P33" s="7">
        <f t="shared" si="3"/>
        <v>5.2212605139210888E-2</v>
      </c>
      <c r="Q33" s="26">
        <v>0.15496809480401094</v>
      </c>
      <c r="R33" s="8">
        <v>49.099998474121094</v>
      </c>
      <c r="S33" s="7">
        <f t="shared" si="4"/>
        <v>0.10962757540886196</v>
      </c>
      <c r="T33" s="38">
        <f t="shared" si="5"/>
        <v>0.1056027584506946</v>
      </c>
      <c r="U33" s="31">
        <v>0</v>
      </c>
      <c r="V33" s="31">
        <v>0</v>
      </c>
      <c r="W33" s="31">
        <v>0</v>
      </c>
      <c r="X33" s="31">
        <v>0</v>
      </c>
      <c r="Y33" s="31">
        <f t="shared" si="6"/>
        <v>0</v>
      </c>
      <c r="Z33" s="7">
        <f t="shared" si="7"/>
        <v>0</v>
      </c>
      <c r="AA33" s="31" t="s">
        <v>1087</v>
      </c>
      <c r="AB33" s="31" t="s">
        <v>1088</v>
      </c>
      <c r="AC33" s="31" t="s">
        <v>1087</v>
      </c>
      <c r="AD33" s="31">
        <f t="shared" si="8"/>
        <v>0</v>
      </c>
      <c r="AE33" s="31">
        <f t="shared" si="9"/>
        <v>0</v>
      </c>
      <c r="AF33" s="7">
        <f t="shared" si="10"/>
        <v>0</v>
      </c>
      <c r="AG33" s="38">
        <f t="shared" si="11"/>
        <v>0</v>
      </c>
      <c r="AH33" s="38">
        <f t="shared" si="12"/>
        <v>4.3900231498160505</v>
      </c>
      <c r="AI33" s="38" t="str">
        <f t="shared" si="13"/>
        <v>G1</v>
      </c>
    </row>
    <row r="34" spans="1:35" x14ac:dyDescent="0.25">
      <c r="A34" s="1">
        <v>19585</v>
      </c>
      <c r="B34" s="1" t="s">
        <v>1126</v>
      </c>
      <c r="C34" s="1">
        <v>19</v>
      </c>
      <c r="D34" s="1" t="s">
        <v>80</v>
      </c>
      <c r="E34" s="31">
        <v>44957.586039297508</v>
      </c>
      <c r="F34" s="31">
        <v>47750.785259922988</v>
      </c>
      <c r="G34" s="31">
        <v>44626.101735752287</v>
      </c>
      <c r="H34" s="31">
        <v>68746.214448511237</v>
      </c>
      <c r="I34" s="31">
        <f t="shared" si="0"/>
        <v>51520.17187087101</v>
      </c>
      <c r="J34" s="38">
        <f t="shared" si="1"/>
        <v>4.0680910863670615E-2</v>
      </c>
      <c r="K34" s="31">
        <v>4392872.1077484721</v>
      </c>
      <c r="L34" s="31">
        <v>4874258.9621167975</v>
      </c>
      <c r="M34" s="31">
        <v>4971249.8019147124</v>
      </c>
      <c r="N34" s="31">
        <v>5023086.1356565636</v>
      </c>
      <c r="O34" s="31">
        <f t="shared" si="2"/>
        <v>4815366.7518591359</v>
      </c>
      <c r="P34" s="7">
        <f t="shared" si="3"/>
        <v>4.5479529309041554E-2</v>
      </c>
      <c r="Q34" s="26">
        <v>0.11178821833431624</v>
      </c>
      <c r="R34" s="8">
        <v>38.599998474121094</v>
      </c>
      <c r="S34" s="7">
        <f t="shared" si="4"/>
        <v>8.6183795825044859E-2</v>
      </c>
      <c r="T34" s="38">
        <f t="shared" si="5"/>
        <v>8.1150514489467543E-2</v>
      </c>
      <c r="U34" s="31">
        <v>0</v>
      </c>
      <c r="V34" s="31">
        <v>2512.92822265625</v>
      </c>
      <c r="W34" s="31">
        <v>0</v>
      </c>
      <c r="X34" s="31">
        <v>1965.795166015625</v>
      </c>
      <c r="Y34" s="31">
        <f t="shared" si="6"/>
        <v>1119.6808471679688</v>
      </c>
      <c r="Z34" s="7">
        <f t="shared" si="7"/>
        <v>2.384229886467595E-2</v>
      </c>
      <c r="AA34" s="31" t="s">
        <v>1087</v>
      </c>
      <c r="AB34" s="31" t="s">
        <v>1088</v>
      </c>
      <c r="AC34" s="31" t="s">
        <v>1087</v>
      </c>
      <c r="AD34" s="31">
        <f t="shared" si="8"/>
        <v>0</v>
      </c>
      <c r="AE34" s="31">
        <f t="shared" si="9"/>
        <v>0</v>
      </c>
      <c r="AF34" s="7">
        <f t="shared" si="10"/>
        <v>0</v>
      </c>
      <c r="AG34" s="38">
        <f t="shared" si="11"/>
        <v>1.1921149432337975E-2</v>
      </c>
      <c r="AH34" s="38">
        <f t="shared" si="12"/>
        <v>4.45841915951587</v>
      </c>
      <c r="AI34" s="38" t="str">
        <f t="shared" si="13"/>
        <v>G1</v>
      </c>
    </row>
    <row r="35" spans="1:35" x14ac:dyDescent="0.25">
      <c r="A35" s="1">
        <v>23574</v>
      </c>
      <c r="B35" s="1" t="s">
        <v>1035</v>
      </c>
      <c r="C35" s="1">
        <v>23</v>
      </c>
      <c r="D35" s="1" t="s">
        <v>410</v>
      </c>
      <c r="E35" s="31">
        <v>28332.242150320562</v>
      </c>
      <c r="F35" s="31">
        <v>34886.997934896783</v>
      </c>
      <c r="G35" s="31">
        <v>58878.408288745515</v>
      </c>
      <c r="H35" s="31">
        <v>64201.367046210988</v>
      </c>
      <c r="I35" s="31">
        <f t="shared" si="0"/>
        <v>46574.753855043462</v>
      </c>
      <c r="J35" s="38">
        <f t="shared" si="1"/>
        <v>3.5921850237816924E-2</v>
      </c>
      <c r="K35" s="31">
        <v>5371342.0845562704</v>
      </c>
      <c r="L35" s="31">
        <v>6151922.2984714862</v>
      </c>
      <c r="M35" s="31">
        <v>6056824.5212448351</v>
      </c>
      <c r="N35" s="31">
        <v>5856161.8888856173</v>
      </c>
      <c r="O35" s="31">
        <f t="shared" si="2"/>
        <v>5859062.6982895527</v>
      </c>
      <c r="P35" s="7">
        <f t="shared" si="3"/>
        <v>6.3296536889469693E-2</v>
      </c>
      <c r="Q35" s="26">
        <v>0.1668782814591126</v>
      </c>
      <c r="R35" s="8">
        <v>27.600000381469727</v>
      </c>
      <c r="S35" s="7">
        <f t="shared" si="4"/>
        <v>6.1623650043470854E-2</v>
      </c>
      <c r="T35" s="38">
        <f t="shared" si="5"/>
        <v>9.7266156130684386E-2</v>
      </c>
      <c r="U35" s="31">
        <v>0</v>
      </c>
      <c r="V35" s="31">
        <v>614.12603759765625</v>
      </c>
      <c r="W35" s="31">
        <v>0</v>
      </c>
      <c r="X35" s="31">
        <v>82.358192443847656</v>
      </c>
      <c r="Y35" s="31">
        <f t="shared" si="6"/>
        <v>174.12105751037598</v>
      </c>
      <c r="Z35" s="7">
        <f t="shared" si="7"/>
        <v>3.7077050145996066E-3</v>
      </c>
      <c r="AA35" s="31" t="s">
        <v>1087</v>
      </c>
      <c r="AB35" s="31" t="s">
        <v>1088</v>
      </c>
      <c r="AC35" s="31" t="s">
        <v>1087</v>
      </c>
      <c r="AD35" s="31">
        <f t="shared" si="8"/>
        <v>0</v>
      </c>
      <c r="AE35" s="31">
        <f t="shared" si="9"/>
        <v>0</v>
      </c>
      <c r="AF35" s="7">
        <f t="shared" si="10"/>
        <v>0</v>
      </c>
      <c r="AG35" s="38">
        <f t="shared" si="11"/>
        <v>1.8538525072998033E-3</v>
      </c>
      <c r="AH35" s="38">
        <f t="shared" si="12"/>
        <v>4.5013952958600365</v>
      </c>
      <c r="AI35" s="38" t="str">
        <f t="shared" si="13"/>
        <v>G1</v>
      </c>
    </row>
    <row r="36" spans="1:35" x14ac:dyDescent="0.25">
      <c r="A36" s="1">
        <v>19137</v>
      </c>
      <c r="B36" s="1" t="s">
        <v>127</v>
      </c>
      <c r="C36" s="1">
        <v>19</v>
      </c>
      <c r="D36" s="1" t="s">
        <v>80</v>
      </c>
      <c r="E36" s="31">
        <v>27515.741601931044</v>
      </c>
      <c r="F36" s="31">
        <v>23196.36887026958</v>
      </c>
      <c r="G36" s="31">
        <v>38458.394258115921</v>
      </c>
      <c r="H36" s="31">
        <v>44247.540361703526</v>
      </c>
      <c r="I36" s="31">
        <f t="shared" si="0"/>
        <v>33354.511273005017</v>
      </c>
      <c r="J36" s="38">
        <f t="shared" si="1"/>
        <v>2.3199783926121043E-2</v>
      </c>
      <c r="K36" s="31">
        <v>3885755.1827961649</v>
      </c>
      <c r="L36" s="31">
        <v>4648120.0511545977</v>
      </c>
      <c r="M36" s="31">
        <v>4733095.3057285929</v>
      </c>
      <c r="N36" s="31">
        <v>5120757.8191619208</v>
      </c>
      <c r="O36" s="31">
        <f t="shared" si="2"/>
        <v>4596932.0897103194</v>
      </c>
      <c r="P36" s="7">
        <f t="shared" si="3"/>
        <v>4.175061568755592E-2</v>
      </c>
      <c r="Q36" s="26">
        <v>4.3898315319123242E-2</v>
      </c>
      <c r="R36" s="8">
        <v>53.900001525878906</v>
      </c>
      <c r="S36" s="7">
        <f t="shared" si="4"/>
        <v>0.12034473860382001</v>
      </c>
      <c r="T36" s="38">
        <f t="shared" si="5"/>
        <v>6.8664556536833066E-2</v>
      </c>
      <c r="U36" s="31">
        <v>0</v>
      </c>
      <c r="V36" s="31">
        <v>6182.365234375</v>
      </c>
      <c r="W36" s="31">
        <v>10749.646484375</v>
      </c>
      <c r="X36" s="31">
        <v>0</v>
      </c>
      <c r="Y36" s="31">
        <f t="shared" si="6"/>
        <v>4233.0029296875</v>
      </c>
      <c r="Z36" s="7">
        <f t="shared" si="7"/>
        <v>9.0136864625244492E-2</v>
      </c>
      <c r="AA36" s="31" t="s">
        <v>1087</v>
      </c>
      <c r="AB36" s="31" t="s">
        <v>1088</v>
      </c>
      <c r="AC36" s="31" t="s">
        <v>1087</v>
      </c>
      <c r="AD36" s="31">
        <f t="shared" si="8"/>
        <v>0</v>
      </c>
      <c r="AE36" s="31">
        <f t="shared" si="9"/>
        <v>0</v>
      </c>
      <c r="AF36" s="7">
        <f t="shared" si="10"/>
        <v>0</v>
      </c>
      <c r="AG36" s="38">
        <f t="shared" si="11"/>
        <v>4.5068432312622246E-2</v>
      </c>
      <c r="AH36" s="38">
        <f t="shared" si="12"/>
        <v>4.5644257591858786</v>
      </c>
      <c r="AI36" s="38" t="str">
        <f t="shared" si="13"/>
        <v>G1</v>
      </c>
    </row>
    <row r="37" spans="1:35" x14ac:dyDescent="0.25">
      <c r="A37" s="1">
        <v>23678</v>
      </c>
      <c r="B37" s="1" t="s">
        <v>339</v>
      </c>
      <c r="C37" s="1">
        <v>23</v>
      </c>
      <c r="D37" s="1" t="s">
        <v>410</v>
      </c>
      <c r="E37" s="31">
        <v>42070.575158018924</v>
      </c>
      <c r="F37" s="31">
        <v>59030.907164722921</v>
      </c>
      <c r="G37" s="31">
        <v>45231.801393701622</v>
      </c>
      <c r="H37" s="31">
        <v>79917.871684645084</v>
      </c>
      <c r="I37" s="31">
        <f t="shared" si="0"/>
        <v>56562.788850272133</v>
      </c>
      <c r="J37" s="38">
        <f t="shared" si="1"/>
        <v>4.5533507720220349E-2</v>
      </c>
      <c r="K37" s="31">
        <v>4764003.6318253363</v>
      </c>
      <c r="L37" s="31">
        <v>4852107.4454675922</v>
      </c>
      <c r="M37" s="31">
        <v>5284873.6570173027</v>
      </c>
      <c r="N37" s="31">
        <v>4953755.9419799866</v>
      </c>
      <c r="O37" s="31">
        <f t="shared" si="2"/>
        <v>4963685.1690725544</v>
      </c>
      <c r="P37" s="7">
        <f t="shared" si="3"/>
        <v>4.8011483536560214E-2</v>
      </c>
      <c r="Q37" s="26">
        <v>0.2095262691853601</v>
      </c>
      <c r="R37" s="8">
        <v>20</v>
      </c>
      <c r="S37" s="7">
        <f t="shared" si="4"/>
        <v>4.4654818254889705E-2</v>
      </c>
      <c r="T37" s="38">
        <f t="shared" si="5"/>
        <v>0.10073085699227001</v>
      </c>
      <c r="U37" s="31">
        <v>1673.28369140625</v>
      </c>
      <c r="V37" s="31">
        <v>0</v>
      </c>
      <c r="W37" s="31">
        <v>0</v>
      </c>
      <c r="X37" s="31">
        <v>627.21368408203125</v>
      </c>
      <c r="Y37" s="31">
        <f t="shared" si="6"/>
        <v>575.12434387207031</v>
      </c>
      <c r="Z37" s="7">
        <f t="shared" si="7"/>
        <v>1.2246602704361091E-2</v>
      </c>
      <c r="AA37" s="31" t="s">
        <v>1087</v>
      </c>
      <c r="AB37" s="31" t="s">
        <v>1087</v>
      </c>
      <c r="AC37" s="31" t="s">
        <v>1087</v>
      </c>
      <c r="AD37" s="31">
        <f t="shared" si="8"/>
        <v>0</v>
      </c>
      <c r="AE37" s="31">
        <f t="shared" si="9"/>
        <v>0</v>
      </c>
      <c r="AF37" s="7">
        <f t="shared" si="10"/>
        <v>0</v>
      </c>
      <c r="AG37" s="38">
        <f t="shared" si="11"/>
        <v>6.1233013521805454E-3</v>
      </c>
      <c r="AH37" s="38">
        <f t="shared" si="12"/>
        <v>5.0795888688223627</v>
      </c>
      <c r="AI37" s="38" t="str">
        <f t="shared" si="13"/>
        <v>G1</v>
      </c>
    </row>
    <row r="38" spans="1:35" x14ac:dyDescent="0.25">
      <c r="A38" s="1">
        <v>70678</v>
      </c>
      <c r="B38" s="1" t="s">
        <v>417</v>
      </c>
      <c r="C38" s="1">
        <v>70</v>
      </c>
      <c r="D38" s="1" t="s">
        <v>214</v>
      </c>
      <c r="E38" s="31">
        <v>23635.272897766816</v>
      </c>
      <c r="F38" s="31">
        <v>47226.983453831439</v>
      </c>
      <c r="G38" s="31">
        <v>66031.344606421233</v>
      </c>
      <c r="H38" s="31">
        <v>86918.591797028537</v>
      </c>
      <c r="I38" s="31">
        <f t="shared" si="0"/>
        <v>55953.048188762012</v>
      </c>
      <c r="J38" s="38">
        <f t="shared" si="1"/>
        <v>4.4946743817778176E-2</v>
      </c>
      <c r="K38" s="31">
        <v>4312948.9540977376</v>
      </c>
      <c r="L38" s="31">
        <v>4562704.7116971361</v>
      </c>
      <c r="M38" s="31">
        <v>4857613.680382139</v>
      </c>
      <c r="N38" s="31">
        <v>5115618.7359062806</v>
      </c>
      <c r="O38" s="31">
        <f t="shared" si="2"/>
        <v>4712221.5205208231</v>
      </c>
      <c r="P38" s="7">
        <f t="shared" si="3"/>
        <v>4.3718729743876E-2</v>
      </c>
      <c r="Q38" s="26">
        <v>0.20886722741922806</v>
      </c>
      <c r="R38" s="8">
        <v>33.799999237060547</v>
      </c>
      <c r="S38" s="7">
        <f t="shared" si="4"/>
        <v>7.5466641147317465E-2</v>
      </c>
      <c r="T38" s="38">
        <f t="shared" si="5"/>
        <v>0.10935086610347385</v>
      </c>
      <c r="U38" s="31">
        <v>0</v>
      </c>
      <c r="V38" s="31">
        <v>0</v>
      </c>
      <c r="W38" s="31">
        <v>0</v>
      </c>
      <c r="X38" s="31">
        <v>0</v>
      </c>
      <c r="Y38" s="31">
        <f t="shared" si="6"/>
        <v>0</v>
      </c>
      <c r="Z38" s="7">
        <f t="shared" si="7"/>
        <v>0</v>
      </c>
      <c r="AA38" s="31" t="s">
        <v>1087</v>
      </c>
      <c r="AB38" s="31" t="s">
        <v>1087</v>
      </c>
      <c r="AC38" s="31" t="s">
        <v>1087</v>
      </c>
      <c r="AD38" s="31">
        <f t="shared" si="8"/>
        <v>0</v>
      </c>
      <c r="AE38" s="31">
        <f t="shared" si="9"/>
        <v>0</v>
      </c>
      <c r="AF38" s="7">
        <f t="shared" si="10"/>
        <v>0</v>
      </c>
      <c r="AG38" s="38">
        <f t="shared" si="11"/>
        <v>0</v>
      </c>
      <c r="AH38" s="38">
        <f t="shared" si="12"/>
        <v>5.1432536640417341</v>
      </c>
      <c r="AI38" s="38" t="str">
        <f t="shared" si="13"/>
        <v>G1</v>
      </c>
    </row>
    <row r="39" spans="1:35" x14ac:dyDescent="0.25">
      <c r="A39" s="1">
        <v>19622</v>
      </c>
      <c r="B39" s="1" t="s">
        <v>476</v>
      </c>
      <c r="C39" s="1">
        <v>19</v>
      </c>
      <c r="D39" s="1" t="s">
        <v>80</v>
      </c>
      <c r="E39" s="31">
        <v>37942.106055953664</v>
      </c>
      <c r="F39" s="31">
        <v>47170.503367001198</v>
      </c>
      <c r="G39" s="31">
        <v>49109.142870217991</v>
      </c>
      <c r="H39" s="31">
        <v>58301.382218244544</v>
      </c>
      <c r="I39" s="31">
        <f t="shared" si="0"/>
        <v>48130.783627854347</v>
      </c>
      <c r="J39" s="38">
        <f t="shared" si="1"/>
        <v>3.7419244391504292E-2</v>
      </c>
      <c r="K39" s="31">
        <v>5372837.0692801382</v>
      </c>
      <c r="L39" s="31">
        <v>5753910.6324979058</v>
      </c>
      <c r="M39" s="31">
        <v>5810920.886003661</v>
      </c>
      <c r="N39" s="31">
        <v>6003949.9163514124</v>
      </c>
      <c r="O39" s="31">
        <f t="shared" si="2"/>
        <v>5735404.6260332791</v>
      </c>
      <c r="P39" s="7">
        <f t="shared" si="3"/>
        <v>6.118556116104374E-2</v>
      </c>
      <c r="Q39" s="26">
        <v>0.12847692076379491</v>
      </c>
      <c r="R39" s="8">
        <v>55.299999237060547</v>
      </c>
      <c r="S39" s="7">
        <f t="shared" si="4"/>
        <v>0.1234705707713239</v>
      </c>
      <c r="T39" s="38">
        <f t="shared" si="5"/>
        <v>0.10437768423205418</v>
      </c>
      <c r="U39" s="31">
        <v>5730.6259765625</v>
      </c>
      <c r="V39" s="31">
        <v>0</v>
      </c>
      <c r="W39" s="31">
        <v>0</v>
      </c>
      <c r="X39" s="31">
        <v>0</v>
      </c>
      <c r="Y39" s="31">
        <f t="shared" si="6"/>
        <v>1432.656494140625</v>
      </c>
      <c r="Z39" s="7">
        <f t="shared" si="7"/>
        <v>3.0506750553173902E-2</v>
      </c>
      <c r="AA39" s="31" t="s">
        <v>1087</v>
      </c>
      <c r="AB39" s="31" t="s">
        <v>1088</v>
      </c>
      <c r="AC39" s="31" t="s">
        <v>1087</v>
      </c>
      <c r="AD39" s="31">
        <f t="shared" si="8"/>
        <v>0</v>
      </c>
      <c r="AE39" s="31">
        <f t="shared" si="9"/>
        <v>0</v>
      </c>
      <c r="AF39" s="7">
        <f t="shared" si="10"/>
        <v>0</v>
      </c>
      <c r="AG39" s="38">
        <f t="shared" si="11"/>
        <v>1.5253375276586951E-2</v>
      </c>
      <c r="AH39" s="38">
        <f t="shared" si="12"/>
        <v>5.2350101300048477</v>
      </c>
      <c r="AI39" s="38" t="str">
        <f t="shared" si="13"/>
        <v>G1</v>
      </c>
    </row>
    <row r="40" spans="1:35" x14ac:dyDescent="0.25">
      <c r="A40" s="1">
        <v>54670</v>
      </c>
      <c r="B40" s="1" t="s">
        <v>16</v>
      </c>
      <c r="C40" s="1">
        <v>54</v>
      </c>
      <c r="D40" s="1" t="s">
        <v>12</v>
      </c>
      <c r="E40" s="31">
        <v>35527.771989846056</v>
      </c>
      <c r="F40" s="31">
        <v>40996.657301830593</v>
      </c>
      <c r="G40" s="31">
        <v>59898.687995871638</v>
      </c>
      <c r="H40" s="31">
        <v>86240.33457219819</v>
      </c>
      <c r="I40" s="31">
        <f t="shared" si="0"/>
        <v>55665.862964936619</v>
      </c>
      <c r="J40" s="38">
        <f t="shared" si="1"/>
        <v>4.4670380548452862E-2</v>
      </c>
      <c r="K40" s="31">
        <v>7724270.8409287669</v>
      </c>
      <c r="L40" s="31">
        <v>10510304.952702722</v>
      </c>
      <c r="M40" s="31">
        <v>14159064.081608145</v>
      </c>
      <c r="N40" s="31">
        <v>8064670.6968548615</v>
      </c>
      <c r="O40" s="31">
        <f t="shared" si="2"/>
        <v>10114577.643023623</v>
      </c>
      <c r="P40" s="7">
        <f t="shared" si="3"/>
        <v>0.13594273455677769</v>
      </c>
      <c r="Q40" s="26">
        <v>0.15931626461447387</v>
      </c>
      <c r="R40" s="8">
        <v>20.5</v>
      </c>
      <c r="S40" s="7">
        <f t="shared" si="4"/>
        <v>4.5771188711261943E-2</v>
      </c>
      <c r="T40" s="38">
        <f t="shared" si="5"/>
        <v>0.11367672929417116</v>
      </c>
      <c r="U40" s="31">
        <v>0</v>
      </c>
      <c r="V40" s="31">
        <v>0</v>
      </c>
      <c r="W40" s="31">
        <v>0</v>
      </c>
      <c r="X40" s="31">
        <v>1142.14892578125</v>
      </c>
      <c r="Y40" s="31">
        <f t="shared" si="6"/>
        <v>285.5372314453125</v>
      </c>
      <c r="Z40" s="7">
        <f t="shared" si="7"/>
        <v>6.0801826041148744E-3</v>
      </c>
      <c r="AA40" s="31" t="s">
        <v>1087</v>
      </c>
      <c r="AB40" s="31" t="s">
        <v>1088</v>
      </c>
      <c r="AC40" s="31" t="s">
        <v>1088</v>
      </c>
      <c r="AD40" s="31">
        <f t="shared" si="8"/>
        <v>0</v>
      </c>
      <c r="AE40" s="31">
        <f t="shared" si="9"/>
        <v>0</v>
      </c>
      <c r="AF40" s="7">
        <f t="shared" si="10"/>
        <v>0</v>
      </c>
      <c r="AG40" s="38">
        <f t="shared" si="11"/>
        <v>3.0400913020574372E-3</v>
      </c>
      <c r="AH40" s="38">
        <f t="shared" si="12"/>
        <v>5.3795733714893812</v>
      </c>
      <c r="AI40" s="38" t="str">
        <f t="shared" si="13"/>
        <v>G1</v>
      </c>
    </row>
    <row r="41" spans="1:35" x14ac:dyDescent="0.25">
      <c r="A41" s="1">
        <v>20570</v>
      </c>
      <c r="B41" s="1" t="s">
        <v>396</v>
      </c>
      <c r="C41" s="1">
        <v>20</v>
      </c>
      <c r="D41" s="1" t="s">
        <v>28</v>
      </c>
      <c r="E41" s="31">
        <v>27102.732203893422</v>
      </c>
      <c r="F41" s="31">
        <v>21375.305576547078</v>
      </c>
      <c r="G41" s="31">
        <v>24542.288292674275</v>
      </c>
      <c r="H41" s="31">
        <v>49542.642768919577</v>
      </c>
      <c r="I41" s="31">
        <f t="shared" si="0"/>
        <v>30640.742210508586</v>
      </c>
      <c r="J41" s="38">
        <f t="shared" si="1"/>
        <v>2.0588277385793628E-2</v>
      </c>
      <c r="K41" s="31">
        <v>4727230.2342730006</v>
      </c>
      <c r="L41" s="31">
        <v>6000018.0797065059</v>
      </c>
      <c r="M41" s="31">
        <v>6279542.5924863257</v>
      </c>
      <c r="N41" s="31">
        <v>6563450.6399441529</v>
      </c>
      <c r="O41" s="31">
        <f t="shared" si="2"/>
        <v>5892560.3866024967</v>
      </c>
      <c r="P41" s="7">
        <f t="shared" si="3"/>
        <v>6.3868378304241663E-2</v>
      </c>
      <c r="Q41" s="26">
        <v>0.24404040404040403</v>
      </c>
      <c r="R41" s="8">
        <v>44.700000762939453</v>
      </c>
      <c r="S41" s="7">
        <f t="shared" si="4"/>
        <v>9.9803520503124618E-2</v>
      </c>
      <c r="T41" s="38">
        <f t="shared" si="5"/>
        <v>0.13590410094925678</v>
      </c>
      <c r="U41" s="31">
        <v>0</v>
      </c>
      <c r="V41" s="31">
        <v>2021.458251953125</v>
      </c>
      <c r="W41" s="31">
        <v>0</v>
      </c>
      <c r="X41" s="31">
        <v>0</v>
      </c>
      <c r="Y41" s="31">
        <f t="shared" si="6"/>
        <v>505.36456298828125</v>
      </c>
      <c r="Z41" s="7">
        <f t="shared" si="7"/>
        <v>1.0761149462240842E-2</v>
      </c>
      <c r="AA41" s="31" t="s">
        <v>1087</v>
      </c>
      <c r="AB41" s="31" t="s">
        <v>1088</v>
      </c>
      <c r="AC41" s="31" t="s">
        <v>1087</v>
      </c>
      <c r="AD41" s="31">
        <f t="shared" si="8"/>
        <v>0</v>
      </c>
      <c r="AE41" s="31">
        <f t="shared" si="9"/>
        <v>0</v>
      </c>
      <c r="AF41" s="7">
        <f t="shared" si="10"/>
        <v>0</v>
      </c>
      <c r="AG41" s="38">
        <f t="shared" si="11"/>
        <v>5.3805747311204211E-3</v>
      </c>
      <c r="AH41" s="38">
        <f t="shared" si="12"/>
        <v>5.3957651022056945</v>
      </c>
      <c r="AI41" s="38" t="str">
        <f t="shared" si="13"/>
        <v>G1</v>
      </c>
    </row>
    <row r="42" spans="1:35" x14ac:dyDescent="0.25">
      <c r="A42" s="1">
        <v>50350</v>
      </c>
      <c r="B42" s="1" t="s">
        <v>920</v>
      </c>
      <c r="C42" s="1">
        <v>50</v>
      </c>
      <c r="D42" s="1" t="s">
        <v>145</v>
      </c>
      <c r="E42" s="31">
        <v>44131.352998064678</v>
      </c>
      <c r="F42" s="31">
        <v>53650.058610240521</v>
      </c>
      <c r="G42" s="31">
        <v>45377.978851835353</v>
      </c>
      <c r="H42" s="31">
        <v>68354.219859372039</v>
      </c>
      <c r="I42" s="31">
        <f t="shared" si="0"/>
        <v>52878.402579878151</v>
      </c>
      <c r="J42" s="38">
        <f t="shared" si="1"/>
        <v>4.1987959583793741E-2</v>
      </c>
      <c r="K42" s="31">
        <v>5131231.6081021503</v>
      </c>
      <c r="L42" s="31">
        <v>5405501.7897070553</v>
      </c>
      <c r="M42" s="31">
        <v>5429523.7687051632</v>
      </c>
      <c r="N42" s="31">
        <v>5235653.6292004613</v>
      </c>
      <c r="O42" s="31">
        <f t="shared" si="2"/>
        <v>5300477.6989287073</v>
      </c>
      <c r="P42" s="7">
        <f t="shared" si="3"/>
        <v>5.3760892718421688E-2</v>
      </c>
      <c r="Q42" s="26">
        <v>0.13566233529107452</v>
      </c>
      <c r="R42" s="8">
        <v>78.099998474121094</v>
      </c>
      <c r="S42" s="7">
        <f t="shared" si="4"/>
        <v>0.17437706187845203</v>
      </c>
      <c r="T42" s="38">
        <f t="shared" si="5"/>
        <v>0.12126676329598274</v>
      </c>
      <c r="U42" s="31">
        <v>0</v>
      </c>
      <c r="V42" s="31">
        <v>0</v>
      </c>
      <c r="W42" s="31">
        <v>0</v>
      </c>
      <c r="X42" s="31">
        <v>0</v>
      </c>
      <c r="Y42" s="31">
        <f t="shared" si="6"/>
        <v>0</v>
      </c>
      <c r="Z42" s="7">
        <f t="shared" si="7"/>
        <v>0</v>
      </c>
      <c r="AA42" s="31" t="s">
        <v>1087</v>
      </c>
      <c r="AB42" s="31" t="s">
        <v>1088</v>
      </c>
      <c r="AC42" s="31" t="s">
        <v>1087</v>
      </c>
      <c r="AD42" s="31">
        <f t="shared" si="8"/>
        <v>0</v>
      </c>
      <c r="AE42" s="31">
        <f t="shared" si="9"/>
        <v>0</v>
      </c>
      <c r="AF42" s="7">
        <f t="shared" si="10"/>
        <v>0</v>
      </c>
      <c r="AG42" s="38">
        <f t="shared" si="11"/>
        <v>0</v>
      </c>
      <c r="AH42" s="38">
        <f t="shared" si="12"/>
        <v>5.4418240959925503</v>
      </c>
      <c r="AI42" s="38" t="str">
        <f t="shared" si="13"/>
        <v>G1</v>
      </c>
    </row>
    <row r="43" spans="1:35" x14ac:dyDescent="0.25">
      <c r="A43" s="1">
        <v>23419</v>
      </c>
      <c r="B43" s="1" t="s">
        <v>1018</v>
      </c>
      <c r="C43" s="1">
        <v>23</v>
      </c>
      <c r="D43" s="1" t="s">
        <v>410</v>
      </c>
      <c r="E43" s="31">
        <v>68854.680208258898</v>
      </c>
      <c r="F43" s="31">
        <v>51463.437381057411</v>
      </c>
      <c r="G43" s="31">
        <v>65621.588471536059</v>
      </c>
      <c r="H43" s="31">
        <v>55508.710559369531</v>
      </c>
      <c r="I43" s="31">
        <f t="shared" si="0"/>
        <v>60362.104155055473</v>
      </c>
      <c r="J43" s="38">
        <f t="shared" si="1"/>
        <v>4.918965403875801E-2</v>
      </c>
      <c r="K43" s="31">
        <v>5275556.7239290355</v>
      </c>
      <c r="L43" s="31">
        <v>5397122.4090324342</v>
      </c>
      <c r="M43" s="31">
        <v>5464798.4758956041</v>
      </c>
      <c r="N43" s="31">
        <v>5325113.5167816328</v>
      </c>
      <c r="O43" s="31">
        <f t="shared" si="2"/>
        <v>5365647.7814096771</v>
      </c>
      <c r="P43" s="7">
        <f t="shared" si="3"/>
        <v>5.4873415822062947E-2</v>
      </c>
      <c r="Q43" s="26">
        <v>0.19410774410774412</v>
      </c>
      <c r="R43" s="8">
        <v>23.700000762939453</v>
      </c>
      <c r="S43" s="7">
        <f t="shared" si="4"/>
        <v>5.2915961335490432E-2</v>
      </c>
      <c r="T43" s="38">
        <f t="shared" si="5"/>
        <v>0.10063237375509916</v>
      </c>
      <c r="U43" s="31">
        <v>983.1514892578125</v>
      </c>
      <c r="V43" s="31">
        <v>0</v>
      </c>
      <c r="W43" s="31">
        <v>5052.32373046875</v>
      </c>
      <c r="X43" s="31">
        <v>0</v>
      </c>
      <c r="Y43" s="31">
        <f t="shared" si="6"/>
        <v>1508.8688049316406</v>
      </c>
      <c r="Z43" s="7">
        <f t="shared" si="7"/>
        <v>3.2129602900468159E-2</v>
      </c>
      <c r="AA43" s="31" t="s">
        <v>1087</v>
      </c>
      <c r="AB43" s="31" t="s">
        <v>1088</v>
      </c>
      <c r="AC43" s="31" t="s">
        <v>1088</v>
      </c>
      <c r="AD43" s="31">
        <f t="shared" si="8"/>
        <v>0</v>
      </c>
      <c r="AE43" s="31">
        <f t="shared" si="9"/>
        <v>0</v>
      </c>
      <c r="AF43" s="7">
        <f t="shared" si="10"/>
        <v>0</v>
      </c>
      <c r="AG43" s="38">
        <f t="shared" si="11"/>
        <v>1.6064801450234079E-2</v>
      </c>
      <c r="AH43" s="38">
        <f t="shared" si="12"/>
        <v>5.5295609748030419</v>
      </c>
      <c r="AI43" s="38" t="str">
        <f t="shared" si="13"/>
        <v>G1</v>
      </c>
    </row>
    <row r="44" spans="1:35" x14ac:dyDescent="0.25">
      <c r="A44" s="1">
        <v>15681</v>
      </c>
      <c r="B44" s="1" t="s">
        <v>171</v>
      </c>
      <c r="C44" s="1">
        <v>15</v>
      </c>
      <c r="D44" s="1" t="s">
        <v>827</v>
      </c>
      <c r="E44" s="31">
        <v>32681.914595179936</v>
      </c>
      <c r="F44" s="31">
        <v>55137.517211614708</v>
      </c>
      <c r="G44" s="31">
        <v>73668.81871184324</v>
      </c>
      <c r="H44" s="31">
        <v>111561.10136466296</v>
      </c>
      <c r="I44" s="31">
        <f t="shared" si="0"/>
        <v>68262.337970825203</v>
      </c>
      <c r="J44" s="38">
        <f t="shared" si="1"/>
        <v>5.6792184617030297E-2</v>
      </c>
      <c r="K44" s="31">
        <v>9186985.9918352738</v>
      </c>
      <c r="L44" s="31">
        <v>9242122.4291684255</v>
      </c>
      <c r="M44" s="31">
        <v>6921828.2565827072</v>
      </c>
      <c r="N44" s="31">
        <v>7021529.5946384398</v>
      </c>
      <c r="O44" s="31">
        <f t="shared" si="2"/>
        <v>8093116.5680562118</v>
      </c>
      <c r="P44" s="7">
        <f t="shared" si="3"/>
        <v>0.10143422906778371</v>
      </c>
      <c r="Q44" s="26">
        <v>0.12409730140630938</v>
      </c>
      <c r="R44" s="8">
        <v>39.099998474121094</v>
      </c>
      <c r="S44" s="7">
        <f t="shared" si="4"/>
        <v>8.730016628141711E-2</v>
      </c>
      <c r="T44" s="38">
        <f t="shared" si="5"/>
        <v>0.10427723225183673</v>
      </c>
      <c r="U44" s="31">
        <v>0</v>
      </c>
      <c r="V44" s="31">
        <v>29.656387329101563</v>
      </c>
      <c r="W44" s="31">
        <v>2486.6787109375</v>
      </c>
      <c r="X44" s="31">
        <v>0</v>
      </c>
      <c r="Y44" s="31">
        <f t="shared" si="6"/>
        <v>629.08377456665039</v>
      </c>
      <c r="Z44" s="7">
        <f t="shared" si="7"/>
        <v>1.339560590151496E-2</v>
      </c>
      <c r="AA44" s="31" t="s">
        <v>1087</v>
      </c>
      <c r="AB44" s="31" t="s">
        <v>1088</v>
      </c>
      <c r="AC44" s="31" t="s">
        <v>1087</v>
      </c>
      <c r="AD44" s="31">
        <f t="shared" si="8"/>
        <v>0</v>
      </c>
      <c r="AE44" s="31">
        <f t="shared" si="9"/>
        <v>0</v>
      </c>
      <c r="AF44" s="7">
        <f t="shared" si="10"/>
        <v>0</v>
      </c>
      <c r="AG44" s="38">
        <f t="shared" si="11"/>
        <v>6.6978029507574798E-3</v>
      </c>
      <c r="AH44" s="38">
        <f t="shared" si="12"/>
        <v>5.5922406606541495</v>
      </c>
      <c r="AI44" s="38" t="str">
        <f t="shared" si="13"/>
        <v>G1</v>
      </c>
    </row>
    <row r="45" spans="1:35" x14ac:dyDescent="0.25">
      <c r="A45" s="1">
        <v>19392</v>
      </c>
      <c r="B45" s="1" t="s">
        <v>450</v>
      </c>
      <c r="C45" s="1">
        <v>19</v>
      </c>
      <c r="D45" s="1" t="s">
        <v>80</v>
      </c>
      <c r="E45" s="31">
        <v>36094.386142849718</v>
      </c>
      <c r="F45" s="31">
        <v>44063.314176549175</v>
      </c>
      <c r="G45" s="31">
        <v>63394.911420726014</v>
      </c>
      <c r="H45" s="31">
        <v>112298.03754144644</v>
      </c>
      <c r="I45" s="31">
        <f t="shared" si="0"/>
        <v>63962.662320392832</v>
      </c>
      <c r="J45" s="38">
        <f t="shared" si="1"/>
        <v>5.2654532951099189E-2</v>
      </c>
      <c r="K45" s="31">
        <v>4234512.1316098329</v>
      </c>
      <c r="L45" s="31">
        <v>5241460.7149963351</v>
      </c>
      <c r="M45" s="31">
        <v>5879690.1749084275</v>
      </c>
      <c r="N45" s="31">
        <v>5879793.4019537456</v>
      </c>
      <c r="O45" s="31">
        <f t="shared" si="2"/>
        <v>5308864.105867086</v>
      </c>
      <c r="P45" s="7">
        <f t="shared" si="3"/>
        <v>5.3904057666512836E-2</v>
      </c>
      <c r="Q45" s="26">
        <v>0.14103166400451</v>
      </c>
      <c r="R45" s="8">
        <v>70.599998474121094</v>
      </c>
      <c r="S45" s="7">
        <f t="shared" si="4"/>
        <v>0.15763150503286838</v>
      </c>
      <c r="T45" s="38">
        <f t="shared" si="5"/>
        <v>0.11752240890129707</v>
      </c>
      <c r="U45" s="31">
        <v>0</v>
      </c>
      <c r="V45" s="31">
        <v>578.4478759765625</v>
      </c>
      <c r="W45" s="31">
        <v>0</v>
      </c>
      <c r="X45" s="31">
        <v>0</v>
      </c>
      <c r="Y45" s="31">
        <f t="shared" si="6"/>
        <v>144.61196899414063</v>
      </c>
      <c r="Z45" s="7">
        <f t="shared" si="7"/>
        <v>3.0793433618949094E-3</v>
      </c>
      <c r="AA45" s="31" t="s">
        <v>1087</v>
      </c>
      <c r="AB45" s="31" t="s">
        <v>1088</v>
      </c>
      <c r="AC45" s="31" t="s">
        <v>1087</v>
      </c>
      <c r="AD45" s="31">
        <f t="shared" si="8"/>
        <v>0</v>
      </c>
      <c r="AE45" s="31">
        <f t="shared" si="9"/>
        <v>0</v>
      </c>
      <c r="AF45" s="7">
        <f t="shared" si="10"/>
        <v>0</v>
      </c>
      <c r="AG45" s="38">
        <f t="shared" si="11"/>
        <v>1.5396716809474547E-3</v>
      </c>
      <c r="AH45" s="38">
        <f t="shared" si="12"/>
        <v>5.7238871177781236</v>
      </c>
      <c r="AI45" s="38" t="str">
        <f t="shared" si="13"/>
        <v>G1</v>
      </c>
    </row>
    <row r="46" spans="1:35" x14ac:dyDescent="0.25">
      <c r="A46" s="1">
        <v>15232</v>
      </c>
      <c r="B46" s="1" t="s">
        <v>449</v>
      </c>
      <c r="C46" s="1">
        <v>15</v>
      </c>
      <c r="D46" s="1" t="s">
        <v>827</v>
      </c>
      <c r="E46" s="31">
        <v>104033.66003996451</v>
      </c>
      <c r="F46" s="31">
        <v>82068.587933752744</v>
      </c>
      <c r="G46" s="31">
        <v>71355.630503853114</v>
      </c>
      <c r="H46" s="31">
        <v>187466.41341306071</v>
      </c>
      <c r="I46" s="31">
        <f t="shared" si="0"/>
        <v>111231.07297265777</v>
      </c>
      <c r="J46" s="38">
        <f t="shared" si="1"/>
        <v>9.8141735703612037E-2</v>
      </c>
      <c r="K46" s="31">
        <v>11163091.536593404</v>
      </c>
      <c r="L46" s="31">
        <v>7282669.7680257121</v>
      </c>
      <c r="M46" s="31">
        <v>7563307.1603222694</v>
      </c>
      <c r="N46" s="31">
        <v>13650550.428238029</v>
      </c>
      <c r="O46" s="31">
        <f t="shared" si="2"/>
        <v>9914904.7232948523</v>
      </c>
      <c r="P46" s="7">
        <f t="shared" si="3"/>
        <v>0.13253410397180596</v>
      </c>
      <c r="Q46" s="26">
        <v>1.7140773158278628E-2</v>
      </c>
      <c r="R46" s="8">
        <v>22.100000381469727</v>
      </c>
      <c r="S46" s="7">
        <f t="shared" si="4"/>
        <v>4.9343575023376191E-2</v>
      </c>
      <c r="T46" s="38">
        <f t="shared" si="5"/>
        <v>6.6339484051153599E-2</v>
      </c>
      <c r="U46" s="31">
        <v>5294.02197265625</v>
      </c>
      <c r="V46" s="31">
        <v>0</v>
      </c>
      <c r="W46" s="31">
        <v>182.36061096191406</v>
      </c>
      <c r="X46" s="31">
        <v>1458.7891845703125</v>
      </c>
      <c r="Y46" s="31">
        <f t="shared" si="6"/>
        <v>1733.7929420471191</v>
      </c>
      <c r="Z46" s="7">
        <f t="shared" si="7"/>
        <v>3.6919100293900046E-2</v>
      </c>
      <c r="AA46" s="31" t="s">
        <v>1087</v>
      </c>
      <c r="AB46" s="31" t="s">
        <v>1088</v>
      </c>
      <c r="AC46" s="31" t="s">
        <v>1087</v>
      </c>
      <c r="AD46" s="31">
        <f t="shared" si="8"/>
        <v>0</v>
      </c>
      <c r="AE46" s="31">
        <f t="shared" si="9"/>
        <v>0</v>
      </c>
      <c r="AF46" s="7">
        <f t="shared" si="10"/>
        <v>0</v>
      </c>
      <c r="AG46" s="38">
        <f t="shared" si="11"/>
        <v>1.8459550146950023E-2</v>
      </c>
      <c r="AH46" s="38">
        <f t="shared" si="12"/>
        <v>6.0980256633905228</v>
      </c>
      <c r="AI46" s="38" t="str">
        <f t="shared" si="13"/>
        <v>G1</v>
      </c>
    </row>
    <row r="47" spans="1:35" x14ac:dyDescent="0.25">
      <c r="A47" s="1">
        <v>47318</v>
      </c>
      <c r="B47" s="1" t="s">
        <v>731</v>
      </c>
      <c r="C47" s="1">
        <v>47</v>
      </c>
      <c r="D47" s="1" t="s">
        <v>69</v>
      </c>
      <c r="E47" s="31">
        <v>23733.741884846073</v>
      </c>
      <c r="F47" s="31">
        <v>22634.980463229189</v>
      </c>
      <c r="G47" s="31">
        <v>45942.754058456616</v>
      </c>
      <c r="H47" s="31">
        <v>61007.707397972408</v>
      </c>
      <c r="I47" s="31">
        <f t="shared" si="0"/>
        <v>38329.795951126071</v>
      </c>
      <c r="J47" s="38">
        <f t="shared" si="1"/>
        <v>2.7987585753647029E-2</v>
      </c>
      <c r="K47" s="31">
        <v>3915283.7293627057</v>
      </c>
      <c r="L47" s="31">
        <v>4133419.4140896387</v>
      </c>
      <c r="M47" s="31">
        <v>4044812.5802255259</v>
      </c>
      <c r="N47" s="31">
        <v>4144137.5251467177</v>
      </c>
      <c r="O47" s="31">
        <f t="shared" si="2"/>
        <v>4059413.3122061468</v>
      </c>
      <c r="P47" s="7">
        <f t="shared" si="3"/>
        <v>3.2574594485050651E-2</v>
      </c>
      <c r="Q47" s="26">
        <v>0.2881150699005614</v>
      </c>
      <c r="R47" s="8">
        <v>62.5</v>
      </c>
      <c r="S47" s="7">
        <f t="shared" si="4"/>
        <v>0.13954630704653032</v>
      </c>
      <c r="T47" s="38">
        <f t="shared" si="5"/>
        <v>0.1534119904773808</v>
      </c>
      <c r="U47" s="31">
        <v>0</v>
      </c>
      <c r="V47" s="31">
        <v>0</v>
      </c>
      <c r="W47" s="31">
        <v>0</v>
      </c>
      <c r="X47" s="31">
        <v>590.7606201171875</v>
      </c>
      <c r="Y47" s="31">
        <f t="shared" si="6"/>
        <v>147.69015502929688</v>
      </c>
      <c r="Z47" s="7">
        <f t="shared" si="7"/>
        <v>3.144889746471279E-3</v>
      </c>
      <c r="AA47" s="31" t="s">
        <v>1087</v>
      </c>
      <c r="AB47" s="31" t="s">
        <v>1088</v>
      </c>
      <c r="AC47" s="31" t="s">
        <v>1087</v>
      </c>
      <c r="AD47" s="31">
        <f t="shared" si="8"/>
        <v>0</v>
      </c>
      <c r="AE47" s="31">
        <f t="shared" si="9"/>
        <v>0</v>
      </c>
      <c r="AF47" s="7">
        <f t="shared" si="10"/>
        <v>0</v>
      </c>
      <c r="AG47" s="38">
        <f t="shared" si="11"/>
        <v>1.5724448732356395E-3</v>
      </c>
      <c r="AH47" s="38">
        <f t="shared" si="12"/>
        <v>6.099067370142115</v>
      </c>
      <c r="AI47" s="38" t="str">
        <f t="shared" si="13"/>
        <v>G1</v>
      </c>
    </row>
    <row r="48" spans="1:35" x14ac:dyDescent="0.25">
      <c r="A48" s="1">
        <v>47660</v>
      </c>
      <c r="B48" s="1" t="s">
        <v>898</v>
      </c>
      <c r="C48" s="1">
        <v>47</v>
      </c>
      <c r="D48" s="1" t="s">
        <v>69</v>
      </c>
      <c r="E48" s="31">
        <v>50242.017926230808</v>
      </c>
      <c r="F48" s="31">
        <v>52030.250223367715</v>
      </c>
      <c r="G48" s="31">
        <v>79140.053313563956</v>
      </c>
      <c r="H48" s="31">
        <v>41011.26767250961</v>
      </c>
      <c r="I48" s="31">
        <f t="shared" si="0"/>
        <v>55605.897283918021</v>
      </c>
      <c r="J48" s="38">
        <f t="shared" si="1"/>
        <v>4.4612674544526644E-2</v>
      </c>
      <c r="K48" s="31">
        <v>6316577.5860147271</v>
      </c>
      <c r="L48" s="31">
        <v>5719361.5986615485</v>
      </c>
      <c r="M48" s="31">
        <v>5668044.0562541643</v>
      </c>
      <c r="N48" s="31">
        <v>5552526.6158181699</v>
      </c>
      <c r="O48" s="31">
        <f t="shared" si="2"/>
        <v>5814127.4641871518</v>
      </c>
      <c r="P48" s="7">
        <f t="shared" si="3"/>
        <v>6.2529444318717653E-2</v>
      </c>
      <c r="Q48" s="26">
        <v>0.24696116217017491</v>
      </c>
      <c r="R48" s="8">
        <v>31</v>
      </c>
      <c r="S48" s="7">
        <f t="shared" si="4"/>
        <v>6.9214968295079046E-2</v>
      </c>
      <c r="T48" s="38">
        <f t="shared" si="5"/>
        <v>0.12623519159465721</v>
      </c>
      <c r="U48" s="31">
        <v>0</v>
      </c>
      <c r="V48" s="31">
        <v>5265.859375</v>
      </c>
      <c r="W48" s="31">
        <v>0</v>
      </c>
      <c r="X48" s="31">
        <v>0</v>
      </c>
      <c r="Y48" s="31">
        <f t="shared" si="6"/>
        <v>1316.46484375</v>
      </c>
      <c r="Z48" s="7">
        <f t="shared" si="7"/>
        <v>2.8032584757447254E-2</v>
      </c>
      <c r="AA48" s="31" t="s">
        <v>1087</v>
      </c>
      <c r="AB48" s="31" t="s">
        <v>1088</v>
      </c>
      <c r="AC48" s="31" t="s">
        <v>1087</v>
      </c>
      <c r="AD48" s="31">
        <f t="shared" si="8"/>
        <v>0</v>
      </c>
      <c r="AE48" s="31">
        <f t="shared" si="9"/>
        <v>0</v>
      </c>
      <c r="AF48" s="7">
        <f t="shared" si="10"/>
        <v>0</v>
      </c>
      <c r="AG48" s="38">
        <f t="shared" si="11"/>
        <v>1.4016292378723627E-2</v>
      </c>
      <c r="AH48" s="38">
        <f t="shared" si="12"/>
        <v>6.1621386172635821</v>
      </c>
      <c r="AI48" s="38" t="str">
        <f t="shared" si="13"/>
        <v>G1</v>
      </c>
    </row>
    <row r="49" spans="1:35" x14ac:dyDescent="0.25">
      <c r="A49" s="1">
        <v>23686</v>
      </c>
      <c r="B49" s="1" t="s">
        <v>816</v>
      </c>
      <c r="C49" s="1">
        <v>23</v>
      </c>
      <c r="D49" s="1" t="s">
        <v>410</v>
      </c>
      <c r="E49" s="31">
        <v>56101.57678667405</v>
      </c>
      <c r="F49" s="31">
        <v>81512.795259955834</v>
      </c>
      <c r="G49" s="31">
        <v>99474.049646728032</v>
      </c>
      <c r="H49" s="31">
        <v>110867.81679621174</v>
      </c>
      <c r="I49" s="31">
        <f t="shared" si="0"/>
        <v>86989.059622392422</v>
      </c>
      <c r="J49" s="38">
        <f t="shared" si="1"/>
        <v>7.4813230235027908E-2</v>
      </c>
      <c r="K49" s="31">
        <v>5313489.252142719</v>
      </c>
      <c r="L49" s="31">
        <v>5577259.4829587499</v>
      </c>
      <c r="M49" s="31">
        <v>5762475.582976535</v>
      </c>
      <c r="N49" s="31">
        <v>5393682.1588126812</v>
      </c>
      <c r="O49" s="31">
        <f t="shared" si="2"/>
        <v>5511726.6192226708</v>
      </c>
      <c r="P49" s="7">
        <f t="shared" si="3"/>
        <v>5.7367138030677237E-2</v>
      </c>
      <c r="Q49" s="26">
        <v>0.18832599118942731</v>
      </c>
      <c r="R49" s="8">
        <v>39.700000762939453</v>
      </c>
      <c r="S49" s="7">
        <f t="shared" si="4"/>
        <v>8.8639815939402192E-2</v>
      </c>
      <c r="T49" s="38">
        <f t="shared" si="5"/>
        <v>0.11144431505316892</v>
      </c>
      <c r="U49" s="31">
        <v>0</v>
      </c>
      <c r="V49" s="31">
        <v>0</v>
      </c>
      <c r="W49" s="31">
        <v>0</v>
      </c>
      <c r="X49" s="31">
        <v>0</v>
      </c>
      <c r="Y49" s="31">
        <f t="shared" si="6"/>
        <v>0</v>
      </c>
      <c r="Z49" s="7">
        <f t="shared" si="7"/>
        <v>0</v>
      </c>
      <c r="AA49" s="31" t="s">
        <v>1087</v>
      </c>
      <c r="AB49" s="31" t="s">
        <v>1088</v>
      </c>
      <c r="AC49" s="31" t="s">
        <v>1088</v>
      </c>
      <c r="AD49" s="31">
        <f t="shared" si="8"/>
        <v>0</v>
      </c>
      <c r="AE49" s="31">
        <f t="shared" si="9"/>
        <v>0</v>
      </c>
      <c r="AF49" s="7">
        <f t="shared" si="10"/>
        <v>0</v>
      </c>
      <c r="AG49" s="38">
        <f t="shared" si="11"/>
        <v>0</v>
      </c>
      <c r="AH49" s="38">
        <f t="shared" si="12"/>
        <v>6.208584842939894</v>
      </c>
      <c r="AI49" s="38" t="str">
        <f t="shared" si="13"/>
        <v>G1</v>
      </c>
    </row>
    <row r="50" spans="1:35" x14ac:dyDescent="0.25">
      <c r="A50" s="1">
        <v>54398</v>
      </c>
      <c r="B50" s="1" t="s">
        <v>259</v>
      </c>
      <c r="C50" s="1">
        <v>54</v>
      </c>
      <c r="D50" s="1" t="s">
        <v>12</v>
      </c>
      <c r="E50" s="31">
        <v>81764.060629624102</v>
      </c>
      <c r="F50" s="31">
        <v>64756.665268648154</v>
      </c>
      <c r="G50" s="31">
        <v>102904.40597947671</v>
      </c>
      <c r="H50" s="31">
        <v>111075.12589447282</v>
      </c>
      <c r="I50" s="31">
        <f t="shared" si="0"/>
        <v>90125.064443055438</v>
      </c>
      <c r="J50" s="38">
        <f t="shared" si="1"/>
        <v>7.783106149150408E-2</v>
      </c>
      <c r="K50" s="31">
        <v>7748966.6476064725</v>
      </c>
      <c r="L50" s="31">
        <v>11751704.096474536</v>
      </c>
      <c r="M50" s="31">
        <v>16522907.283489855</v>
      </c>
      <c r="N50" s="31">
        <v>16729257.208948091</v>
      </c>
      <c r="O50" s="31">
        <f t="shared" si="2"/>
        <v>13188208.809129739</v>
      </c>
      <c r="P50" s="7">
        <f t="shared" si="3"/>
        <v>0.18841291035198843</v>
      </c>
      <c r="Q50" s="26">
        <v>7.5005850690381459E-2</v>
      </c>
      <c r="R50" s="8">
        <v>28.100000381469727</v>
      </c>
      <c r="S50" s="7">
        <f t="shared" si="4"/>
        <v>6.2740020499843105E-2</v>
      </c>
      <c r="T50" s="38">
        <f t="shared" si="5"/>
        <v>0.10871959384740433</v>
      </c>
      <c r="U50" s="31">
        <v>0</v>
      </c>
      <c r="V50" s="31">
        <v>0</v>
      </c>
      <c r="W50" s="31">
        <v>0</v>
      </c>
      <c r="X50" s="31">
        <v>0</v>
      </c>
      <c r="Y50" s="31">
        <f t="shared" si="6"/>
        <v>0</v>
      </c>
      <c r="Z50" s="7">
        <f t="shared" si="7"/>
        <v>0</v>
      </c>
      <c r="AA50" s="31" t="s">
        <v>1087</v>
      </c>
      <c r="AB50" s="31" t="s">
        <v>1088</v>
      </c>
      <c r="AC50" s="31" t="s">
        <v>1088</v>
      </c>
      <c r="AD50" s="31">
        <f t="shared" si="8"/>
        <v>0</v>
      </c>
      <c r="AE50" s="31">
        <f t="shared" si="9"/>
        <v>0</v>
      </c>
      <c r="AF50" s="7">
        <f t="shared" si="10"/>
        <v>0</v>
      </c>
      <c r="AG50" s="38">
        <f t="shared" si="11"/>
        <v>0</v>
      </c>
      <c r="AH50" s="38">
        <f t="shared" si="12"/>
        <v>6.2183551779636135</v>
      </c>
      <c r="AI50" s="38" t="str">
        <f t="shared" si="13"/>
        <v>G1</v>
      </c>
    </row>
    <row r="51" spans="1:35" x14ac:dyDescent="0.25">
      <c r="A51" s="1">
        <v>23168</v>
      </c>
      <c r="B51" s="1" t="s">
        <v>1131</v>
      </c>
      <c r="C51" s="1">
        <v>23</v>
      </c>
      <c r="D51" s="1" t="s">
        <v>410</v>
      </c>
      <c r="E51" s="31">
        <v>31718.810991483206</v>
      </c>
      <c r="F51" s="31">
        <v>39018.505296753887</v>
      </c>
      <c r="G51" s="31">
        <v>42132.74780798256</v>
      </c>
      <c r="H51" s="31">
        <v>54221.335895243392</v>
      </c>
      <c r="I51" s="31">
        <f t="shared" si="0"/>
        <v>41772.849997865764</v>
      </c>
      <c r="J51" s="38">
        <f t="shared" si="1"/>
        <v>3.1300895749704696E-2</v>
      </c>
      <c r="K51" s="31">
        <v>6359017.6845205044</v>
      </c>
      <c r="L51" s="31">
        <v>5800905.2517568199</v>
      </c>
      <c r="M51" s="31">
        <v>6832182.2722024918</v>
      </c>
      <c r="N51" s="31">
        <v>6353963.2558435136</v>
      </c>
      <c r="O51" s="31">
        <f t="shared" si="2"/>
        <v>6336517.1160808317</v>
      </c>
      <c r="P51" s="7">
        <f t="shared" si="3"/>
        <v>7.1447195144098891E-2</v>
      </c>
      <c r="Q51" s="26">
        <v>0.21041416966307097</v>
      </c>
      <c r="R51" s="8">
        <v>31</v>
      </c>
      <c r="S51" s="7">
        <f t="shared" si="4"/>
        <v>6.9214968295079046E-2</v>
      </c>
      <c r="T51" s="38">
        <f t="shared" si="5"/>
        <v>0.1170254443674163</v>
      </c>
      <c r="U51" s="31">
        <v>0</v>
      </c>
      <c r="V51" s="31">
        <v>3561.70361328125</v>
      </c>
      <c r="W51" s="31">
        <v>6926.7392578125</v>
      </c>
      <c r="X51" s="31">
        <v>4343.78759765625</v>
      </c>
      <c r="Y51" s="31">
        <f t="shared" si="6"/>
        <v>3708.0576171875</v>
      </c>
      <c r="Z51" s="7">
        <f t="shared" si="7"/>
        <v>7.8958765919803164E-2</v>
      </c>
      <c r="AA51" s="31" t="s">
        <v>1087</v>
      </c>
      <c r="AB51" s="31" t="s">
        <v>1088</v>
      </c>
      <c r="AC51" s="31" t="s">
        <v>1088</v>
      </c>
      <c r="AD51" s="31">
        <f t="shared" si="8"/>
        <v>0</v>
      </c>
      <c r="AE51" s="31">
        <f t="shared" si="9"/>
        <v>0</v>
      </c>
      <c r="AF51" s="7">
        <f t="shared" si="10"/>
        <v>0</v>
      </c>
      <c r="AG51" s="38">
        <f t="shared" si="11"/>
        <v>3.9479382959901582E-2</v>
      </c>
      <c r="AH51" s="38">
        <f t="shared" si="12"/>
        <v>6.260190769234085</v>
      </c>
      <c r="AI51" s="38" t="str">
        <f t="shared" si="13"/>
        <v>G1</v>
      </c>
    </row>
    <row r="52" spans="1:35" x14ac:dyDescent="0.25">
      <c r="A52" s="1">
        <v>13810</v>
      </c>
      <c r="B52" s="1" t="s">
        <v>1108</v>
      </c>
      <c r="C52" s="1">
        <v>13</v>
      </c>
      <c r="D52" s="1" t="s">
        <v>222</v>
      </c>
      <c r="E52" s="31">
        <v>1908.3410340041037</v>
      </c>
      <c r="F52" s="31">
        <v>6559.5386556049962</v>
      </c>
      <c r="G52" s="31">
        <v>7112.6383633018004</v>
      </c>
      <c r="H52" s="31">
        <v>3813.1663503006894</v>
      </c>
      <c r="I52" s="31">
        <f t="shared" si="0"/>
        <v>4848.4211008028979</v>
      </c>
      <c r="J52" s="38">
        <f t="shared" si="1"/>
        <v>0</v>
      </c>
      <c r="K52" s="31">
        <v>5082784.7376975864</v>
      </c>
      <c r="L52" s="31">
        <v>5265983.2741773995</v>
      </c>
      <c r="M52" s="31">
        <v>5523063.0523917573</v>
      </c>
      <c r="N52" s="31">
        <v>5335817.1447148873</v>
      </c>
      <c r="O52" s="31">
        <f t="shared" si="2"/>
        <v>5301912.0522454074</v>
      </c>
      <c r="P52" s="7">
        <f t="shared" si="3"/>
        <v>5.3785378665697867E-2</v>
      </c>
      <c r="Q52" s="26">
        <v>0.2741254933986661</v>
      </c>
      <c r="R52" s="8">
        <v>91.699996948242188</v>
      </c>
      <c r="S52" s="7">
        <f t="shared" si="4"/>
        <v>0.20474233488488477</v>
      </c>
      <c r="T52" s="38">
        <f t="shared" si="5"/>
        <v>0.17755106898308293</v>
      </c>
      <c r="U52" s="31">
        <v>271.79595947265625</v>
      </c>
      <c r="V52" s="31">
        <v>3759.032958984375</v>
      </c>
      <c r="W52" s="31">
        <v>281.25497436523438</v>
      </c>
      <c r="X52" s="31">
        <v>0</v>
      </c>
      <c r="Y52" s="31">
        <f t="shared" si="6"/>
        <v>1078.0209732055664</v>
      </c>
      <c r="Z52" s="7">
        <f t="shared" si="7"/>
        <v>2.2955200395332102E-2</v>
      </c>
      <c r="AA52" s="31" t="s">
        <v>1087</v>
      </c>
      <c r="AB52" s="31" t="s">
        <v>1088</v>
      </c>
      <c r="AC52" s="31" t="s">
        <v>1087</v>
      </c>
      <c r="AD52" s="31">
        <f t="shared" si="8"/>
        <v>0</v>
      </c>
      <c r="AE52" s="31">
        <f t="shared" si="9"/>
        <v>0</v>
      </c>
      <c r="AF52" s="7">
        <f t="shared" si="10"/>
        <v>0</v>
      </c>
      <c r="AG52" s="38">
        <f t="shared" si="11"/>
        <v>1.1477600197666051E-2</v>
      </c>
      <c r="AH52" s="38">
        <f t="shared" si="12"/>
        <v>6.3009556393582997</v>
      </c>
      <c r="AI52" s="38" t="str">
        <f t="shared" si="13"/>
        <v>G1</v>
      </c>
    </row>
    <row r="53" spans="1:35" x14ac:dyDescent="0.25">
      <c r="A53" s="1">
        <v>19290</v>
      </c>
      <c r="B53" s="1" t="s">
        <v>323</v>
      </c>
      <c r="C53" s="1">
        <v>19</v>
      </c>
      <c r="D53" s="1" t="s">
        <v>80</v>
      </c>
      <c r="E53" s="31">
        <v>17399.225900193436</v>
      </c>
      <c r="F53" s="31">
        <v>18066.583775772731</v>
      </c>
      <c r="G53" s="31">
        <v>34120.182907522023</v>
      </c>
      <c r="H53" s="31">
        <v>51368.557232622115</v>
      </c>
      <c r="I53" s="31">
        <f t="shared" si="0"/>
        <v>30238.637454027579</v>
      </c>
      <c r="J53" s="38">
        <f t="shared" si="1"/>
        <v>2.0201325078038703E-2</v>
      </c>
      <c r="K53" s="31">
        <v>5119318.1558080139</v>
      </c>
      <c r="L53" s="31">
        <v>4757327.6440196717</v>
      </c>
      <c r="M53" s="31">
        <v>4750124.5424260804</v>
      </c>
      <c r="N53" s="31">
        <v>4731472.8993441779</v>
      </c>
      <c r="O53" s="31">
        <f t="shared" si="2"/>
        <v>4839560.8103994858</v>
      </c>
      <c r="P53" s="7">
        <f t="shared" si="3"/>
        <v>4.5892547799617323E-2</v>
      </c>
      <c r="Q53" s="26">
        <v>0.22667971298108283</v>
      </c>
      <c r="R53" s="8">
        <v>87.900001525878906</v>
      </c>
      <c r="S53" s="7">
        <f t="shared" si="4"/>
        <v>0.19625792963713251</v>
      </c>
      <c r="T53" s="38">
        <f t="shared" si="5"/>
        <v>0.15627673013927756</v>
      </c>
      <c r="U53" s="31">
        <v>0</v>
      </c>
      <c r="V53" s="31">
        <v>687.822265625</v>
      </c>
      <c r="W53" s="31">
        <v>2889.123046875</v>
      </c>
      <c r="X53" s="31">
        <v>1141.552490234375</v>
      </c>
      <c r="Y53" s="31">
        <f t="shared" si="6"/>
        <v>1179.6244506835938</v>
      </c>
      <c r="Z53" s="7">
        <f t="shared" si="7"/>
        <v>2.5118728048634988E-2</v>
      </c>
      <c r="AA53" s="31" t="s">
        <v>1087</v>
      </c>
      <c r="AB53" s="31" t="s">
        <v>1088</v>
      </c>
      <c r="AC53" s="31" t="s">
        <v>1087</v>
      </c>
      <c r="AD53" s="31">
        <f t="shared" si="8"/>
        <v>0</v>
      </c>
      <c r="AE53" s="31">
        <f t="shared" si="9"/>
        <v>0</v>
      </c>
      <c r="AF53" s="7">
        <f t="shared" si="10"/>
        <v>0</v>
      </c>
      <c r="AG53" s="38">
        <f t="shared" si="11"/>
        <v>1.2559364024317494E-2</v>
      </c>
      <c r="AH53" s="38">
        <f t="shared" si="12"/>
        <v>6.3012473080544584</v>
      </c>
      <c r="AI53" s="38" t="str">
        <f t="shared" si="13"/>
        <v>G1</v>
      </c>
    </row>
    <row r="54" spans="1:35" x14ac:dyDescent="0.25">
      <c r="A54" s="1">
        <v>47570</v>
      </c>
      <c r="B54" s="1" t="s">
        <v>912</v>
      </c>
      <c r="C54" s="1">
        <v>47</v>
      </c>
      <c r="D54" s="1" t="s">
        <v>69</v>
      </c>
      <c r="E54" s="31">
        <v>34576.579559236729</v>
      </c>
      <c r="F54" s="31">
        <v>30257.17264815318</v>
      </c>
      <c r="G54" s="31">
        <v>46946.537420725123</v>
      </c>
      <c r="H54" s="31">
        <v>37340.00752426299</v>
      </c>
      <c r="I54" s="31">
        <f t="shared" si="0"/>
        <v>37280.074288094504</v>
      </c>
      <c r="J54" s="38">
        <f t="shared" si="1"/>
        <v>2.697742058284635E-2</v>
      </c>
      <c r="K54" s="31">
        <v>4938912.8383888956</v>
      </c>
      <c r="L54" s="31">
        <v>3778260.0544939232</v>
      </c>
      <c r="M54" s="31">
        <v>3650022.4166164808</v>
      </c>
      <c r="N54" s="31">
        <v>3600862.8234892744</v>
      </c>
      <c r="O54" s="31">
        <f t="shared" si="2"/>
        <v>3992014.5332471435</v>
      </c>
      <c r="P54" s="7">
        <f t="shared" si="3"/>
        <v>3.1424025145645615E-2</v>
      </c>
      <c r="Q54" s="26">
        <v>0.38615324010242269</v>
      </c>
      <c r="R54" s="8">
        <v>26.399999618530273</v>
      </c>
      <c r="S54" s="7">
        <f t="shared" si="4"/>
        <v>5.8944359244731341E-2</v>
      </c>
      <c r="T54" s="38">
        <f t="shared" si="5"/>
        <v>0.15884054149759988</v>
      </c>
      <c r="U54" s="31">
        <v>298.06744384765625</v>
      </c>
      <c r="V54" s="31">
        <v>0</v>
      </c>
      <c r="W54" s="31">
        <v>0</v>
      </c>
      <c r="X54" s="31">
        <v>1243.5164794921875</v>
      </c>
      <c r="Y54" s="31">
        <f t="shared" si="6"/>
        <v>385.39598083496094</v>
      </c>
      <c r="Z54" s="7">
        <f t="shared" si="7"/>
        <v>8.2065583059255619E-3</v>
      </c>
      <c r="AA54" s="31" t="s">
        <v>1087</v>
      </c>
      <c r="AB54" s="31" t="s">
        <v>1088</v>
      </c>
      <c r="AC54" s="31" t="s">
        <v>1087</v>
      </c>
      <c r="AD54" s="31">
        <f t="shared" si="8"/>
        <v>0</v>
      </c>
      <c r="AE54" s="31">
        <f t="shared" si="9"/>
        <v>0</v>
      </c>
      <c r="AF54" s="7">
        <f t="shared" si="10"/>
        <v>0</v>
      </c>
      <c r="AG54" s="38">
        <f t="shared" si="11"/>
        <v>4.1032791529627809E-3</v>
      </c>
      <c r="AH54" s="38">
        <f t="shared" si="12"/>
        <v>6.3307080411136338</v>
      </c>
      <c r="AI54" s="38" t="str">
        <f t="shared" si="13"/>
        <v>G1</v>
      </c>
    </row>
    <row r="55" spans="1:35" x14ac:dyDescent="0.25">
      <c r="A55" s="1">
        <v>23675</v>
      </c>
      <c r="B55" s="1" t="s">
        <v>812</v>
      </c>
      <c r="C55" s="1">
        <v>23</v>
      </c>
      <c r="D55" s="1" t="s">
        <v>410</v>
      </c>
      <c r="E55" s="31">
        <v>56110.184212146793</v>
      </c>
      <c r="F55" s="31">
        <v>59385.190635031962</v>
      </c>
      <c r="G55" s="31">
        <v>67743.820361943028</v>
      </c>
      <c r="H55" s="31">
        <v>66957.910094744424</v>
      </c>
      <c r="I55" s="31">
        <f t="shared" si="0"/>
        <v>62549.276325966552</v>
      </c>
      <c r="J55" s="38">
        <f t="shared" si="1"/>
        <v>5.1294407353287295E-2</v>
      </c>
      <c r="K55" s="31">
        <v>4048667.7214086475</v>
      </c>
      <c r="L55" s="31">
        <v>4535593.2438572571</v>
      </c>
      <c r="M55" s="31">
        <v>4946241.2473694813</v>
      </c>
      <c r="N55" s="31">
        <v>4939138.963081494</v>
      </c>
      <c r="O55" s="31">
        <f t="shared" si="2"/>
        <v>4617410.2939292192</v>
      </c>
      <c r="P55" s="7">
        <f t="shared" si="3"/>
        <v>4.2100200565268212E-2</v>
      </c>
      <c r="Q55" s="26">
        <v>0.26430337530906789</v>
      </c>
      <c r="R55" s="8">
        <v>49.200000762939453</v>
      </c>
      <c r="S55" s="7">
        <f t="shared" si="4"/>
        <v>0.10985085461047481</v>
      </c>
      <c r="T55" s="38">
        <f t="shared" si="5"/>
        <v>0.1387514768282703</v>
      </c>
      <c r="U55" s="31">
        <v>0</v>
      </c>
      <c r="V55" s="31">
        <v>0</v>
      </c>
      <c r="W55" s="31">
        <v>0</v>
      </c>
      <c r="X55" s="31">
        <v>0</v>
      </c>
      <c r="Y55" s="31">
        <f t="shared" si="6"/>
        <v>0</v>
      </c>
      <c r="Z55" s="7">
        <f t="shared" si="7"/>
        <v>0</v>
      </c>
      <c r="AA55" s="31" t="s">
        <v>1087</v>
      </c>
      <c r="AB55" s="31" t="s">
        <v>1088</v>
      </c>
      <c r="AC55" s="31" t="s">
        <v>1088</v>
      </c>
      <c r="AD55" s="31">
        <f t="shared" si="8"/>
        <v>0</v>
      </c>
      <c r="AE55" s="31">
        <f t="shared" si="9"/>
        <v>0</v>
      </c>
      <c r="AF55" s="7">
        <f t="shared" si="10"/>
        <v>0</v>
      </c>
      <c r="AG55" s="38">
        <f t="shared" si="11"/>
        <v>0</v>
      </c>
      <c r="AH55" s="38">
        <f t="shared" si="12"/>
        <v>6.3348628060519205</v>
      </c>
      <c r="AI55" s="38" t="str">
        <f t="shared" si="13"/>
        <v>G1</v>
      </c>
    </row>
    <row r="56" spans="1:35" x14ac:dyDescent="0.25">
      <c r="A56" s="1">
        <v>25518</v>
      </c>
      <c r="B56" s="1" t="s">
        <v>73</v>
      </c>
      <c r="C56" s="1">
        <v>25</v>
      </c>
      <c r="D56" s="1" t="s">
        <v>61</v>
      </c>
      <c r="E56" s="31">
        <v>56585.538736364135</v>
      </c>
      <c r="F56" s="31">
        <v>78120.31007801184</v>
      </c>
      <c r="G56" s="31">
        <v>111584.97862020149</v>
      </c>
      <c r="H56" s="31">
        <v>105210.37077596578</v>
      </c>
      <c r="I56" s="31">
        <f t="shared" si="0"/>
        <v>87875.299552635814</v>
      </c>
      <c r="J56" s="38">
        <f t="shared" si="1"/>
        <v>7.5666074128826616E-2</v>
      </c>
      <c r="K56" s="31">
        <v>6935986.2581742154</v>
      </c>
      <c r="L56" s="31">
        <v>7600785.2111487752</v>
      </c>
      <c r="M56" s="31">
        <v>7712954.2100782683</v>
      </c>
      <c r="N56" s="31">
        <v>8345799.2689082697</v>
      </c>
      <c r="O56" s="31">
        <f t="shared" si="2"/>
        <v>7648881.2370773824</v>
      </c>
      <c r="P56" s="7">
        <f t="shared" si="3"/>
        <v>9.385065620193711E-2</v>
      </c>
      <c r="Q56" s="26">
        <v>0.1039537983118614</v>
      </c>
      <c r="R56" s="8">
        <v>43.099998474121094</v>
      </c>
      <c r="S56" s="7">
        <f t="shared" si="4"/>
        <v>9.6231129932395049E-2</v>
      </c>
      <c r="T56" s="38">
        <f t="shared" si="5"/>
        <v>9.8011861482064533E-2</v>
      </c>
      <c r="U56" s="31">
        <v>1350.5201416015625</v>
      </c>
      <c r="V56" s="31">
        <v>1770.088623046875</v>
      </c>
      <c r="W56" s="31">
        <v>3444.111572265625</v>
      </c>
      <c r="X56" s="31">
        <v>0</v>
      </c>
      <c r="Y56" s="31">
        <f t="shared" si="6"/>
        <v>1641.1800842285156</v>
      </c>
      <c r="Z56" s="7">
        <f t="shared" si="7"/>
        <v>3.4947017409381761E-2</v>
      </c>
      <c r="AA56" s="31" t="s">
        <v>1087</v>
      </c>
      <c r="AB56" s="31" t="s">
        <v>1088</v>
      </c>
      <c r="AC56" s="31" t="s">
        <v>1087</v>
      </c>
      <c r="AD56" s="31">
        <f t="shared" si="8"/>
        <v>0</v>
      </c>
      <c r="AE56" s="31">
        <f t="shared" si="9"/>
        <v>0</v>
      </c>
      <c r="AF56" s="7">
        <f t="shared" si="10"/>
        <v>0</v>
      </c>
      <c r="AG56" s="38">
        <f t="shared" si="11"/>
        <v>1.7473508704690881E-2</v>
      </c>
      <c r="AH56" s="38">
        <f t="shared" si="12"/>
        <v>6.3717148105194008</v>
      </c>
      <c r="AI56" s="38" t="str">
        <f t="shared" si="13"/>
        <v>G1</v>
      </c>
    </row>
    <row r="57" spans="1:35" x14ac:dyDescent="0.25">
      <c r="A57" s="1">
        <v>18410</v>
      </c>
      <c r="B57" s="1" t="s">
        <v>1122</v>
      </c>
      <c r="C57" s="1">
        <v>18</v>
      </c>
      <c r="D57" s="1" t="s">
        <v>1121</v>
      </c>
      <c r="E57" s="31">
        <v>65098.95136850678</v>
      </c>
      <c r="F57" s="31">
        <v>81032.883320418638</v>
      </c>
      <c r="G57" s="31">
        <v>72317.199614613695</v>
      </c>
      <c r="H57" s="31">
        <v>76310.796923398855</v>
      </c>
      <c r="I57" s="31">
        <f t="shared" si="0"/>
        <v>73689.957806734485</v>
      </c>
      <c r="J57" s="38">
        <f t="shared" si="1"/>
        <v>6.2015276329502253E-2</v>
      </c>
      <c r="K57" s="31">
        <v>3825046.1008922714</v>
      </c>
      <c r="L57" s="31">
        <v>3996396.3783888221</v>
      </c>
      <c r="M57" s="31">
        <v>3794187.0072934255</v>
      </c>
      <c r="N57" s="31">
        <v>4372568.1880738204</v>
      </c>
      <c r="O57" s="31">
        <f t="shared" si="2"/>
        <v>3997049.4186620852</v>
      </c>
      <c r="P57" s="7">
        <f t="shared" si="3"/>
        <v>3.1509976031927595E-2</v>
      </c>
      <c r="Q57" s="26">
        <v>0.20787468247248095</v>
      </c>
      <c r="R57" s="8">
        <v>66.800003051757813</v>
      </c>
      <c r="S57" s="7">
        <f t="shared" si="4"/>
        <v>0.14914709978511614</v>
      </c>
      <c r="T57" s="38">
        <f t="shared" si="5"/>
        <v>0.12951058609650823</v>
      </c>
      <c r="U57" s="31">
        <v>0</v>
      </c>
      <c r="V57" s="31">
        <v>0</v>
      </c>
      <c r="W57" s="31">
        <v>425.40301513671875</v>
      </c>
      <c r="X57" s="31">
        <v>700.7197265625</v>
      </c>
      <c r="Y57" s="31">
        <f t="shared" si="6"/>
        <v>281.53068542480469</v>
      </c>
      <c r="Z57" s="7">
        <f t="shared" si="7"/>
        <v>5.9948678754780139E-3</v>
      </c>
      <c r="AA57" s="31" t="s">
        <v>1087</v>
      </c>
      <c r="AB57" s="31" t="s">
        <v>1088</v>
      </c>
      <c r="AC57" s="31" t="s">
        <v>1087</v>
      </c>
      <c r="AD57" s="31">
        <f t="shared" si="8"/>
        <v>0</v>
      </c>
      <c r="AE57" s="31">
        <f t="shared" si="9"/>
        <v>0</v>
      </c>
      <c r="AF57" s="7">
        <f t="shared" si="10"/>
        <v>0</v>
      </c>
      <c r="AG57" s="38">
        <f t="shared" si="11"/>
        <v>2.997433937739007E-3</v>
      </c>
      <c r="AH57" s="38">
        <f t="shared" si="12"/>
        <v>6.4841098787916511</v>
      </c>
      <c r="AI57" s="38" t="str">
        <f t="shared" si="13"/>
        <v>G1</v>
      </c>
    </row>
    <row r="58" spans="1:35" x14ac:dyDescent="0.25">
      <c r="A58" s="1">
        <v>86757</v>
      </c>
      <c r="B58" s="1" t="s">
        <v>494</v>
      </c>
      <c r="C58" s="1">
        <v>86</v>
      </c>
      <c r="D58" s="1" t="s">
        <v>513</v>
      </c>
      <c r="E58" s="31">
        <v>47761.348590404654</v>
      </c>
      <c r="F58" s="31">
        <v>75103.545443900672</v>
      </c>
      <c r="G58" s="31">
        <v>76015.194583286764</v>
      </c>
      <c r="H58" s="31">
        <v>62741.780953642097</v>
      </c>
      <c r="I58" s="31">
        <f t="shared" si="0"/>
        <v>65405.467392808547</v>
      </c>
      <c r="J58" s="38">
        <f t="shared" si="1"/>
        <v>5.4042969032526499E-2</v>
      </c>
      <c r="K58" s="31">
        <v>4825461.4544909652</v>
      </c>
      <c r="L58" s="31">
        <v>8069649.7629907122</v>
      </c>
      <c r="M58" s="31">
        <v>8774320.4084911421</v>
      </c>
      <c r="N58" s="31">
        <v>6231033.069502308</v>
      </c>
      <c r="O58" s="31">
        <f t="shared" si="2"/>
        <v>6975116.1738687819</v>
      </c>
      <c r="P58" s="7">
        <f t="shared" si="3"/>
        <v>8.2348764985752707E-2</v>
      </c>
      <c r="Q58" s="26">
        <v>0.21886181311438363</v>
      </c>
      <c r="R58" s="8">
        <v>0</v>
      </c>
      <c r="S58" s="7">
        <f t="shared" si="4"/>
        <v>0</v>
      </c>
      <c r="T58" s="38">
        <f t="shared" si="5"/>
        <v>0.10040352603337878</v>
      </c>
      <c r="U58" s="31">
        <v>0</v>
      </c>
      <c r="V58" s="31">
        <v>5095.55078125</v>
      </c>
      <c r="W58" s="31">
        <v>0</v>
      </c>
      <c r="X58" s="31">
        <v>10149.486328125</v>
      </c>
      <c r="Y58" s="31">
        <f t="shared" si="6"/>
        <v>3811.25927734375</v>
      </c>
      <c r="Z58" s="7">
        <f t="shared" si="7"/>
        <v>8.1156325010859856E-2</v>
      </c>
      <c r="AA58" s="31" t="s">
        <v>1087</v>
      </c>
      <c r="AB58" s="31" t="s">
        <v>1088</v>
      </c>
      <c r="AC58" s="31" t="s">
        <v>1087</v>
      </c>
      <c r="AD58" s="31">
        <f t="shared" si="8"/>
        <v>0</v>
      </c>
      <c r="AE58" s="31">
        <f t="shared" si="9"/>
        <v>0</v>
      </c>
      <c r="AF58" s="7">
        <f t="shared" si="10"/>
        <v>0</v>
      </c>
      <c r="AG58" s="38">
        <f t="shared" si="11"/>
        <v>4.0578162505429928E-2</v>
      </c>
      <c r="AH58" s="38">
        <f t="shared" si="12"/>
        <v>6.5008219190445065</v>
      </c>
      <c r="AI58" s="38" t="str">
        <f t="shared" si="13"/>
        <v>G1</v>
      </c>
    </row>
    <row r="59" spans="1:35" x14ac:dyDescent="0.25">
      <c r="A59" s="1">
        <v>27413</v>
      </c>
      <c r="B59" s="1" t="s">
        <v>297</v>
      </c>
      <c r="C59" s="1">
        <v>27</v>
      </c>
      <c r="D59" s="1" t="s">
        <v>1145</v>
      </c>
      <c r="E59" s="31">
        <v>80209.100703314325</v>
      </c>
      <c r="F59" s="31">
        <v>17505.789485832112</v>
      </c>
      <c r="G59" s="31">
        <v>97093.733256692649</v>
      </c>
      <c r="H59" s="31">
        <v>60592.303864176749</v>
      </c>
      <c r="I59" s="31">
        <f t="shared" si="0"/>
        <v>63850.231827503958</v>
      </c>
      <c r="J59" s="38">
        <f t="shared" si="1"/>
        <v>5.2546339158351982E-2</v>
      </c>
      <c r="K59" s="31">
        <v>2990599.8096201792</v>
      </c>
      <c r="L59" s="31">
        <v>3172596.4422880281</v>
      </c>
      <c r="M59" s="31">
        <v>4818220.9462091913</v>
      </c>
      <c r="N59" s="31">
        <v>6163540.2160089994</v>
      </c>
      <c r="O59" s="31">
        <f t="shared" si="2"/>
        <v>4286239.353531599</v>
      </c>
      <c r="P59" s="7">
        <f t="shared" si="3"/>
        <v>3.6446757936059636E-2</v>
      </c>
      <c r="Q59" s="26">
        <v>0.30418862195230867</v>
      </c>
      <c r="R59" s="8">
        <v>39.900001525878906</v>
      </c>
      <c r="S59" s="7">
        <f t="shared" si="4"/>
        <v>8.9086365825397223E-2</v>
      </c>
      <c r="T59" s="38">
        <f t="shared" si="5"/>
        <v>0.14324058190458852</v>
      </c>
      <c r="U59" s="31">
        <v>0</v>
      </c>
      <c r="V59" s="31">
        <v>0</v>
      </c>
      <c r="W59" s="31">
        <v>464.17318725585938</v>
      </c>
      <c r="X59" s="31">
        <v>0</v>
      </c>
      <c r="Y59" s="31">
        <f t="shared" si="6"/>
        <v>116.04329681396484</v>
      </c>
      <c r="Z59" s="7">
        <f t="shared" si="7"/>
        <v>2.4710067791896386E-3</v>
      </c>
      <c r="AA59" s="31" t="s">
        <v>1087</v>
      </c>
      <c r="AB59" s="31" t="s">
        <v>1088</v>
      </c>
      <c r="AC59" s="31" t="s">
        <v>1087</v>
      </c>
      <c r="AD59" s="31">
        <f t="shared" si="8"/>
        <v>0</v>
      </c>
      <c r="AE59" s="31">
        <f t="shared" si="9"/>
        <v>0</v>
      </c>
      <c r="AF59" s="7">
        <f t="shared" si="10"/>
        <v>0</v>
      </c>
      <c r="AG59" s="38">
        <f t="shared" si="11"/>
        <v>1.2355033895948193E-3</v>
      </c>
      <c r="AH59" s="38">
        <f t="shared" si="12"/>
        <v>6.5674141484178437</v>
      </c>
      <c r="AI59" s="38" t="str">
        <f t="shared" si="13"/>
        <v>G1</v>
      </c>
    </row>
    <row r="60" spans="1:35" x14ac:dyDescent="0.25">
      <c r="A60" s="1">
        <v>15183</v>
      </c>
      <c r="B60" s="1" t="s">
        <v>341</v>
      </c>
      <c r="C60" s="1">
        <v>15</v>
      </c>
      <c r="D60" s="1" t="s">
        <v>827</v>
      </c>
      <c r="E60" s="31">
        <v>43266.503782175001</v>
      </c>
      <c r="F60" s="31">
        <v>50945.779620315428</v>
      </c>
      <c r="G60" s="31">
        <v>45852.814994660774</v>
      </c>
      <c r="H60" s="31">
        <v>75093.319120708868</v>
      </c>
      <c r="I60" s="31">
        <f t="shared" si="0"/>
        <v>53789.604379465018</v>
      </c>
      <c r="J60" s="38">
        <f t="shared" si="1"/>
        <v>4.2864824712836876E-2</v>
      </c>
      <c r="K60" s="31">
        <v>6971498.1460146438</v>
      </c>
      <c r="L60" s="31">
        <v>8358803.2800709056</v>
      </c>
      <c r="M60" s="31">
        <v>7725470.4658164922</v>
      </c>
      <c r="N60" s="31">
        <v>7622187.4384235982</v>
      </c>
      <c r="O60" s="31">
        <f t="shared" si="2"/>
        <v>7669489.8325814102</v>
      </c>
      <c r="P60" s="7">
        <f t="shared" si="3"/>
        <v>9.4202466998532686E-2</v>
      </c>
      <c r="Q60" s="26">
        <v>0.21201006078390275</v>
      </c>
      <c r="R60" s="8">
        <v>73.300003051757813</v>
      </c>
      <c r="S60" s="7">
        <f t="shared" si="4"/>
        <v>0.1636599157179553</v>
      </c>
      <c r="T60" s="38">
        <f t="shared" si="5"/>
        <v>0.1566241478334636</v>
      </c>
      <c r="U60" s="31">
        <v>0</v>
      </c>
      <c r="V60" s="31">
        <v>0</v>
      </c>
      <c r="W60" s="31">
        <v>0</v>
      </c>
      <c r="X60" s="31">
        <v>628.79901123046875</v>
      </c>
      <c r="Y60" s="31">
        <f t="shared" si="6"/>
        <v>157.19975280761719</v>
      </c>
      <c r="Z60" s="7">
        <f t="shared" si="7"/>
        <v>3.3473855495271638E-3</v>
      </c>
      <c r="AA60" s="31" t="s">
        <v>1087</v>
      </c>
      <c r="AB60" s="31" t="s">
        <v>1088</v>
      </c>
      <c r="AC60" s="31" t="s">
        <v>1087</v>
      </c>
      <c r="AD60" s="31">
        <f t="shared" si="8"/>
        <v>0</v>
      </c>
      <c r="AE60" s="31">
        <f t="shared" si="9"/>
        <v>0</v>
      </c>
      <c r="AF60" s="7">
        <f t="shared" si="10"/>
        <v>0</v>
      </c>
      <c r="AG60" s="38">
        <f t="shared" si="11"/>
        <v>1.6736927747635819E-3</v>
      </c>
      <c r="AH60" s="38">
        <f t="shared" si="12"/>
        <v>6.705422177368801</v>
      </c>
      <c r="AI60" s="38" t="str">
        <f t="shared" si="13"/>
        <v>G1</v>
      </c>
    </row>
    <row r="61" spans="1:35" x14ac:dyDescent="0.25">
      <c r="A61" s="1">
        <v>70771</v>
      </c>
      <c r="B61" s="1" t="s">
        <v>214</v>
      </c>
      <c r="C61" s="1">
        <v>70</v>
      </c>
      <c r="D61" s="1" t="s">
        <v>214</v>
      </c>
      <c r="E61" s="31">
        <v>30650.257543213629</v>
      </c>
      <c r="F61" s="31">
        <v>32527.381527954811</v>
      </c>
      <c r="G61" s="31">
        <v>44536.582218391297</v>
      </c>
      <c r="H61" s="31">
        <v>44070.447043994252</v>
      </c>
      <c r="I61" s="31">
        <f t="shared" si="0"/>
        <v>37946.1670833885</v>
      </c>
      <c r="J61" s="38">
        <f t="shared" si="1"/>
        <v>2.7618413110698018E-2</v>
      </c>
      <c r="K61" s="31">
        <v>4263980.7056129426</v>
      </c>
      <c r="L61" s="31">
        <v>5051372.9938853923</v>
      </c>
      <c r="M61" s="31">
        <v>5321487.108812442</v>
      </c>
      <c r="N61" s="31">
        <v>5125130.6609288706</v>
      </c>
      <c r="O61" s="31">
        <f t="shared" si="2"/>
        <v>4940492.8673099121</v>
      </c>
      <c r="P61" s="7">
        <f t="shared" si="3"/>
        <v>4.7615566107038869E-2</v>
      </c>
      <c r="Q61" s="26">
        <v>0.34758331099794515</v>
      </c>
      <c r="R61" s="8">
        <v>46.400001525878906</v>
      </c>
      <c r="S61" s="7">
        <f t="shared" si="4"/>
        <v>0.10359918175823637</v>
      </c>
      <c r="T61" s="38">
        <f t="shared" si="5"/>
        <v>0.16626601962107346</v>
      </c>
      <c r="U61" s="31">
        <v>832.58416748046875</v>
      </c>
      <c r="V61" s="31">
        <v>831.99285888671875</v>
      </c>
      <c r="W61" s="31">
        <v>324.96044921875</v>
      </c>
      <c r="X61" s="31">
        <v>960.42169189453125</v>
      </c>
      <c r="Y61" s="31">
        <f t="shared" si="6"/>
        <v>737.48979187011719</v>
      </c>
      <c r="Z61" s="7">
        <f t="shared" si="7"/>
        <v>1.5703985713329989E-2</v>
      </c>
      <c r="AA61" s="31" t="s">
        <v>1087</v>
      </c>
      <c r="AB61" s="31" t="s">
        <v>1088</v>
      </c>
      <c r="AC61" s="31" t="s">
        <v>1087</v>
      </c>
      <c r="AD61" s="31">
        <f t="shared" si="8"/>
        <v>0</v>
      </c>
      <c r="AE61" s="31">
        <f t="shared" si="9"/>
        <v>0</v>
      </c>
      <c r="AF61" s="7">
        <f t="shared" si="10"/>
        <v>0</v>
      </c>
      <c r="AG61" s="38">
        <f t="shared" si="11"/>
        <v>7.8519928566649945E-3</v>
      </c>
      <c r="AH61" s="38">
        <f t="shared" si="12"/>
        <v>6.724547519614549</v>
      </c>
      <c r="AI61" s="38" t="str">
        <f t="shared" si="13"/>
        <v>G1</v>
      </c>
    </row>
    <row r="62" spans="1:35" x14ac:dyDescent="0.25">
      <c r="A62" s="1">
        <v>19418</v>
      </c>
      <c r="B62" s="1" t="s">
        <v>549</v>
      </c>
      <c r="C62" s="1">
        <v>19</v>
      </c>
      <c r="D62" s="1" t="s">
        <v>80</v>
      </c>
      <c r="E62" s="31">
        <v>32667.932568552176</v>
      </c>
      <c r="F62" s="31">
        <v>50183.600339759832</v>
      </c>
      <c r="G62" s="31">
        <v>83433.603529552012</v>
      </c>
      <c r="H62" s="31">
        <v>64232.130035637609</v>
      </c>
      <c r="I62" s="31">
        <f t="shared" si="0"/>
        <v>57629.316618375415</v>
      </c>
      <c r="J62" s="38">
        <f t="shared" si="1"/>
        <v>4.6559845694344182E-2</v>
      </c>
      <c r="K62" s="31">
        <v>4433803.8272770606</v>
      </c>
      <c r="L62" s="31">
        <v>4313573.6894782046</v>
      </c>
      <c r="M62" s="31">
        <v>4341541.0559223117</v>
      </c>
      <c r="N62" s="31">
        <v>4091361.5273384135</v>
      </c>
      <c r="O62" s="31">
        <f t="shared" si="2"/>
        <v>4295070.0250039976</v>
      </c>
      <c r="P62" s="7">
        <f t="shared" si="3"/>
        <v>3.6597506955543813E-2</v>
      </c>
      <c r="Q62" s="26">
        <v>0.27963181728686748</v>
      </c>
      <c r="R62" s="8">
        <v>67.5</v>
      </c>
      <c r="S62" s="7">
        <f t="shared" si="4"/>
        <v>0.15071001161025274</v>
      </c>
      <c r="T62" s="38">
        <f t="shared" si="5"/>
        <v>0.15564644528422134</v>
      </c>
      <c r="U62" s="31">
        <v>0</v>
      </c>
      <c r="V62" s="31">
        <v>0</v>
      </c>
      <c r="W62" s="31">
        <v>0</v>
      </c>
      <c r="X62" s="31">
        <v>0</v>
      </c>
      <c r="Y62" s="31">
        <f t="shared" si="6"/>
        <v>0</v>
      </c>
      <c r="Z62" s="7">
        <f t="shared" si="7"/>
        <v>0</v>
      </c>
      <c r="AA62" s="31" t="s">
        <v>1087</v>
      </c>
      <c r="AB62" s="31" t="s">
        <v>1088</v>
      </c>
      <c r="AC62" s="31" t="s">
        <v>1087</v>
      </c>
      <c r="AD62" s="31">
        <f t="shared" si="8"/>
        <v>0</v>
      </c>
      <c r="AE62" s="31">
        <f t="shared" si="9"/>
        <v>0</v>
      </c>
      <c r="AF62" s="7">
        <f t="shared" si="10"/>
        <v>0</v>
      </c>
      <c r="AG62" s="38">
        <f t="shared" si="11"/>
        <v>0</v>
      </c>
      <c r="AH62" s="38">
        <f t="shared" si="12"/>
        <v>6.7402096992855167</v>
      </c>
      <c r="AI62" s="38" t="str">
        <f t="shared" si="13"/>
        <v>G1</v>
      </c>
    </row>
    <row r="63" spans="1:35" x14ac:dyDescent="0.25">
      <c r="A63" s="1">
        <v>15580</v>
      </c>
      <c r="B63" s="1" t="s">
        <v>53</v>
      </c>
      <c r="C63" s="1">
        <v>15</v>
      </c>
      <c r="D63" s="1" t="s">
        <v>827</v>
      </c>
      <c r="E63" s="31">
        <v>25755.311811234842</v>
      </c>
      <c r="F63" s="31">
        <v>42785.952922752673</v>
      </c>
      <c r="G63" s="31">
        <v>57677.471801911015</v>
      </c>
      <c r="H63" s="31">
        <v>140126.23099709078</v>
      </c>
      <c r="I63" s="31">
        <f t="shared" si="0"/>
        <v>66586.241883247334</v>
      </c>
      <c r="J63" s="38">
        <f t="shared" si="1"/>
        <v>5.5179248588162685E-2</v>
      </c>
      <c r="K63" s="31">
        <v>11557351.433724966</v>
      </c>
      <c r="L63" s="31">
        <v>10849550.270043582</v>
      </c>
      <c r="M63" s="31">
        <v>7847928.6023159949</v>
      </c>
      <c r="N63" s="31">
        <v>8044729.0857094657</v>
      </c>
      <c r="O63" s="31">
        <f t="shared" si="2"/>
        <v>9574889.8479485027</v>
      </c>
      <c r="P63" s="7">
        <f t="shared" si="3"/>
        <v>0.12672968590136735</v>
      </c>
      <c r="Q63" s="26">
        <v>0.2033274066548133</v>
      </c>
      <c r="R63" s="8">
        <v>46.299999237060547</v>
      </c>
      <c r="S63" s="7">
        <f t="shared" si="4"/>
        <v>0.10337590255662353</v>
      </c>
      <c r="T63" s="38">
        <f t="shared" si="5"/>
        <v>0.1444776650376014</v>
      </c>
      <c r="U63" s="31">
        <v>0</v>
      </c>
      <c r="V63" s="31">
        <v>0</v>
      </c>
      <c r="W63" s="31">
        <v>647.28094482421875</v>
      </c>
      <c r="X63" s="31">
        <v>1438.912841796875</v>
      </c>
      <c r="Y63" s="31">
        <f t="shared" si="6"/>
        <v>521.54844665527344</v>
      </c>
      <c r="Z63" s="7">
        <f t="shared" si="7"/>
        <v>1.1105766405681056E-2</v>
      </c>
      <c r="AA63" s="31" t="s">
        <v>1087</v>
      </c>
      <c r="AB63" s="31" t="s">
        <v>1088</v>
      </c>
      <c r="AC63" s="31" t="s">
        <v>1087</v>
      </c>
      <c r="AD63" s="31">
        <f t="shared" si="8"/>
        <v>0</v>
      </c>
      <c r="AE63" s="31">
        <f t="shared" si="9"/>
        <v>0</v>
      </c>
      <c r="AF63" s="7">
        <f t="shared" si="10"/>
        <v>0</v>
      </c>
      <c r="AG63" s="38">
        <f t="shared" si="11"/>
        <v>5.552883202840528E-3</v>
      </c>
      <c r="AH63" s="38">
        <f t="shared" si="12"/>
        <v>6.8403265609534873</v>
      </c>
      <c r="AI63" s="38" t="str">
        <f t="shared" si="13"/>
        <v>G1</v>
      </c>
    </row>
    <row r="64" spans="1:35" x14ac:dyDescent="0.25">
      <c r="A64" s="1">
        <v>25398</v>
      </c>
      <c r="B64" s="1" t="s">
        <v>138</v>
      </c>
      <c r="C64" s="1">
        <v>25</v>
      </c>
      <c r="D64" s="1" t="s">
        <v>61</v>
      </c>
      <c r="E64" s="31">
        <v>90388.861003436046</v>
      </c>
      <c r="F64" s="31">
        <v>71349.617623834565</v>
      </c>
      <c r="G64" s="31">
        <v>92081.752506191289</v>
      </c>
      <c r="H64" s="31">
        <v>84672.353399615517</v>
      </c>
      <c r="I64" s="31">
        <f t="shared" si="0"/>
        <v>84623.146133269358</v>
      </c>
      <c r="J64" s="38">
        <f t="shared" si="1"/>
        <v>7.2536471082570789E-2</v>
      </c>
      <c r="K64" s="31">
        <v>12471248.937237026</v>
      </c>
      <c r="L64" s="31">
        <v>12107156.120206071</v>
      </c>
      <c r="M64" s="31">
        <v>9679834.8898921777</v>
      </c>
      <c r="N64" s="31">
        <v>5979628.7917190157</v>
      </c>
      <c r="O64" s="31">
        <f t="shared" si="2"/>
        <v>10059467.184763573</v>
      </c>
      <c r="P64" s="7">
        <f t="shared" si="3"/>
        <v>0.13500194001221857</v>
      </c>
      <c r="Q64" s="26">
        <v>0.14155640916204296</v>
      </c>
      <c r="R64" s="8">
        <v>56.900001525878906</v>
      </c>
      <c r="S64" s="7">
        <f t="shared" si="4"/>
        <v>0.12704296134205348</v>
      </c>
      <c r="T64" s="38">
        <f t="shared" si="5"/>
        <v>0.13453377017210499</v>
      </c>
      <c r="U64" s="31">
        <v>0</v>
      </c>
      <c r="V64" s="31">
        <v>0</v>
      </c>
      <c r="W64" s="31">
        <v>0</v>
      </c>
      <c r="X64" s="31">
        <v>0</v>
      </c>
      <c r="Y64" s="31">
        <f t="shared" si="6"/>
        <v>0</v>
      </c>
      <c r="Z64" s="7">
        <f t="shared" si="7"/>
        <v>0</v>
      </c>
      <c r="AA64" s="31" t="s">
        <v>1087</v>
      </c>
      <c r="AB64" s="31" t="s">
        <v>1088</v>
      </c>
      <c r="AC64" s="31" t="s">
        <v>1087</v>
      </c>
      <c r="AD64" s="31">
        <f t="shared" si="8"/>
        <v>0</v>
      </c>
      <c r="AE64" s="31">
        <f t="shared" si="9"/>
        <v>0</v>
      </c>
      <c r="AF64" s="7">
        <f t="shared" si="10"/>
        <v>0</v>
      </c>
      <c r="AG64" s="38">
        <f t="shared" si="11"/>
        <v>0</v>
      </c>
      <c r="AH64" s="38">
        <f t="shared" si="12"/>
        <v>6.9023413751558582</v>
      </c>
      <c r="AI64" s="38" t="str">
        <f t="shared" si="13"/>
        <v>G1</v>
      </c>
    </row>
    <row r="65" spans="1:35" x14ac:dyDescent="0.25">
      <c r="A65" s="1">
        <v>23090</v>
      </c>
      <c r="B65" s="1" t="s">
        <v>984</v>
      </c>
      <c r="C65" s="1">
        <v>23</v>
      </c>
      <c r="D65" s="1" t="s">
        <v>410</v>
      </c>
      <c r="E65" s="31">
        <v>83341.617840292674</v>
      </c>
      <c r="F65" s="31">
        <v>110582.44757253661</v>
      </c>
      <c r="G65" s="31">
        <v>124980.16186342253</v>
      </c>
      <c r="H65" s="31">
        <v>160177.69643055258</v>
      </c>
      <c r="I65" s="31">
        <f t="shared" si="0"/>
        <v>119770.4809267011</v>
      </c>
      <c r="J65" s="38">
        <f t="shared" si="1"/>
        <v>0.10635935452412927</v>
      </c>
      <c r="K65" s="31">
        <v>5346955.7404818228</v>
      </c>
      <c r="L65" s="31">
        <v>5693839.0799834076</v>
      </c>
      <c r="M65" s="31">
        <v>5984949.3661175035</v>
      </c>
      <c r="N65" s="31">
        <v>5811099.2930178419</v>
      </c>
      <c r="O65" s="31">
        <f t="shared" si="2"/>
        <v>5709210.8699001437</v>
      </c>
      <c r="P65" s="7">
        <f t="shared" si="3"/>
        <v>6.0738405690928025E-2</v>
      </c>
      <c r="Q65" s="26">
        <v>0.19412474475589381</v>
      </c>
      <c r="R65" s="8">
        <v>23.100000381469727</v>
      </c>
      <c r="S65" s="7">
        <f t="shared" si="4"/>
        <v>5.1576315936120672E-2</v>
      </c>
      <c r="T65" s="38">
        <f t="shared" si="5"/>
        <v>0.10214648879431416</v>
      </c>
      <c r="U65" s="31">
        <v>0</v>
      </c>
      <c r="V65" s="31">
        <v>0</v>
      </c>
      <c r="W65" s="31">
        <v>0</v>
      </c>
      <c r="X65" s="31">
        <v>0</v>
      </c>
      <c r="Y65" s="31">
        <f t="shared" si="6"/>
        <v>0</v>
      </c>
      <c r="Z65" s="7">
        <f t="shared" si="7"/>
        <v>0</v>
      </c>
      <c r="AA65" s="31" t="s">
        <v>1087</v>
      </c>
      <c r="AB65" s="31" t="s">
        <v>1088</v>
      </c>
      <c r="AC65" s="31" t="s">
        <v>1087</v>
      </c>
      <c r="AD65" s="31">
        <f t="shared" si="8"/>
        <v>0</v>
      </c>
      <c r="AE65" s="31">
        <f t="shared" si="9"/>
        <v>0</v>
      </c>
      <c r="AF65" s="7">
        <f t="shared" si="10"/>
        <v>0</v>
      </c>
      <c r="AG65" s="38">
        <f t="shared" si="11"/>
        <v>0</v>
      </c>
      <c r="AH65" s="38">
        <f t="shared" si="12"/>
        <v>6.950194777281447</v>
      </c>
      <c r="AI65" s="38" t="str">
        <f t="shared" si="13"/>
        <v>G1</v>
      </c>
    </row>
    <row r="66" spans="1:35" x14ac:dyDescent="0.25">
      <c r="A66" s="1">
        <v>25148</v>
      </c>
      <c r="B66" s="1" t="s">
        <v>207</v>
      </c>
      <c r="C66" s="1">
        <v>25</v>
      </c>
      <c r="D66" s="1" t="s">
        <v>61</v>
      </c>
      <c r="E66" s="31">
        <v>66558.705992057148</v>
      </c>
      <c r="F66" s="31">
        <v>76293.052269981228</v>
      </c>
      <c r="G66" s="31">
        <v>93414.87908734029</v>
      </c>
      <c r="H66" s="31">
        <v>110547.64219044863</v>
      </c>
      <c r="I66" s="31">
        <f t="shared" si="0"/>
        <v>86703.569884956829</v>
      </c>
      <c r="J66" s="38">
        <f t="shared" si="1"/>
        <v>7.4538498561352043E-2</v>
      </c>
      <c r="K66" s="31">
        <v>7699314.909226235</v>
      </c>
      <c r="L66" s="31">
        <v>7314418.4126146911</v>
      </c>
      <c r="M66" s="31">
        <v>6928252.0634901933</v>
      </c>
      <c r="N66" s="31">
        <v>6057135.0558597529</v>
      </c>
      <c r="O66" s="31">
        <f t="shared" si="2"/>
        <v>6999780.1102977181</v>
      </c>
      <c r="P66" s="7">
        <f t="shared" si="3"/>
        <v>8.2769804795115282E-2</v>
      </c>
      <c r="Q66" s="26">
        <v>0.16302198789766939</v>
      </c>
      <c r="R66" s="8">
        <v>71.199996948242188</v>
      </c>
      <c r="S66" s="7">
        <f t="shared" si="4"/>
        <v>0.15897114617362282</v>
      </c>
      <c r="T66" s="38">
        <f t="shared" si="5"/>
        <v>0.13492097962213581</v>
      </c>
      <c r="U66" s="31">
        <v>0</v>
      </c>
      <c r="V66" s="31">
        <v>0</v>
      </c>
      <c r="W66" s="31">
        <v>0</v>
      </c>
      <c r="X66" s="31">
        <v>0</v>
      </c>
      <c r="Y66" s="31">
        <f t="shared" si="6"/>
        <v>0</v>
      </c>
      <c r="Z66" s="7">
        <f t="shared" si="7"/>
        <v>0</v>
      </c>
      <c r="AA66" s="31" t="s">
        <v>1087</v>
      </c>
      <c r="AB66" s="31" t="s">
        <v>1088</v>
      </c>
      <c r="AC66" s="31" t="s">
        <v>1087</v>
      </c>
      <c r="AD66" s="31">
        <f t="shared" si="8"/>
        <v>0</v>
      </c>
      <c r="AE66" s="31">
        <f t="shared" si="9"/>
        <v>0</v>
      </c>
      <c r="AF66" s="7">
        <f t="shared" si="10"/>
        <v>0</v>
      </c>
      <c r="AG66" s="38">
        <f t="shared" si="11"/>
        <v>0</v>
      </c>
      <c r="AH66" s="38">
        <f t="shared" si="12"/>
        <v>6.9819826061162615</v>
      </c>
      <c r="AI66" s="38" t="str">
        <f t="shared" si="13"/>
        <v>G1</v>
      </c>
    </row>
    <row r="67" spans="1:35" x14ac:dyDescent="0.25">
      <c r="A67" s="1">
        <v>68673</v>
      </c>
      <c r="B67" s="1" t="s">
        <v>949</v>
      </c>
      <c r="C67" s="1">
        <v>68</v>
      </c>
      <c r="D67" s="1" t="s">
        <v>350</v>
      </c>
      <c r="E67" s="31">
        <v>105485.31673550421</v>
      </c>
      <c r="F67" s="31">
        <v>117622.71237775819</v>
      </c>
      <c r="G67" s="31">
        <v>133343.77852025646</v>
      </c>
      <c r="H67" s="31">
        <v>143164.57393357204</v>
      </c>
      <c r="I67" s="31">
        <f t="shared" ref="I67:I130" si="14">AVERAGE(E67:H67)</f>
        <v>124904.09539177272</v>
      </c>
      <c r="J67" s="38">
        <f t="shared" ref="J67:J130" si="15">IF(I67&gt;$J$1127,1,IF(I67&lt;$J$1126,0,(I67-$J$1126)/($J$1127-$J$1126)))</f>
        <v>0.1112995198227642</v>
      </c>
      <c r="K67" s="31">
        <v>6174944.890358761</v>
      </c>
      <c r="L67" s="31">
        <v>9888980.2078504395</v>
      </c>
      <c r="M67" s="31">
        <v>10390059.133665266</v>
      </c>
      <c r="N67" s="31">
        <v>10171651.690002309</v>
      </c>
      <c r="O67" s="31">
        <f t="shared" ref="O67:O130" si="16">AVERAGE(K67:N67)</f>
        <v>9156408.9804691933</v>
      </c>
      <c r="P67" s="7">
        <f t="shared" ref="P67:P130" si="17">IF(O67&gt;$P$1127,1,IF(O67&lt;$P$1126,0,(O67-$P$1126)/($P$1127-$P$1126)))</f>
        <v>0.11958576930990812</v>
      </c>
      <c r="Q67" s="26">
        <v>0.11640742599096839</v>
      </c>
      <c r="R67" s="8">
        <v>15</v>
      </c>
      <c r="S67" s="7">
        <f t="shared" ref="S67:S130" si="18">IF(R67&gt;$S$1127,1,IF(R67&lt;$S$1126,0,(R67-$S$1126)/($S$1127-$S$1126)))</f>
        <v>3.3491113691167279E-2</v>
      </c>
      <c r="T67" s="38">
        <f t="shared" ref="T67:T130" si="19">AVERAGE(P67,Q67,S67)</f>
        <v>8.9828102997347933E-2</v>
      </c>
      <c r="U67" s="31">
        <v>0</v>
      </c>
      <c r="V67" s="31">
        <v>0</v>
      </c>
      <c r="W67" s="31">
        <v>3197.419189453125</v>
      </c>
      <c r="X67" s="31">
        <v>0</v>
      </c>
      <c r="Y67" s="31">
        <f t="shared" ref="Y67:Y130" si="20">AVERAGE(U67:X67)</f>
        <v>799.35479736328125</v>
      </c>
      <c r="Z67" s="7">
        <f t="shared" ref="Z67:Z130" si="21">IF(Y67&gt;$Z$1127,1,IF(Y67&lt;$Z$1126,0,(Y67-$Z$1126)/($Z$1127-$Z$1126)))</f>
        <v>1.7021328913370957E-2</v>
      </c>
      <c r="AA67" s="31" t="s">
        <v>1087</v>
      </c>
      <c r="AB67" s="31" t="s">
        <v>1088</v>
      </c>
      <c r="AC67" s="31" t="s">
        <v>1087</v>
      </c>
      <c r="AD67" s="31">
        <f t="shared" ref="AD67:AD130" si="22">IF(OR(AB67="Adoptado",AC67="Adoptado"),1,0)</f>
        <v>0</v>
      </c>
      <c r="AE67" s="31">
        <f t="shared" ref="AE67:AE130" si="23">SUM(IF(AA67="Creado",1,0),AD67)</f>
        <v>0</v>
      </c>
      <c r="AF67" s="7">
        <f t="shared" ref="AF67:AF130" si="24">AE67/$AE$1126</f>
        <v>0</v>
      </c>
      <c r="AG67" s="38">
        <f t="shared" ref="AG67:AG130" si="25">AVERAGE(Z67,AF67)</f>
        <v>8.5106644566854787E-3</v>
      </c>
      <c r="AH67" s="38">
        <f t="shared" ref="AH67:AH130" si="26">AVERAGE(J67,T67,AG67)*100</f>
        <v>6.9879429092265868</v>
      </c>
      <c r="AI67" s="38" t="str">
        <f t="shared" ref="AI67:AI130" si="27">IF(OR(A67=5001,A67=8001,A67=11001,A67=13001,A67=17001,A67=23001,A67=50001,A67=52001,A67=54001,A67=66001,A67=68001,A67=73001,A67=76001),"C",IF(AH67&lt;$AI$1126,"G1",IF(AND(AH67&gt;=$AI$1126,AH67&lt;$AI$1127),"G2",IF(AND(AH67&gt;=$AI$1127,AH67&lt;$AI$1128),"G3","G4"))))</f>
        <v>G1</v>
      </c>
    </row>
    <row r="68" spans="1:35" x14ac:dyDescent="0.25">
      <c r="A68" s="1">
        <v>25596</v>
      </c>
      <c r="B68" s="1" t="s">
        <v>519</v>
      </c>
      <c r="C68" s="1">
        <v>25</v>
      </c>
      <c r="D68" s="1" t="s">
        <v>61</v>
      </c>
      <c r="E68" s="31">
        <v>67560.508643400128</v>
      </c>
      <c r="F68" s="31">
        <v>104695.98883712344</v>
      </c>
      <c r="G68" s="31">
        <v>102467.62483491807</v>
      </c>
      <c r="H68" s="31">
        <v>131875.11617911892</v>
      </c>
      <c r="I68" s="31">
        <f t="shared" si="14"/>
        <v>101649.80962364013</v>
      </c>
      <c r="J68" s="38">
        <f t="shared" si="15"/>
        <v>8.8921521557040084E-2</v>
      </c>
      <c r="K68" s="31">
        <v>7467468.7590600001</v>
      </c>
      <c r="L68" s="31">
        <v>9257946.12217273</v>
      </c>
      <c r="M68" s="31">
        <v>8792842.4667307362</v>
      </c>
      <c r="N68" s="31">
        <v>6702392.8241319396</v>
      </c>
      <c r="O68" s="31">
        <f t="shared" si="16"/>
        <v>8055162.5430238517</v>
      </c>
      <c r="P68" s="7">
        <f t="shared" si="17"/>
        <v>0.10078631321257502</v>
      </c>
      <c r="Q68" s="26">
        <v>8.2802547770700632E-2</v>
      </c>
      <c r="R68" s="8">
        <v>71</v>
      </c>
      <c r="S68" s="7">
        <f t="shared" si="18"/>
        <v>0.15852460480485844</v>
      </c>
      <c r="T68" s="38">
        <f t="shared" si="19"/>
        <v>0.11403782192937802</v>
      </c>
      <c r="U68" s="31">
        <v>1777.763916015625</v>
      </c>
      <c r="V68" s="31">
        <v>0</v>
      </c>
      <c r="W68" s="31">
        <v>1291.6453857421875</v>
      </c>
      <c r="X68" s="31">
        <v>0</v>
      </c>
      <c r="Y68" s="31">
        <f t="shared" si="20"/>
        <v>767.35232543945313</v>
      </c>
      <c r="Z68" s="7">
        <f t="shared" si="21"/>
        <v>1.6339873566567256E-2</v>
      </c>
      <c r="AA68" s="31" t="s">
        <v>1087</v>
      </c>
      <c r="AB68" s="31" t="s">
        <v>1088</v>
      </c>
      <c r="AC68" s="31" t="s">
        <v>1087</v>
      </c>
      <c r="AD68" s="31">
        <f t="shared" si="22"/>
        <v>0</v>
      </c>
      <c r="AE68" s="31">
        <f t="shared" si="23"/>
        <v>0</v>
      </c>
      <c r="AF68" s="7">
        <f t="shared" si="24"/>
        <v>0</v>
      </c>
      <c r="AG68" s="38">
        <f t="shared" si="25"/>
        <v>8.1699367832836281E-3</v>
      </c>
      <c r="AH68" s="38">
        <f t="shared" si="26"/>
        <v>7.0376426756567234</v>
      </c>
      <c r="AI68" s="38" t="str">
        <f t="shared" si="27"/>
        <v>G1</v>
      </c>
    </row>
    <row r="69" spans="1:35" x14ac:dyDescent="0.25">
      <c r="A69" s="1">
        <v>70124</v>
      </c>
      <c r="B69" s="1" t="s">
        <v>501</v>
      </c>
      <c r="C69" s="1">
        <v>70</v>
      </c>
      <c r="D69" s="1" t="s">
        <v>214</v>
      </c>
      <c r="E69" s="31">
        <v>61480.911148182771</v>
      </c>
      <c r="F69" s="31">
        <v>76577.282276274054</v>
      </c>
      <c r="G69" s="31">
        <v>56468.520115095635</v>
      </c>
      <c r="H69" s="31">
        <v>129639.39599468837</v>
      </c>
      <c r="I69" s="31">
        <f t="shared" si="14"/>
        <v>81041.527383560198</v>
      </c>
      <c r="J69" s="38">
        <f t="shared" si="15"/>
        <v>6.9089817894911393E-2</v>
      </c>
      <c r="K69" s="31">
        <v>4804603.4765450917</v>
      </c>
      <c r="L69" s="31">
        <v>4781023.9903135337</v>
      </c>
      <c r="M69" s="31">
        <v>5509987.3018838502</v>
      </c>
      <c r="N69" s="31">
        <v>5859407.2617722992</v>
      </c>
      <c r="O69" s="31">
        <f t="shared" si="16"/>
        <v>5238755.5076286942</v>
      </c>
      <c r="P69" s="7">
        <f t="shared" si="17"/>
        <v>5.2707228809853193E-2</v>
      </c>
      <c r="Q69" s="26">
        <v>0.2771383621760371</v>
      </c>
      <c r="R69" s="8">
        <v>43.5</v>
      </c>
      <c r="S69" s="7">
        <f t="shared" si="18"/>
        <v>9.7124229704385098E-2</v>
      </c>
      <c r="T69" s="38">
        <f t="shared" si="19"/>
        <v>0.14232327356342514</v>
      </c>
      <c r="U69" s="31">
        <v>0</v>
      </c>
      <c r="V69" s="31">
        <v>0</v>
      </c>
      <c r="W69" s="31">
        <v>0</v>
      </c>
      <c r="X69" s="31">
        <v>0</v>
      </c>
      <c r="Y69" s="31">
        <f t="shared" si="20"/>
        <v>0</v>
      </c>
      <c r="Z69" s="7">
        <f t="shared" si="21"/>
        <v>0</v>
      </c>
      <c r="AA69" s="31" t="s">
        <v>1087</v>
      </c>
      <c r="AB69" s="31" t="s">
        <v>1087</v>
      </c>
      <c r="AC69" s="31" t="s">
        <v>1087</v>
      </c>
      <c r="AD69" s="31">
        <f t="shared" si="22"/>
        <v>0</v>
      </c>
      <c r="AE69" s="31">
        <f t="shared" si="23"/>
        <v>0</v>
      </c>
      <c r="AF69" s="7">
        <f t="shared" si="24"/>
        <v>0</v>
      </c>
      <c r="AG69" s="38">
        <f t="shared" si="25"/>
        <v>0</v>
      </c>
      <c r="AH69" s="38">
        <f t="shared" si="26"/>
        <v>7.0471030486112181</v>
      </c>
      <c r="AI69" s="38" t="str">
        <f t="shared" si="27"/>
        <v>G1</v>
      </c>
    </row>
    <row r="70" spans="1:35" x14ac:dyDescent="0.25">
      <c r="A70" s="1">
        <v>27600</v>
      </c>
      <c r="B70" s="1" t="s">
        <v>1158</v>
      </c>
      <c r="C70" s="1">
        <v>27</v>
      </c>
      <c r="D70" s="1" t="s">
        <v>1145</v>
      </c>
      <c r="E70" s="31">
        <v>27333.864153689268</v>
      </c>
      <c r="F70" s="31">
        <v>30773.165748094838</v>
      </c>
      <c r="G70" s="31">
        <v>4127.3287366782324</v>
      </c>
      <c r="H70" s="31">
        <v>78199.977681062388</v>
      </c>
      <c r="I70" s="31">
        <f t="shared" si="14"/>
        <v>35108.584079881184</v>
      </c>
      <c r="J70" s="38">
        <f t="shared" si="15"/>
        <v>2.4887758290142149E-2</v>
      </c>
      <c r="K70" s="31">
        <v>3709938.6041201628</v>
      </c>
      <c r="L70" s="31">
        <v>5364695.2005181648</v>
      </c>
      <c r="M70" s="31">
        <v>4613383.4913382148</v>
      </c>
      <c r="N70" s="31">
        <v>7330250.8624265678</v>
      </c>
      <c r="O70" s="31">
        <f t="shared" si="16"/>
        <v>5254567.0396007774</v>
      </c>
      <c r="P70" s="7">
        <f t="shared" si="17"/>
        <v>5.2977148594411418E-2</v>
      </c>
      <c r="Q70" s="26">
        <v>0.28836067403191606</v>
      </c>
      <c r="R70" s="8">
        <v>0</v>
      </c>
      <c r="S70" s="7">
        <f t="shared" si="18"/>
        <v>0</v>
      </c>
      <c r="T70" s="38">
        <f t="shared" si="19"/>
        <v>0.11377927420877583</v>
      </c>
      <c r="U70" s="31">
        <v>26019.998046875</v>
      </c>
      <c r="V70" s="31">
        <v>0</v>
      </c>
      <c r="W70" s="31">
        <v>1398.5308837890625</v>
      </c>
      <c r="X70" s="31">
        <v>0</v>
      </c>
      <c r="Y70" s="31">
        <f t="shared" si="20"/>
        <v>6854.6322326660156</v>
      </c>
      <c r="Z70" s="7">
        <f t="shared" si="21"/>
        <v>0.1459614056202099</v>
      </c>
      <c r="AA70" s="31" t="s">
        <v>1087</v>
      </c>
      <c r="AB70" s="31" t="s">
        <v>1088</v>
      </c>
      <c r="AC70" s="31" t="s">
        <v>1087</v>
      </c>
      <c r="AD70" s="31">
        <f t="shared" si="22"/>
        <v>0</v>
      </c>
      <c r="AE70" s="31">
        <f t="shared" si="23"/>
        <v>0</v>
      </c>
      <c r="AF70" s="7">
        <f t="shared" si="24"/>
        <v>0</v>
      </c>
      <c r="AG70" s="38">
        <f t="shared" si="25"/>
        <v>7.298070281010495E-2</v>
      </c>
      <c r="AH70" s="38">
        <f t="shared" si="26"/>
        <v>7.0549245103007641</v>
      </c>
      <c r="AI70" s="38" t="str">
        <f t="shared" si="27"/>
        <v>G1</v>
      </c>
    </row>
    <row r="71" spans="1:35" x14ac:dyDescent="0.25">
      <c r="A71" s="1">
        <v>73616</v>
      </c>
      <c r="B71" s="1" t="s">
        <v>290</v>
      </c>
      <c r="C71" s="1">
        <v>73</v>
      </c>
      <c r="D71" s="1" t="s">
        <v>35</v>
      </c>
      <c r="E71" s="31">
        <v>52766.273437230397</v>
      </c>
      <c r="F71" s="31">
        <v>45981.106104050108</v>
      </c>
      <c r="G71" s="31">
        <v>66303.381654940909</v>
      </c>
      <c r="H71" s="31">
        <v>82858.99689176846</v>
      </c>
      <c r="I71" s="31">
        <f t="shared" si="14"/>
        <v>61977.439521997469</v>
      </c>
      <c r="J71" s="38">
        <f t="shared" si="15"/>
        <v>5.0744118983431889E-2</v>
      </c>
      <c r="K71" s="31">
        <v>5464481.9086553492</v>
      </c>
      <c r="L71" s="31">
        <v>7054699.2326289658</v>
      </c>
      <c r="M71" s="31">
        <v>7642658.6139979586</v>
      </c>
      <c r="N71" s="31">
        <v>7418708.986203487</v>
      </c>
      <c r="O71" s="31">
        <f t="shared" si="16"/>
        <v>6895137.1853714408</v>
      </c>
      <c r="P71" s="7">
        <f t="shared" si="17"/>
        <v>8.0983437996407059E-2</v>
      </c>
      <c r="Q71" s="26">
        <v>0.19032297478923146</v>
      </c>
      <c r="R71" s="8">
        <v>85.900001525878906</v>
      </c>
      <c r="S71" s="7">
        <f t="shared" si="18"/>
        <v>0.19179244781164353</v>
      </c>
      <c r="T71" s="38">
        <f t="shared" si="19"/>
        <v>0.15436628686576068</v>
      </c>
      <c r="U71" s="31">
        <v>860.3438720703125</v>
      </c>
      <c r="V71" s="31">
        <v>0</v>
      </c>
      <c r="W71" s="31">
        <v>544.2774658203125</v>
      </c>
      <c r="X71" s="31">
        <v>1131.0633544921875</v>
      </c>
      <c r="Y71" s="31">
        <f t="shared" si="20"/>
        <v>633.92117309570313</v>
      </c>
      <c r="Z71" s="7">
        <f t="shared" si="21"/>
        <v>1.3498612666120192E-2</v>
      </c>
      <c r="AA71" s="31" t="s">
        <v>1087</v>
      </c>
      <c r="AB71" s="31" t="s">
        <v>1087</v>
      </c>
      <c r="AC71" s="31" t="s">
        <v>1087</v>
      </c>
      <c r="AD71" s="31">
        <f t="shared" si="22"/>
        <v>0</v>
      </c>
      <c r="AE71" s="31">
        <f t="shared" si="23"/>
        <v>0</v>
      </c>
      <c r="AF71" s="7">
        <f t="shared" si="24"/>
        <v>0</v>
      </c>
      <c r="AG71" s="38">
        <f t="shared" si="25"/>
        <v>6.7493063330600961E-3</v>
      </c>
      <c r="AH71" s="38">
        <f t="shared" si="26"/>
        <v>7.0619904060750889</v>
      </c>
      <c r="AI71" s="38" t="str">
        <f t="shared" si="27"/>
        <v>G1</v>
      </c>
    </row>
    <row r="72" spans="1:35" x14ac:dyDescent="0.25">
      <c r="A72" s="1">
        <v>44098</v>
      </c>
      <c r="B72" s="1" t="s">
        <v>218</v>
      </c>
      <c r="C72" s="1">
        <v>44</v>
      </c>
      <c r="D72" s="1" t="s">
        <v>23</v>
      </c>
      <c r="E72" s="31">
        <v>30918.66058308115</v>
      </c>
      <c r="F72" s="31">
        <v>56591.352725758989</v>
      </c>
      <c r="G72" s="31">
        <v>72725.391587447302</v>
      </c>
      <c r="H72" s="31">
        <v>75906.146063390901</v>
      </c>
      <c r="I72" s="31">
        <f t="shared" si="14"/>
        <v>59035.387739919577</v>
      </c>
      <c r="J72" s="38">
        <f t="shared" si="15"/>
        <v>4.7912932064449749E-2</v>
      </c>
      <c r="K72" s="31">
        <v>2855220.6063544555</v>
      </c>
      <c r="L72" s="31">
        <v>2930238.6866436414</v>
      </c>
      <c r="M72" s="31">
        <v>3044297.0813111966</v>
      </c>
      <c r="N72" s="31">
        <v>3012863.7791508366</v>
      </c>
      <c r="O72" s="31">
        <f t="shared" si="16"/>
        <v>2960655.0383650325</v>
      </c>
      <c r="P72" s="7">
        <f t="shared" si="17"/>
        <v>1.3817614005208928E-2</v>
      </c>
      <c r="Q72" s="26">
        <v>0.33628879037365422</v>
      </c>
      <c r="R72" s="8">
        <v>44.599998474121094</v>
      </c>
      <c r="S72" s="7">
        <f t="shared" si="18"/>
        <v>9.9580241301511774E-2</v>
      </c>
      <c r="T72" s="38">
        <f t="shared" si="19"/>
        <v>0.14989554856012496</v>
      </c>
      <c r="U72" s="31">
        <v>0</v>
      </c>
      <c r="V72" s="31">
        <v>2132.678955078125</v>
      </c>
      <c r="W72" s="31">
        <v>7017.919921875</v>
      </c>
      <c r="X72" s="31">
        <v>0</v>
      </c>
      <c r="Y72" s="31">
        <f t="shared" si="20"/>
        <v>2287.6497192382813</v>
      </c>
      <c r="Z72" s="7">
        <f t="shared" si="21"/>
        <v>4.8712834949108406E-2</v>
      </c>
      <c r="AA72" s="31" t="s">
        <v>1087</v>
      </c>
      <c r="AB72" s="31" t="s">
        <v>1088</v>
      </c>
      <c r="AC72" s="31" t="s">
        <v>1088</v>
      </c>
      <c r="AD72" s="31">
        <f t="shared" si="22"/>
        <v>0</v>
      </c>
      <c r="AE72" s="31">
        <f t="shared" si="23"/>
        <v>0</v>
      </c>
      <c r="AF72" s="7">
        <f t="shared" si="24"/>
        <v>0</v>
      </c>
      <c r="AG72" s="38">
        <f t="shared" si="25"/>
        <v>2.4356417474554203E-2</v>
      </c>
      <c r="AH72" s="38">
        <f t="shared" si="26"/>
        <v>7.4054966033042975</v>
      </c>
      <c r="AI72" s="38" t="str">
        <f t="shared" si="27"/>
        <v>G1</v>
      </c>
    </row>
    <row r="73" spans="1:35" x14ac:dyDescent="0.25">
      <c r="A73" s="1">
        <v>47205</v>
      </c>
      <c r="B73" s="1" t="s">
        <v>105</v>
      </c>
      <c r="C73" s="1">
        <v>47</v>
      </c>
      <c r="D73" s="1" t="s">
        <v>69</v>
      </c>
      <c r="E73" s="31">
        <v>18292.43501261191</v>
      </c>
      <c r="F73" s="31">
        <v>18523.314445470656</v>
      </c>
      <c r="G73" s="31">
        <v>41685.379917145867</v>
      </c>
      <c r="H73" s="31">
        <v>30844.482402370744</v>
      </c>
      <c r="I73" s="31">
        <f t="shared" si="14"/>
        <v>27336.402944399793</v>
      </c>
      <c r="J73" s="38">
        <f t="shared" si="15"/>
        <v>1.7408455003646791E-2</v>
      </c>
      <c r="K73" s="31">
        <v>4036301.7159806327</v>
      </c>
      <c r="L73" s="31">
        <v>4383616.8306743354</v>
      </c>
      <c r="M73" s="31">
        <v>4356405.888697736</v>
      </c>
      <c r="N73" s="31">
        <v>4334947.4106677808</v>
      </c>
      <c r="O73" s="31">
        <f t="shared" si="16"/>
        <v>4277817.9615051206</v>
      </c>
      <c r="P73" s="7">
        <f t="shared" si="17"/>
        <v>3.6302995755046384E-2</v>
      </c>
      <c r="Q73" s="26">
        <v>0.44887089902002558</v>
      </c>
      <c r="R73" s="8">
        <v>26.799999237060547</v>
      </c>
      <c r="S73" s="7">
        <f t="shared" si="18"/>
        <v>5.9837454758106069E-2</v>
      </c>
      <c r="T73" s="38">
        <f t="shared" si="19"/>
        <v>0.18167044984439265</v>
      </c>
      <c r="U73" s="31">
        <v>9027.412109375</v>
      </c>
      <c r="V73" s="31">
        <v>0</v>
      </c>
      <c r="W73" s="31">
        <v>0</v>
      </c>
      <c r="X73" s="31">
        <v>0</v>
      </c>
      <c r="Y73" s="31">
        <f t="shared" si="20"/>
        <v>2256.85302734375</v>
      </c>
      <c r="Z73" s="7">
        <f t="shared" si="21"/>
        <v>4.8057055282920536E-2</v>
      </c>
      <c r="AA73" s="31" t="s">
        <v>1087</v>
      </c>
      <c r="AB73" s="31" t="s">
        <v>1087</v>
      </c>
      <c r="AC73" s="31" t="s">
        <v>1087</v>
      </c>
      <c r="AD73" s="31">
        <f t="shared" si="22"/>
        <v>0</v>
      </c>
      <c r="AE73" s="31">
        <f t="shared" si="23"/>
        <v>0</v>
      </c>
      <c r="AF73" s="7">
        <f t="shared" si="24"/>
        <v>0</v>
      </c>
      <c r="AG73" s="38">
        <f t="shared" si="25"/>
        <v>2.4028527641460268E-2</v>
      </c>
      <c r="AH73" s="38">
        <f t="shared" si="26"/>
        <v>7.4369144163166574</v>
      </c>
      <c r="AI73" s="38" t="str">
        <f t="shared" si="27"/>
        <v>G1</v>
      </c>
    </row>
    <row r="74" spans="1:35" x14ac:dyDescent="0.25">
      <c r="A74" s="1">
        <v>54223</v>
      </c>
      <c r="B74" s="1" t="s">
        <v>65</v>
      </c>
      <c r="C74" s="1">
        <v>54</v>
      </c>
      <c r="D74" s="1" t="s">
        <v>12</v>
      </c>
      <c r="E74" s="31">
        <v>56403.229441570678</v>
      </c>
      <c r="F74" s="31">
        <v>66287.994368353466</v>
      </c>
      <c r="G74" s="31">
        <v>78352.502521187853</v>
      </c>
      <c r="H74" s="31">
        <v>85675.509807935014</v>
      </c>
      <c r="I74" s="31">
        <f t="shared" si="14"/>
        <v>71679.809034761754</v>
      </c>
      <c r="J74" s="38">
        <f t="shared" si="15"/>
        <v>6.0080875669702258E-2</v>
      </c>
      <c r="K74" s="31">
        <v>5208583.8498230791</v>
      </c>
      <c r="L74" s="31">
        <v>5770367.0553723732</v>
      </c>
      <c r="M74" s="31">
        <v>6193574.2263207259</v>
      </c>
      <c r="N74" s="31">
        <v>6078498.6902254485</v>
      </c>
      <c r="O74" s="31">
        <f t="shared" si="16"/>
        <v>5812755.9554354064</v>
      </c>
      <c r="P74" s="7">
        <f t="shared" si="17"/>
        <v>6.2506031195470366E-2</v>
      </c>
      <c r="Q74" s="26">
        <v>0.15925058548009369</v>
      </c>
      <c r="R74" s="8">
        <v>57.700000762939453</v>
      </c>
      <c r="S74" s="7">
        <f t="shared" si="18"/>
        <v>0.12882915236880293</v>
      </c>
      <c r="T74" s="38">
        <f t="shared" si="19"/>
        <v>0.116861923014789</v>
      </c>
      <c r="U74" s="31">
        <v>1435.2874755859375</v>
      </c>
      <c r="V74" s="31">
        <v>7379.05908203125</v>
      </c>
      <c r="W74" s="31">
        <v>5796.90771484375</v>
      </c>
      <c r="X74" s="31">
        <v>3642.056640625</v>
      </c>
      <c r="Y74" s="31">
        <f t="shared" si="20"/>
        <v>4563.3277282714844</v>
      </c>
      <c r="Z74" s="7">
        <f t="shared" si="21"/>
        <v>9.7170746280158399E-2</v>
      </c>
      <c r="AA74" s="31" t="s">
        <v>1087</v>
      </c>
      <c r="AB74" s="31" t="s">
        <v>1088</v>
      </c>
      <c r="AC74" s="31" t="s">
        <v>1088</v>
      </c>
      <c r="AD74" s="31">
        <f t="shared" si="22"/>
        <v>0</v>
      </c>
      <c r="AE74" s="31">
        <f t="shared" si="23"/>
        <v>0</v>
      </c>
      <c r="AF74" s="7">
        <f t="shared" si="24"/>
        <v>0</v>
      </c>
      <c r="AG74" s="38">
        <f t="shared" si="25"/>
        <v>4.8585373140079199E-2</v>
      </c>
      <c r="AH74" s="38">
        <f t="shared" si="26"/>
        <v>7.517605727485682</v>
      </c>
      <c r="AI74" s="38" t="str">
        <f t="shared" si="27"/>
        <v>G1</v>
      </c>
    </row>
    <row r="75" spans="1:35" x14ac:dyDescent="0.25">
      <c r="A75" s="1">
        <v>41357</v>
      </c>
      <c r="B75" s="1" t="s">
        <v>1160</v>
      </c>
      <c r="C75" s="1">
        <v>41</v>
      </c>
      <c r="D75" s="1" t="s">
        <v>99</v>
      </c>
      <c r="E75" s="31">
        <v>32960.754836153326</v>
      </c>
      <c r="F75" s="31">
        <v>31799.987872791084</v>
      </c>
      <c r="G75" s="31">
        <v>39945.716698160169</v>
      </c>
      <c r="H75" s="31">
        <v>50964.512118143051</v>
      </c>
      <c r="I75" s="31">
        <f t="shared" si="14"/>
        <v>38917.742881311911</v>
      </c>
      <c r="J75" s="38">
        <f t="shared" si="15"/>
        <v>2.8553377174429639E-2</v>
      </c>
      <c r="K75" s="31">
        <v>6819958.6711272234</v>
      </c>
      <c r="L75" s="31">
        <v>7770527.1635607947</v>
      </c>
      <c r="M75" s="31">
        <v>8603116.7941313218</v>
      </c>
      <c r="N75" s="31">
        <v>8282245.8260585582</v>
      </c>
      <c r="O75" s="31">
        <f t="shared" si="16"/>
        <v>7868962.1137194745</v>
      </c>
      <c r="P75" s="7">
        <f t="shared" si="17"/>
        <v>9.7607672467881629E-2</v>
      </c>
      <c r="Q75" s="26">
        <v>0.18710741206030151</v>
      </c>
      <c r="R75" s="8">
        <v>101.90000152587891</v>
      </c>
      <c r="S75" s="7">
        <f t="shared" si="18"/>
        <v>0.22751630241555529</v>
      </c>
      <c r="T75" s="38">
        <f t="shared" si="19"/>
        <v>0.17074379564791284</v>
      </c>
      <c r="U75" s="31">
        <v>885.6663818359375</v>
      </c>
      <c r="V75" s="31">
        <v>3920.643310546875</v>
      </c>
      <c r="W75" s="31">
        <v>4022.0537109375</v>
      </c>
      <c r="X75" s="31">
        <v>1313.4422607421875</v>
      </c>
      <c r="Y75" s="31">
        <f t="shared" si="20"/>
        <v>2535.451416015625</v>
      </c>
      <c r="Z75" s="7">
        <f t="shared" si="21"/>
        <v>5.3989483316080895E-2</v>
      </c>
      <c r="AA75" s="31" t="s">
        <v>1087</v>
      </c>
      <c r="AB75" s="31" t="s">
        <v>1087</v>
      </c>
      <c r="AC75" s="31" t="s">
        <v>1087</v>
      </c>
      <c r="AD75" s="31">
        <f t="shared" si="22"/>
        <v>0</v>
      </c>
      <c r="AE75" s="31">
        <f t="shared" si="23"/>
        <v>0</v>
      </c>
      <c r="AF75" s="7">
        <f t="shared" si="24"/>
        <v>0</v>
      </c>
      <c r="AG75" s="38">
        <f t="shared" si="25"/>
        <v>2.6994741658040448E-2</v>
      </c>
      <c r="AH75" s="38">
        <f t="shared" si="26"/>
        <v>7.5430638160127641</v>
      </c>
      <c r="AI75" s="38" t="str">
        <f t="shared" si="27"/>
        <v>G1</v>
      </c>
    </row>
    <row r="76" spans="1:35" x14ac:dyDescent="0.25">
      <c r="A76" s="1">
        <v>15755</v>
      </c>
      <c r="B76" s="1" t="s">
        <v>276</v>
      </c>
      <c r="C76" s="1">
        <v>15</v>
      </c>
      <c r="D76" s="1" t="s">
        <v>827</v>
      </c>
      <c r="E76" s="31">
        <v>54076.542407408808</v>
      </c>
      <c r="F76" s="31">
        <v>30274.210736249275</v>
      </c>
      <c r="G76" s="31">
        <v>74987.055948918438</v>
      </c>
      <c r="H76" s="31">
        <v>145065.20835433359</v>
      </c>
      <c r="I76" s="31">
        <f t="shared" si="14"/>
        <v>76100.754361727522</v>
      </c>
      <c r="J76" s="38">
        <f t="shared" si="15"/>
        <v>6.4335227226492556E-2</v>
      </c>
      <c r="K76" s="31">
        <v>8727965.4636626393</v>
      </c>
      <c r="L76" s="31">
        <v>10034076.456095196</v>
      </c>
      <c r="M76" s="31">
        <v>9821831.4618169237</v>
      </c>
      <c r="N76" s="31">
        <v>10119393.304416588</v>
      </c>
      <c r="O76" s="31">
        <f t="shared" si="16"/>
        <v>9675816.6714978367</v>
      </c>
      <c r="P76" s="7">
        <f t="shared" si="17"/>
        <v>0.12845261486971024</v>
      </c>
      <c r="Q76" s="26">
        <v>0.12906003937007873</v>
      </c>
      <c r="R76" s="8">
        <v>85.699996948242188</v>
      </c>
      <c r="S76" s="7">
        <f t="shared" si="18"/>
        <v>0.19134588940841785</v>
      </c>
      <c r="T76" s="38">
        <f t="shared" si="19"/>
        <v>0.14961951454940228</v>
      </c>
      <c r="U76" s="31">
        <v>0</v>
      </c>
      <c r="V76" s="31">
        <v>737.71173095703125</v>
      </c>
      <c r="W76" s="31">
        <v>2079.18408203125</v>
      </c>
      <c r="X76" s="31">
        <v>1829.4783935546875</v>
      </c>
      <c r="Y76" s="31">
        <f t="shared" si="20"/>
        <v>1161.5935516357422</v>
      </c>
      <c r="Z76" s="7">
        <f t="shared" si="21"/>
        <v>2.4734781065005654E-2</v>
      </c>
      <c r="AA76" s="31" t="s">
        <v>1087</v>
      </c>
      <c r="AB76" s="31" t="s">
        <v>1088</v>
      </c>
      <c r="AC76" s="31" t="s">
        <v>1087</v>
      </c>
      <c r="AD76" s="31">
        <f t="shared" si="22"/>
        <v>0</v>
      </c>
      <c r="AE76" s="31">
        <f t="shared" si="23"/>
        <v>0</v>
      </c>
      <c r="AF76" s="7">
        <f t="shared" si="24"/>
        <v>0</v>
      </c>
      <c r="AG76" s="38">
        <f t="shared" si="25"/>
        <v>1.2367390532502827E-2</v>
      </c>
      <c r="AH76" s="38">
        <f t="shared" si="26"/>
        <v>7.5440710769465884</v>
      </c>
      <c r="AI76" s="38" t="str">
        <f t="shared" si="27"/>
        <v>G1</v>
      </c>
    </row>
    <row r="77" spans="1:35" x14ac:dyDescent="0.25">
      <c r="A77" s="1">
        <v>47258</v>
      </c>
      <c r="B77" s="1" t="s">
        <v>1165</v>
      </c>
      <c r="C77" s="1">
        <v>47</v>
      </c>
      <c r="D77" s="1" t="s">
        <v>69</v>
      </c>
      <c r="E77" s="31">
        <v>28251.47193059721</v>
      </c>
      <c r="F77" s="31">
        <v>39941.828559994101</v>
      </c>
      <c r="G77" s="31">
        <v>40722.464644367828</v>
      </c>
      <c r="H77" s="31">
        <v>59028.415278012995</v>
      </c>
      <c r="I77" s="31">
        <f t="shared" si="14"/>
        <v>41986.045103243028</v>
      </c>
      <c r="J77" s="38">
        <f t="shared" si="15"/>
        <v>3.1506057058289426E-2</v>
      </c>
      <c r="K77" s="31">
        <v>6276110.9082210008</v>
      </c>
      <c r="L77" s="31">
        <v>5542919.4477540841</v>
      </c>
      <c r="M77" s="31">
        <v>5458234.6560321981</v>
      </c>
      <c r="N77" s="31">
        <v>5456151.6090006065</v>
      </c>
      <c r="O77" s="31">
        <f t="shared" si="16"/>
        <v>5683354.1552519724</v>
      </c>
      <c r="P77" s="7">
        <f t="shared" si="17"/>
        <v>6.0297003879924489E-2</v>
      </c>
      <c r="Q77" s="26">
        <v>0.36783667621776506</v>
      </c>
      <c r="R77" s="8">
        <v>43.599998474121094</v>
      </c>
      <c r="S77" s="7">
        <f t="shared" si="18"/>
        <v>9.7347500388767286E-2</v>
      </c>
      <c r="T77" s="38">
        <f t="shared" si="19"/>
        <v>0.17516039349548562</v>
      </c>
      <c r="U77" s="31">
        <v>3048.67333984375</v>
      </c>
      <c r="V77" s="31">
        <v>1468.3448486328125</v>
      </c>
      <c r="W77" s="31">
        <v>1077.0274658203125</v>
      </c>
      <c r="X77" s="31">
        <v>1910.2197265625</v>
      </c>
      <c r="Y77" s="31">
        <f t="shared" si="20"/>
        <v>1876.0663452148438</v>
      </c>
      <c r="Z77" s="7">
        <f t="shared" si="21"/>
        <v>3.9948646621676569E-2</v>
      </c>
      <c r="AA77" s="31" t="s">
        <v>1087</v>
      </c>
      <c r="AB77" s="31" t="s">
        <v>1088</v>
      </c>
      <c r="AC77" s="31" t="s">
        <v>1087</v>
      </c>
      <c r="AD77" s="31">
        <f t="shared" si="22"/>
        <v>0</v>
      </c>
      <c r="AE77" s="31">
        <f t="shared" si="23"/>
        <v>0</v>
      </c>
      <c r="AF77" s="7">
        <f t="shared" si="24"/>
        <v>0</v>
      </c>
      <c r="AG77" s="38">
        <f t="shared" si="25"/>
        <v>1.9974323310838284E-2</v>
      </c>
      <c r="AH77" s="38">
        <f t="shared" si="26"/>
        <v>7.5546924621537777</v>
      </c>
      <c r="AI77" s="38" t="str">
        <f t="shared" si="27"/>
        <v>G1</v>
      </c>
    </row>
    <row r="78" spans="1:35" x14ac:dyDescent="0.25">
      <c r="A78" s="1">
        <v>41006</v>
      </c>
      <c r="B78" s="1" t="s">
        <v>229</v>
      </c>
      <c r="C78" s="1">
        <v>41</v>
      </c>
      <c r="D78" s="1" t="s">
        <v>99</v>
      </c>
      <c r="E78" s="31">
        <v>46540.430668544177</v>
      </c>
      <c r="F78" s="31">
        <v>44776.220741253834</v>
      </c>
      <c r="G78" s="31">
        <v>48278.866937255778</v>
      </c>
      <c r="H78" s="31">
        <v>59885.374201756371</v>
      </c>
      <c r="I78" s="31">
        <f t="shared" si="14"/>
        <v>49870.223137202542</v>
      </c>
      <c r="J78" s="38">
        <f t="shared" si="15"/>
        <v>3.9093136882189537E-2</v>
      </c>
      <c r="K78" s="31">
        <v>7883782.6242610794</v>
      </c>
      <c r="L78" s="31">
        <v>9221855.1361981444</v>
      </c>
      <c r="M78" s="31">
        <v>9671255.195374297</v>
      </c>
      <c r="N78" s="31">
        <v>9806408.8416624032</v>
      </c>
      <c r="O78" s="31">
        <f t="shared" si="16"/>
        <v>9145825.4493739791</v>
      </c>
      <c r="P78" s="7">
        <f t="shared" si="17"/>
        <v>0.11940509709938929</v>
      </c>
      <c r="Q78" s="26">
        <v>0.1927319133420437</v>
      </c>
      <c r="R78" s="8">
        <v>117.19999694824219</v>
      </c>
      <c r="S78" s="7">
        <f t="shared" si="18"/>
        <v>0.26167722815986916</v>
      </c>
      <c r="T78" s="38">
        <f t="shared" si="19"/>
        <v>0.1912714128671007</v>
      </c>
      <c r="U78" s="31">
        <v>0</v>
      </c>
      <c r="V78" s="31">
        <v>0</v>
      </c>
      <c r="W78" s="31">
        <v>0</v>
      </c>
      <c r="X78" s="31">
        <v>364.61972045898438</v>
      </c>
      <c r="Y78" s="31">
        <f t="shared" si="20"/>
        <v>91.154930114746094</v>
      </c>
      <c r="Z78" s="7">
        <f t="shared" si="21"/>
        <v>1.9410380130029971E-3</v>
      </c>
      <c r="AA78" s="31" t="s">
        <v>1087</v>
      </c>
      <c r="AB78" s="31" t="s">
        <v>1087</v>
      </c>
      <c r="AC78" s="31" t="s">
        <v>1087</v>
      </c>
      <c r="AD78" s="31">
        <f t="shared" si="22"/>
        <v>0</v>
      </c>
      <c r="AE78" s="31">
        <f t="shared" si="23"/>
        <v>0</v>
      </c>
      <c r="AF78" s="7">
        <f t="shared" si="24"/>
        <v>0</v>
      </c>
      <c r="AG78" s="38">
        <f t="shared" si="25"/>
        <v>9.7051900650149854E-4</v>
      </c>
      <c r="AH78" s="38">
        <f t="shared" si="26"/>
        <v>7.7111689585263914</v>
      </c>
      <c r="AI78" s="38" t="str">
        <f t="shared" si="27"/>
        <v>G1</v>
      </c>
    </row>
    <row r="79" spans="1:35" x14ac:dyDescent="0.25">
      <c r="A79" s="1">
        <v>25372</v>
      </c>
      <c r="B79" s="1" t="s">
        <v>405</v>
      </c>
      <c r="C79" s="1">
        <v>25</v>
      </c>
      <c r="D79" s="1" t="s">
        <v>61</v>
      </c>
      <c r="E79" s="31">
        <v>82202.01187801527</v>
      </c>
      <c r="F79" s="31">
        <v>117215.35574225258</v>
      </c>
      <c r="G79" s="31">
        <v>106937.67003302355</v>
      </c>
      <c r="H79" s="31">
        <v>182270.97071560082</v>
      </c>
      <c r="I79" s="31">
        <f t="shared" si="14"/>
        <v>122156.50209222305</v>
      </c>
      <c r="J79" s="38">
        <f t="shared" si="15"/>
        <v>0.10865546363865654</v>
      </c>
      <c r="K79" s="31">
        <v>6234174.4083025213</v>
      </c>
      <c r="L79" s="31">
        <v>6204094.0607398236</v>
      </c>
      <c r="M79" s="31">
        <v>6382912.9634185405</v>
      </c>
      <c r="N79" s="31">
        <v>6096633.9233682929</v>
      </c>
      <c r="O79" s="31">
        <f t="shared" si="16"/>
        <v>6229453.8389572948</v>
      </c>
      <c r="P79" s="7">
        <f t="shared" si="17"/>
        <v>6.961951034124074E-2</v>
      </c>
      <c r="Q79" s="26">
        <v>0.11591173054587689</v>
      </c>
      <c r="R79" s="8">
        <v>38.200000762939453</v>
      </c>
      <c r="S79" s="7">
        <f t="shared" si="18"/>
        <v>8.5290704570285467E-2</v>
      </c>
      <c r="T79" s="38">
        <f t="shared" si="19"/>
        <v>9.0273981819134375E-2</v>
      </c>
      <c r="U79" s="31">
        <v>3233.2548828125</v>
      </c>
      <c r="V79" s="31">
        <v>2051.47314453125</v>
      </c>
      <c r="W79" s="31">
        <v>5028.26318359375</v>
      </c>
      <c r="X79" s="31">
        <v>2522.648193359375</v>
      </c>
      <c r="Y79" s="31">
        <f t="shared" si="20"/>
        <v>3208.9098510742188</v>
      </c>
      <c r="Z79" s="7">
        <f t="shared" si="21"/>
        <v>6.8329995902517232E-2</v>
      </c>
      <c r="AA79" s="31" t="s">
        <v>1087</v>
      </c>
      <c r="AB79" s="31" t="s">
        <v>1087</v>
      </c>
      <c r="AC79" s="31" t="s">
        <v>1087</v>
      </c>
      <c r="AD79" s="31">
        <f t="shared" si="22"/>
        <v>0</v>
      </c>
      <c r="AE79" s="31">
        <f t="shared" si="23"/>
        <v>0</v>
      </c>
      <c r="AF79" s="7">
        <f t="shared" si="24"/>
        <v>0</v>
      </c>
      <c r="AG79" s="38">
        <f t="shared" si="25"/>
        <v>3.4164997951258616E-2</v>
      </c>
      <c r="AH79" s="38">
        <f t="shared" si="26"/>
        <v>7.7698147803016493</v>
      </c>
      <c r="AI79" s="38" t="str">
        <f t="shared" si="27"/>
        <v>G1</v>
      </c>
    </row>
    <row r="80" spans="1:35" x14ac:dyDescent="0.25">
      <c r="A80" s="1">
        <v>15377</v>
      </c>
      <c r="B80" s="1" t="s">
        <v>250</v>
      </c>
      <c r="C80" s="1">
        <v>15</v>
      </c>
      <c r="D80" s="1" t="s">
        <v>827</v>
      </c>
      <c r="E80" s="31">
        <v>86061.454308593733</v>
      </c>
      <c r="F80" s="31">
        <v>77044.216323499437</v>
      </c>
      <c r="G80" s="31">
        <v>76044.690133440381</v>
      </c>
      <c r="H80" s="31">
        <v>160594.23507627574</v>
      </c>
      <c r="I80" s="31">
        <f t="shared" si="14"/>
        <v>99936.148960452323</v>
      </c>
      <c r="J80" s="38">
        <f t="shared" si="15"/>
        <v>8.7272436492410468E-2</v>
      </c>
      <c r="K80" s="31">
        <v>6586636.9369118307</v>
      </c>
      <c r="L80" s="31">
        <v>7598079.8538103467</v>
      </c>
      <c r="M80" s="31">
        <v>7928979.6453692773</v>
      </c>
      <c r="N80" s="31">
        <v>7959784.5822321968</v>
      </c>
      <c r="O80" s="31">
        <f t="shared" si="16"/>
        <v>7518370.2545809122</v>
      </c>
      <c r="P80" s="7">
        <f t="shared" si="17"/>
        <v>9.1622693956398424E-2</v>
      </c>
      <c r="Q80" s="26">
        <v>0.22729947048440871</v>
      </c>
      <c r="R80" s="8">
        <v>43.400001525878906</v>
      </c>
      <c r="S80" s="7">
        <f t="shared" si="18"/>
        <v>9.6900959020002911E-2</v>
      </c>
      <c r="T80" s="38">
        <f t="shared" si="19"/>
        <v>0.13860770782027002</v>
      </c>
      <c r="U80" s="31">
        <v>3095.05029296875</v>
      </c>
      <c r="V80" s="31">
        <v>0</v>
      </c>
      <c r="W80" s="31">
        <v>0</v>
      </c>
      <c r="X80" s="31">
        <v>0</v>
      </c>
      <c r="Y80" s="31">
        <f t="shared" si="20"/>
        <v>773.7625732421875</v>
      </c>
      <c r="Z80" s="7">
        <f t="shared" si="21"/>
        <v>1.6476372323597881E-2</v>
      </c>
      <c r="AA80" s="31" t="s">
        <v>1087</v>
      </c>
      <c r="AB80" s="31" t="s">
        <v>1088</v>
      </c>
      <c r="AC80" s="31" t="s">
        <v>1088</v>
      </c>
      <c r="AD80" s="31">
        <f t="shared" si="22"/>
        <v>0</v>
      </c>
      <c r="AE80" s="31">
        <f t="shared" si="23"/>
        <v>0</v>
      </c>
      <c r="AF80" s="7">
        <f t="shared" si="24"/>
        <v>0</v>
      </c>
      <c r="AG80" s="38">
        <f t="shared" si="25"/>
        <v>8.2381861617989403E-3</v>
      </c>
      <c r="AH80" s="38">
        <f t="shared" si="26"/>
        <v>7.8039443491493152</v>
      </c>
      <c r="AI80" s="38" t="str">
        <f t="shared" si="27"/>
        <v>G1</v>
      </c>
    </row>
    <row r="81" spans="1:35" x14ac:dyDescent="0.25">
      <c r="A81" s="1">
        <v>66318</v>
      </c>
      <c r="B81" s="1" t="s">
        <v>849</v>
      </c>
      <c r="C81" s="1">
        <v>66</v>
      </c>
      <c r="D81" s="1" t="s">
        <v>38</v>
      </c>
      <c r="E81" s="31">
        <v>46542.692872056403</v>
      </c>
      <c r="F81" s="31">
        <v>31931.37607831222</v>
      </c>
      <c r="G81" s="31">
        <v>58360.969136137493</v>
      </c>
      <c r="H81" s="31">
        <v>53524.100554682293</v>
      </c>
      <c r="I81" s="31">
        <f t="shared" si="14"/>
        <v>47589.784660297097</v>
      </c>
      <c r="J81" s="38">
        <f t="shared" si="15"/>
        <v>3.6898631800841741E-2</v>
      </c>
      <c r="K81" s="31">
        <v>5666623.0385647025</v>
      </c>
      <c r="L81" s="31">
        <v>6333590.300795787</v>
      </c>
      <c r="M81" s="31">
        <v>7974858.5183927212</v>
      </c>
      <c r="N81" s="31">
        <v>7309219.8473806009</v>
      </c>
      <c r="O81" s="31">
        <f t="shared" si="16"/>
        <v>6821072.9262834527</v>
      </c>
      <c r="P81" s="7">
        <f t="shared" si="17"/>
        <v>7.9719081772621103E-2</v>
      </c>
      <c r="Q81" s="26">
        <v>0.25904637491835403</v>
      </c>
      <c r="R81" s="8">
        <v>116.59999847412109</v>
      </c>
      <c r="S81" s="7">
        <f t="shared" si="18"/>
        <v>0.26033758701911469</v>
      </c>
      <c r="T81" s="38">
        <f t="shared" si="19"/>
        <v>0.19970101457002995</v>
      </c>
      <c r="U81" s="31">
        <v>0</v>
      </c>
      <c r="V81" s="31">
        <v>0</v>
      </c>
      <c r="W81" s="31">
        <v>0</v>
      </c>
      <c r="X81" s="31">
        <v>0</v>
      </c>
      <c r="Y81" s="31">
        <f t="shared" si="20"/>
        <v>0</v>
      </c>
      <c r="Z81" s="7">
        <f t="shared" si="21"/>
        <v>0</v>
      </c>
      <c r="AA81" s="31" t="s">
        <v>1087</v>
      </c>
      <c r="AB81" s="31" t="s">
        <v>1088</v>
      </c>
      <c r="AC81" s="31" t="s">
        <v>1087</v>
      </c>
      <c r="AD81" s="31">
        <f t="shared" si="22"/>
        <v>0</v>
      </c>
      <c r="AE81" s="31">
        <f t="shared" si="23"/>
        <v>0</v>
      </c>
      <c r="AF81" s="7">
        <f t="shared" si="24"/>
        <v>0</v>
      </c>
      <c r="AG81" s="38">
        <f t="shared" si="25"/>
        <v>0</v>
      </c>
      <c r="AH81" s="38">
        <f t="shared" si="26"/>
        <v>7.8866548790290567</v>
      </c>
      <c r="AI81" s="38" t="str">
        <f t="shared" si="27"/>
        <v>G1</v>
      </c>
    </row>
    <row r="82" spans="1:35" x14ac:dyDescent="0.25">
      <c r="A82" s="1">
        <v>13673</v>
      </c>
      <c r="B82" s="1" t="s">
        <v>856</v>
      </c>
      <c r="C82" s="1">
        <v>13</v>
      </c>
      <c r="D82" s="1" t="s">
        <v>222</v>
      </c>
      <c r="E82" s="31">
        <v>37122.830370208889</v>
      </c>
      <c r="F82" s="31">
        <v>16744.154187603483</v>
      </c>
      <c r="G82" s="31">
        <v>62440.924048214649</v>
      </c>
      <c r="H82" s="31">
        <v>63624.953035975457</v>
      </c>
      <c r="I82" s="31">
        <f t="shared" si="14"/>
        <v>44983.215410500619</v>
      </c>
      <c r="J82" s="38">
        <f t="shared" si="15"/>
        <v>3.4390285479951085E-2</v>
      </c>
      <c r="K82" s="31">
        <v>5678197.9136608634</v>
      </c>
      <c r="L82" s="31">
        <v>6618309.1295701936</v>
      </c>
      <c r="M82" s="31">
        <v>7019768.1063750144</v>
      </c>
      <c r="N82" s="31">
        <v>6775257.6417451836</v>
      </c>
      <c r="O82" s="31">
        <f t="shared" si="16"/>
        <v>6522883.1978378138</v>
      </c>
      <c r="P82" s="7">
        <f t="shared" si="17"/>
        <v>7.4628663753568303E-2</v>
      </c>
      <c r="Q82" s="26">
        <v>0.36054370111625789</v>
      </c>
      <c r="R82" s="8">
        <v>63.200000762939453</v>
      </c>
      <c r="S82" s="7">
        <f t="shared" si="18"/>
        <v>0.14110922738889758</v>
      </c>
      <c r="T82" s="38">
        <f t="shared" si="19"/>
        <v>0.19209386408624127</v>
      </c>
      <c r="U82" s="31">
        <v>0</v>
      </c>
      <c r="V82" s="31">
        <v>0</v>
      </c>
      <c r="W82" s="31">
        <v>3869.134521484375</v>
      </c>
      <c r="X82" s="31">
        <v>0</v>
      </c>
      <c r="Y82" s="31">
        <f t="shared" si="20"/>
        <v>967.28363037109375</v>
      </c>
      <c r="Z82" s="7">
        <f t="shared" si="21"/>
        <v>2.0597177723052255E-2</v>
      </c>
      <c r="AA82" s="31" t="s">
        <v>1087</v>
      </c>
      <c r="AB82" s="31" t="s">
        <v>1087</v>
      </c>
      <c r="AC82" s="31" t="s">
        <v>1087</v>
      </c>
      <c r="AD82" s="31">
        <f t="shared" si="22"/>
        <v>0</v>
      </c>
      <c r="AE82" s="31">
        <f t="shared" si="23"/>
        <v>0</v>
      </c>
      <c r="AF82" s="7">
        <f t="shared" si="24"/>
        <v>0</v>
      </c>
      <c r="AG82" s="38">
        <f t="shared" si="25"/>
        <v>1.0298588861526127E-2</v>
      </c>
      <c r="AH82" s="38">
        <f t="shared" si="26"/>
        <v>7.8927579475906162</v>
      </c>
      <c r="AI82" s="38" t="str">
        <f t="shared" si="27"/>
        <v>G1</v>
      </c>
    </row>
    <row r="83" spans="1:35" x14ac:dyDescent="0.25">
      <c r="A83" s="1">
        <v>20175</v>
      </c>
      <c r="B83" s="1" t="s">
        <v>639</v>
      </c>
      <c r="C83" s="1">
        <v>20</v>
      </c>
      <c r="D83" s="1" t="s">
        <v>28</v>
      </c>
      <c r="E83" s="31">
        <v>29975.378878997577</v>
      </c>
      <c r="F83" s="31">
        <v>44013.496866050431</v>
      </c>
      <c r="G83" s="31">
        <v>49923.187997100104</v>
      </c>
      <c r="H83" s="31">
        <v>77963.187616937779</v>
      </c>
      <c r="I83" s="31">
        <f t="shared" si="14"/>
        <v>50468.812839771475</v>
      </c>
      <c r="J83" s="38">
        <f t="shared" si="15"/>
        <v>3.9669170025478956E-2</v>
      </c>
      <c r="K83" s="31">
        <v>5065420.9960347023</v>
      </c>
      <c r="L83" s="31">
        <v>5106090.8766335016</v>
      </c>
      <c r="M83" s="31">
        <v>5426739.2960713683</v>
      </c>
      <c r="N83" s="31">
        <v>5308534.7613132456</v>
      </c>
      <c r="O83" s="31">
        <f t="shared" si="16"/>
        <v>5226696.4825132042</v>
      </c>
      <c r="P83" s="7">
        <f t="shared" si="17"/>
        <v>5.2501368336187376E-2</v>
      </c>
      <c r="Q83" s="26">
        <v>0.38211885967773501</v>
      </c>
      <c r="R83" s="8">
        <v>68.699996948242188</v>
      </c>
      <c r="S83" s="7">
        <f t="shared" si="18"/>
        <v>0.15338929389176162</v>
      </c>
      <c r="T83" s="38">
        <f t="shared" si="19"/>
        <v>0.19600317396856134</v>
      </c>
      <c r="U83" s="31">
        <v>0</v>
      </c>
      <c r="V83" s="31">
        <v>521.228271484375</v>
      </c>
      <c r="W83" s="31">
        <v>0</v>
      </c>
      <c r="X83" s="31">
        <v>0</v>
      </c>
      <c r="Y83" s="31">
        <f t="shared" si="20"/>
        <v>130.30706787109375</v>
      </c>
      <c r="Z83" s="7">
        <f t="shared" si="21"/>
        <v>2.7747371621300596E-3</v>
      </c>
      <c r="AA83" s="31" t="s">
        <v>1087</v>
      </c>
      <c r="AB83" s="31" t="s">
        <v>1087</v>
      </c>
      <c r="AC83" s="31" t="s">
        <v>1087</v>
      </c>
      <c r="AD83" s="31">
        <f t="shared" si="22"/>
        <v>0</v>
      </c>
      <c r="AE83" s="31">
        <f t="shared" si="23"/>
        <v>0</v>
      </c>
      <c r="AF83" s="7">
        <f t="shared" si="24"/>
        <v>0</v>
      </c>
      <c r="AG83" s="38">
        <f t="shared" si="25"/>
        <v>1.3873685810650298E-3</v>
      </c>
      <c r="AH83" s="38">
        <f t="shared" si="26"/>
        <v>7.9019904191701782</v>
      </c>
      <c r="AI83" s="38" t="str">
        <f t="shared" si="27"/>
        <v>G1</v>
      </c>
    </row>
    <row r="84" spans="1:35" x14ac:dyDescent="0.25">
      <c r="A84" s="1">
        <v>5120</v>
      </c>
      <c r="B84" s="1" t="s">
        <v>425</v>
      </c>
      <c r="C84" s="1">
        <v>5</v>
      </c>
      <c r="D84" s="1" t="s">
        <v>15</v>
      </c>
      <c r="E84" s="31">
        <v>61463.289053714725</v>
      </c>
      <c r="F84" s="31">
        <v>83728.993351019148</v>
      </c>
      <c r="G84" s="31">
        <v>93752.953579771958</v>
      </c>
      <c r="H84" s="31">
        <v>105501.90394299185</v>
      </c>
      <c r="I84" s="31">
        <f t="shared" si="14"/>
        <v>86111.784981874429</v>
      </c>
      <c r="J84" s="38">
        <f t="shared" si="15"/>
        <v>7.3969013793386926E-2</v>
      </c>
      <c r="K84" s="31">
        <v>8104081.7910256684</v>
      </c>
      <c r="L84" s="31">
        <v>8382909.9836445237</v>
      </c>
      <c r="M84" s="31">
        <v>8720192.8501857147</v>
      </c>
      <c r="N84" s="31">
        <v>8916622.3566433266</v>
      </c>
      <c r="O84" s="31">
        <f t="shared" si="16"/>
        <v>8530951.7453748081</v>
      </c>
      <c r="P84" s="7">
        <f t="shared" si="17"/>
        <v>0.10890854445622968</v>
      </c>
      <c r="Q84" s="26">
        <v>0.22998994868539385</v>
      </c>
      <c r="R84" s="8">
        <v>66.900001525878906</v>
      </c>
      <c r="S84" s="7">
        <f t="shared" si="18"/>
        <v>0.14937037046949833</v>
      </c>
      <c r="T84" s="38">
        <f t="shared" si="19"/>
        <v>0.16275628787037397</v>
      </c>
      <c r="U84" s="31">
        <v>0</v>
      </c>
      <c r="V84" s="31">
        <v>146.57241821289063</v>
      </c>
      <c r="W84" s="31">
        <v>0</v>
      </c>
      <c r="X84" s="31">
        <v>0</v>
      </c>
      <c r="Y84" s="31">
        <f t="shared" si="20"/>
        <v>36.643104553222656</v>
      </c>
      <c r="Z84" s="7">
        <f t="shared" si="21"/>
        <v>7.8027221086906867E-4</v>
      </c>
      <c r="AA84" s="31" t="s">
        <v>1087</v>
      </c>
      <c r="AB84" s="31" t="s">
        <v>1088</v>
      </c>
      <c r="AC84" s="31" t="s">
        <v>1087</v>
      </c>
      <c r="AD84" s="31">
        <f t="shared" si="22"/>
        <v>0</v>
      </c>
      <c r="AE84" s="31">
        <f t="shared" si="23"/>
        <v>0</v>
      </c>
      <c r="AF84" s="7">
        <f t="shared" si="24"/>
        <v>0</v>
      </c>
      <c r="AG84" s="38">
        <f t="shared" si="25"/>
        <v>3.9013610543453433E-4</v>
      </c>
      <c r="AH84" s="38">
        <f t="shared" si="26"/>
        <v>7.9038479256398464</v>
      </c>
      <c r="AI84" s="38" t="str">
        <f t="shared" si="27"/>
        <v>G1</v>
      </c>
    </row>
    <row r="85" spans="1:35" x14ac:dyDescent="0.25">
      <c r="A85" s="1">
        <v>13300</v>
      </c>
      <c r="B85" s="1" t="s">
        <v>55</v>
      </c>
      <c r="C85" s="1">
        <v>13</v>
      </c>
      <c r="D85" s="1" t="s">
        <v>222</v>
      </c>
      <c r="E85" s="31">
        <v>28081.94359227016</v>
      </c>
      <c r="F85" s="31">
        <v>62113.510478399337</v>
      </c>
      <c r="G85" s="31">
        <v>73640.053627152898</v>
      </c>
      <c r="H85" s="31">
        <v>104294.04375597142</v>
      </c>
      <c r="I85" s="31">
        <f t="shared" si="14"/>
        <v>67032.387863448457</v>
      </c>
      <c r="J85" s="38">
        <f t="shared" si="15"/>
        <v>5.560858252130297E-2</v>
      </c>
      <c r="K85" s="31">
        <v>4985115.8708492266</v>
      </c>
      <c r="L85" s="31">
        <v>5367964.948080834</v>
      </c>
      <c r="M85" s="31">
        <v>5892730.3436627137</v>
      </c>
      <c r="N85" s="31">
        <v>5824928.9236866059</v>
      </c>
      <c r="O85" s="31">
        <f t="shared" si="16"/>
        <v>5517685.0215698443</v>
      </c>
      <c r="P85" s="7">
        <f t="shared" si="17"/>
        <v>5.7468854340058259E-2</v>
      </c>
      <c r="Q85" s="26">
        <v>0.28894829170495362</v>
      </c>
      <c r="R85" s="8">
        <v>24.100000381469727</v>
      </c>
      <c r="S85" s="7">
        <f t="shared" si="18"/>
        <v>5.380905684886516E-2</v>
      </c>
      <c r="T85" s="38">
        <f t="shared" si="19"/>
        <v>0.13340873429795902</v>
      </c>
      <c r="U85" s="31">
        <v>1806.433349609375</v>
      </c>
      <c r="V85" s="31">
        <v>0</v>
      </c>
      <c r="W85" s="31">
        <v>0</v>
      </c>
      <c r="X85" s="31">
        <v>16408.736328125</v>
      </c>
      <c r="Y85" s="31">
        <f t="shared" si="20"/>
        <v>4553.7924194335938</v>
      </c>
      <c r="Z85" s="7">
        <f t="shared" si="21"/>
        <v>9.6967702990050322E-2</v>
      </c>
      <c r="AA85" s="31" t="s">
        <v>1087</v>
      </c>
      <c r="AB85" s="31" t="s">
        <v>1088</v>
      </c>
      <c r="AC85" s="31" t="s">
        <v>1087</v>
      </c>
      <c r="AD85" s="31">
        <f t="shared" si="22"/>
        <v>0</v>
      </c>
      <c r="AE85" s="31">
        <f t="shared" si="23"/>
        <v>0</v>
      </c>
      <c r="AF85" s="7">
        <f t="shared" si="24"/>
        <v>0</v>
      </c>
      <c r="AG85" s="38">
        <f t="shared" si="25"/>
        <v>4.8483851495025161E-2</v>
      </c>
      <c r="AH85" s="38">
        <f t="shared" si="26"/>
        <v>7.9167056104762379</v>
      </c>
      <c r="AI85" s="38" t="str">
        <f t="shared" si="27"/>
        <v>G1</v>
      </c>
    </row>
    <row r="86" spans="1:35" x14ac:dyDescent="0.25">
      <c r="A86" s="1">
        <v>66594</v>
      </c>
      <c r="B86" s="1" t="s">
        <v>392</v>
      </c>
      <c r="C86" s="1">
        <v>66</v>
      </c>
      <c r="D86" s="1" t="s">
        <v>38</v>
      </c>
      <c r="E86" s="31">
        <v>36044.291621967132</v>
      </c>
      <c r="F86" s="31">
        <v>43037.51141452467</v>
      </c>
      <c r="G86" s="31">
        <v>59731.111502793225</v>
      </c>
      <c r="H86" s="31">
        <v>61295.525017771033</v>
      </c>
      <c r="I86" s="31">
        <f t="shared" si="14"/>
        <v>50027.109889264008</v>
      </c>
      <c r="J86" s="38">
        <f t="shared" si="15"/>
        <v>3.9244111696060527E-2</v>
      </c>
      <c r="K86" s="31">
        <v>5760447.7625282714</v>
      </c>
      <c r="L86" s="31">
        <v>6542312.1058040112</v>
      </c>
      <c r="M86" s="31">
        <v>6355078.8910433203</v>
      </c>
      <c r="N86" s="31">
        <v>5806007.3260120107</v>
      </c>
      <c r="O86" s="31">
        <f t="shared" si="16"/>
        <v>6115961.5213469034</v>
      </c>
      <c r="P86" s="7">
        <f t="shared" si="17"/>
        <v>6.768207493191436E-2</v>
      </c>
      <c r="Q86" s="26">
        <v>0.24279408715229434</v>
      </c>
      <c r="R86" s="8">
        <v>116.80000305175781</v>
      </c>
      <c r="S86" s="7">
        <f t="shared" si="18"/>
        <v>0.26078414542234041</v>
      </c>
      <c r="T86" s="38">
        <f t="shared" si="19"/>
        <v>0.19042010250218303</v>
      </c>
      <c r="U86" s="31">
        <v>300.93704223632813</v>
      </c>
      <c r="V86" s="31">
        <v>374.47897338867188</v>
      </c>
      <c r="W86" s="31">
        <v>1158.047607421875</v>
      </c>
      <c r="X86" s="31">
        <v>1327.8431396484375</v>
      </c>
      <c r="Y86" s="31">
        <f t="shared" si="20"/>
        <v>790.32669067382813</v>
      </c>
      <c r="Z86" s="7">
        <f t="shared" si="21"/>
        <v>1.6829085901965916E-2</v>
      </c>
      <c r="AA86" s="31" t="s">
        <v>1087</v>
      </c>
      <c r="AB86" s="31" t="s">
        <v>1088</v>
      </c>
      <c r="AC86" s="31" t="s">
        <v>1087</v>
      </c>
      <c r="AD86" s="31">
        <f t="shared" si="22"/>
        <v>0</v>
      </c>
      <c r="AE86" s="31">
        <f t="shared" si="23"/>
        <v>0</v>
      </c>
      <c r="AF86" s="7">
        <f t="shared" si="24"/>
        <v>0</v>
      </c>
      <c r="AG86" s="38">
        <f t="shared" si="25"/>
        <v>8.4145429509829579E-3</v>
      </c>
      <c r="AH86" s="38">
        <f t="shared" si="26"/>
        <v>7.9359585716408843</v>
      </c>
      <c r="AI86" s="38" t="str">
        <f t="shared" si="27"/>
        <v>G1</v>
      </c>
    </row>
    <row r="87" spans="1:35" x14ac:dyDescent="0.25">
      <c r="A87" s="1">
        <v>70233</v>
      </c>
      <c r="B87" s="1" t="s">
        <v>1073</v>
      </c>
      <c r="C87" s="1">
        <v>70</v>
      </c>
      <c r="D87" s="1" t="s">
        <v>214</v>
      </c>
      <c r="E87" s="31">
        <v>30725.315354501963</v>
      </c>
      <c r="F87" s="31">
        <v>50950.801107151783</v>
      </c>
      <c r="G87" s="31">
        <v>75272.118271051775</v>
      </c>
      <c r="H87" s="31">
        <v>92807.394802852752</v>
      </c>
      <c r="I87" s="31">
        <f t="shared" si="14"/>
        <v>62438.907383889571</v>
      </c>
      <c r="J87" s="38">
        <f t="shared" si="15"/>
        <v>5.1188197426265021E-2</v>
      </c>
      <c r="K87" s="31">
        <v>4102627.8328046259</v>
      </c>
      <c r="L87" s="31">
        <v>4078712.2308509224</v>
      </c>
      <c r="M87" s="31">
        <v>4150520.0407226076</v>
      </c>
      <c r="N87" s="31">
        <v>4021764.8620891408</v>
      </c>
      <c r="O87" s="31">
        <f t="shared" si="16"/>
        <v>4088406.2416168242</v>
      </c>
      <c r="P87" s="7">
        <f t="shared" si="17"/>
        <v>3.3069534840865569E-2</v>
      </c>
      <c r="Q87" s="26">
        <v>0.41469194312796209</v>
      </c>
      <c r="R87" s="8">
        <v>42.200000762939453</v>
      </c>
      <c r="S87" s="7">
        <f t="shared" si="18"/>
        <v>9.4221668221263405E-2</v>
      </c>
      <c r="T87" s="38">
        <f t="shared" si="19"/>
        <v>0.18066104873003033</v>
      </c>
      <c r="U87" s="31">
        <v>2622.701171875</v>
      </c>
      <c r="V87" s="31">
        <v>0</v>
      </c>
      <c r="W87" s="31">
        <v>0</v>
      </c>
      <c r="X87" s="31">
        <v>0</v>
      </c>
      <c r="Y87" s="31">
        <f t="shared" si="20"/>
        <v>655.67529296875</v>
      </c>
      <c r="Z87" s="7">
        <f t="shared" si="21"/>
        <v>1.3961841298514011E-2</v>
      </c>
      <c r="AA87" s="31" t="s">
        <v>1087</v>
      </c>
      <c r="AB87" s="31" t="s">
        <v>1087</v>
      </c>
      <c r="AC87" s="31" t="s">
        <v>1087</v>
      </c>
      <c r="AD87" s="31">
        <f t="shared" si="22"/>
        <v>0</v>
      </c>
      <c r="AE87" s="31">
        <f t="shared" si="23"/>
        <v>0</v>
      </c>
      <c r="AF87" s="7">
        <f t="shared" si="24"/>
        <v>0</v>
      </c>
      <c r="AG87" s="38">
        <f t="shared" si="25"/>
        <v>6.9809206492570056E-3</v>
      </c>
      <c r="AH87" s="38">
        <f t="shared" si="26"/>
        <v>7.9610055601850789</v>
      </c>
      <c r="AI87" s="38" t="str">
        <f t="shared" si="27"/>
        <v>G1</v>
      </c>
    </row>
    <row r="88" spans="1:35" x14ac:dyDescent="0.25">
      <c r="A88" s="1">
        <v>41530</v>
      </c>
      <c r="B88" s="1" t="s">
        <v>334</v>
      </c>
      <c r="C88" s="1">
        <v>41</v>
      </c>
      <c r="D88" s="1" t="s">
        <v>99</v>
      </c>
      <c r="E88" s="31">
        <v>49054.733409717723</v>
      </c>
      <c r="F88" s="31">
        <v>42627.448569174798</v>
      </c>
      <c r="G88" s="31">
        <v>46340.416187856106</v>
      </c>
      <c r="H88" s="31">
        <v>101268.30949135928</v>
      </c>
      <c r="I88" s="31">
        <f t="shared" si="14"/>
        <v>59822.726914526975</v>
      </c>
      <c r="J88" s="38">
        <f t="shared" si="15"/>
        <v>4.8670602063845984E-2</v>
      </c>
      <c r="K88" s="31">
        <v>7042049.9614194613</v>
      </c>
      <c r="L88" s="31">
        <v>8273249.0121048577</v>
      </c>
      <c r="M88" s="31">
        <v>9038223.6021892913</v>
      </c>
      <c r="N88" s="31">
        <v>9449329.9978983793</v>
      </c>
      <c r="O88" s="31">
        <f t="shared" si="16"/>
        <v>8450713.1434029974</v>
      </c>
      <c r="P88" s="7">
        <f t="shared" si="17"/>
        <v>0.10753878558683465</v>
      </c>
      <c r="Q88" s="26">
        <v>0.17976653696498054</v>
      </c>
      <c r="R88" s="8">
        <v>126.59999847412109</v>
      </c>
      <c r="S88" s="7">
        <f t="shared" si="18"/>
        <v>0.28266499614655954</v>
      </c>
      <c r="T88" s="38">
        <f t="shared" si="19"/>
        <v>0.18999010623279156</v>
      </c>
      <c r="U88" s="31">
        <v>95.866523742675781</v>
      </c>
      <c r="V88" s="31">
        <v>0</v>
      </c>
      <c r="W88" s="31">
        <v>422.26455688476563</v>
      </c>
      <c r="X88" s="31">
        <v>0</v>
      </c>
      <c r="Y88" s="31">
        <f t="shared" si="20"/>
        <v>129.53277015686035</v>
      </c>
      <c r="Z88" s="7">
        <f t="shared" si="21"/>
        <v>2.7582493946026595E-3</v>
      </c>
      <c r="AA88" s="31" t="s">
        <v>1087</v>
      </c>
      <c r="AB88" s="31" t="s">
        <v>1088</v>
      </c>
      <c r="AC88" s="31" t="s">
        <v>1087</v>
      </c>
      <c r="AD88" s="31">
        <f t="shared" si="22"/>
        <v>0</v>
      </c>
      <c r="AE88" s="31">
        <f t="shared" si="23"/>
        <v>0</v>
      </c>
      <c r="AF88" s="7">
        <f t="shared" si="24"/>
        <v>0</v>
      </c>
      <c r="AG88" s="38">
        <f t="shared" si="25"/>
        <v>1.3791246973013298E-3</v>
      </c>
      <c r="AH88" s="38">
        <f t="shared" si="26"/>
        <v>8.0013277664646285</v>
      </c>
      <c r="AI88" s="38" t="str">
        <f t="shared" si="27"/>
        <v>G1</v>
      </c>
    </row>
    <row r="89" spans="1:35" x14ac:dyDescent="0.25">
      <c r="A89" s="1">
        <v>13655</v>
      </c>
      <c r="B89" s="1" t="s">
        <v>245</v>
      </c>
      <c r="C89" s="1">
        <v>13</v>
      </c>
      <c r="D89" s="1" t="s">
        <v>222</v>
      </c>
      <c r="E89" s="31">
        <v>5927.9760928699188</v>
      </c>
      <c r="F89" s="31">
        <v>25985.893722736277</v>
      </c>
      <c r="G89" s="31">
        <v>0</v>
      </c>
      <c r="H89" s="31">
        <v>12237.449951717337</v>
      </c>
      <c r="I89" s="31">
        <f t="shared" si="14"/>
        <v>11037.829941830883</v>
      </c>
      <c r="J89" s="38">
        <f t="shared" si="15"/>
        <v>1.7240585004832212E-3</v>
      </c>
      <c r="K89" s="31">
        <v>7575569.899623543</v>
      </c>
      <c r="L89" s="31">
        <v>10283118.496793117</v>
      </c>
      <c r="M89" s="31">
        <v>9870083.8208984118</v>
      </c>
      <c r="N89" s="31">
        <v>8368868.7732923776</v>
      </c>
      <c r="O89" s="31">
        <f t="shared" si="16"/>
        <v>9024410.247651862</v>
      </c>
      <c r="P89" s="7">
        <f t="shared" si="17"/>
        <v>0.11733240957304523</v>
      </c>
      <c r="Q89" s="26">
        <v>0.28102189781021897</v>
      </c>
      <c r="R89" s="8">
        <v>30.600000381469727</v>
      </c>
      <c r="S89" s="7">
        <f t="shared" si="18"/>
        <v>6.8321872781704304E-2</v>
      </c>
      <c r="T89" s="38">
        <f t="shared" si="19"/>
        <v>0.15555872672165619</v>
      </c>
      <c r="U89" s="31">
        <v>0</v>
      </c>
      <c r="V89" s="31">
        <v>31254.208984375</v>
      </c>
      <c r="W89" s="31">
        <v>0</v>
      </c>
      <c r="X89" s="31">
        <v>0</v>
      </c>
      <c r="Y89" s="31">
        <f t="shared" si="20"/>
        <v>7813.55224609375</v>
      </c>
      <c r="Z89" s="7">
        <f t="shared" si="21"/>
        <v>0.16638048986666334</v>
      </c>
      <c r="AA89" s="31" t="s">
        <v>1087</v>
      </c>
      <c r="AB89" s="31" t="s">
        <v>1087</v>
      </c>
      <c r="AC89" s="31" t="s">
        <v>1087</v>
      </c>
      <c r="AD89" s="31">
        <f t="shared" si="22"/>
        <v>0</v>
      </c>
      <c r="AE89" s="31">
        <f t="shared" si="23"/>
        <v>0</v>
      </c>
      <c r="AF89" s="7">
        <f t="shared" si="24"/>
        <v>0</v>
      </c>
      <c r="AG89" s="38">
        <f t="shared" si="25"/>
        <v>8.3190244933331672E-2</v>
      </c>
      <c r="AH89" s="38">
        <f t="shared" si="26"/>
        <v>8.0157676718490354</v>
      </c>
      <c r="AI89" s="38" t="str">
        <f t="shared" si="27"/>
        <v>G1</v>
      </c>
    </row>
    <row r="90" spans="1:35" x14ac:dyDescent="0.25">
      <c r="A90" s="1">
        <v>5659</v>
      </c>
      <c r="B90" s="1" t="s">
        <v>1029</v>
      </c>
      <c r="C90" s="1">
        <v>5</v>
      </c>
      <c r="D90" s="1" t="s">
        <v>15</v>
      </c>
      <c r="E90" s="31">
        <v>51475.324642951186</v>
      </c>
      <c r="F90" s="31">
        <v>72291.598383425575</v>
      </c>
      <c r="G90" s="31">
        <v>67605.010482090089</v>
      </c>
      <c r="H90" s="31">
        <v>80708.360944821892</v>
      </c>
      <c r="I90" s="31">
        <f t="shared" si="14"/>
        <v>68020.07361332218</v>
      </c>
      <c r="J90" s="38">
        <f t="shared" si="15"/>
        <v>5.6559049468262207E-2</v>
      </c>
      <c r="K90" s="31">
        <v>7052892.3529383233</v>
      </c>
      <c r="L90" s="31">
        <v>7219322.8226460433</v>
      </c>
      <c r="M90" s="31">
        <v>7355203.081626975</v>
      </c>
      <c r="N90" s="31">
        <v>7510768.2073787004</v>
      </c>
      <c r="O90" s="31">
        <f t="shared" si="16"/>
        <v>7284546.6161475107</v>
      </c>
      <c r="P90" s="7">
        <f t="shared" si="17"/>
        <v>8.7631074028487799E-2</v>
      </c>
      <c r="Q90" s="26">
        <v>0.32000953591862685</v>
      </c>
      <c r="R90" s="8">
        <v>60.400001525878906</v>
      </c>
      <c r="S90" s="7">
        <f t="shared" si="18"/>
        <v>0.13485755453665915</v>
      </c>
      <c r="T90" s="38">
        <f t="shared" si="19"/>
        <v>0.18083272149459129</v>
      </c>
      <c r="U90" s="31">
        <v>449.5870361328125</v>
      </c>
      <c r="V90" s="31">
        <v>0</v>
      </c>
      <c r="W90" s="31">
        <v>834.925537109375</v>
      </c>
      <c r="X90" s="31">
        <v>0</v>
      </c>
      <c r="Y90" s="31">
        <f t="shared" si="20"/>
        <v>321.12814331054688</v>
      </c>
      <c r="Z90" s="7">
        <f t="shared" si="21"/>
        <v>6.8380495978243427E-3</v>
      </c>
      <c r="AA90" s="31" t="s">
        <v>1087</v>
      </c>
      <c r="AB90" s="31" t="s">
        <v>1088</v>
      </c>
      <c r="AC90" s="31" t="s">
        <v>1087</v>
      </c>
      <c r="AD90" s="31">
        <f t="shared" si="22"/>
        <v>0</v>
      </c>
      <c r="AE90" s="31">
        <f t="shared" si="23"/>
        <v>0</v>
      </c>
      <c r="AF90" s="7">
        <f t="shared" si="24"/>
        <v>0</v>
      </c>
      <c r="AG90" s="38">
        <f t="shared" si="25"/>
        <v>3.4190247989121713E-3</v>
      </c>
      <c r="AH90" s="38">
        <f t="shared" si="26"/>
        <v>8.0270265253921895</v>
      </c>
      <c r="AI90" s="38" t="str">
        <f t="shared" si="27"/>
        <v>G1</v>
      </c>
    </row>
    <row r="91" spans="1:35" x14ac:dyDescent="0.25">
      <c r="A91" s="1">
        <v>27160</v>
      </c>
      <c r="B91" s="1" t="s">
        <v>1036</v>
      </c>
      <c r="C91" s="1">
        <v>27</v>
      </c>
      <c r="D91" s="1" t="s">
        <v>1145</v>
      </c>
      <c r="E91" s="31">
        <v>39355.509214140111</v>
      </c>
      <c r="F91" s="31">
        <v>37275.744245993963</v>
      </c>
      <c r="G91" s="31">
        <v>49968.092940897586</v>
      </c>
      <c r="H91" s="31">
        <v>34178.287110538935</v>
      </c>
      <c r="I91" s="31">
        <f t="shared" si="14"/>
        <v>40194.408377892643</v>
      </c>
      <c r="J91" s="38">
        <f t="shared" si="15"/>
        <v>2.9781934290879303E-2</v>
      </c>
      <c r="K91" s="31">
        <v>3757526.133999113</v>
      </c>
      <c r="L91" s="31">
        <v>2086155.113485758</v>
      </c>
      <c r="M91" s="31">
        <v>1792008.0170151764</v>
      </c>
      <c r="N91" s="31">
        <v>2970918.0418331246</v>
      </c>
      <c r="O91" s="31">
        <f t="shared" si="16"/>
        <v>2651651.8265832933</v>
      </c>
      <c r="P91" s="7">
        <f t="shared" si="17"/>
        <v>8.5425982446117009E-3</v>
      </c>
      <c r="Q91" s="26">
        <v>0.62504966229638459</v>
      </c>
      <c r="R91" s="8">
        <v>0</v>
      </c>
      <c r="S91" s="7">
        <f t="shared" si="18"/>
        <v>0</v>
      </c>
      <c r="T91" s="38">
        <f t="shared" si="19"/>
        <v>0.21119742018033208</v>
      </c>
      <c r="U91" s="31">
        <v>0</v>
      </c>
      <c r="V91" s="31">
        <v>0</v>
      </c>
      <c r="W91" s="31">
        <v>0</v>
      </c>
      <c r="X91" s="31">
        <v>0</v>
      </c>
      <c r="Y91" s="31">
        <f t="shared" si="20"/>
        <v>0</v>
      </c>
      <c r="Z91" s="7">
        <f t="shared" si="21"/>
        <v>0</v>
      </c>
      <c r="AA91" s="31" t="s">
        <v>1087</v>
      </c>
      <c r="AB91" s="31" t="s">
        <v>1088</v>
      </c>
      <c r="AC91" s="31" t="s">
        <v>1087</v>
      </c>
      <c r="AD91" s="31">
        <f t="shared" si="22"/>
        <v>0</v>
      </c>
      <c r="AE91" s="31">
        <f t="shared" si="23"/>
        <v>0</v>
      </c>
      <c r="AF91" s="7">
        <f t="shared" si="24"/>
        <v>0</v>
      </c>
      <c r="AG91" s="38">
        <f t="shared" si="25"/>
        <v>0</v>
      </c>
      <c r="AH91" s="38">
        <f t="shared" si="26"/>
        <v>8.0326451490403787</v>
      </c>
      <c r="AI91" s="38" t="str">
        <f t="shared" si="27"/>
        <v>G1</v>
      </c>
    </row>
    <row r="92" spans="1:35" x14ac:dyDescent="0.25">
      <c r="A92" s="1">
        <v>15332</v>
      </c>
      <c r="B92" s="1" t="s">
        <v>1111</v>
      </c>
      <c r="C92" s="1">
        <v>15</v>
      </c>
      <c r="D92" s="1" t="s">
        <v>827</v>
      </c>
      <c r="E92" s="31">
        <v>45372.128806635876</v>
      </c>
      <c r="F92" s="31">
        <v>43341.915182721867</v>
      </c>
      <c r="G92" s="31">
        <v>65276.914923650351</v>
      </c>
      <c r="H92" s="31">
        <v>124813.14222518296</v>
      </c>
      <c r="I92" s="31">
        <f t="shared" si="14"/>
        <v>69701.025284547766</v>
      </c>
      <c r="J92" s="38">
        <f t="shared" si="15"/>
        <v>5.8176658108601578E-2</v>
      </c>
      <c r="K92" s="31">
        <v>5661960.2361707939</v>
      </c>
      <c r="L92" s="31">
        <v>6234417.8397711702</v>
      </c>
      <c r="M92" s="31">
        <v>7103422.2125855274</v>
      </c>
      <c r="N92" s="31">
        <v>7118652.87989238</v>
      </c>
      <c r="O92" s="31">
        <f t="shared" si="16"/>
        <v>6529613.2921049679</v>
      </c>
      <c r="P92" s="7">
        <f t="shared" si="17"/>
        <v>7.4743553670488058E-2</v>
      </c>
      <c r="Q92" s="26">
        <v>0.24779273411492256</v>
      </c>
      <c r="R92" s="8">
        <v>101.5</v>
      </c>
      <c r="S92" s="7">
        <f t="shared" si="18"/>
        <v>0.22662320264356525</v>
      </c>
      <c r="T92" s="38">
        <f t="shared" si="19"/>
        <v>0.18305316347632528</v>
      </c>
      <c r="U92" s="31">
        <v>0</v>
      </c>
      <c r="V92" s="31">
        <v>0</v>
      </c>
      <c r="W92" s="31">
        <v>0</v>
      </c>
      <c r="X92" s="31">
        <v>0</v>
      </c>
      <c r="Y92" s="31">
        <f t="shared" si="20"/>
        <v>0</v>
      </c>
      <c r="Z92" s="7">
        <f t="shared" si="21"/>
        <v>0</v>
      </c>
      <c r="AA92" s="31" t="s">
        <v>1087</v>
      </c>
      <c r="AB92" s="31" t="s">
        <v>1088</v>
      </c>
      <c r="AC92" s="31" t="s">
        <v>1087</v>
      </c>
      <c r="AD92" s="31">
        <f t="shared" si="22"/>
        <v>0</v>
      </c>
      <c r="AE92" s="31">
        <f t="shared" si="23"/>
        <v>0</v>
      </c>
      <c r="AF92" s="7">
        <f t="shared" si="24"/>
        <v>0</v>
      </c>
      <c r="AG92" s="38">
        <f t="shared" si="25"/>
        <v>0</v>
      </c>
      <c r="AH92" s="38">
        <f t="shared" si="26"/>
        <v>8.0409940528308947</v>
      </c>
      <c r="AI92" s="38" t="str">
        <f t="shared" si="27"/>
        <v>G1</v>
      </c>
    </row>
    <row r="93" spans="1:35" x14ac:dyDescent="0.25">
      <c r="A93" s="1">
        <v>54245</v>
      </c>
      <c r="B93" s="1" t="s">
        <v>19</v>
      </c>
      <c r="C93" s="1">
        <v>54</v>
      </c>
      <c r="D93" s="1" t="s">
        <v>12</v>
      </c>
      <c r="E93" s="31">
        <v>60530.872988996773</v>
      </c>
      <c r="F93" s="31">
        <v>145418.39005918655</v>
      </c>
      <c r="G93" s="31">
        <v>122452.81396971281</v>
      </c>
      <c r="H93" s="31">
        <v>71345.756991085756</v>
      </c>
      <c r="I93" s="31">
        <f t="shared" si="14"/>
        <v>99936.95850224547</v>
      </c>
      <c r="J93" s="38">
        <f t="shared" si="15"/>
        <v>8.727321552837071E-2</v>
      </c>
      <c r="K93" s="31">
        <v>6489562.9810608588</v>
      </c>
      <c r="L93" s="31">
        <v>8553370.8934157435</v>
      </c>
      <c r="M93" s="31">
        <v>8006333.0826664753</v>
      </c>
      <c r="N93" s="31">
        <v>9908984.5628944151</v>
      </c>
      <c r="O93" s="31">
        <f t="shared" si="16"/>
        <v>8239562.8800093727</v>
      </c>
      <c r="P93" s="7">
        <f t="shared" si="17"/>
        <v>0.10393422445352719</v>
      </c>
      <c r="Q93" s="26">
        <v>0.16751160299892895</v>
      </c>
      <c r="R93" s="8">
        <v>50.799999237060547</v>
      </c>
      <c r="S93" s="7">
        <f t="shared" si="18"/>
        <v>0.11342323666397372</v>
      </c>
      <c r="T93" s="38">
        <f t="shared" si="19"/>
        <v>0.12828968803880994</v>
      </c>
      <c r="U93" s="31">
        <v>3189.988037109375</v>
      </c>
      <c r="V93" s="31">
        <v>0</v>
      </c>
      <c r="W93" s="31">
        <v>0</v>
      </c>
      <c r="X93" s="31">
        <v>7013.98095703125</v>
      </c>
      <c r="Y93" s="31">
        <f t="shared" si="20"/>
        <v>2550.9922485351563</v>
      </c>
      <c r="Z93" s="7">
        <f t="shared" si="21"/>
        <v>5.4320407234690136E-2</v>
      </c>
      <c r="AA93" s="31" t="s">
        <v>1087</v>
      </c>
      <c r="AB93" s="31" t="s">
        <v>1088</v>
      </c>
      <c r="AC93" s="31" t="s">
        <v>1087</v>
      </c>
      <c r="AD93" s="31">
        <f t="shared" si="22"/>
        <v>0</v>
      </c>
      <c r="AE93" s="31">
        <f t="shared" si="23"/>
        <v>0</v>
      </c>
      <c r="AF93" s="7">
        <f t="shared" si="24"/>
        <v>0</v>
      </c>
      <c r="AG93" s="38">
        <f t="shared" si="25"/>
        <v>2.7160203617345068E-2</v>
      </c>
      <c r="AH93" s="38">
        <f t="shared" si="26"/>
        <v>8.0907702394841898</v>
      </c>
      <c r="AI93" s="38" t="str">
        <f t="shared" si="27"/>
        <v>G1</v>
      </c>
    </row>
    <row r="94" spans="1:35" x14ac:dyDescent="0.25">
      <c r="A94" s="1">
        <v>86571</v>
      </c>
      <c r="B94" s="1" t="s">
        <v>987</v>
      </c>
      <c r="C94" s="1">
        <v>86</v>
      </c>
      <c r="D94" s="1" t="s">
        <v>513</v>
      </c>
      <c r="E94" s="31">
        <v>68049.214860735534</v>
      </c>
      <c r="F94" s="31">
        <v>74102.122153134202</v>
      </c>
      <c r="G94" s="31">
        <v>89942.56206109171</v>
      </c>
      <c r="H94" s="31">
        <v>100001.09816408373</v>
      </c>
      <c r="I94" s="31">
        <f t="shared" si="14"/>
        <v>83023.74930976129</v>
      </c>
      <c r="J94" s="38">
        <f t="shared" si="15"/>
        <v>7.0997344071767624E-2</v>
      </c>
      <c r="K94" s="31">
        <v>5340666.8209217936</v>
      </c>
      <c r="L94" s="31">
        <v>5367628.0122903986</v>
      </c>
      <c r="M94" s="31">
        <v>5754851.2869268237</v>
      </c>
      <c r="N94" s="31">
        <v>5591466.2479192605</v>
      </c>
      <c r="O94" s="31">
        <f t="shared" si="16"/>
        <v>5513653.0920145698</v>
      </c>
      <c r="P94" s="7">
        <f t="shared" si="17"/>
        <v>5.7400024984443937E-2</v>
      </c>
      <c r="Q94" s="26">
        <v>0.19798303725895608</v>
      </c>
      <c r="R94" s="8">
        <v>81.400001525878906</v>
      </c>
      <c r="S94" s="7">
        <f t="shared" si="18"/>
        <v>0.18174511370429336</v>
      </c>
      <c r="T94" s="38">
        <f t="shared" si="19"/>
        <v>0.14570939198256447</v>
      </c>
      <c r="U94" s="31">
        <v>2101.1142578125</v>
      </c>
      <c r="V94" s="31">
        <v>0</v>
      </c>
      <c r="W94" s="31">
        <v>0</v>
      </c>
      <c r="X94" s="31">
        <v>7680.197265625</v>
      </c>
      <c r="Y94" s="31">
        <f t="shared" si="20"/>
        <v>2445.327880859375</v>
      </c>
      <c r="Z94" s="7">
        <f t="shared" si="21"/>
        <v>5.2070407656823775E-2</v>
      </c>
      <c r="AA94" s="31" t="s">
        <v>1087</v>
      </c>
      <c r="AB94" s="31" t="s">
        <v>1088</v>
      </c>
      <c r="AC94" s="31" t="s">
        <v>1087</v>
      </c>
      <c r="AD94" s="31">
        <f t="shared" si="22"/>
        <v>0</v>
      </c>
      <c r="AE94" s="31">
        <f t="shared" si="23"/>
        <v>0</v>
      </c>
      <c r="AF94" s="7">
        <f t="shared" si="24"/>
        <v>0</v>
      </c>
      <c r="AG94" s="38">
        <f t="shared" si="25"/>
        <v>2.6035203828411888E-2</v>
      </c>
      <c r="AH94" s="38">
        <f t="shared" si="26"/>
        <v>8.0913979960914659</v>
      </c>
      <c r="AI94" s="38" t="str">
        <f t="shared" si="27"/>
        <v>G1</v>
      </c>
    </row>
    <row r="95" spans="1:35" x14ac:dyDescent="0.25">
      <c r="A95" s="1">
        <v>15621</v>
      </c>
      <c r="B95" s="1" t="s">
        <v>210</v>
      </c>
      <c r="C95" s="1">
        <v>15</v>
      </c>
      <c r="D95" s="1" t="s">
        <v>827</v>
      </c>
      <c r="E95" s="31">
        <v>95356.366985555243</v>
      </c>
      <c r="F95" s="31">
        <v>76223.035439137122</v>
      </c>
      <c r="G95" s="31">
        <v>118945.44152664757</v>
      </c>
      <c r="H95" s="31">
        <v>116088.07944305196</v>
      </c>
      <c r="I95" s="31">
        <f t="shared" si="14"/>
        <v>101653.23084859797</v>
      </c>
      <c r="J95" s="38">
        <f t="shared" si="15"/>
        <v>8.8924813860529278E-2</v>
      </c>
      <c r="K95" s="31">
        <v>10954554.082204383</v>
      </c>
      <c r="L95" s="31">
        <v>11821884.70328415</v>
      </c>
      <c r="M95" s="31">
        <v>11714583.788627641</v>
      </c>
      <c r="N95" s="31">
        <v>11671574.6506717</v>
      </c>
      <c r="O95" s="31">
        <f t="shared" si="16"/>
        <v>11540649.306196967</v>
      </c>
      <c r="P95" s="7">
        <f t="shared" si="17"/>
        <v>0.16028730513779144</v>
      </c>
      <c r="Q95" s="26">
        <v>0.19277108433734941</v>
      </c>
      <c r="R95" s="8">
        <v>50.099998474121094</v>
      </c>
      <c r="S95" s="7">
        <f t="shared" si="18"/>
        <v>0.11186031632160645</v>
      </c>
      <c r="T95" s="38">
        <f t="shared" si="19"/>
        <v>0.15497290193224911</v>
      </c>
      <c r="U95" s="31">
        <v>0</v>
      </c>
      <c r="V95" s="31">
        <v>0</v>
      </c>
      <c r="W95" s="31">
        <v>0</v>
      </c>
      <c r="X95" s="31">
        <v>0</v>
      </c>
      <c r="Y95" s="31">
        <f t="shared" si="20"/>
        <v>0</v>
      </c>
      <c r="Z95" s="7">
        <f t="shared" si="21"/>
        <v>0</v>
      </c>
      <c r="AA95" s="31" t="s">
        <v>1087</v>
      </c>
      <c r="AB95" s="31" t="s">
        <v>1088</v>
      </c>
      <c r="AC95" s="31" t="s">
        <v>1088</v>
      </c>
      <c r="AD95" s="31">
        <f t="shared" si="22"/>
        <v>0</v>
      </c>
      <c r="AE95" s="31">
        <f t="shared" si="23"/>
        <v>0</v>
      </c>
      <c r="AF95" s="7">
        <f t="shared" si="24"/>
        <v>0</v>
      </c>
      <c r="AG95" s="38">
        <f t="shared" si="25"/>
        <v>0</v>
      </c>
      <c r="AH95" s="38">
        <f t="shared" si="26"/>
        <v>8.1299238597592787</v>
      </c>
      <c r="AI95" s="38" t="str">
        <f t="shared" si="27"/>
        <v>G1</v>
      </c>
    </row>
    <row r="96" spans="1:35" x14ac:dyDescent="0.25">
      <c r="A96" s="1">
        <v>54385</v>
      </c>
      <c r="B96" s="1" t="s">
        <v>464</v>
      </c>
      <c r="C96" s="1">
        <v>54</v>
      </c>
      <c r="D96" s="1" t="s">
        <v>12</v>
      </c>
      <c r="E96" s="31">
        <v>119336.19230802763</v>
      </c>
      <c r="F96" s="31">
        <v>124060.89619183162</v>
      </c>
      <c r="G96" s="31">
        <v>135114.9848796076</v>
      </c>
      <c r="H96" s="31">
        <v>161022.14753528513</v>
      </c>
      <c r="I96" s="31">
        <f t="shared" si="14"/>
        <v>134883.555228688</v>
      </c>
      <c r="J96" s="38">
        <f t="shared" si="15"/>
        <v>0.12090292528316279</v>
      </c>
      <c r="K96" s="31">
        <v>11923921.848399928</v>
      </c>
      <c r="L96" s="31">
        <v>7575940.8242131909</v>
      </c>
      <c r="M96" s="31">
        <v>9395813.9246887863</v>
      </c>
      <c r="N96" s="31">
        <v>8748909.0714874733</v>
      </c>
      <c r="O96" s="31">
        <f t="shared" si="16"/>
        <v>9411146.4171973448</v>
      </c>
      <c r="P96" s="7">
        <f t="shared" si="17"/>
        <v>0.12393441017291726</v>
      </c>
      <c r="Q96" s="26">
        <v>0.14252414252414253</v>
      </c>
      <c r="R96" s="8">
        <v>47.799999237060547</v>
      </c>
      <c r="S96" s="7">
        <f t="shared" si="18"/>
        <v>0.10672501392574026</v>
      </c>
      <c r="T96" s="38">
        <f t="shared" si="19"/>
        <v>0.1243945222076</v>
      </c>
      <c r="U96" s="31">
        <v>0</v>
      </c>
      <c r="V96" s="31">
        <v>0</v>
      </c>
      <c r="W96" s="31">
        <v>0</v>
      </c>
      <c r="X96" s="31">
        <v>0</v>
      </c>
      <c r="Y96" s="31">
        <f t="shared" si="20"/>
        <v>0</v>
      </c>
      <c r="Z96" s="7">
        <f t="shared" si="21"/>
        <v>0</v>
      </c>
      <c r="AA96" s="31" t="s">
        <v>1087</v>
      </c>
      <c r="AB96" s="31" t="s">
        <v>1088</v>
      </c>
      <c r="AC96" s="31" t="s">
        <v>1088</v>
      </c>
      <c r="AD96" s="31">
        <f t="shared" si="22"/>
        <v>0</v>
      </c>
      <c r="AE96" s="31">
        <f t="shared" si="23"/>
        <v>0</v>
      </c>
      <c r="AF96" s="7">
        <f t="shared" si="24"/>
        <v>0</v>
      </c>
      <c r="AG96" s="38">
        <f t="shared" si="25"/>
        <v>0</v>
      </c>
      <c r="AH96" s="38">
        <f t="shared" si="26"/>
        <v>8.1765815830254258</v>
      </c>
      <c r="AI96" s="38" t="str">
        <f t="shared" si="27"/>
        <v>G1</v>
      </c>
    </row>
    <row r="97" spans="1:35" x14ac:dyDescent="0.25">
      <c r="A97" s="1">
        <v>19318</v>
      </c>
      <c r="B97" s="1" t="s">
        <v>939</v>
      </c>
      <c r="C97" s="1">
        <v>19</v>
      </c>
      <c r="D97" s="1" t="s">
        <v>80</v>
      </c>
      <c r="E97" s="31">
        <v>10821.51429834283</v>
      </c>
      <c r="F97" s="31">
        <v>14726.422154615495</v>
      </c>
      <c r="G97" s="31">
        <v>14515.547574333525</v>
      </c>
      <c r="H97" s="31">
        <v>28915.099810161359</v>
      </c>
      <c r="I97" s="31">
        <f t="shared" si="14"/>
        <v>17244.645959363304</v>
      </c>
      <c r="J97" s="38">
        <f t="shared" si="15"/>
        <v>7.69698407045927E-3</v>
      </c>
      <c r="K97" s="31">
        <v>6213945.7518061139</v>
      </c>
      <c r="L97" s="31">
        <v>5253311.3372763377</v>
      </c>
      <c r="M97" s="31">
        <v>5215764.9369060965</v>
      </c>
      <c r="N97" s="31">
        <v>6147528.7278423188</v>
      </c>
      <c r="O97" s="31">
        <f t="shared" si="16"/>
        <v>5707637.6884577172</v>
      </c>
      <c r="P97" s="7">
        <f t="shared" si="17"/>
        <v>6.0711549798863902E-2</v>
      </c>
      <c r="Q97" s="26">
        <v>0.60934661193728556</v>
      </c>
      <c r="R97" s="8">
        <v>19.5</v>
      </c>
      <c r="S97" s="7">
        <f t="shared" si="18"/>
        <v>4.3538447798517461E-2</v>
      </c>
      <c r="T97" s="38">
        <f t="shared" si="19"/>
        <v>0.23786553651155565</v>
      </c>
      <c r="U97" s="31">
        <v>0</v>
      </c>
      <c r="V97" s="31">
        <v>0</v>
      </c>
      <c r="W97" s="31">
        <v>0</v>
      </c>
      <c r="X97" s="31">
        <v>0</v>
      </c>
      <c r="Y97" s="31">
        <f t="shared" si="20"/>
        <v>0</v>
      </c>
      <c r="Z97" s="7">
        <f t="shared" si="21"/>
        <v>0</v>
      </c>
      <c r="AA97" s="31" t="s">
        <v>1087</v>
      </c>
      <c r="AB97" s="31" t="s">
        <v>1088</v>
      </c>
      <c r="AC97" s="31" t="s">
        <v>1087</v>
      </c>
      <c r="AD97" s="31">
        <f t="shared" si="22"/>
        <v>0</v>
      </c>
      <c r="AE97" s="31">
        <f t="shared" si="23"/>
        <v>0</v>
      </c>
      <c r="AF97" s="7">
        <f t="shared" si="24"/>
        <v>0</v>
      </c>
      <c r="AG97" s="38">
        <f t="shared" si="25"/>
        <v>0</v>
      </c>
      <c r="AH97" s="38">
        <f t="shared" si="26"/>
        <v>8.1854173527338308</v>
      </c>
      <c r="AI97" s="38" t="str">
        <f t="shared" si="27"/>
        <v>G1</v>
      </c>
    </row>
    <row r="98" spans="1:35" x14ac:dyDescent="0.25">
      <c r="A98" s="1">
        <v>70713</v>
      </c>
      <c r="B98" s="1" t="s">
        <v>724</v>
      </c>
      <c r="C98" s="1">
        <v>70</v>
      </c>
      <c r="D98" s="1" t="s">
        <v>214</v>
      </c>
      <c r="E98" s="31">
        <v>59114.257871434864</v>
      </c>
      <c r="F98" s="31">
        <v>33085.340006069448</v>
      </c>
      <c r="G98" s="31">
        <v>57174.667388528454</v>
      </c>
      <c r="H98" s="31">
        <v>50866.253920038631</v>
      </c>
      <c r="I98" s="31">
        <f t="shared" si="14"/>
        <v>50060.129796517853</v>
      </c>
      <c r="J98" s="38">
        <f t="shared" si="15"/>
        <v>3.9275887319471563E-2</v>
      </c>
      <c r="K98" s="31">
        <v>4549462.922425</v>
      </c>
      <c r="L98" s="31">
        <v>4564020.8906073598</v>
      </c>
      <c r="M98" s="31">
        <v>4972825.5929655582</v>
      </c>
      <c r="N98" s="31">
        <v>4664819.5405797921</v>
      </c>
      <c r="O98" s="31">
        <f t="shared" si="16"/>
        <v>4687782.2366444273</v>
      </c>
      <c r="P98" s="7">
        <f t="shared" si="17"/>
        <v>4.3301524994183112E-2</v>
      </c>
      <c r="Q98" s="26">
        <v>0.48458597203967019</v>
      </c>
      <c r="R98" s="8">
        <v>46.200000762939453</v>
      </c>
      <c r="S98" s="7">
        <f t="shared" si="18"/>
        <v>0.10315263187224134</v>
      </c>
      <c r="T98" s="38">
        <f t="shared" si="19"/>
        <v>0.21034670963536486</v>
      </c>
      <c r="U98" s="31">
        <v>0</v>
      </c>
      <c r="V98" s="31">
        <v>0</v>
      </c>
      <c r="W98" s="31">
        <v>0</v>
      </c>
      <c r="X98" s="31">
        <v>0</v>
      </c>
      <c r="Y98" s="31">
        <f t="shared" si="20"/>
        <v>0</v>
      </c>
      <c r="Z98" s="7">
        <f t="shared" si="21"/>
        <v>0</v>
      </c>
      <c r="AA98" s="31" t="s">
        <v>1087</v>
      </c>
      <c r="AB98" s="31" t="s">
        <v>1087</v>
      </c>
      <c r="AC98" s="31" t="s">
        <v>1087</v>
      </c>
      <c r="AD98" s="31">
        <f t="shared" si="22"/>
        <v>0</v>
      </c>
      <c r="AE98" s="31">
        <f t="shared" si="23"/>
        <v>0</v>
      </c>
      <c r="AF98" s="7">
        <f t="shared" si="24"/>
        <v>0</v>
      </c>
      <c r="AG98" s="38">
        <f t="shared" si="25"/>
        <v>0</v>
      </c>
      <c r="AH98" s="38">
        <f t="shared" si="26"/>
        <v>8.3207532318278812</v>
      </c>
      <c r="AI98" s="38" t="str">
        <f t="shared" si="27"/>
        <v>G1</v>
      </c>
    </row>
    <row r="99" spans="1:35" x14ac:dyDescent="0.25">
      <c r="A99" s="1">
        <v>97511</v>
      </c>
      <c r="B99" s="1" t="s">
        <v>921</v>
      </c>
      <c r="C99" s="34">
        <v>97</v>
      </c>
      <c r="D99" s="1" t="s">
        <v>922</v>
      </c>
      <c r="E99" s="31">
        <v>0</v>
      </c>
      <c r="F99" s="31">
        <v>0</v>
      </c>
      <c r="G99" s="31">
        <v>0</v>
      </c>
      <c r="H99" s="31">
        <v>0</v>
      </c>
      <c r="I99" s="31">
        <f t="shared" si="14"/>
        <v>0</v>
      </c>
      <c r="J99" s="38">
        <f t="shared" si="15"/>
        <v>0</v>
      </c>
      <c r="K99" s="31">
        <v>0</v>
      </c>
      <c r="L99" s="31">
        <v>0</v>
      </c>
      <c r="M99" s="31">
        <v>0</v>
      </c>
      <c r="N99" s="31">
        <v>0</v>
      </c>
      <c r="O99" s="31">
        <f t="shared" si="16"/>
        <v>0</v>
      </c>
      <c r="P99" s="7">
        <f t="shared" si="17"/>
        <v>0</v>
      </c>
      <c r="Q99" s="26">
        <v>0</v>
      </c>
      <c r="R99" s="8">
        <v>0</v>
      </c>
      <c r="S99" s="7">
        <f t="shared" si="18"/>
        <v>0</v>
      </c>
      <c r="T99" s="38">
        <f t="shared" si="19"/>
        <v>0</v>
      </c>
      <c r="U99" s="31">
        <v>0</v>
      </c>
      <c r="V99" s="31">
        <v>0</v>
      </c>
      <c r="W99" s="31">
        <v>0</v>
      </c>
      <c r="X99" s="31">
        <v>0</v>
      </c>
      <c r="Y99" s="31">
        <f t="shared" si="20"/>
        <v>0</v>
      </c>
      <c r="Z99" s="7">
        <f t="shared" si="21"/>
        <v>0</v>
      </c>
      <c r="AA99" s="31" t="s">
        <v>1087</v>
      </c>
      <c r="AB99" s="31" t="s">
        <v>1086</v>
      </c>
      <c r="AC99" s="31" t="s">
        <v>1087</v>
      </c>
      <c r="AD99" s="31">
        <f t="shared" si="22"/>
        <v>1</v>
      </c>
      <c r="AE99" s="31">
        <f t="shared" si="23"/>
        <v>1</v>
      </c>
      <c r="AF99" s="7">
        <f t="shared" si="24"/>
        <v>0.5</v>
      </c>
      <c r="AG99" s="38">
        <f t="shared" si="25"/>
        <v>0.25</v>
      </c>
      <c r="AH99" s="38">
        <f t="shared" si="26"/>
        <v>8.3333333333333321</v>
      </c>
      <c r="AI99" s="38" t="str">
        <f t="shared" si="27"/>
        <v>G1</v>
      </c>
    </row>
    <row r="100" spans="1:35" x14ac:dyDescent="0.25">
      <c r="A100" s="1">
        <v>97777</v>
      </c>
      <c r="B100" s="1" t="s">
        <v>971</v>
      </c>
      <c r="C100" s="34">
        <v>97</v>
      </c>
      <c r="D100" s="1" t="s">
        <v>922</v>
      </c>
      <c r="E100" s="31">
        <v>0</v>
      </c>
      <c r="F100" s="31">
        <v>0</v>
      </c>
      <c r="G100" s="31">
        <v>0</v>
      </c>
      <c r="H100" s="31">
        <v>0</v>
      </c>
      <c r="I100" s="31">
        <f t="shared" si="14"/>
        <v>0</v>
      </c>
      <c r="J100" s="38">
        <f t="shared" si="15"/>
        <v>0</v>
      </c>
      <c r="K100" s="31">
        <v>0</v>
      </c>
      <c r="L100" s="31">
        <v>0</v>
      </c>
      <c r="M100" s="31">
        <v>0</v>
      </c>
      <c r="N100" s="31">
        <v>0</v>
      </c>
      <c r="O100" s="31">
        <f t="shared" si="16"/>
        <v>0</v>
      </c>
      <c r="P100" s="7">
        <f t="shared" si="17"/>
        <v>0</v>
      </c>
      <c r="Q100" s="26">
        <v>0</v>
      </c>
      <c r="R100" s="8">
        <v>0</v>
      </c>
      <c r="S100" s="7">
        <f t="shared" si="18"/>
        <v>0</v>
      </c>
      <c r="T100" s="38">
        <f t="shared" si="19"/>
        <v>0</v>
      </c>
      <c r="U100" s="31">
        <v>0</v>
      </c>
      <c r="V100" s="31">
        <v>0</v>
      </c>
      <c r="W100" s="31">
        <v>0</v>
      </c>
      <c r="X100" s="31">
        <v>0</v>
      </c>
      <c r="Y100" s="31">
        <f t="shared" si="20"/>
        <v>0</v>
      </c>
      <c r="Z100" s="7">
        <f t="shared" si="21"/>
        <v>0</v>
      </c>
      <c r="AA100" s="31" t="s">
        <v>1087</v>
      </c>
      <c r="AB100" s="31" t="s">
        <v>1086</v>
      </c>
      <c r="AC100" s="31" t="s">
        <v>1087</v>
      </c>
      <c r="AD100" s="31">
        <f t="shared" si="22"/>
        <v>1</v>
      </c>
      <c r="AE100" s="31">
        <f t="shared" si="23"/>
        <v>1</v>
      </c>
      <c r="AF100" s="7">
        <f t="shared" si="24"/>
        <v>0.5</v>
      </c>
      <c r="AG100" s="38">
        <f t="shared" si="25"/>
        <v>0.25</v>
      </c>
      <c r="AH100" s="38">
        <f t="shared" si="26"/>
        <v>8.3333333333333321</v>
      </c>
      <c r="AI100" s="38" t="str">
        <f t="shared" si="27"/>
        <v>G1</v>
      </c>
    </row>
    <row r="101" spans="1:35" x14ac:dyDescent="0.25">
      <c r="A101" s="1">
        <v>97889</v>
      </c>
      <c r="B101" s="1" t="s">
        <v>1038</v>
      </c>
      <c r="C101" s="34">
        <v>97</v>
      </c>
      <c r="D101" s="1" t="s">
        <v>922</v>
      </c>
      <c r="E101" s="31">
        <v>0</v>
      </c>
      <c r="F101" s="31">
        <v>0</v>
      </c>
      <c r="G101" s="31">
        <v>0</v>
      </c>
      <c r="H101" s="31">
        <v>0</v>
      </c>
      <c r="I101" s="31">
        <f t="shared" si="14"/>
        <v>0</v>
      </c>
      <c r="J101" s="38">
        <f t="shared" si="15"/>
        <v>0</v>
      </c>
      <c r="K101" s="31">
        <v>0</v>
      </c>
      <c r="L101" s="31">
        <v>0</v>
      </c>
      <c r="M101" s="31">
        <v>0</v>
      </c>
      <c r="N101" s="31">
        <v>0</v>
      </c>
      <c r="O101" s="31">
        <f t="shared" si="16"/>
        <v>0</v>
      </c>
      <c r="P101" s="7">
        <f t="shared" si="17"/>
        <v>0</v>
      </c>
      <c r="Q101" s="26">
        <v>0</v>
      </c>
      <c r="R101" s="8">
        <v>0</v>
      </c>
      <c r="S101" s="7">
        <f t="shared" si="18"/>
        <v>0</v>
      </c>
      <c r="T101" s="38">
        <f t="shared" si="19"/>
        <v>0</v>
      </c>
      <c r="U101" s="31">
        <v>0</v>
      </c>
      <c r="V101" s="31">
        <v>0</v>
      </c>
      <c r="W101" s="31">
        <v>0</v>
      </c>
      <c r="X101" s="31">
        <v>0</v>
      </c>
      <c r="Y101" s="31">
        <f t="shared" si="20"/>
        <v>0</v>
      </c>
      <c r="Z101" s="7">
        <f t="shared" si="21"/>
        <v>0</v>
      </c>
      <c r="AA101" s="31" t="s">
        <v>1087</v>
      </c>
      <c r="AB101" s="31" t="s">
        <v>1086</v>
      </c>
      <c r="AC101" s="31" t="s">
        <v>1087</v>
      </c>
      <c r="AD101" s="31">
        <f t="shared" si="22"/>
        <v>1</v>
      </c>
      <c r="AE101" s="31">
        <f t="shared" si="23"/>
        <v>1</v>
      </c>
      <c r="AF101" s="7">
        <f t="shared" si="24"/>
        <v>0.5</v>
      </c>
      <c r="AG101" s="38">
        <f t="shared" si="25"/>
        <v>0.25</v>
      </c>
      <c r="AH101" s="38">
        <f t="shared" si="26"/>
        <v>8.3333333333333321</v>
      </c>
      <c r="AI101" s="38" t="str">
        <f t="shared" si="27"/>
        <v>G1</v>
      </c>
    </row>
    <row r="102" spans="1:35" x14ac:dyDescent="0.25">
      <c r="A102" s="1">
        <v>25807</v>
      </c>
      <c r="B102" s="1" t="s">
        <v>617</v>
      </c>
      <c r="C102" s="1">
        <v>25</v>
      </c>
      <c r="D102" s="1" t="s">
        <v>61</v>
      </c>
      <c r="E102" s="31">
        <v>95962.179530987269</v>
      </c>
      <c r="F102" s="31">
        <v>160191.05770277939</v>
      </c>
      <c r="G102" s="31">
        <v>132094.49731126989</v>
      </c>
      <c r="H102" s="31">
        <v>120602.37043994914</v>
      </c>
      <c r="I102" s="31">
        <f t="shared" si="14"/>
        <v>127212.52624624643</v>
      </c>
      <c r="J102" s="38">
        <f t="shared" si="15"/>
        <v>0.11352096244942825</v>
      </c>
      <c r="K102" s="31">
        <v>7431199.1969327731</v>
      </c>
      <c r="L102" s="31">
        <v>8980419.6455953307</v>
      </c>
      <c r="M102" s="31">
        <v>9552196.8917157967</v>
      </c>
      <c r="N102" s="31">
        <v>9618516.1071360596</v>
      </c>
      <c r="O102" s="31">
        <f t="shared" si="16"/>
        <v>8895582.9603449889</v>
      </c>
      <c r="P102" s="7">
        <f t="shared" si="17"/>
        <v>0.11513318980759261</v>
      </c>
      <c r="Q102" s="26">
        <v>0.16677966101694916</v>
      </c>
      <c r="R102" s="8">
        <v>57.700000762939453</v>
      </c>
      <c r="S102" s="7">
        <f t="shared" si="18"/>
        <v>0.12882915236880293</v>
      </c>
      <c r="T102" s="38">
        <f t="shared" si="19"/>
        <v>0.13691400106444823</v>
      </c>
      <c r="U102" s="31">
        <v>0</v>
      </c>
      <c r="V102" s="31">
        <v>0</v>
      </c>
      <c r="W102" s="31">
        <v>0</v>
      </c>
      <c r="X102" s="31">
        <v>0</v>
      </c>
      <c r="Y102" s="31">
        <f t="shared" si="20"/>
        <v>0</v>
      </c>
      <c r="Z102" s="7">
        <f t="shared" si="21"/>
        <v>0</v>
      </c>
      <c r="AA102" s="31" t="s">
        <v>1087</v>
      </c>
      <c r="AB102" s="31" t="s">
        <v>1088</v>
      </c>
      <c r="AC102" s="31" t="s">
        <v>1087</v>
      </c>
      <c r="AD102" s="31">
        <f t="shared" si="22"/>
        <v>0</v>
      </c>
      <c r="AE102" s="31">
        <f t="shared" si="23"/>
        <v>0</v>
      </c>
      <c r="AF102" s="7">
        <f t="shared" si="24"/>
        <v>0</v>
      </c>
      <c r="AG102" s="38">
        <f t="shared" si="25"/>
        <v>0</v>
      </c>
      <c r="AH102" s="38">
        <f t="shared" si="26"/>
        <v>8.3478321171292169</v>
      </c>
      <c r="AI102" s="38" t="str">
        <f t="shared" si="27"/>
        <v>G1</v>
      </c>
    </row>
    <row r="103" spans="1:35" x14ac:dyDescent="0.25">
      <c r="A103" s="1">
        <v>19780</v>
      </c>
      <c r="B103" s="1" t="s">
        <v>286</v>
      </c>
      <c r="C103" s="1">
        <v>19</v>
      </c>
      <c r="D103" s="1" t="s">
        <v>80</v>
      </c>
      <c r="E103" s="31">
        <v>55796.068215425643</v>
      </c>
      <c r="F103" s="31">
        <v>64670.723353029316</v>
      </c>
      <c r="G103" s="31">
        <v>69520.346359914751</v>
      </c>
      <c r="H103" s="31">
        <v>90711.726946036943</v>
      </c>
      <c r="I103" s="31">
        <f t="shared" si="14"/>
        <v>70174.716218601665</v>
      </c>
      <c r="J103" s="38">
        <f t="shared" si="15"/>
        <v>5.8632499023538377E-2</v>
      </c>
      <c r="K103" s="31">
        <v>6178891.8870014073</v>
      </c>
      <c r="L103" s="31">
        <v>8472935.8874532599</v>
      </c>
      <c r="M103" s="31">
        <v>7793025.2542203907</v>
      </c>
      <c r="N103" s="31">
        <v>8533572.3052139431</v>
      </c>
      <c r="O103" s="31">
        <f t="shared" si="16"/>
        <v>7744606.33347225</v>
      </c>
      <c r="P103" s="7">
        <f t="shared" si="17"/>
        <v>9.5484786116820597E-2</v>
      </c>
      <c r="Q103" s="26">
        <v>0.17367066895368782</v>
      </c>
      <c r="R103" s="8">
        <v>76.300003051757813</v>
      </c>
      <c r="S103" s="7">
        <f t="shared" si="18"/>
        <v>0.17035813845618875</v>
      </c>
      <c r="T103" s="38">
        <f t="shared" si="19"/>
        <v>0.14650453117556572</v>
      </c>
      <c r="U103" s="31">
        <v>0</v>
      </c>
      <c r="V103" s="31">
        <v>0</v>
      </c>
      <c r="W103" s="31">
        <v>8943.5166015625</v>
      </c>
      <c r="X103" s="31">
        <v>8099.32421875</v>
      </c>
      <c r="Y103" s="31">
        <f t="shared" si="20"/>
        <v>4260.710205078125</v>
      </c>
      <c r="Z103" s="7">
        <f t="shared" si="21"/>
        <v>9.0726858767110938E-2</v>
      </c>
      <c r="AA103" s="31" t="s">
        <v>1087</v>
      </c>
      <c r="AB103" s="31" t="s">
        <v>1088</v>
      </c>
      <c r="AC103" s="31" t="s">
        <v>1087</v>
      </c>
      <c r="AD103" s="31">
        <f t="shared" si="22"/>
        <v>0</v>
      </c>
      <c r="AE103" s="31">
        <f t="shared" si="23"/>
        <v>0</v>
      </c>
      <c r="AF103" s="7">
        <f t="shared" si="24"/>
        <v>0</v>
      </c>
      <c r="AG103" s="38">
        <f t="shared" si="25"/>
        <v>4.5363429383555469E-2</v>
      </c>
      <c r="AH103" s="38">
        <f t="shared" si="26"/>
        <v>8.3500153194219848</v>
      </c>
      <c r="AI103" s="38" t="str">
        <f t="shared" si="27"/>
        <v>G1</v>
      </c>
    </row>
    <row r="104" spans="1:35" x14ac:dyDescent="0.25">
      <c r="A104" s="1">
        <v>73270</v>
      </c>
      <c r="B104" s="1" t="s">
        <v>435</v>
      </c>
      <c r="C104" s="1">
        <v>73</v>
      </c>
      <c r="D104" s="1" t="s">
        <v>35</v>
      </c>
      <c r="E104" s="31">
        <v>53167.009741455237</v>
      </c>
      <c r="F104" s="31">
        <v>73098.383845430784</v>
      </c>
      <c r="G104" s="31">
        <v>66872.239409543778</v>
      </c>
      <c r="H104" s="31">
        <v>138040.36093058126</v>
      </c>
      <c r="I104" s="31">
        <f t="shared" si="14"/>
        <v>82794.498481752758</v>
      </c>
      <c r="J104" s="38">
        <f t="shared" si="15"/>
        <v>7.0776732065759643E-2</v>
      </c>
      <c r="K104" s="31">
        <v>6975070.2346570157</v>
      </c>
      <c r="L104" s="31">
        <v>8051078.2559321877</v>
      </c>
      <c r="M104" s="31">
        <v>7830922.0478472672</v>
      </c>
      <c r="N104" s="31">
        <v>8391525.1823035851</v>
      </c>
      <c r="O104" s="31">
        <f t="shared" si="16"/>
        <v>7812148.9301850144</v>
      </c>
      <c r="P104" s="7">
        <f t="shared" si="17"/>
        <v>9.6637810579307912E-2</v>
      </c>
      <c r="Q104" s="26">
        <v>0.17910609676719461</v>
      </c>
      <c r="R104" s="8">
        <v>119.40000152587891</v>
      </c>
      <c r="S104" s="7">
        <f t="shared" si="18"/>
        <v>0.26658926838858377</v>
      </c>
      <c r="T104" s="38">
        <f t="shared" si="19"/>
        <v>0.18077772524502875</v>
      </c>
      <c r="U104" s="31">
        <v>0</v>
      </c>
      <c r="V104" s="31">
        <v>0</v>
      </c>
      <c r="W104" s="31">
        <v>0</v>
      </c>
      <c r="X104" s="31">
        <v>0</v>
      </c>
      <c r="Y104" s="31">
        <f t="shared" si="20"/>
        <v>0</v>
      </c>
      <c r="Z104" s="7">
        <f t="shared" si="21"/>
        <v>0</v>
      </c>
      <c r="AA104" s="31" t="s">
        <v>1087</v>
      </c>
      <c r="AB104" s="31" t="s">
        <v>1087</v>
      </c>
      <c r="AC104" s="31" t="s">
        <v>1087</v>
      </c>
      <c r="AD104" s="31">
        <f t="shared" si="22"/>
        <v>0</v>
      </c>
      <c r="AE104" s="31">
        <f t="shared" si="23"/>
        <v>0</v>
      </c>
      <c r="AF104" s="7">
        <f t="shared" si="24"/>
        <v>0</v>
      </c>
      <c r="AG104" s="38">
        <f t="shared" si="25"/>
        <v>0</v>
      </c>
      <c r="AH104" s="38">
        <f t="shared" si="26"/>
        <v>8.3851485770262801</v>
      </c>
      <c r="AI104" s="38" t="str">
        <f t="shared" si="27"/>
        <v>G1</v>
      </c>
    </row>
    <row r="105" spans="1:35" x14ac:dyDescent="0.25">
      <c r="A105" s="1">
        <v>15212</v>
      </c>
      <c r="B105" s="1" t="s">
        <v>103</v>
      </c>
      <c r="C105" s="1">
        <v>15</v>
      </c>
      <c r="D105" s="1" t="s">
        <v>827</v>
      </c>
      <c r="E105" s="31">
        <v>105496.98278176249</v>
      </c>
      <c r="F105" s="31">
        <v>88861.386030400856</v>
      </c>
      <c r="G105" s="31">
        <v>108508.05893778364</v>
      </c>
      <c r="H105" s="31">
        <v>133055.41592284737</v>
      </c>
      <c r="I105" s="31">
        <f t="shared" si="14"/>
        <v>108980.4609181986</v>
      </c>
      <c r="J105" s="38">
        <f t="shared" si="15"/>
        <v>9.5975933100440974E-2</v>
      </c>
      <c r="K105" s="31">
        <v>8789756.4115229826</v>
      </c>
      <c r="L105" s="31">
        <v>8784042.5017107204</v>
      </c>
      <c r="M105" s="31">
        <v>9598537.0850247536</v>
      </c>
      <c r="N105" s="31">
        <v>10136415.411826875</v>
      </c>
      <c r="O105" s="31">
        <f t="shared" si="16"/>
        <v>9327187.8525213338</v>
      </c>
      <c r="P105" s="7">
        <f t="shared" si="17"/>
        <v>0.12250114755616522</v>
      </c>
      <c r="Q105" s="26">
        <v>0.20829920829920831</v>
      </c>
      <c r="R105" s="8">
        <v>47.099998474121094</v>
      </c>
      <c r="S105" s="7">
        <f t="shared" si="18"/>
        <v>0.10516209358337299</v>
      </c>
      <c r="T105" s="38">
        <f t="shared" si="19"/>
        <v>0.14532081647958217</v>
      </c>
      <c r="U105" s="31">
        <v>0</v>
      </c>
      <c r="V105" s="31">
        <v>0</v>
      </c>
      <c r="W105" s="31">
        <v>0</v>
      </c>
      <c r="X105" s="31">
        <v>4095.004150390625</v>
      </c>
      <c r="Y105" s="31">
        <f t="shared" si="20"/>
        <v>1023.7510375976563</v>
      </c>
      <c r="Z105" s="7">
        <f t="shared" si="21"/>
        <v>2.1799585357883483E-2</v>
      </c>
      <c r="AA105" s="31" t="s">
        <v>1087</v>
      </c>
      <c r="AB105" s="31" t="s">
        <v>1088</v>
      </c>
      <c r="AC105" s="31" t="s">
        <v>1087</v>
      </c>
      <c r="AD105" s="31">
        <f t="shared" si="22"/>
        <v>0</v>
      </c>
      <c r="AE105" s="31">
        <f t="shared" si="23"/>
        <v>0</v>
      </c>
      <c r="AF105" s="7">
        <f t="shared" si="24"/>
        <v>0</v>
      </c>
      <c r="AG105" s="38">
        <f t="shared" si="25"/>
        <v>1.0899792678941742E-2</v>
      </c>
      <c r="AH105" s="38">
        <f t="shared" si="26"/>
        <v>8.4065514086321631</v>
      </c>
      <c r="AI105" s="38" t="str">
        <f t="shared" si="27"/>
        <v>G1</v>
      </c>
    </row>
    <row r="106" spans="1:35" x14ac:dyDescent="0.25">
      <c r="A106" s="1">
        <v>8560</v>
      </c>
      <c r="B106" s="1" t="s">
        <v>1062</v>
      </c>
      <c r="C106" s="1">
        <v>8</v>
      </c>
      <c r="D106" s="1" t="s">
        <v>1102</v>
      </c>
      <c r="E106" s="31">
        <v>29040.344062574532</v>
      </c>
      <c r="F106" s="31">
        <v>20384.440059177541</v>
      </c>
      <c r="G106" s="31">
        <v>51536.33008263071</v>
      </c>
      <c r="H106" s="31">
        <v>18383.14658085371</v>
      </c>
      <c r="I106" s="31">
        <f t="shared" si="14"/>
        <v>29836.065196309122</v>
      </c>
      <c r="J106" s="38">
        <f t="shared" si="15"/>
        <v>1.9813922885820109E-2</v>
      </c>
      <c r="K106" s="31">
        <v>5750678.5342117026</v>
      </c>
      <c r="L106" s="31">
        <v>6301263.1250385111</v>
      </c>
      <c r="M106" s="31">
        <v>5944966.3572655143</v>
      </c>
      <c r="N106" s="31">
        <v>6317353.2369728703</v>
      </c>
      <c r="O106" s="31">
        <f t="shared" si="16"/>
        <v>6078565.3133721501</v>
      </c>
      <c r="P106" s="7">
        <f t="shared" si="17"/>
        <v>6.7043681611288514E-2</v>
      </c>
      <c r="Q106" s="26">
        <v>0.50636040814491845</v>
      </c>
      <c r="R106" s="8">
        <v>43</v>
      </c>
      <c r="S106" s="7">
        <f t="shared" si="18"/>
        <v>9.6007859248012861E-2</v>
      </c>
      <c r="T106" s="38">
        <f t="shared" si="19"/>
        <v>0.22313731633473996</v>
      </c>
      <c r="U106" s="31">
        <v>3191.305419921875</v>
      </c>
      <c r="V106" s="31">
        <v>753.68817138671875</v>
      </c>
      <c r="W106" s="31">
        <v>0</v>
      </c>
      <c r="X106" s="31">
        <v>0</v>
      </c>
      <c r="Y106" s="31">
        <f t="shared" si="20"/>
        <v>986.24839782714844</v>
      </c>
      <c r="Z106" s="7">
        <f t="shared" si="21"/>
        <v>2.100101034618768E-2</v>
      </c>
      <c r="AA106" s="31" t="s">
        <v>1087</v>
      </c>
      <c r="AB106" s="31" t="s">
        <v>1087</v>
      </c>
      <c r="AC106" s="31" t="s">
        <v>1087</v>
      </c>
      <c r="AD106" s="31">
        <f t="shared" si="22"/>
        <v>0</v>
      </c>
      <c r="AE106" s="31">
        <f t="shared" si="23"/>
        <v>0</v>
      </c>
      <c r="AF106" s="7">
        <f t="shared" si="24"/>
        <v>0</v>
      </c>
      <c r="AG106" s="38">
        <f t="shared" si="25"/>
        <v>1.050050517309384E-2</v>
      </c>
      <c r="AH106" s="38">
        <f t="shared" si="26"/>
        <v>8.4483914797884641</v>
      </c>
      <c r="AI106" s="38" t="str">
        <f t="shared" si="27"/>
        <v>G1</v>
      </c>
    </row>
    <row r="107" spans="1:35" x14ac:dyDescent="0.25">
      <c r="A107" s="1">
        <v>54003</v>
      </c>
      <c r="B107" s="1" t="s">
        <v>1182</v>
      </c>
      <c r="C107" s="1">
        <v>54</v>
      </c>
      <c r="D107" s="1" t="s">
        <v>12</v>
      </c>
      <c r="E107" s="31">
        <v>24540.809067671104</v>
      </c>
      <c r="F107" s="31">
        <v>49541.006296542648</v>
      </c>
      <c r="G107" s="31">
        <v>72926.442970398784</v>
      </c>
      <c r="H107" s="31">
        <v>59105.881817149915</v>
      </c>
      <c r="I107" s="31">
        <f t="shared" si="14"/>
        <v>51528.535037940615</v>
      </c>
      <c r="J107" s="38">
        <f t="shared" si="15"/>
        <v>4.0688958882863537E-2</v>
      </c>
      <c r="K107" s="31">
        <v>5262773.0371318404</v>
      </c>
      <c r="L107" s="31">
        <v>5864561.5331001133</v>
      </c>
      <c r="M107" s="31">
        <v>6647813.8987014983</v>
      </c>
      <c r="N107" s="31">
        <v>6510799.178134921</v>
      </c>
      <c r="O107" s="31">
        <f t="shared" si="16"/>
        <v>6071486.9117670935</v>
      </c>
      <c r="P107" s="7">
        <f t="shared" si="17"/>
        <v>6.6922845715081433E-2</v>
      </c>
      <c r="Q107" s="26">
        <v>0.44764060320551624</v>
      </c>
      <c r="R107" s="8">
        <v>56.799999237060547</v>
      </c>
      <c r="S107" s="7">
        <f t="shared" si="18"/>
        <v>0.12681968214044062</v>
      </c>
      <c r="T107" s="38">
        <f t="shared" si="19"/>
        <v>0.21379437702034609</v>
      </c>
      <c r="U107" s="31">
        <v>0</v>
      </c>
      <c r="V107" s="31">
        <v>0</v>
      </c>
      <c r="W107" s="31">
        <v>0</v>
      </c>
      <c r="X107" s="31">
        <v>0</v>
      </c>
      <c r="Y107" s="31">
        <f t="shared" si="20"/>
        <v>0</v>
      </c>
      <c r="Z107" s="7">
        <f t="shared" si="21"/>
        <v>0</v>
      </c>
      <c r="AA107" s="31" t="s">
        <v>1087</v>
      </c>
      <c r="AB107" s="31" t="s">
        <v>1088</v>
      </c>
      <c r="AC107" s="31" t="s">
        <v>1088</v>
      </c>
      <c r="AD107" s="31">
        <f t="shared" si="22"/>
        <v>0</v>
      </c>
      <c r="AE107" s="31">
        <f t="shared" si="23"/>
        <v>0</v>
      </c>
      <c r="AF107" s="7">
        <f t="shared" si="24"/>
        <v>0</v>
      </c>
      <c r="AG107" s="38">
        <f t="shared" si="25"/>
        <v>0</v>
      </c>
      <c r="AH107" s="38">
        <f t="shared" si="26"/>
        <v>8.4827778634403224</v>
      </c>
      <c r="AI107" s="38" t="str">
        <f t="shared" si="27"/>
        <v>G1</v>
      </c>
    </row>
    <row r="108" spans="1:35" x14ac:dyDescent="0.25">
      <c r="A108" s="1">
        <v>41359</v>
      </c>
      <c r="B108" s="1" t="s">
        <v>315</v>
      </c>
      <c r="C108" s="1">
        <v>41</v>
      </c>
      <c r="D108" s="1" t="s">
        <v>99</v>
      </c>
      <c r="E108" s="31">
        <v>41494.546255129404</v>
      </c>
      <c r="F108" s="31">
        <v>42867.140865321773</v>
      </c>
      <c r="G108" s="31">
        <v>42718.375320049636</v>
      </c>
      <c r="H108" s="31">
        <v>65813.622220300778</v>
      </c>
      <c r="I108" s="31">
        <f t="shared" si="14"/>
        <v>48223.421165200401</v>
      </c>
      <c r="J108" s="38">
        <f t="shared" si="15"/>
        <v>3.7508391083462114E-2</v>
      </c>
      <c r="K108" s="31">
        <v>5878090.324046989</v>
      </c>
      <c r="L108" s="31">
        <v>6669123.6446179813</v>
      </c>
      <c r="M108" s="31">
        <v>7191395.9955426492</v>
      </c>
      <c r="N108" s="31">
        <v>7287067.6331508392</v>
      </c>
      <c r="O108" s="31">
        <f t="shared" si="16"/>
        <v>6756419.3993396144</v>
      </c>
      <c r="P108" s="7">
        <f t="shared" si="17"/>
        <v>7.8615376825218033E-2</v>
      </c>
      <c r="Q108" s="26">
        <v>0.21588564692012968</v>
      </c>
      <c r="R108" s="8">
        <v>160.10000610351563</v>
      </c>
      <c r="S108" s="7">
        <f t="shared" si="18"/>
        <v>0.35746183375796114</v>
      </c>
      <c r="T108" s="38">
        <f t="shared" si="19"/>
        <v>0.21732095250110295</v>
      </c>
      <c r="U108" s="31">
        <v>0</v>
      </c>
      <c r="V108" s="31">
        <v>0</v>
      </c>
      <c r="W108" s="31">
        <v>0</v>
      </c>
      <c r="X108" s="31">
        <v>0</v>
      </c>
      <c r="Y108" s="31">
        <f t="shared" si="20"/>
        <v>0</v>
      </c>
      <c r="Z108" s="7">
        <f t="shared" si="21"/>
        <v>0</v>
      </c>
      <c r="AA108" s="31" t="s">
        <v>1087</v>
      </c>
      <c r="AB108" s="31" t="s">
        <v>1087</v>
      </c>
      <c r="AC108" s="31" t="s">
        <v>1087</v>
      </c>
      <c r="AD108" s="31">
        <f t="shared" si="22"/>
        <v>0</v>
      </c>
      <c r="AE108" s="31">
        <f t="shared" si="23"/>
        <v>0</v>
      </c>
      <c r="AF108" s="7">
        <f t="shared" si="24"/>
        <v>0</v>
      </c>
      <c r="AG108" s="38">
        <f t="shared" si="25"/>
        <v>0</v>
      </c>
      <c r="AH108" s="38">
        <f t="shared" si="26"/>
        <v>8.4943114528188346</v>
      </c>
      <c r="AI108" s="38" t="str">
        <f t="shared" si="27"/>
        <v>G1</v>
      </c>
    </row>
    <row r="109" spans="1:35" x14ac:dyDescent="0.25">
      <c r="A109" s="1">
        <v>23580</v>
      </c>
      <c r="B109" s="1" t="s">
        <v>338</v>
      </c>
      <c r="C109" s="1">
        <v>23</v>
      </c>
      <c r="D109" s="1" t="s">
        <v>410</v>
      </c>
      <c r="E109" s="31">
        <v>37409.507878834498</v>
      </c>
      <c r="F109" s="31">
        <v>52985.086725325426</v>
      </c>
      <c r="G109" s="31">
        <v>119428.64226368538</v>
      </c>
      <c r="H109" s="31">
        <v>45197.385575942732</v>
      </c>
      <c r="I109" s="31">
        <f t="shared" si="14"/>
        <v>63755.155610947004</v>
      </c>
      <c r="J109" s="38">
        <f t="shared" si="15"/>
        <v>5.2454845683538885E-2</v>
      </c>
      <c r="K109" s="31">
        <v>9442511.2497388143</v>
      </c>
      <c r="L109" s="31">
        <v>7663937.0104340455</v>
      </c>
      <c r="M109" s="31">
        <v>6232567.0140572209</v>
      </c>
      <c r="N109" s="31">
        <v>5992855.3273301842</v>
      </c>
      <c r="O109" s="31">
        <f t="shared" si="16"/>
        <v>7332967.6503900653</v>
      </c>
      <c r="P109" s="7">
        <f t="shared" si="17"/>
        <v>8.8457672940845722E-2</v>
      </c>
      <c r="Q109" s="26">
        <v>0.41032260772831264</v>
      </c>
      <c r="R109" s="8">
        <v>48.599998474121094</v>
      </c>
      <c r="S109" s="7">
        <f t="shared" si="18"/>
        <v>0.10851120495248971</v>
      </c>
      <c r="T109" s="38">
        <f t="shared" si="19"/>
        <v>0.20243049520721601</v>
      </c>
      <c r="U109" s="31">
        <v>0</v>
      </c>
      <c r="V109" s="31">
        <v>0</v>
      </c>
      <c r="W109" s="31">
        <v>0</v>
      </c>
      <c r="X109" s="31">
        <v>0</v>
      </c>
      <c r="Y109" s="31">
        <f t="shared" si="20"/>
        <v>0</v>
      </c>
      <c r="Z109" s="7">
        <f t="shared" si="21"/>
        <v>0</v>
      </c>
      <c r="AA109" s="31" t="s">
        <v>1087</v>
      </c>
      <c r="AB109" s="31" t="s">
        <v>1088</v>
      </c>
      <c r="AC109" s="31" t="s">
        <v>1087</v>
      </c>
      <c r="AD109" s="31">
        <f t="shared" si="22"/>
        <v>0</v>
      </c>
      <c r="AE109" s="31">
        <f t="shared" si="23"/>
        <v>0</v>
      </c>
      <c r="AF109" s="7">
        <f t="shared" si="24"/>
        <v>0</v>
      </c>
      <c r="AG109" s="38">
        <f t="shared" si="25"/>
        <v>0</v>
      </c>
      <c r="AH109" s="38">
        <f t="shared" si="26"/>
        <v>8.4961780296918299</v>
      </c>
      <c r="AI109" s="38" t="str">
        <f t="shared" si="27"/>
        <v>G1</v>
      </c>
    </row>
    <row r="110" spans="1:35" x14ac:dyDescent="0.25">
      <c r="A110" s="1">
        <v>27615</v>
      </c>
      <c r="B110" s="1" t="s">
        <v>153</v>
      </c>
      <c r="C110" s="1">
        <v>27</v>
      </c>
      <c r="D110" s="1" t="s">
        <v>1145</v>
      </c>
      <c r="E110" s="31">
        <v>96232.695685874074</v>
      </c>
      <c r="F110" s="31">
        <v>94073.285210700284</v>
      </c>
      <c r="G110" s="31">
        <v>109486.03774218285</v>
      </c>
      <c r="H110" s="31">
        <v>83095.724124887274</v>
      </c>
      <c r="I110" s="31">
        <f t="shared" si="14"/>
        <v>95721.935690911108</v>
      </c>
      <c r="J110" s="38">
        <f t="shared" si="15"/>
        <v>8.3217026742246458E-2</v>
      </c>
      <c r="K110" s="31">
        <v>6079963.2630726211</v>
      </c>
      <c r="L110" s="31">
        <v>7522383.0032230355</v>
      </c>
      <c r="M110" s="31">
        <v>7151778.8885104358</v>
      </c>
      <c r="N110" s="31">
        <v>7638836.0268212892</v>
      </c>
      <c r="O110" s="31">
        <f t="shared" si="16"/>
        <v>7098240.2954068454</v>
      </c>
      <c r="P110" s="7">
        <f t="shared" si="17"/>
        <v>8.4450625603569612E-2</v>
      </c>
      <c r="Q110" s="26">
        <v>0.29335460599334073</v>
      </c>
      <c r="R110" s="8">
        <v>58.5</v>
      </c>
      <c r="S110" s="7">
        <f t="shared" si="18"/>
        <v>0.13061534339555239</v>
      </c>
      <c r="T110" s="38">
        <f t="shared" si="19"/>
        <v>0.16947352499748758</v>
      </c>
      <c r="U110" s="31">
        <v>0</v>
      </c>
      <c r="V110" s="31">
        <v>548.4866943359375</v>
      </c>
      <c r="W110" s="31">
        <v>569.97705078125</v>
      </c>
      <c r="X110" s="31">
        <v>0</v>
      </c>
      <c r="Y110" s="31">
        <f t="shared" si="20"/>
        <v>279.61593627929688</v>
      </c>
      <c r="Z110" s="7">
        <f t="shared" si="21"/>
        <v>5.9540955237015686E-3</v>
      </c>
      <c r="AA110" s="31" t="s">
        <v>1087</v>
      </c>
      <c r="AB110" s="31" t="s">
        <v>1088</v>
      </c>
      <c r="AC110" s="31" t="s">
        <v>1087</v>
      </c>
      <c r="AD110" s="31">
        <f t="shared" si="22"/>
        <v>0</v>
      </c>
      <c r="AE110" s="31">
        <f t="shared" si="23"/>
        <v>0</v>
      </c>
      <c r="AF110" s="7">
        <f t="shared" si="24"/>
        <v>0</v>
      </c>
      <c r="AG110" s="38">
        <f t="shared" si="25"/>
        <v>2.9770477618507843E-3</v>
      </c>
      <c r="AH110" s="38">
        <f t="shared" si="26"/>
        <v>8.5222533167194925</v>
      </c>
      <c r="AI110" s="38" t="str">
        <f t="shared" si="27"/>
        <v>G1</v>
      </c>
    </row>
    <row r="111" spans="1:35" x14ac:dyDescent="0.25">
      <c r="A111" s="1">
        <v>15204</v>
      </c>
      <c r="B111" s="1" t="s">
        <v>721</v>
      </c>
      <c r="C111" s="1">
        <v>15</v>
      </c>
      <c r="D111" s="1" t="s">
        <v>827</v>
      </c>
      <c r="E111" s="31">
        <v>127312.29564612986</v>
      </c>
      <c r="F111" s="31">
        <v>126758.75934743923</v>
      </c>
      <c r="G111" s="31">
        <v>174024.98897148616</v>
      </c>
      <c r="H111" s="31">
        <v>197169.07499134995</v>
      </c>
      <c r="I111" s="31">
        <f t="shared" si="14"/>
        <v>156316.2797391013</v>
      </c>
      <c r="J111" s="38">
        <f t="shared" si="15"/>
        <v>0.14152800389043782</v>
      </c>
      <c r="K111" s="31">
        <v>7769240.3687271131</v>
      </c>
      <c r="L111" s="31">
        <v>8477492.4597682245</v>
      </c>
      <c r="M111" s="31">
        <v>8354657.4617694132</v>
      </c>
      <c r="N111" s="31">
        <v>8318854.3836241337</v>
      </c>
      <c r="O111" s="31">
        <f t="shared" si="16"/>
        <v>8230061.1684722211</v>
      </c>
      <c r="P111" s="7">
        <f t="shared" si="17"/>
        <v>0.10377202006146889</v>
      </c>
      <c r="Q111" s="26">
        <v>7.5656096227446692E-2</v>
      </c>
      <c r="R111" s="8">
        <v>71.599998474121094</v>
      </c>
      <c r="S111" s="7">
        <f t="shared" si="18"/>
        <v>0.15986424594561288</v>
      </c>
      <c r="T111" s="38">
        <f t="shared" si="19"/>
        <v>0.11309745407817616</v>
      </c>
      <c r="U111" s="31">
        <v>0</v>
      </c>
      <c r="V111" s="31">
        <v>799.53363037109375</v>
      </c>
      <c r="W111" s="31">
        <v>71.404830932617188</v>
      </c>
      <c r="X111" s="31">
        <v>34.482913970947266</v>
      </c>
      <c r="Y111" s="31">
        <f t="shared" si="20"/>
        <v>226.35534381866455</v>
      </c>
      <c r="Z111" s="7">
        <f t="shared" si="21"/>
        <v>4.8199732723761381E-3</v>
      </c>
      <c r="AA111" s="31" t="s">
        <v>1087</v>
      </c>
      <c r="AB111" s="31" t="s">
        <v>1088</v>
      </c>
      <c r="AC111" s="31" t="s">
        <v>1087</v>
      </c>
      <c r="AD111" s="31">
        <f t="shared" si="22"/>
        <v>0</v>
      </c>
      <c r="AE111" s="31">
        <f t="shared" si="23"/>
        <v>0</v>
      </c>
      <c r="AF111" s="7">
        <f t="shared" si="24"/>
        <v>0</v>
      </c>
      <c r="AG111" s="38">
        <f t="shared" si="25"/>
        <v>2.4099866361880691E-3</v>
      </c>
      <c r="AH111" s="38">
        <f t="shared" si="26"/>
        <v>8.5678481534934008</v>
      </c>
      <c r="AI111" s="38" t="str">
        <f t="shared" si="27"/>
        <v>G1</v>
      </c>
    </row>
    <row r="112" spans="1:35" x14ac:dyDescent="0.25">
      <c r="A112" s="1">
        <v>15816</v>
      </c>
      <c r="B112" s="1" t="s">
        <v>1115</v>
      </c>
      <c r="C112" s="1">
        <v>15</v>
      </c>
      <c r="D112" s="1" t="s">
        <v>827</v>
      </c>
      <c r="E112" s="31">
        <v>90666.165086939756</v>
      </c>
      <c r="F112" s="31">
        <v>99496.664083296826</v>
      </c>
      <c r="G112" s="31">
        <v>131619.63926935272</v>
      </c>
      <c r="H112" s="31">
        <v>186064.63527180126</v>
      </c>
      <c r="I112" s="31">
        <f t="shared" si="14"/>
        <v>126961.77592784764</v>
      </c>
      <c r="J112" s="38">
        <f t="shared" si="15"/>
        <v>0.11327966111486104</v>
      </c>
      <c r="K112" s="31">
        <v>7800688.3262131466</v>
      </c>
      <c r="L112" s="31">
        <v>8123682.9274387667</v>
      </c>
      <c r="M112" s="31">
        <v>8338878.7890413776</v>
      </c>
      <c r="N112" s="31">
        <v>8438568.9624879584</v>
      </c>
      <c r="O112" s="31">
        <f t="shared" si="16"/>
        <v>8175454.7512953123</v>
      </c>
      <c r="P112" s="7">
        <f t="shared" si="17"/>
        <v>0.10283983003801565</v>
      </c>
      <c r="Q112" s="26">
        <v>0.15304067660088602</v>
      </c>
      <c r="R112" s="8">
        <v>79.099998474121094</v>
      </c>
      <c r="S112" s="7">
        <f t="shared" si="18"/>
        <v>0.17660980279119651</v>
      </c>
      <c r="T112" s="38">
        <f t="shared" si="19"/>
        <v>0.14416343647669938</v>
      </c>
      <c r="U112" s="31">
        <v>0</v>
      </c>
      <c r="V112" s="31">
        <v>0</v>
      </c>
      <c r="W112" s="31">
        <v>0</v>
      </c>
      <c r="X112" s="31">
        <v>0</v>
      </c>
      <c r="Y112" s="31">
        <f t="shared" si="20"/>
        <v>0</v>
      </c>
      <c r="Z112" s="7">
        <f t="shared" si="21"/>
        <v>0</v>
      </c>
      <c r="AA112" s="31" t="s">
        <v>1087</v>
      </c>
      <c r="AB112" s="31" t="s">
        <v>1088</v>
      </c>
      <c r="AC112" s="31" t="s">
        <v>1088</v>
      </c>
      <c r="AD112" s="31">
        <f t="shared" si="22"/>
        <v>0</v>
      </c>
      <c r="AE112" s="31">
        <f t="shared" si="23"/>
        <v>0</v>
      </c>
      <c r="AF112" s="7">
        <f t="shared" si="24"/>
        <v>0</v>
      </c>
      <c r="AG112" s="38">
        <f t="shared" si="25"/>
        <v>0</v>
      </c>
      <c r="AH112" s="38">
        <f t="shared" si="26"/>
        <v>8.5814365863853475</v>
      </c>
      <c r="AI112" s="38" t="str">
        <f t="shared" si="27"/>
        <v>G1</v>
      </c>
    </row>
    <row r="113" spans="1:35" x14ac:dyDescent="0.25">
      <c r="A113" s="1">
        <v>15109</v>
      </c>
      <c r="B113" s="1" t="s">
        <v>133</v>
      </c>
      <c r="C113" s="1">
        <v>15</v>
      </c>
      <c r="D113" s="1" t="s">
        <v>827</v>
      </c>
      <c r="E113" s="31">
        <v>102590.7137906206</v>
      </c>
      <c r="F113" s="31">
        <v>78363.875842791647</v>
      </c>
      <c r="G113" s="31">
        <v>104181.29751275585</v>
      </c>
      <c r="H113" s="31">
        <v>146340.26787527732</v>
      </c>
      <c r="I113" s="31">
        <f t="shared" si="14"/>
        <v>107869.03875536135</v>
      </c>
      <c r="J113" s="38">
        <f t="shared" si="15"/>
        <v>9.4906392479823742E-2</v>
      </c>
      <c r="K113" s="31">
        <v>7371359.0226090262</v>
      </c>
      <c r="L113" s="31">
        <v>7399315.8533950252</v>
      </c>
      <c r="M113" s="31">
        <v>7736764.4236126803</v>
      </c>
      <c r="N113" s="31">
        <v>7844247.5915630665</v>
      </c>
      <c r="O113" s="31">
        <f t="shared" si="16"/>
        <v>7587921.72279495</v>
      </c>
      <c r="P113" s="7">
        <f t="shared" si="17"/>
        <v>9.2810012006868642E-2</v>
      </c>
      <c r="Q113" s="26">
        <v>0.14389359129383314</v>
      </c>
      <c r="R113" s="8">
        <v>112.5</v>
      </c>
      <c r="S113" s="7">
        <f t="shared" si="18"/>
        <v>0.25118335268375458</v>
      </c>
      <c r="T113" s="38">
        <f t="shared" si="19"/>
        <v>0.16262898532815212</v>
      </c>
      <c r="U113" s="31">
        <v>0</v>
      </c>
      <c r="V113" s="31">
        <v>0</v>
      </c>
      <c r="W113" s="31">
        <v>0</v>
      </c>
      <c r="X113" s="31">
        <v>0</v>
      </c>
      <c r="Y113" s="31">
        <f t="shared" si="20"/>
        <v>0</v>
      </c>
      <c r="Z113" s="7">
        <f t="shared" si="21"/>
        <v>0</v>
      </c>
      <c r="AA113" s="31" t="s">
        <v>1087</v>
      </c>
      <c r="AB113" s="31" t="s">
        <v>1088</v>
      </c>
      <c r="AC113" s="31" t="s">
        <v>1088</v>
      </c>
      <c r="AD113" s="31">
        <f t="shared" si="22"/>
        <v>0</v>
      </c>
      <c r="AE113" s="31">
        <f t="shared" si="23"/>
        <v>0</v>
      </c>
      <c r="AF113" s="7">
        <f t="shared" si="24"/>
        <v>0</v>
      </c>
      <c r="AG113" s="38">
        <f t="shared" si="25"/>
        <v>0</v>
      </c>
      <c r="AH113" s="38">
        <f t="shared" si="26"/>
        <v>8.5845125935991966</v>
      </c>
      <c r="AI113" s="38" t="str">
        <f t="shared" si="27"/>
        <v>G1</v>
      </c>
    </row>
    <row r="114" spans="1:35" x14ac:dyDescent="0.25">
      <c r="A114" s="1">
        <v>73152</v>
      </c>
      <c r="B114" s="1" t="s">
        <v>294</v>
      </c>
      <c r="C114" s="1">
        <v>73</v>
      </c>
      <c r="D114" s="1" t="s">
        <v>35</v>
      </c>
      <c r="E114" s="31">
        <v>49261.287156405757</v>
      </c>
      <c r="F114" s="31">
        <v>69514.195984323669</v>
      </c>
      <c r="G114" s="31">
        <v>90707.535408768046</v>
      </c>
      <c r="H114" s="31">
        <v>109328.69742831223</v>
      </c>
      <c r="I114" s="31">
        <f t="shared" si="14"/>
        <v>79702.928994452421</v>
      </c>
      <c r="J114" s="38">
        <f t="shared" si="15"/>
        <v>6.7801661693141266E-2</v>
      </c>
      <c r="K114" s="31">
        <v>5454557.1326431036</v>
      </c>
      <c r="L114" s="31">
        <v>6892339.2232602378</v>
      </c>
      <c r="M114" s="31">
        <v>7121895.1724468889</v>
      </c>
      <c r="N114" s="31">
        <v>7548834.9484877307</v>
      </c>
      <c r="O114" s="31">
        <f t="shared" si="16"/>
        <v>6754406.6192094907</v>
      </c>
      <c r="P114" s="7">
        <f t="shared" si="17"/>
        <v>7.858101651275462E-2</v>
      </c>
      <c r="Q114" s="26">
        <v>0.21903052064631956</v>
      </c>
      <c r="R114" s="8">
        <v>103.59999847412109</v>
      </c>
      <c r="S114" s="7">
        <f t="shared" si="18"/>
        <v>0.23131195515343639</v>
      </c>
      <c r="T114" s="38">
        <f t="shared" si="19"/>
        <v>0.17630783077083687</v>
      </c>
      <c r="U114" s="31">
        <v>0</v>
      </c>
      <c r="V114" s="31">
        <v>7002.44287109375</v>
      </c>
      <c r="W114" s="31">
        <v>0</v>
      </c>
      <c r="X114" s="31">
        <v>0</v>
      </c>
      <c r="Y114" s="31">
        <f t="shared" si="20"/>
        <v>1750.6107177734375</v>
      </c>
      <c r="Z114" s="7">
        <f t="shared" si="21"/>
        <v>3.7277215230062583E-2</v>
      </c>
      <c r="AA114" s="31" t="s">
        <v>1087</v>
      </c>
      <c r="AB114" s="31" t="s">
        <v>1088</v>
      </c>
      <c r="AC114" s="31" t="s">
        <v>1087</v>
      </c>
      <c r="AD114" s="31">
        <f t="shared" si="22"/>
        <v>0</v>
      </c>
      <c r="AE114" s="31">
        <f t="shared" si="23"/>
        <v>0</v>
      </c>
      <c r="AF114" s="7">
        <f t="shared" si="24"/>
        <v>0</v>
      </c>
      <c r="AG114" s="38">
        <f t="shared" si="25"/>
        <v>1.8638607615031291E-2</v>
      </c>
      <c r="AH114" s="38">
        <f t="shared" si="26"/>
        <v>8.7582700026336457</v>
      </c>
      <c r="AI114" s="38" t="str">
        <f t="shared" si="27"/>
        <v>G1</v>
      </c>
    </row>
    <row r="115" spans="1:35" x14ac:dyDescent="0.25">
      <c r="A115" s="1">
        <v>41660</v>
      </c>
      <c r="B115" s="1" t="s">
        <v>240</v>
      </c>
      <c r="C115" s="1">
        <v>41</v>
      </c>
      <c r="D115" s="1" t="s">
        <v>99</v>
      </c>
      <c r="E115" s="31">
        <v>45278.880783444067</v>
      </c>
      <c r="F115" s="31">
        <v>63805.952674110638</v>
      </c>
      <c r="G115" s="31">
        <v>91663.956444708907</v>
      </c>
      <c r="H115" s="31">
        <v>67346.213501146936</v>
      </c>
      <c r="I115" s="31">
        <f t="shared" si="14"/>
        <v>67023.750850852637</v>
      </c>
      <c r="J115" s="38">
        <f t="shared" si="15"/>
        <v>5.5600270975860656E-2</v>
      </c>
      <c r="K115" s="31">
        <v>7574335.8962439597</v>
      </c>
      <c r="L115" s="31">
        <v>8979049.534931656</v>
      </c>
      <c r="M115" s="31">
        <v>9728533.9112378005</v>
      </c>
      <c r="N115" s="31">
        <v>9778059.3143678047</v>
      </c>
      <c r="O115" s="31">
        <f t="shared" si="16"/>
        <v>9014994.6641953066</v>
      </c>
      <c r="P115" s="7">
        <f t="shared" si="17"/>
        <v>0.11717167547956393</v>
      </c>
      <c r="Q115" s="26">
        <v>0.24214933705512909</v>
      </c>
      <c r="R115" s="8">
        <v>117.40000152587891</v>
      </c>
      <c r="S115" s="7">
        <f t="shared" si="18"/>
        <v>0.26212378656309482</v>
      </c>
      <c r="T115" s="38">
        <f t="shared" si="19"/>
        <v>0.20714826636592928</v>
      </c>
      <c r="U115" s="31">
        <v>0</v>
      </c>
      <c r="V115" s="31">
        <v>0</v>
      </c>
      <c r="W115" s="31">
        <v>0</v>
      </c>
      <c r="X115" s="31">
        <v>0</v>
      </c>
      <c r="Y115" s="31">
        <f t="shared" si="20"/>
        <v>0</v>
      </c>
      <c r="Z115" s="7">
        <f t="shared" si="21"/>
        <v>0</v>
      </c>
      <c r="AA115" s="31" t="s">
        <v>1087</v>
      </c>
      <c r="AB115" s="31" t="s">
        <v>1087</v>
      </c>
      <c r="AC115" s="31" t="s">
        <v>1087</v>
      </c>
      <c r="AD115" s="31">
        <f t="shared" si="22"/>
        <v>0</v>
      </c>
      <c r="AE115" s="31">
        <f t="shared" si="23"/>
        <v>0</v>
      </c>
      <c r="AF115" s="7">
        <f t="shared" si="24"/>
        <v>0</v>
      </c>
      <c r="AG115" s="38">
        <f t="shared" si="25"/>
        <v>0</v>
      </c>
      <c r="AH115" s="38">
        <f t="shared" si="26"/>
        <v>8.7582845780596656</v>
      </c>
      <c r="AI115" s="38" t="str">
        <f t="shared" si="27"/>
        <v>G1</v>
      </c>
    </row>
    <row r="116" spans="1:35" x14ac:dyDescent="0.25">
      <c r="A116" s="1">
        <v>68397</v>
      </c>
      <c r="B116" s="1" t="s">
        <v>345</v>
      </c>
      <c r="C116" s="1">
        <v>68</v>
      </c>
      <c r="D116" s="1" t="s">
        <v>350</v>
      </c>
      <c r="E116" s="31">
        <v>98462.641918061607</v>
      </c>
      <c r="F116" s="31">
        <v>143311.68631785802</v>
      </c>
      <c r="G116" s="31">
        <v>134113.07527158753</v>
      </c>
      <c r="H116" s="31">
        <v>110242.42750606172</v>
      </c>
      <c r="I116" s="31">
        <f t="shared" si="14"/>
        <v>121532.45775339223</v>
      </c>
      <c r="J116" s="38">
        <f t="shared" si="15"/>
        <v>0.10805493506206064</v>
      </c>
      <c r="K116" s="31">
        <v>7530940.0481658354</v>
      </c>
      <c r="L116" s="31">
        <v>10791914.025487602</v>
      </c>
      <c r="M116" s="31">
        <v>10884974.797361618</v>
      </c>
      <c r="N116" s="31">
        <v>11291805.890775301</v>
      </c>
      <c r="O116" s="31">
        <f t="shared" si="16"/>
        <v>10124908.690447589</v>
      </c>
      <c r="P116" s="7">
        <f t="shared" si="17"/>
        <v>0.13611909660062399</v>
      </c>
      <c r="Q116" s="26">
        <v>0.16149068322981366</v>
      </c>
      <c r="R116" s="8">
        <v>76.400001525878906</v>
      </c>
      <c r="S116" s="7">
        <f t="shared" si="18"/>
        <v>0.17058140914057093</v>
      </c>
      <c r="T116" s="38">
        <f t="shared" si="19"/>
        <v>0.15606372965700288</v>
      </c>
      <c r="U116" s="31">
        <v>0</v>
      </c>
      <c r="V116" s="31">
        <v>0</v>
      </c>
      <c r="W116" s="31">
        <v>0</v>
      </c>
      <c r="X116" s="31">
        <v>0</v>
      </c>
      <c r="Y116" s="31">
        <f t="shared" si="20"/>
        <v>0</v>
      </c>
      <c r="Z116" s="7">
        <f t="shared" si="21"/>
        <v>0</v>
      </c>
      <c r="AA116" s="31" t="s">
        <v>1087</v>
      </c>
      <c r="AB116" s="31" t="s">
        <v>1088</v>
      </c>
      <c r="AC116" s="31" t="s">
        <v>1087</v>
      </c>
      <c r="AD116" s="31">
        <f t="shared" si="22"/>
        <v>0</v>
      </c>
      <c r="AE116" s="31">
        <f t="shared" si="23"/>
        <v>0</v>
      </c>
      <c r="AF116" s="7">
        <f t="shared" si="24"/>
        <v>0</v>
      </c>
      <c r="AG116" s="38">
        <f t="shared" si="25"/>
        <v>0</v>
      </c>
      <c r="AH116" s="38">
        <f t="shared" si="26"/>
        <v>8.8039554906354507</v>
      </c>
      <c r="AI116" s="38" t="str">
        <f t="shared" si="27"/>
        <v>G1</v>
      </c>
    </row>
    <row r="117" spans="1:35" x14ac:dyDescent="0.25">
      <c r="A117" s="1">
        <v>13580</v>
      </c>
      <c r="B117" s="1" t="s">
        <v>227</v>
      </c>
      <c r="C117" s="1">
        <v>13</v>
      </c>
      <c r="D117" s="1" t="s">
        <v>222</v>
      </c>
      <c r="E117" s="31">
        <v>39894.331242022658</v>
      </c>
      <c r="F117" s="31">
        <v>18413.632766125836</v>
      </c>
      <c r="G117" s="31">
        <v>23774.454023470189</v>
      </c>
      <c r="H117" s="31">
        <v>27958.813471907313</v>
      </c>
      <c r="I117" s="31">
        <f t="shared" si="14"/>
        <v>27510.307875881499</v>
      </c>
      <c r="J117" s="38">
        <f t="shared" si="15"/>
        <v>1.7575806703625966E-2</v>
      </c>
      <c r="K117" s="31">
        <v>9007099.6054633111</v>
      </c>
      <c r="L117" s="31">
        <v>4356271.2066697124</v>
      </c>
      <c r="M117" s="31">
        <v>5450127.3171732733</v>
      </c>
      <c r="N117" s="31">
        <v>5658697.5071629472</v>
      </c>
      <c r="O117" s="31">
        <f t="shared" si="16"/>
        <v>6118048.9091173112</v>
      </c>
      <c r="P117" s="7">
        <f t="shared" si="17"/>
        <v>6.7717708876700519E-2</v>
      </c>
      <c r="Q117" s="26">
        <v>0.42148917914005146</v>
      </c>
      <c r="R117" s="8">
        <v>16.899999618530273</v>
      </c>
      <c r="S117" s="7">
        <f t="shared" si="18"/>
        <v>3.7733320573658732E-2</v>
      </c>
      <c r="T117" s="38">
        <f t="shared" si="19"/>
        <v>0.17564673619680357</v>
      </c>
      <c r="U117" s="31">
        <v>12134.333984375</v>
      </c>
      <c r="V117" s="31">
        <v>3403.477294921875</v>
      </c>
      <c r="W117" s="31">
        <v>9836.884765625</v>
      </c>
      <c r="X117" s="31">
        <v>1327.581298828125</v>
      </c>
      <c r="Y117" s="31">
        <f t="shared" si="20"/>
        <v>6675.5693359375</v>
      </c>
      <c r="Z117" s="7">
        <f t="shared" si="21"/>
        <v>0.14214846989823676</v>
      </c>
      <c r="AA117" s="31" t="s">
        <v>1087</v>
      </c>
      <c r="AB117" s="31" t="s">
        <v>1087</v>
      </c>
      <c r="AC117" s="31" t="s">
        <v>1087</v>
      </c>
      <c r="AD117" s="31">
        <f t="shared" si="22"/>
        <v>0</v>
      </c>
      <c r="AE117" s="31">
        <f t="shared" si="23"/>
        <v>0</v>
      </c>
      <c r="AF117" s="7">
        <f t="shared" si="24"/>
        <v>0</v>
      </c>
      <c r="AG117" s="38">
        <f t="shared" si="25"/>
        <v>7.1074234949118381E-2</v>
      </c>
      <c r="AH117" s="38">
        <f t="shared" si="26"/>
        <v>8.8098925949849303</v>
      </c>
      <c r="AI117" s="38" t="str">
        <f t="shared" si="27"/>
        <v>G1</v>
      </c>
    </row>
    <row r="118" spans="1:35" x14ac:dyDescent="0.25">
      <c r="A118" s="1">
        <v>86760</v>
      </c>
      <c r="B118" s="1" t="s">
        <v>101</v>
      </c>
      <c r="C118" s="1">
        <v>86</v>
      </c>
      <c r="D118" s="1" t="s">
        <v>513</v>
      </c>
      <c r="E118" s="31">
        <v>64126.37189702606</v>
      </c>
      <c r="F118" s="31">
        <v>64214.434551525963</v>
      </c>
      <c r="G118" s="31">
        <v>92493.193869133713</v>
      </c>
      <c r="H118" s="31">
        <v>115639.33302627289</v>
      </c>
      <c r="I118" s="31">
        <f t="shared" si="14"/>
        <v>84118.33333598965</v>
      </c>
      <c r="J118" s="38">
        <f t="shared" si="15"/>
        <v>7.2050681064563804E-2</v>
      </c>
      <c r="K118" s="31">
        <v>3316748.2234079284</v>
      </c>
      <c r="L118" s="31">
        <v>3516720.7684438038</v>
      </c>
      <c r="M118" s="31">
        <v>3343988.8512056619</v>
      </c>
      <c r="N118" s="31">
        <v>3416946.3118238677</v>
      </c>
      <c r="O118" s="31">
        <f t="shared" si="16"/>
        <v>3398601.0387203153</v>
      </c>
      <c r="P118" s="7">
        <f t="shared" si="17"/>
        <v>2.1293821261580095E-2</v>
      </c>
      <c r="Q118" s="26">
        <v>0.40841963943229764</v>
      </c>
      <c r="R118" s="8">
        <v>66.400001525878906</v>
      </c>
      <c r="S118" s="7">
        <f t="shared" si="18"/>
        <v>0.14825400001312608</v>
      </c>
      <c r="T118" s="38">
        <f t="shared" si="19"/>
        <v>0.19265582023566794</v>
      </c>
      <c r="U118" s="31">
        <v>1784.4283447265625</v>
      </c>
      <c r="V118" s="31">
        <v>0</v>
      </c>
      <c r="W118" s="31">
        <v>0</v>
      </c>
      <c r="X118" s="31">
        <v>0</v>
      </c>
      <c r="Y118" s="31">
        <f t="shared" si="20"/>
        <v>446.10708618164063</v>
      </c>
      <c r="Z118" s="7">
        <f t="shared" si="21"/>
        <v>9.499330546999021E-3</v>
      </c>
      <c r="AA118" s="31" t="s">
        <v>1087</v>
      </c>
      <c r="AB118" s="31" t="s">
        <v>1088</v>
      </c>
      <c r="AC118" s="31" t="s">
        <v>1087</v>
      </c>
      <c r="AD118" s="31">
        <f t="shared" si="22"/>
        <v>0</v>
      </c>
      <c r="AE118" s="31">
        <f t="shared" si="23"/>
        <v>0</v>
      </c>
      <c r="AF118" s="7">
        <f t="shared" si="24"/>
        <v>0</v>
      </c>
      <c r="AG118" s="38">
        <f t="shared" si="25"/>
        <v>4.7496652734995105E-3</v>
      </c>
      <c r="AH118" s="38">
        <f t="shared" si="26"/>
        <v>8.9818722191243765</v>
      </c>
      <c r="AI118" s="38" t="str">
        <f t="shared" si="27"/>
        <v>G1</v>
      </c>
    </row>
    <row r="119" spans="1:35" x14ac:dyDescent="0.25">
      <c r="A119" s="1">
        <v>47980</v>
      </c>
      <c r="B119" s="1" t="s">
        <v>786</v>
      </c>
      <c r="C119" s="1">
        <v>47</v>
      </c>
      <c r="D119" s="1" t="s">
        <v>69</v>
      </c>
      <c r="E119" s="31">
        <v>48735.865068386272</v>
      </c>
      <c r="F119" s="31">
        <v>52554.05933324834</v>
      </c>
      <c r="G119" s="31">
        <v>61424.514855863563</v>
      </c>
      <c r="H119" s="31">
        <v>70860.801153729437</v>
      </c>
      <c r="I119" s="31">
        <f t="shared" si="14"/>
        <v>58393.8101028069</v>
      </c>
      <c r="J119" s="38">
        <f t="shared" si="15"/>
        <v>4.7295530894025072E-2</v>
      </c>
      <c r="K119" s="31">
        <v>8925335.3880055472</v>
      </c>
      <c r="L119" s="31">
        <v>10992264.000774894</v>
      </c>
      <c r="M119" s="31">
        <v>10239507.800842786</v>
      </c>
      <c r="N119" s="31">
        <v>10837092.038842704</v>
      </c>
      <c r="O119" s="31">
        <f t="shared" si="16"/>
        <v>10248549.807116482</v>
      </c>
      <c r="P119" s="7">
        <f t="shared" si="17"/>
        <v>0.13822978287901427</v>
      </c>
      <c r="Q119" s="26">
        <v>8.1686603661357479E-2</v>
      </c>
      <c r="R119" s="8">
        <v>73.800003051757813</v>
      </c>
      <c r="S119" s="7">
        <f t="shared" si="18"/>
        <v>0.16477628617432752</v>
      </c>
      <c r="T119" s="38">
        <f t="shared" si="19"/>
        <v>0.12823089090489978</v>
      </c>
      <c r="U119" s="31">
        <v>2448.453369140625</v>
      </c>
      <c r="V119" s="31">
        <v>263.85684204101563</v>
      </c>
      <c r="W119" s="31">
        <v>0</v>
      </c>
      <c r="X119" s="31">
        <v>32948.3671875</v>
      </c>
      <c r="Y119" s="31">
        <f t="shared" si="20"/>
        <v>8915.1693496704102</v>
      </c>
      <c r="Z119" s="7">
        <f t="shared" si="21"/>
        <v>0.18983814236143112</v>
      </c>
      <c r="AA119" s="31" t="s">
        <v>1087</v>
      </c>
      <c r="AB119" s="31" t="s">
        <v>1088</v>
      </c>
      <c r="AC119" s="31" t="s">
        <v>1087</v>
      </c>
      <c r="AD119" s="31">
        <f t="shared" si="22"/>
        <v>0</v>
      </c>
      <c r="AE119" s="31">
        <f t="shared" si="23"/>
        <v>0</v>
      </c>
      <c r="AF119" s="7">
        <f t="shared" si="24"/>
        <v>0</v>
      </c>
      <c r="AG119" s="38">
        <f t="shared" si="25"/>
        <v>9.4919071180715561E-2</v>
      </c>
      <c r="AH119" s="38">
        <f t="shared" si="26"/>
        <v>9.0148497659880142</v>
      </c>
      <c r="AI119" s="38" t="str">
        <f t="shared" si="27"/>
        <v>G1</v>
      </c>
    </row>
    <row r="120" spans="1:35" x14ac:dyDescent="0.25">
      <c r="A120" s="1">
        <v>15740</v>
      </c>
      <c r="B120" s="1" t="s">
        <v>734</v>
      </c>
      <c r="C120" s="1">
        <v>15</v>
      </c>
      <c r="D120" s="1" t="s">
        <v>827</v>
      </c>
      <c r="E120" s="31">
        <v>68618.77947905453</v>
      </c>
      <c r="F120" s="31">
        <v>68136.312367052495</v>
      </c>
      <c r="G120" s="31">
        <v>106814.10123928644</v>
      </c>
      <c r="H120" s="31">
        <v>139636.52529497299</v>
      </c>
      <c r="I120" s="31">
        <f t="shared" si="14"/>
        <v>95801.429595091613</v>
      </c>
      <c r="J120" s="38">
        <f t="shared" si="15"/>
        <v>8.3293525090448794E-2</v>
      </c>
      <c r="K120" s="31">
        <v>12654887.991460549</v>
      </c>
      <c r="L120" s="31">
        <v>13411844.038944649</v>
      </c>
      <c r="M120" s="31">
        <v>16608207.991186939</v>
      </c>
      <c r="N120" s="31">
        <v>14040279.006815827</v>
      </c>
      <c r="O120" s="31">
        <f t="shared" si="16"/>
        <v>14178804.757101992</v>
      </c>
      <c r="P120" s="7">
        <f t="shared" si="17"/>
        <v>0.20532344408983286</v>
      </c>
      <c r="Q120" s="26">
        <v>0.17559125390450692</v>
      </c>
      <c r="R120" s="8">
        <v>63.599998474121094</v>
      </c>
      <c r="S120" s="7">
        <f t="shared" si="18"/>
        <v>0.14200231864365701</v>
      </c>
      <c r="T120" s="38">
        <f t="shared" si="19"/>
        <v>0.17430567221266557</v>
      </c>
      <c r="U120" s="31">
        <v>59.780006408691406</v>
      </c>
      <c r="V120" s="31">
        <v>3867.410400390625</v>
      </c>
      <c r="W120" s="31">
        <v>805.656005859375</v>
      </c>
      <c r="X120" s="31">
        <v>742.9815673828125</v>
      </c>
      <c r="Y120" s="31">
        <f t="shared" si="20"/>
        <v>1368.956995010376</v>
      </c>
      <c r="Z120" s="7">
        <f t="shared" si="21"/>
        <v>2.9150343948885771E-2</v>
      </c>
      <c r="AA120" s="31" t="s">
        <v>1087</v>
      </c>
      <c r="AB120" s="31" t="s">
        <v>1088</v>
      </c>
      <c r="AC120" s="31" t="s">
        <v>1087</v>
      </c>
      <c r="AD120" s="31">
        <f t="shared" si="22"/>
        <v>0</v>
      </c>
      <c r="AE120" s="31">
        <f t="shared" si="23"/>
        <v>0</v>
      </c>
      <c r="AF120" s="7">
        <f t="shared" si="24"/>
        <v>0</v>
      </c>
      <c r="AG120" s="38">
        <f t="shared" si="25"/>
        <v>1.4575171974442885E-2</v>
      </c>
      <c r="AH120" s="38">
        <f t="shared" si="26"/>
        <v>9.0724789759185747</v>
      </c>
      <c r="AI120" s="38" t="str">
        <f t="shared" si="27"/>
        <v>G1</v>
      </c>
    </row>
    <row r="121" spans="1:35" x14ac:dyDescent="0.25">
      <c r="A121" s="1">
        <v>25805</v>
      </c>
      <c r="B121" s="1" t="s">
        <v>547</v>
      </c>
      <c r="C121" s="1">
        <v>25</v>
      </c>
      <c r="D121" s="1" t="s">
        <v>61</v>
      </c>
      <c r="E121" s="31">
        <v>109859.42824201299</v>
      </c>
      <c r="F121" s="31">
        <v>149531.31031336632</v>
      </c>
      <c r="G121" s="31">
        <v>150449.62146398035</v>
      </c>
      <c r="H121" s="31">
        <v>155621.78541434716</v>
      </c>
      <c r="I121" s="31">
        <f t="shared" si="14"/>
        <v>141365.5363584267</v>
      </c>
      <c r="J121" s="38">
        <f t="shared" si="15"/>
        <v>0.12714064696277375</v>
      </c>
      <c r="K121" s="31">
        <v>8581560.2637517583</v>
      </c>
      <c r="L121" s="31">
        <v>9380102.0815651361</v>
      </c>
      <c r="M121" s="31">
        <v>9970153.8895901851</v>
      </c>
      <c r="N121" s="31">
        <v>9325829.4170679916</v>
      </c>
      <c r="O121" s="31">
        <f t="shared" si="16"/>
        <v>9314411.4129937682</v>
      </c>
      <c r="P121" s="7">
        <f t="shared" si="17"/>
        <v>0.12228304005015059</v>
      </c>
      <c r="Q121" s="26">
        <v>0.10832642916321458</v>
      </c>
      <c r="R121" s="8">
        <v>89</v>
      </c>
      <c r="S121" s="7">
        <f t="shared" si="18"/>
        <v>0.19871394123425917</v>
      </c>
      <c r="T121" s="38">
        <f t="shared" si="19"/>
        <v>0.14310780348254146</v>
      </c>
      <c r="U121" s="31">
        <v>665.18572998046875</v>
      </c>
      <c r="V121" s="31">
        <v>109.79647827148438</v>
      </c>
      <c r="W121" s="31">
        <v>1244.79052734375</v>
      </c>
      <c r="X121" s="31">
        <v>1035.62548828125</v>
      </c>
      <c r="Y121" s="31">
        <f t="shared" si="20"/>
        <v>763.84955596923828</v>
      </c>
      <c r="Z121" s="7">
        <f t="shared" si="21"/>
        <v>1.6265286172512817E-2</v>
      </c>
      <c r="AA121" s="31" t="s">
        <v>1087</v>
      </c>
      <c r="AB121" s="31" t="s">
        <v>1088</v>
      </c>
      <c r="AC121" s="31" t="s">
        <v>1087</v>
      </c>
      <c r="AD121" s="31">
        <f t="shared" si="22"/>
        <v>0</v>
      </c>
      <c r="AE121" s="31">
        <f t="shared" si="23"/>
        <v>0</v>
      </c>
      <c r="AF121" s="7">
        <f t="shared" si="24"/>
        <v>0</v>
      </c>
      <c r="AG121" s="38">
        <f t="shared" si="25"/>
        <v>8.1326430862564084E-3</v>
      </c>
      <c r="AH121" s="38">
        <f t="shared" si="26"/>
        <v>9.2793697843857199</v>
      </c>
      <c r="AI121" s="38" t="str">
        <f t="shared" si="27"/>
        <v>G1</v>
      </c>
    </row>
    <row r="122" spans="1:35" x14ac:dyDescent="0.25">
      <c r="A122" s="1">
        <v>91540</v>
      </c>
      <c r="B122" s="1" t="s">
        <v>778</v>
      </c>
      <c r="C122" s="1">
        <v>91</v>
      </c>
      <c r="D122" s="1" t="s">
        <v>779</v>
      </c>
      <c r="E122" s="31">
        <v>77307.06040224187</v>
      </c>
      <c r="F122" s="31">
        <v>98116.745976581282</v>
      </c>
      <c r="G122" s="31">
        <v>108554.98488235242</v>
      </c>
      <c r="H122" s="31">
        <v>161280.93417559526</v>
      </c>
      <c r="I122" s="31">
        <f t="shared" si="14"/>
        <v>111314.93135919271</v>
      </c>
      <c r="J122" s="38">
        <f t="shared" si="15"/>
        <v>9.8222434068083703E-2</v>
      </c>
      <c r="K122" s="31">
        <v>5365914.8448526356</v>
      </c>
      <c r="L122" s="31">
        <v>5606472.864196402</v>
      </c>
      <c r="M122" s="31">
        <v>5923000.7813630197</v>
      </c>
      <c r="N122" s="31">
        <v>6243666.637845262</v>
      </c>
      <c r="O122" s="31">
        <f t="shared" si="16"/>
        <v>5784763.7820643298</v>
      </c>
      <c r="P122" s="7">
        <f t="shared" si="17"/>
        <v>6.2028174817038616E-2</v>
      </c>
      <c r="Q122" s="26">
        <v>0.26513109531977458</v>
      </c>
      <c r="R122" s="8">
        <v>96.599998474121094</v>
      </c>
      <c r="S122" s="7">
        <f t="shared" si="18"/>
        <v>0.21568276876422501</v>
      </c>
      <c r="T122" s="38">
        <f t="shared" si="19"/>
        <v>0.18094734630034606</v>
      </c>
      <c r="U122" s="31">
        <v>0</v>
      </c>
      <c r="V122" s="31">
        <v>0</v>
      </c>
      <c r="W122" s="31">
        <v>0</v>
      </c>
      <c r="X122" s="31">
        <v>0</v>
      </c>
      <c r="Y122" s="31">
        <f t="shared" si="20"/>
        <v>0</v>
      </c>
      <c r="Z122" s="7">
        <f t="shared" si="21"/>
        <v>0</v>
      </c>
      <c r="AA122" s="31" t="s">
        <v>1087</v>
      </c>
      <c r="AB122" s="31" t="s">
        <v>1088</v>
      </c>
      <c r="AC122" s="31" t="s">
        <v>1087</v>
      </c>
      <c r="AD122" s="31">
        <f t="shared" si="22"/>
        <v>0</v>
      </c>
      <c r="AE122" s="31">
        <f t="shared" si="23"/>
        <v>0</v>
      </c>
      <c r="AF122" s="7">
        <f t="shared" si="24"/>
        <v>0</v>
      </c>
      <c r="AG122" s="38">
        <f t="shared" si="25"/>
        <v>0</v>
      </c>
      <c r="AH122" s="38">
        <f t="shared" si="26"/>
        <v>9.3056593456143251</v>
      </c>
      <c r="AI122" s="38" t="str">
        <f t="shared" si="27"/>
        <v>G1</v>
      </c>
    </row>
    <row r="123" spans="1:35" x14ac:dyDescent="0.25">
      <c r="A123" s="1">
        <v>41791</v>
      </c>
      <c r="B123" s="1" t="s">
        <v>581</v>
      </c>
      <c r="C123" s="1">
        <v>41</v>
      </c>
      <c r="D123" s="1" t="s">
        <v>99</v>
      </c>
      <c r="E123" s="31">
        <v>52750.800910911865</v>
      </c>
      <c r="F123" s="31">
        <v>52241.24754866615</v>
      </c>
      <c r="G123" s="31">
        <v>58649.794214047382</v>
      </c>
      <c r="H123" s="31">
        <v>76344.011805594389</v>
      </c>
      <c r="I123" s="31">
        <f t="shared" si="14"/>
        <v>59996.463619804941</v>
      </c>
      <c r="J123" s="38">
        <f t="shared" si="15"/>
        <v>4.8837791876862338E-2</v>
      </c>
      <c r="K123" s="31">
        <v>6610132.604654572</v>
      </c>
      <c r="L123" s="31">
        <v>7488865.6117655728</v>
      </c>
      <c r="M123" s="31">
        <v>8359171.878081236</v>
      </c>
      <c r="N123" s="31">
        <v>8460008.2828802038</v>
      </c>
      <c r="O123" s="31">
        <f t="shared" si="16"/>
        <v>7729544.5943453964</v>
      </c>
      <c r="P123" s="7">
        <f t="shared" si="17"/>
        <v>9.5227666099141697E-2</v>
      </c>
      <c r="Q123" s="26">
        <v>0.2860145421495115</v>
      </c>
      <c r="R123" s="8">
        <v>113.19999694824219</v>
      </c>
      <c r="S123" s="7">
        <f t="shared" si="18"/>
        <v>0.25274626450889121</v>
      </c>
      <c r="T123" s="38">
        <f t="shared" si="19"/>
        <v>0.21132949091918149</v>
      </c>
      <c r="U123" s="31">
        <v>598.7720947265625</v>
      </c>
      <c r="V123" s="31">
        <v>960.904541015625</v>
      </c>
      <c r="W123" s="31">
        <v>1533.109375</v>
      </c>
      <c r="X123" s="31">
        <v>4544.421875</v>
      </c>
      <c r="Y123" s="31">
        <f t="shared" si="20"/>
        <v>1909.3019714355469</v>
      </c>
      <c r="Z123" s="7">
        <f t="shared" si="21"/>
        <v>4.0656360552224664E-2</v>
      </c>
      <c r="AA123" s="31" t="s">
        <v>1087</v>
      </c>
      <c r="AB123" s="31" t="s">
        <v>1088</v>
      </c>
      <c r="AC123" s="31" t="s">
        <v>1087</v>
      </c>
      <c r="AD123" s="31">
        <f t="shared" si="22"/>
        <v>0</v>
      </c>
      <c r="AE123" s="31">
        <f t="shared" si="23"/>
        <v>0</v>
      </c>
      <c r="AF123" s="7">
        <f t="shared" si="24"/>
        <v>0</v>
      </c>
      <c r="AG123" s="38">
        <f t="shared" si="25"/>
        <v>2.0328180276112332E-2</v>
      </c>
      <c r="AH123" s="38">
        <f t="shared" si="26"/>
        <v>9.3498487690718726</v>
      </c>
      <c r="AI123" s="38" t="str">
        <f t="shared" si="27"/>
        <v>G1</v>
      </c>
    </row>
    <row r="124" spans="1:35" x14ac:dyDescent="0.25">
      <c r="A124" s="1">
        <v>23586</v>
      </c>
      <c r="B124" s="1" t="s">
        <v>838</v>
      </c>
      <c r="C124" s="1">
        <v>23</v>
      </c>
      <c r="D124" s="1" t="s">
        <v>410</v>
      </c>
      <c r="E124" s="31">
        <v>89580.836775950083</v>
      </c>
      <c r="F124" s="31">
        <v>82614.538797377987</v>
      </c>
      <c r="G124" s="31">
        <v>109962.26445018165</v>
      </c>
      <c r="H124" s="31">
        <v>70852.847198322168</v>
      </c>
      <c r="I124" s="31">
        <f t="shared" si="14"/>
        <v>88252.62180545798</v>
      </c>
      <c r="J124" s="38">
        <f t="shared" si="15"/>
        <v>7.6029177808013562E-2</v>
      </c>
      <c r="K124" s="31">
        <v>3550661.2543194438</v>
      </c>
      <c r="L124" s="31">
        <v>3857034.8639123421</v>
      </c>
      <c r="M124" s="31">
        <v>3996069.0285754623</v>
      </c>
      <c r="N124" s="31">
        <v>4005380.5248089777</v>
      </c>
      <c r="O124" s="31">
        <f t="shared" si="16"/>
        <v>3852286.4179040566</v>
      </c>
      <c r="P124" s="7">
        <f t="shared" si="17"/>
        <v>2.903871657107342E-2</v>
      </c>
      <c r="Q124" s="26">
        <v>0.42579446692761891</v>
      </c>
      <c r="R124" s="8">
        <v>66.800003051757813</v>
      </c>
      <c r="S124" s="7">
        <f t="shared" si="18"/>
        <v>0.14914709978511614</v>
      </c>
      <c r="T124" s="38">
        <f t="shared" si="19"/>
        <v>0.20132676109460282</v>
      </c>
      <c r="U124" s="31">
        <v>1431.8084716796875</v>
      </c>
      <c r="V124" s="31">
        <v>0</v>
      </c>
      <c r="W124" s="31">
        <v>0</v>
      </c>
      <c r="X124" s="31">
        <v>0</v>
      </c>
      <c r="Y124" s="31">
        <f t="shared" si="20"/>
        <v>357.95211791992188</v>
      </c>
      <c r="Z124" s="7">
        <f t="shared" si="21"/>
        <v>7.622173225769413E-3</v>
      </c>
      <c r="AA124" s="31" t="s">
        <v>1087</v>
      </c>
      <c r="AB124" s="31" t="s">
        <v>1088</v>
      </c>
      <c r="AC124" s="31" t="s">
        <v>1087</v>
      </c>
      <c r="AD124" s="31">
        <f t="shared" si="22"/>
        <v>0</v>
      </c>
      <c r="AE124" s="31">
        <f t="shared" si="23"/>
        <v>0</v>
      </c>
      <c r="AF124" s="7">
        <f t="shared" si="24"/>
        <v>0</v>
      </c>
      <c r="AG124" s="38">
        <f t="shared" si="25"/>
        <v>3.8110866128847065E-3</v>
      </c>
      <c r="AH124" s="38">
        <f t="shared" si="26"/>
        <v>9.3722341838500363</v>
      </c>
      <c r="AI124" s="38" t="str">
        <f t="shared" si="27"/>
        <v>G1</v>
      </c>
    </row>
    <row r="125" spans="1:35" x14ac:dyDescent="0.25">
      <c r="A125" s="1">
        <v>73555</v>
      </c>
      <c r="B125" s="1" t="s">
        <v>200</v>
      </c>
      <c r="C125" s="1">
        <v>73</v>
      </c>
      <c r="D125" s="1" t="s">
        <v>35</v>
      </c>
      <c r="E125" s="31">
        <v>63390.646659524595</v>
      </c>
      <c r="F125" s="31">
        <v>51427.790826367767</v>
      </c>
      <c r="G125" s="31">
        <v>67844.260297622735</v>
      </c>
      <c r="H125" s="31">
        <v>101239.82006587139</v>
      </c>
      <c r="I125" s="31">
        <f t="shared" si="14"/>
        <v>70975.629462346624</v>
      </c>
      <c r="J125" s="38">
        <f t="shared" si="15"/>
        <v>5.9403231582612778E-2</v>
      </c>
      <c r="K125" s="31">
        <v>9473984.9490313996</v>
      </c>
      <c r="L125" s="31">
        <v>8688928.5375262778</v>
      </c>
      <c r="M125" s="31">
        <v>8556216.1112128533</v>
      </c>
      <c r="N125" s="31">
        <v>9078941.150001727</v>
      </c>
      <c r="O125" s="31">
        <f t="shared" si="16"/>
        <v>8949517.6869430654</v>
      </c>
      <c r="P125" s="7">
        <f t="shared" si="17"/>
        <v>0.11605391335349968</v>
      </c>
      <c r="Q125" s="26">
        <v>0.25458493402371807</v>
      </c>
      <c r="R125" s="8">
        <v>132.39999389648438</v>
      </c>
      <c r="S125" s="7">
        <f t="shared" si="18"/>
        <v>0.29561488321980078</v>
      </c>
      <c r="T125" s="38">
        <f t="shared" si="19"/>
        <v>0.22208457686567284</v>
      </c>
      <c r="U125" s="31">
        <v>0</v>
      </c>
      <c r="V125" s="31">
        <v>0</v>
      </c>
      <c r="W125" s="31">
        <v>0</v>
      </c>
      <c r="X125" s="31">
        <v>0</v>
      </c>
      <c r="Y125" s="31">
        <f t="shared" si="20"/>
        <v>0</v>
      </c>
      <c r="Z125" s="7">
        <f t="shared" si="21"/>
        <v>0</v>
      </c>
      <c r="AA125" s="31" t="s">
        <v>1087</v>
      </c>
      <c r="AB125" s="31" t="s">
        <v>1087</v>
      </c>
      <c r="AC125" s="31" t="s">
        <v>1087</v>
      </c>
      <c r="AD125" s="31">
        <f t="shared" si="22"/>
        <v>0</v>
      </c>
      <c r="AE125" s="31">
        <f t="shared" si="23"/>
        <v>0</v>
      </c>
      <c r="AF125" s="7">
        <f t="shared" si="24"/>
        <v>0</v>
      </c>
      <c r="AG125" s="38">
        <f t="shared" si="25"/>
        <v>0</v>
      </c>
      <c r="AH125" s="38">
        <f t="shared" si="26"/>
        <v>9.3829269482761877</v>
      </c>
      <c r="AI125" s="38" t="str">
        <f t="shared" si="27"/>
        <v>G1</v>
      </c>
    </row>
    <row r="126" spans="1:35" x14ac:dyDescent="0.25">
      <c r="A126" s="1">
        <v>15131</v>
      </c>
      <c r="B126" s="1" t="s">
        <v>96</v>
      </c>
      <c r="C126" s="1">
        <v>15</v>
      </c>
      <c r="D126" s="1" t="s">
        <v>827</v>
      </c>
      <c r="E126" s="31">
        <v>139558.14025934465</v>
      </c>
      <c r="F126" s="31">
        <v>153803.09126326718</v>
      </c>
      <c r="G126" s="31">
        <v>165344.06350436294</v>
      </c>
      <c r="H126" s="31">
        <v>248810.87770299506</v>
      </c>
      <c r="I126" s="31">
        <f t="shared" si="14"/>
        <v>176879.04318249246</v>
      </c>
      <c r="J126" s="38">
        <f t="shared" si="15"/>
        <v>0.16131590403335652</v>
      </c>
      <c r="K126" s="31">
        <v>10523664.312950248</v>
      </c>
      <c r="L126" s="31">
        <v>9687032.6270801648</v>
      </c>
      <c r="M126" s="31">
        <v>18231831.255690169</v>
      </c>
      <c r="N126" s="31">
        <v>11128371.299205823</v>
      </c>
      <c r="O126" s="31">
        <f t="shared" si="16"/>
        <v>12392724.873731602</v>
      </c>
      <c r="P126" s="7">
        <f t="shared" si="17"/>
        <v>0.17483314762935689</v>
      </c>
      <c r="Q126" s="26">
        <v>6.8169323804288071E-2</v>
      </c>
      <c r="R126" s="8">
        <v>52.799999237060547</v>
      </c>
      <c r="S126" s="7">
        <f t="shared" si="18"/>
        <v>0.11788871848946268</v>
      </c>
      <c r="T126" s="38">
        <f t="shared" si="19"/>
        <v>0.12029706330770255</v>
      </c>
      <c r="U126" s="31">
        <v>0</v>
      </c>
      <c r="V126" s="31">
        <v>0</v>
      </c>
      <c r="W126" s="31">
        <v>0</v>
      </c>
      <c r="X126" s="31">
        <v>0</v>
      </c>
      <c r="Y126" s="31">
        <f t="shared" si="20"/>
        <v>0</v>
      </c>
      <c r="Z126" s="7">
        <f t="shared" si="21"/>
        <v>0</v>
      </c>
      <c r="AA126" s="31" t="s">
        <v>1087</v>
      </c>
      <c r="AB126" s="31" t="s">
        <v>1088</v>
      </c>
      <c r="AC126" s="31" t="s">
        <v>1087</v>
      </c>
      <c r="AD126" s="31">
        <f t="shared" si="22"/>
        <v>0</v>
      </c>
      <c r="AE126" s="31">
        <f t="shared" si="23"/>
        <v>0</v>
      </c>
      <c r="AF126" s="7">
        <f t="shared" si="24"/>
        <v>0</v>
      </c>
      <c r="AG126" s="38">
        <f t="shared" si="25"/>
        <v>0</v>
      </c>
      <c r="AH126" s="38">
        <f t="shared" si="26"/>
        <v>9.3870989113686356</v>
      </c>
      <c r="AI126" s="38" t="str">
        <f t="shared" si="27"/>
        <v>G1</v>
      </c>
    </row>
    <row r="127" spans="1:35" x14ac:dyDescent="0.25">
      <c r="A127" s="1">
        <v>66572</v>
      </c>
      <c r="B127" s="1" t="s">
        <v>37</v>
      </c>
      <c r="C127" s="1">
        <v>66</v>
      </c>
      <c r="D127" s="1" t="s">
        <v>38</v>
      </c>
      <c r="E127" s="31">
        <v>55293.555041729305</v>
      </c>
      <c r="F127" s="31">
        <v>90030.610804643657</v>
      </c>
      <c r="G127" s="31">
        <v>63279.061261207826</v>
      </c>
      <c r="H127" s="31">
        <v>68430.677956457832</v>
      </c>
      <c r="I127" s="31">
        <f t="shared" si="14"/>
        <v>69258.476266009646</v>
      </c>
      <c r="J127" s="38">
        <f t="shared" si="15"/>
        <v>5.7750785593397719E-2</v>
      </c>
      <c r="K127" s="31">
        <v>7745089.1654568166</v>
      </c>
      <c r="L127" s="31">
        <v>8489056.3765839767</v>
      </c>
      <c r="M127" s="31">
        <v>8123133.7895893753</v>
      </c>
      <c r="N127" s="31">
        <v>6920943.7954242406</v>
      </c>
      <c r="O127" s="31">
        <f t="shared" si="16"/>
        <v>7819555.781763603</v>
      </c>
      <c r="P127" s="7">
        <f t="shared" si="17"/>
        <v>9.6764253468325692E-2</v>
      </c>
      <c r="Q127" s="26">
        <v>0.25163619950349808</v>
      </c>
      <c r="R127" s="8">
        <v>139.69999694824219</v>
      </c>
      <c r="S127" s="7">
        <f t="shared" si="18"/>
        <v>0.31191389869662006</v>
      </c>
      <c r="T127" s="38">
        <f t="shared" si="19"/>
        <v>0.22010478388948126</v>
      </c>
      <c r="U127" s="31">
        <v>0</v>
      </c>
      <c r="V127" s="31">
        <v>488.75018310546875</v>
      </c>
      <c r="W127" s="31">
        <v>468.7012939453125</v>
      </c>
      <c r="X127" s="31">
        <v>831.26458740234375</v>
      </c>
      <c r="Y127" s="31">
        <f t="shared" si="20"/>
        <v>447.17901611328125</v>
      </c>
      <c r="Z127" s="7">
        <f t="shared" si="21"/>
        <v>9.5221560457621809E-3</v>
      </c>
      <c r="AA127" s="31" t="s">
        <v>1087</v>
      </c>
      <c r="AB127" s="31" t="s">
        <v>1088</v>
      </c>
      <c r="AC127" s="31" t="s">
        <v>1087</v>
      </c>
      <c r="AD127" s="31">
        <f t="shared" si="22"/>
        <v>0</v>
      </c>
      <c r="AE127" s="31">
        <f t="shared" si="23"/>
        <v>0</v>
      </c>
      <c r="AF127" s="7">
        <f t="shared" si="24"/>
        <v>0</v>
      </c>
      <c r="AG127" s="38">
        <f t="shared" si="25"/>
        <v>4.7610780228810904E-3</v>
      </c>
      <c r="AH127" s="38">
        <f t="shared" si="26"/>
        <v>9.42055491685867</v>
      </c>
      <c r="AI127" s="38" t="str">
        <f t="shared" si="27"/>
        <v>G1</v>
      </c>
    </row>
    <row r="128" spans="1:35" x14ac:dyDescent="0.25">
      <c r="A128" s="1">
        <v>27150</v>
      </c>
      <c r="B128" s="1" t="s">
        <v>1151</v>
      </c>
      <c r="C128" s="1">
        <v>27</v>
      </c>
      <c r="D128" s="1" t="s">
        <v>1145</v>
      </c>
      <c r="E128" s="31">
        <v>168370.54266598623</v>
      </c>
      <c r="F128" s="31">
        <v>73529.89642184558</v>
      </c>
      <c r="G128" s="31">
        <v>187818.56293814586</v>
      </c>
      <c r="H128" s="31">
        <v>143403.32880512503</v>
      </c>
      <c r="I128" s="31">
        <f t="shared" si="14"/>
        <v>143280.5827077757</v>
      </c>
      <c r="J128" s="38">
        <f t="shared" si="15"/>
        <v>0.12898352892921286</v>
      </c>
      <c r="K128" s="31">
        <v>11755933.225435451</v>
      </c>
      <c r="L128" s="31">
        <v>7855538.4760275353</v>
      </c>
      <c r="M128" s="31">
        <v>11250226.313701103</v>
      </c>
      <c r="N128" s="31">
        <v>19471425.114145085</v>
      </c>
      <c r="O128" s="31">
        <f t="shared" si="16"/>
        <v>12583280.782327292</v>
      </c>
      <c r="P128" s="7">
        <f t="shared" si="17"/>
        <v>0.17808614107017326</v>
      </c>
      <c r="Q128" s="26">
        <v>0.24185280117173197</v>
      </c>
      <c r="R128" s="8">
        <v>0</v>
      </c>
      <c r="S128" s="7">
        <f t="shared" si="18"/>
        <v>0</v>
      </c>
      <c r="T128" s="38">
        <f t="shared" si="19"/>
        <v>0.1399796474139684</v>
      </c>
      <c r="U128" s="31">
        <v>0</v>
      </c>
      <c r="V128" s="31">
        <v>1594.6458740234375</v>
      </c>
      <c r="W128" s="31">
        <v>0</v>
      </c>
      <c r="X128" s="31">
        <v>3661.662353515625</v>
      </c>
      <c r="Y128" s="31">
        <f t="shared" si="20"/>
        <v>1314.0770568847656</v>
      </c>
      <c r="Z128" s="7">
        <f t="shared" si="21"/>
        <v>2.7981739618665021E-2</v>
      </c>
      <c r="AA128" s="31" t="s">
        <v>1087</v>
      </c>
      <c r="AB128" s="31" t="s">
        <v>1088</v>
      </c>
      <c r="AC128" s="31" t="s">
        <v>1087</v>
      </c>
      <c r="AD128" s="31">
        <f t="shared" si="22"/>
        <v>0</v>
      </c>
      <c r="AE128" s="31">
        <f t="shared" si="23"/>
        <v>0</v>
      </c>
      <c r="AF128" s="7">
        <f t="shared" si="24"/>
        <v>0</v>
      </c>
      <c r="AG128" s="38">
        <f t="shared" si="25"/>
        <v>1.399086980933251E-2</v>
      </c>
      <c r="AH128" s="38">
        <f t="shared" si="26"/>
        <v>9.4318015384171243</v>
      </c>
      <c r="AI128" s="38" t="str">
        <f t="shared" si="27"/>
        <v>G1</v>
      </c>
    </row>
    <row r="129" spans="1:35" x14ac:dyDescent="0.25">
      <c r="A129" s="1">
        <v>68013</v>
      </c>
      <c r="B129" s="1" t="s">
        <v>914</v>
      </c>
      <c r="C129" s="1">
        <v>68</v>
      </c>
      <c r="D129" s="1" t="s">
        <v>350</v>
      </c>
      <c r="E129" s="31">
        <v>295376.72682308353</v>
      </c>
      <c r="F129" s="31">
        <v>166595.48912318161</v>
      </c>
      <c r="G129" s="31">
        <v>127727.07771088505</v>
      </c>
      <c r="H129" s="31">
        <v>154304.03963896135</v>
      </c>
      <c r="I129" s="31">
        <f t="shared" si="14"/>
        <v>186000.83332402789</v>
      </c>
      <c r="J129" s="38">
        <f t="shared" si="15"/>
        <v>0.17009395922726461</v>
      </c>
      <c r="K129" s="31">
        <v>6161582.7848381242</v>
      </c>
      <c r="L129" s="31">
        <v>6548271.879534659</v>
      </c>
      <c r="M129" s="31">
        <v>7210047.6072026705</v>
      </c>
      <c r="N129" s="31">
        <v>8469869.7260305993</v>
      </c>
      <c r="O129" s="31">
        <f t="shared" si="16"/>
        <v>7097442.9994015135</v>
      </c>
      <c r="P129" s="7">
        <f t="shared" si="17"/>
        <v>8.443701490687254E-2</v>
      </c>
      <c r="Q129" s="26">
        <v>0.12129380053908356</v>
      </c>
      <c r="R129" s="8">
        <v>60.099998474121094</v>
      </c>
      <c r="S129" s="7">
        <f t="shared" si="18"/>
        <v>0.1341877254490513</v>
      </c>
      <c r="T129" s="38">
        <f t="shared" si="19"/>
        <v>0.11330618029833579</v>
      </c>
      <c r="U129" s="31">
        <v>0</v>
      </c>
      <c r="V129" s="31">
        <v>0</v>
      </c>
      <c r="W129" s="31">
        <v>0</v>
      </c>
      <c r="X129" s="31">
        <v>0</v>
      </c>
      <c r="Y129" s="31">
        <f t="shared" si="20"/>
        <v>0</v>
      </c>
      <c r="Z129" s="7">
        <f t="shared" si="21"/>
        <v>0</v>
      </c>
      <c r="AA129" s="31" t="s">
        <v>1087</v>
      </c>
      <c r="AB129" s="31" t="s">
        <v>1088</v>
      </c>
      <c r="AC129" s="31" t="s">
        <v>1087</v>
      </c>
      <c r="AD129" s="31">
        <f t="shared" si="22"/>
        <v>0</v>
      </c>
      <c r="AE129" s="31">
        <f t="shared" si="23"/>
        <v>0</v>
      </c>
      <c r="AF129" s="7">
        <f t="shared" si="24"/>
        <v>0</v>
      </c>
      <c r="AG129" s="38">
        <f t="shared" si="25"/>
        <v>0</v>
      </c>
      <c r="AH129" s="38">
        <f t="shared" si="26"/>
        <v>9.4466713175200123</v>
      </c>
      <c r="AI129" s="38" t="str">
        <f t="shared" si="27"/>
        <v>G1</v>
      </c>
    </row>
    <row r="130" spans="1:35" x14ac:dyDescent="0.25">
      <c r="A130" s="1">
        <v>73675</v>
      </c>
      <c r="B130" s="1" t="s">
        <v>124</v>
      </c>
      <c r="C130" s="1">
        <v>73</v>
      </c>
      <c r="D130" s="1" t="s">
        <v>35</v>
      </c>
      <c r="E130" s="31">
        <v>39128.280332662289</v>
      </c>
      <c r="F130" s="31">
        <v>50957.346207518087</v>
      </c>
      <c r="G130" s="31">
        <v>56565.867614455696</v>
      </c>
      <c r="H130" s="31">
        <v>87969.757715860425</v>
      </c>
      <c r="I130" s="31">
        <f t="shared" si="14"/>
        <v>58655.312967624122</v>
      </c>
      <c r="J130" s="38">
        <f t="shared" si="15"/>
        <v>4.7547179588537165E-2</v>
      </c>
      <c r="K130" s="31">
        <v>6944103.462581058</v>
      </c>
      <c r="L130" s="31">
        <v>7729993.3402232071</v>
      </c>
      <c r="M130" s="31">
        <v>8217883.4215348065</v>
      </c>
      <c r="N130" s="31">
        <v>8280012.9828346781</v>
      </c>
      <c r="O130" s="31">
        <f t="shared" si="16"/>
        <v>7792998.3017934375</v>
      </c>
      <c r="P130" s="7">
        <f t="shared" si="17"/>
        <v>9.631088884277185E-2</v>
      </c>
      <c r="Q130" s="26">
        <v>0.29375000000000001</v>
      </c>
      <c r="R130" s="8">
        <v>132.10000610351563</v>
      </c>
      <c r="S130" s="7">
        <f t="shared" si="18"/>
        <v>0.29494508820111554</v>
      </c>
      <c r="T130" s="38">
        <f t="shared" si="19"/>
        <v>0.2283353256812958</v>
      </c>
      <c r="U130" s="31">
        <v>2277.111328125</v>
      </c>
      <c r="V130" s="31">
        <v>1178.02197265625</v>
      </c>
      <c r="W130" s="31">
        <v>0</v>
      </c>
      <c r="X130" s="31">
        <v>0</v>
      </c>
      <c r="Y130" s="31">
        <f t="shared" si="20"/>
        <v>863.7833251953125</v>
      </c>
      <c r="Z130" s="7">
        <f t="shared" si="21"/>
        <v>1.8393259334318797E-2</v>
      </c>
      <c r="AA130" s="31" t="s">
        <v>1087</v>
      </c>
      <c r="AB130" s="31" t="s">
        <v>1088</v>
      </c>
      <c r="AC130" s="31" t="s">
        <v>1087</v>
      </c>
      <c r="AD130" s="31">
        <f t="shared" si="22"/>
        <v>0</v>
      </c>
      <c r="AE130" s="31">
        <f t="shared" si="23"/>
        <v>0</v>
      </c>
      <c r="AF130" s="7">
        <f t="shared" si="24"/>
        <v>0</v>
      </c>
      <c r="AG130" s="38">
        <f t="shared" si="25"/>
        <v>9.1966296671593985E-3</v>
      </c>
      <c r="AH130" s="38">
        <f t="shared" si="26"/>
        <v>9.5026378312330788</v>
      </c>
      <c r="AI130" s="38" t="str">
        <f t="shared" si="27"/>
        <v>G1</v>
      </c>
    </row>
    <row r="131" spans="1:35" x14ac:dyDescent="0.25">
      <c r="A131" s="1">
        <v>15790</v>
      </c>
      <c r="B131" s="1" t="s">
        <v>772</v>
      </c>
      <c r="C131" s="1">
        <v>15</v>
      </c>
      <c r="D131" s="1" t="s">
        <v>827</v>
      </c>
      <c r="E131" s="31">
        <v>57630.928019027589</v>
      </c>
      <c r="F131" s="31">
        <v>42582.358281746303</v>
      </c>
      <c r="G131" s="31">
        <v>75713.024131443744</v>
      </c>
      <c r="H131" s="31">
        <v>86372.265892946278</v>
      </c>
      <c r="I131" s="31">
        <f t="shared" ref="I131:I194" si="28">AVERAGE(E131:H131)</f>
        <v>65574.644081290986</v>
      </c>
      <c r="J131" s="38">
        <f t="shared" ref="J131:J194" si="29">IF(I131&gt;$J$1127,1,IF(I131&lt;$J$1126,0,(I131-$J$1126)/($J$1127-$J$1126)))</f>
        <v>5.4205770663125236E-2</v>
      </c>
      <c r="K131" s="31">
        <v>10060693.88300805</v>
      </c>
      <c r="L131" s="31">
        <v>9762635.2999881133</v>
      </c>
      <c r="M131" s="31">
        <v>8492734.0140614994</v>
      </c>
      <c r="N131" s="31">
        <v>9158712.1218181122</v>
      </c>
      <c r="O131" s="31">
        <f t="shared" ref="O131:O194" si="30">AVERAGE(K131:N131)</f>
        <v>9368693.8297189437</v>
      </c>
      <c r="P131" s="7">
        <f t="shared" ref="P131:P194" si="31">IF(O131&gt;$P$1127,1,IF(O131&lt;$P$1126,0,(O131-$P$1126)/($P$1127-$P$1126)))</f>
        <v>0.12320969903889553</v>
      </c>
      <c r="Q131" s="26">
        <v>0.29948121364565322</v>
      </c>
      <c r="R131" s="8">
        <v>92.099998474121094</v>
      </c>
      <c r="S131" s="7">
        <f t="shared" ref="S131:S194" si="32">IF(R131&gt;$S$1127,1,IF(R131&lt;$S$1126,0,(R131-$S$1126)/($S$1127-$S$1126)))</f>
        <v>0.20563543465687481</v>
      </c>
      <c r="T131" s="38">
        <f t="shared" ref="T131:T194" si="33">AVERAGE(P131,Q131,S131)</f>
        <v>0.20944211578047453</v>
      </c>
      <c r="U131" s="31">
        <v>5315.470703125</v>
      </c>
      <c r="V131" s="31">
        <v>2998.989501953125</v>
      </c>
      <c r="W131" s="31">
        <v>0</v>
      </c>
      <c r="X131" s="31">
        <v>0</v>
      </c>
      <c r="Y131" s="31">
        <f t="shared" ref="Y131:Y194" si="34">AVERAGE(U131:X131)</f>
        <v>2078.6150512695313</v>
      </c>
      <c r="Z131" s="7">
        <f t="shared" ref="Z131:Z194" si="35">IF(Y131&gt;$Z$1127,1,IF(Y131&lt;$Z$1126,0,(Y131-$Z$1126)/($Z$1127-$Z$1126)))</f>
        <v>4.4261685284992025E-2</v>
      </c>
      <c r="AA131" s="31" t="s">
        <v>1087</v>
      </c>
      <c r="AB131" s="31" t="s">
        <v>1088</v>
      </c>
      <c r="AC131" s="31" t="s">
        <v>1087</v>
      </c>
      <c r="AD131" s="31">
        <f t="shared" ref="AD131:AD194" si="36">IF(OR(AB131="Adoptado",AC131="Adoptado"),1,0)</f>
        <v>0</v>
      </c>
      <c r="AE131" s="31">
        <f t="shared" ref="AE131:AE194" si="37">SUM(IF(AA131="Creado",1,0),AD131)</f>
        <v>0</v>
      </c>
      <c r="AF131" s="7">
        <f t="shared" ref="AF131:AF194" si="38">AE131/$AE$1126</f>
        <v>0</v>
      </c>
      <c r="AG131" s="38">
        <f t="shared" ref="AG131:AG194" si="39">AVERAGE(Z131,AF131)</f>
        <v>2.2130842642496013E-2</v>
      </c>
      <c r="AH131" s="38">
        <f t="shared" ref="AH131:AH194" si="40">AVERAGE(J131,T131,AG131)*100</f>
        <v>9.5259576362031932</v>
      </c>
      <c r="AI131" s="38" t="str">
        <f t="shared" ref="AI131:AI194" si="41">IF(OR(A131=5001,A131=8001,A131=11001,A131=13001,A131=17001,A131=23001,A131=50001,A131=52001,A131=54001,A131=66001,A131=68001,A131=73001,A131=76001),"C",IF(AH131&lt;$AI$1126,"G1",IF(AND(AH131&gt;=$AI$1126,AH131&lt;$AI$1127),"G2",IF(AND(AH131&gt;=$AI$1127,AH131&lt;$AI$1128),"G3","G4"))))</f>
        <v>G1</v>
      </c>
    </row>
    <row r="132" spans="1:35" x14ac:dyDescent="0.25">
      <c r="A132" s="1">
        <v>47798</v>
      </c>
      <c r="B132" s="1" t="s">
        <v>891</v>
      </c>
      <c r="C132" s="1">
        <v>47</v>
      </c>
      <c r="D132" s="1" t="s">
        <v>69</v>
      </c>
      <c r="E132" s="31">
        <v>16604.16158315563</v>
      </c>
      <c r="F132" s="31">
        <v>29015.311940055373</v>
      </c>
      <c r="G132" s="31">
        <v>50631.027543114287</v>
      </c>
      <c r="H132" s="31">
        <v>44258.760780833618</v>
      </c>
      <c r="I132" s="31">
        <f t="shared" si="28"/>
        <v>35127.315461789723</v>
      </c>
      <c r="J132" s="38">
        <f t="shared" si="29"/>
        <v>2.4905783820405408E-2</v>
      </c>
      <c r="K132" s="31">
        <v>5115230.8861083454</v>
      </c>
      <c r="L132" s="31">
        <v>5289880.2772661559</v>
      </c>
      <c r="M132" s="31">
        <v>5284919.8900166648</v>
      </c>
      <c r="N132" s="31">
        <v>4981976.5901479581</v>
      </c>
      <c r="O132" s="31">
        <f t="shared" si="30"/>
        <v>5168001.9108847808</v>
      </c>
      <c r="P132" s="7">
        <f t="shared" si="31"/>
        <v>5.1499389137925421E-2</v>
      </c>
      <c r="Q132" s="26">
        <v>0.50281793678020092</v>
      </c>
      <c r="R132" s="8">
        <v>46.599998474121094</v>
      </c>
      <c r="S132" s="7">
        <f t="shared" si="32"/>
        <v>0.10404572312700075</v>
      </c>
      <c r="T132" s="38">
        <f t="shared" si="33"/>
        <v>0.21945434968170904</v>
      </c>
      <c r="U132" s="31">
        <v>0</v>
      </c>
      <c r="V132" s="31">
        <v>0</v>
      </c>
      <c r="W132" s="31">
        <v>15927.3681640625</v>
      </c>
      <c r="X132" s="31">
        <v>0</v>
      </c>
      <c r="Y132" s="31">
        <f t="shared" si="34"/>
        <v>3981.842041015625</v>
      </c>
      <c r="Z132" s="7">
        <f t="shared" si="35"/>
        <v>8.4788686181379289E-2</v>
      </c>
      <c r="AA132" s="31" t="s">
        <v>1087</v>
      </c>
      <c r="AB132" s="31" t="s">
        <v>1088</v>
      </c>
      <c r="AC132" s="31" t="s">
        <v>1087</v>
      </c>
      <c r="AD132" s="31">
        <f t="shared" si="36"/>
        <v>0</v>
      </c>
      <c r="AE132" s="31">
        <f t="shared" si="37"/>
        <v>0</v>
      </c>
      <c r="AF132" s="7">
        <f t="shared" si="38"/>
        <v>0</v>
      </c>
      <c r="AG132" s="38">
        <f t="shared" si="39"/>
        <v>4.2394343090689644E-2</v>
      </c>
      <c r="AH132" s="38">
        <f t="shared" si="40"/>
        <v>9.5584825530934676</v>
      </c>
      <c r="AI132" s="38" t="str">
        <f t="shared" si="41"/>
        <v>G1</v>
      </c>
    </row>
    <row r="133" spans="1:35" x14ac:dyDescent="0.25">
      <c r="A133" s="1">
        <v>25653</v>
      </c>
      <c r="B133" s="1" t="s">
        <v>258</v>
      </c>
      <c r="C133" s="1">
        <v>25</v>
      </c>
      <c r="D133" s="1" t="s">
        <v>61</v>
      </c>
      <c r="E133" s="31">
        <v>104481.59761058577</v>
      </c>
      <c r="F133" s="31">
        <v>97222.625013899262</v>
      </c>
      <c r="G133" s="31">
        <v>100721.41619218452</v>
      </c>
      <c r="H133" s="31">
        <v>114136.21902465794</v>
      </c>
      <c r="I133" s="31">
        <f t="shared" si="28"/>
        <v>104140.46446033189</v>
      </c>
      <c r="J133" s="38">
        <f t="shared" si="29"/>
        <v>9.1318321448971632E-2</v>
      </c>
      <c r="K133" s="31">
        <v>25178966.506456021</v>
      </c>
      <c r="L133" s="31">
        <v>19695299.395227812</v>
      </c>
      <c r="M133" s="31">
        <v>19935180.079754312</v>
      </c>
      <c r="N133" s="31">
        <v>20136106.710272368</v>
      </c>
      <c r="O133" s="31">
        <f t="shared" si="30"/>
        <v>21236388.172927629</v>
      </c>
      <c r="P133" s="7">
        <f t="shared" si="31"/>
        <v>0.32580395151092079</v>
      </c>
      <c r="Q133" s="26">
        <v>0.1375374251497006</v>
      </c>
      <c r="R133" s="8">
        <v>56.099998474121094</v>
      </c>
      <c r="S133" s="7">
        <f t="shared" si="32"/>
        <v>0.12525676179807335</v>
      </c>
      <c r="T133" s="38">
        <f t="shared" si="33"/>
        <v>0.19619937948623156</v>
      </c>
      <c r="U133" s="31">
        <v>0</v>
      </c>
      <c r="V133" s="31">
        <v>0</v>
      </c>
      <c r="W133" s="31">
        <v>0</v>
      </c>
      <c r="X133" s="31">
        <v>0</v>
      </c>
      <c r="Y133" s="31">
        <f t="shared" si="34"/>
        <v>0</v>
      </c>
      <c r="Z133" s="7">
        <f t="shared" si="35"/>
        <v>0</v>
      </c>
      <c r="AA133" s="31" t="s">
        <v>1087</v>
      </c>
      <c r="AB133" s="31" t="s">
        <v>1087</v>
      </c>
      <c r="AC133" s="31" t="s">
        <v>1087</v>
      </c>
      <c r="AD133" s="31">
        <f t="shared" si="36"/>
        <v>0</v>
      </c>
      <c r="AE133" s="31">
        <f t="shared" si="37"/>
        <v>0</v>
      </c>
      <c r="AF133" s="7">
        <f t="shared" si="38"/>
        <v>0</v>
      </c>
      <c r="AG133" s="38">
        <f t="shared" si="39"/>
        <v>0</v>
      </c>
      <c r="AH133" s="38">
        <f t="shared" si="40"/>
        <v>9.5839233645067736</v>
      </c>
      <c r="AI133" s="38" t="str">
        <f t="shared" si="41"/>
        <v>G1</v>
      </c>
    </row>
    <row r="134" spans="1:35" x14ac:dyDescent="0.25">
      <c r="A134" s="1">
        <v>20787</v>
      </c>
      <c r="B134" s="1" t="s">
        <v>495</v>
      </c>
      <c r="C134" s="1">
        <v>20</v>
      </c>
      <c r="D134" s="1" t="s">
        <v>28</v>
      </c>
      <c r="E134" s="31">
        <v>32485.216417922078</v>
      </c>
      <c r="F134" s="31">
        <v>39926.103788154462</v>
      </c>
      <c r="G134" s="31">
        <v>107515.52294699891</v>
      </c>
      <c r="H134" s="31">
        <v>96079.568638634402</v>
      </c>
      <c r="I134" s="31">
        <f t="shared" si="28"/>
        <v>69001.602947927458</v>
      </c>
      <c r="J134" s="38">
        <f t="shared" si="29"/>
        <v>5.7503591991157246E-2</v>
      </c>
      <c r="K134" s="31">
        <v>6089272.6097899955</v>
      </c>
      <c r="L134" s="31">
        <v>5303587.5489953011</v>
      </c>
      <c r="M134" s="31">
        <v>5879969.0929497369</v>
      </c>
      <c r="N134" s="31">
        <v>6266689.7575769145</v>
      </c>
      <c r="O134" s="31">
        <f t="shared" si="30"/>
        <v>5884879.7523279861</v>
      </c>
      <c r="P134" s="7">
        <f t="shared" si="31"/>
        <v>6.3737261651389376E-2</v>
      </c>
      <c r="Q134" s="26">
        <v>0.4029000144279325</v>
      </c>
      <c r="R134" s="8">
        <v>52</v>
      </c>
      <c r="S134" s="7">
        <f t="shared" si="32"/>
        <v>0.11610252746271323</v>
      </c>
      <c r="T134" s="38">
        <f t="shared" si="33"/>
        <v>0.19424660118067838</v>
      </c>
      <c r="U134" s="31">
        <v>0</v>
      </c>
      <c r="V134" s="31">
        <v>6032.2119140625</v>
      </c>
      <c r="W134" s="31">
        <v>7418.443359375</v>
      </c>
      <c r="X134" s="31">
        <v>0</v>
      </c>
      <c r="Y134" s="31">
        <f t="shared" si="34"/>
        <v>3362.663818359375</v>
      </c>
      <c r="Z134" s="7">
        <f t="shared" si="35"/>
        <v>7.1604007464753386E-2</v>
      </c>
      <c r="AA134" s="31" t="s">
        <v>1087</v>
      </c>
      <c r="AB134" s="31" t="s">
        <v>1088</v>
      </c>
      <c r="AC134" s="31" t="s">
        <v>1087</v>
      </c>
      <c r="AD134" s="31">
        <f t="shared" si="36"/>
        <v>0</v>
      </c>
      <c r="AE134" s="31">
        <f t="shared" si="37"/>
        <v>0</v>
      </c>
      <c r="AF134" s="7">
        <f t="shared" si="38"/>
        <v>0</v>
      </c>
      <c r="AG134" s="38">
        <f t="shared" si="39"/>
        <v>3.5802003732376693E-2</v>
      </c>
      <c r="AH134" s="38">
        <f t="shared" si="40"/>
        <v>9.5850732301404111</v>
      </c>
      <c r="AI134" s="38" t="str">
        <f t="shared" si="41"/>
        <v>G1</v>
      </c>
    </row>
    <row r="135" spans="1:35" x14ac:dyDescent="0.25">
      <c r="A135" s="1">
        <v>25281</v>
      </c>
      <c r="B135" s="1" t="s">
        <v>256</v>
      </c>
      <c r="C135" s="1">
        <v>25</v>
      </c>
      <c r="D135" s="1" t="s">
        <v>61</v>
      </c>
      <c r="E135" s="31">
        <v>82474.855961884256</v>
      </c>
      <c r="F135" s="31">
        <v>109165.48699014251</v>
      </c>
      <c r="G135" s="31">
        <v>99402.647684000229</v>
      </c>
      <c r="H135" s="31">
        <v>95475.46605744418</v>
      </c>
      <c r="I135" s="31">
        <f t="shared" si="28"/>
        <v>96629.61417336778</v>
      </c>
      <c r="J135" s="38">
        <f t="shared" si="29"/>
        <v>8.4090501322750921E-2</v>
      </c>
      <c r="K135" s="31">
        <v>16598181.92166812</v>
      </c>
      <c r="L135" s="31">
        <v>14965391.76634887</v>
      </c>
      <c r="M135" s="31">
        <v>16433860.917674892</v>
      </c>
      <c r="N135" s="31">
        <v>17126871.336978536</v>
      </c>
      <c r="O135" s="31">
        <f t="shared" si="30"/>
        <v>16281076.485667605</v>
      </c>
      <c r="P135" s="7">
        <f t="shared" si="31"/>
        <v>0.24121147398213874</v>
      </c>
      <c r="Q135" s="26">
        <v>0.25465178096757046</v>
      </c>
      <c r="R135" s="8">
        <v>30.100000381469727</v>
      </c>
      <c r="S135" s="7">
        <f t="shared" si="32"/>
        <v>6.7205502325332067E-2</v>
      </c>
      <c r="T135" s="38">
        <f t="shared" si="33"/>
        <v>0.18768958575834707</v>
      </c>
      <c r="U135" s="31">
        <v>0</v>
      </c>
      <c r="V135" s="31">
        <v>677.479736328125</v>
      </c>
      <c r="W135" s="31">
        <v>0</v>
      </c>
      <c r="X135" s="31">
        <v>5537.87890625</v>
      </c>
      <c r="Y135" s="31">
        <f t="shared" si="34"/>
        <v>1553.8396606445313</v>
      </c>
      <c r="Z135" s="7">
        <f t="shared" si="35"/>
        <v>3.30872048678671E-2</v>
      </c>
      <c r="AA135" s="31" t="s">
        <v>1087</v>
      </c>
      <c r="AB135" s="31" t="s">
        <v>1088</v>
      </c>
      <c r="AC135" s="31" t="s">
        <v>1087</v>
      </c>
      <c r="AD135" s="31">
        <f t="shared" si="36"/>
        <v>0</v>
      </c>
      <c r="AE135" s="31">
        <f t="shared" si="37"/>
        <v>0</v>
      </c>
      <c r="AF135" s="7">
        <f t="shared" si="38"/>
        <v>0</v>
      </c>
      <c r="AG135" s="38">
        <f t="shared" si="39"/>
        <v>1.654360243393355E-2</v>
      </c>
      <c r="AH135" s="38">
        <f t="shared" si="40"/>
        <v>9.6107896505010526</v>
      </c>
      <c r="AI135" s="38" t="str">
        <f t="shared" si="41"/>
        <v>G1</v>
      </c>
    </row>
    <row r="136" spans="1:35" x14ac:dyDescent="0.25">
      <c r="A136" s="1">
        <v>68179</v>
      </c>
      <c r="B136" s="1" t="s">
        <v>861</v>
      </c>
      <c r="C136" s="1">
        <v>68</v>
      </c>
      <c r="D136" s="1" t="s">
        <v>350</v>
      </c>
      <c r="E136" s="31">
        <v>114450.49947707221</v>
      </c>
      <c r="F136" s="31">
        <v>160408.62766324848</v>
      </c>
      <c r="G136" s="31">
        <v>204991.70748288458</v>
      </c>
      <c r="H136" s="31">
        <v>208299.92324301257</v>
      </c>
      <c r="I136" s="31">
        <f t="shared" si="28"/>
        <v>172037.68946655447</v>
      </c>
      <c r="J136" s="38">
        <f t="shared" si="29"/>
        <v>0.156656986269153</v>
      </c>
      <c r="K136" s="31">
        <v>6492413.3854505699</v>
      </c>
      <c r="L136" s="31">
        <v>8301583.6667700931</v>
      </c>
      <c r="M136" s="31">
        <v>7875016.0660030376</v>
      </c>
      <c r="N136" s="31">
        <v>8596288.061487494</v>
      </c>
      <c r="O136" s="31">
        <f t="shared" si="30"/>
        <v>7816325.2949277982</v>
      </c>
      <c r="P136" s="7">
        <f t="shared" si="31"/>
        <v>9.6709105598259848E-2</v>
      </c>
      <c r="Q136" s="26">
        <v>0.13522012578616352</v>
      </c>
      <c r="R136" s="8">
        <v>72.800003051757813</v>
      </c>
      <c r="S136" s="7">
        <f t="shared" si="32"/>
        <v>0.16254354526158304</v>
      </c>
      <c r="T136" s="38">
        <f t="shared" si="33"/>
        <v>0.13149092554866881</v>
      </c>
      <c r="U136" s="31">
        <v>592.0828857421875</v>
      </c>
      <c r="V136" s="31">
        <v>0</v>
      </c>
      <c r="W136" s="31">
        <v>0</v>
      </c>
      <c r="X136" s="31">
        <v>0</v>
      </c>
      <c r="Y136" s="31">
        <f t="shared" si="34"/>
        <v>148.02072143554688</v>
      </c>
      <c r="Z136" s="7">
        <f t="shared" si="35"/>
        <v>3.1519287728798929E-3</v>
      </c>
      <c r="AA136" s="31" t="s">
        <v>1087</v>
      </c>
      <c r="AB136" s="31" t="s">
        <v>1088</v>
      </c>
      <c r="AC136" s="31" t="s">
        <v>1087</v>
      </c>
      <c r="AD136" s="31">
        <f t="shared" si="36"/>
        <v>0</v>
      </c>
      <c r="AE136" s="31">
        <f t="shared" si="37"/>
        <v>0</v>
      </c>
      <c r="AF136" s="7">
        <f t="shared" si="38"/>
        <v>0</v>
      </c>
      <c r="AG136" s="38">
        <f t="shared" si="39"/>
        <v>1.5759643864399465E-3</v>
      </c>
      <c r="AH136" s="38">
        <f t="shared" si="40"/>
        <v>9.6574625401420597</v>
      </c>
      <c r="AI136" s="38" t="str">
        <f t="shared" si="41"/>
        <v>G1</v>
      </c>
    </row>
    <row r="137" spans="1:35" x14ac:dyDescent="0.25">
      <c r="A137" s="1">
        <v>19809</v>
      </c>
      <c r="B137" s="1" t="s">
        <v>1012</v>
      </c>
      <c r="C137" s="1">
        <v>19</v>
      </c>
      <c r="D137" s="1" t="s">
        <v>80</v>
      </c>
      <c r="E137" s="31">
        <v>94082.73944927899</v>
      </c>
      <c r="F137" s="31">
        <v>129421.27251802395</v>
      </c>
      <c r="G137" s="31">
        <v>110271.97088642068</v>
      </c>
      <c r="H137" s="31">
        <v>144531.11094363482</v>
      </c>
      <c r="I137" s="31">
        <f t="shared" si="28"/>
        <v>119576.77344933961</v>
      </c>
      <c r="J137" s="38">
        <f t="shared" si="29"/>
        <v>0.10617294649441487</v>
      </c>
      <c r="K137" s="31">
        <v>6568008.8390135458</v>
      </c>
      <c r="L137" s="31">
        <v>7726252.6461370261</v>
      </c>
      <c r="M137" s="31">
        <v>8632298.8896923829</v>
      </c>
      <c r="N137" s="31">
        <v>7453423.1983903302</v>
      </c>
      <c r="O137" s="31">
        <f t="shared" si="30"/>
        <v>7594995.8933083219</v>
      </c>
      <c r="P137" s="7">
        <f t="shared" si="31"/>
        <v>9.2930775673809238E-2</v>
      </c>
      <c r="Q137" s="26">
        <v>0.19540176712772356</v>
      </c>
      <c r="R137" s="8">
        <v>109.5</v>
      </c>
      <c r="S137" s="7">
        <f t="shared" si="32"/>
        <v>0.24448512994552113</v>
      </c>
      <c r="T137" s="38">
        <f t="shared" si="33"/>
        <v>0.17760589091568466</v>
      </c>
      <c r="U137" s="31">
        <v>0</v>
      </c>
      <c r="V137" s="31">
        <v>2344.726806640625</v>
      </c>
      <c r="W137" s="31">
        <v>0</v>
      </c>
      <c r="X137" s="31">
        <v>0</v>
      </c>
      <c r="Y137" s="31">
        <f t="shared" si="34"/>
        <v>586.18170166015625</v>
      </c>
      <c r="Z137" s="7">
        <f t="shared" si="35"/>
        <v>1.2482056253204057E-2</v>
      </c>
      <c r="AA137" s="31" t="s">
        <v>1087</v>
      </c>
      <c r="AB137" s="31" t="s">
        <v>1088</v>
      </c>
      <c r="AC137" s="31" t="s">
        <v>1087</v>
      </c>
      <c r="AD137" s="31">
        <f t="shared" si="36"/>
        <v>0</v>
      </c>
      <c r="AE137" s="31">
        <f t="shared" si="37"/>
        <v>0</v>
      </c>
      <c r="AF137" s="7">
        <f t="shared" si="38"/>
        <v>0</v>
      </c>
      <c r="AG137" s="38">
        <f t="shared" si="39"/>
        <v>6.2410281266020284E-3</v>
      </c>
      <c r="AH137" s="38">
        <f t="shared" si="40"/>
        <v>9.6673288512233846</v>
      </c>
      <c r="AI137" s="38" t="str">
        <f t="shared" si="41"/>
        <v>G1</v>
      </c>
    </row>
    <row r="138" spans="1:35" x14ac:dyDescent="0.25">
      <c r="A138" s="1">
        <v>50450</v>
      </c>
      <c r="B138" s="1" t="s">
        <v>811</v>
      </c>
      <c r="C138" s="1">
        <v>50</v>
      </c>
      <c r="D138" s="1" t="s">
        <v>145</v>
      </c>
      <c r="E138" s="31">
        <v>88716.544730695925</v>
      </c>
      <c r="F138" s="31">
        <v>54432.33332734937</v>
      </c>
      <c r="G138" s="31">
        <v>33309.700328420156</v>
      </c>
      <c r="H138" s="31">
        <v>77550.940589596037</v>
      </c>
      <c r="I138" s="31">
        <f t="shared" si="28"/>
        <v>63502.379744015372</v>
      </c>
      <c r="J138" s="38">
        <f t="shared" si="29"/>
        <v>5.2211595128857709E-2</v>
      </c>
      <c r="K138" s="31">
        <v>6767134.8052467555</v>
      </c>
      <c r="L138" s="31">
        <v>6350442.25436763</v>
      </c>
      <c r="M138" s="31">
        <v>6560914.2389803752</v>
      </c>
      <c r="N138" s="31">
        <v>7654051.6601351984</v>
      </c>
      <c r="O138" s="31">
        <f t="shared" si="30"/>
        <v>6833135.73968249</v>
      </c>
      <c r="P138" s="7">
        <f t="shared" si="31"/>
        <v>7.9925006916344243E-2</v>
      </c>
      <c r="Q138" s="26">
        <v>0.49566923481839498</v>
      </c>
      <c r="R138" s="8">
        <v>62</v>
      </c>
      <c r="S138" s="7">
        <f t="shared" si="32"/>
        <v>0.13842993659015809</v>
      </c>
      <c r="T138" s="38">
        <f t="shared" si="33"/>
        <v>0.23800805944163247</v>
      </c>
      <c r="U138" s="31">
        <v>0</v>
      </c>
      <c r="V138" s="31">
        <v>584.731201171875</v>
      </c>
      <c r="W138" s="31">
        <v>0</v>
      </c>
      <c r="X138" s="31">
        <v>0</v>
      </c>
      <c r="Y138" s="31">
        <f t="shared" si="34"/>
        <v>146.18280029296875</v>
      </c>
      <c r="Z138" s="7">
        <f t="shared" si="35"/>
        <v>3.1127923838973628E-3</v>
      </c>
      <c r="AA138" s="31" t="s">
        <v>1087</v>
      </c>
      <c r="AB138" s="31" t="s">
        <v>1088</v>
      </c>
      <c r="AC138" s="31" t="s">
        <v>1087</v>
      </c>
      <c r="AD138" s="31">
        <f t="shared" si="36"/>
        <v>0</v>
      </c>
      <c r="AE138" s="31">
        <f t="shared" si="37"/>
        <v>0</v>
      </c>
      <c r="AF138" s="7">
        <f t="shared" si="38"/>
        <v>0</v>
      </c>
      <c r="AG138" s="38">
        <f t="shared" si="39"/>
        <v>1.5563961919486814E-3</v>
      </c>
      <c r="AH138" s="38">
        <f t="shared" si="40"/>
        <v>9.7258683587479631</v>
      </c>
      <c r="AI138" s="38" t="str">
        <f t="shared" si="41"/>
        <v>G1</v>
      </c>
    </row>
    <row r="139" spans="1:35" x14ac:dyDescent="0.25">
      <c r="A139" s="1">
        <v>70418</v>
      </c>
      <c r="B139" s="1" t="s">
        <v>1052</v>
      </c>
      <c r="C139" s="1">
        <v>70</v>
      </c>
      <c r="D139" s="1" t="s">
        <v>214</v>
      </c>
      <c r="E139" s="31">
        <v>30470.692104940568</v>
      </c>
      <c r="F139" s="31">
        <v>33244.076152445625</v>
      </c>
      <c r="G139" s="31">
        <v>44099.193374368457</v>
      </c>
      <c r="H139" s="31">
        <v>150318.84551921132</v>
      </c>
      <c r="I139" s="31">
        <f t="shared" si="28"/>
        <v>64533.201787741491</v>
      </c>
      <c r="J139" s="38">
        <f t="shared" si="29"/>
        <v>5.3203572871660929E-2</v>
      </c>
      <c r="K139" s="31">
        <v>6691211.69202442</v>
      </c>
      <c r="L139" s="31">
        <v>7192361.2501649307</v>
      </c>
      <c r="M139" s="31">
        <v>7265159.5486548636</v>
      </c>
      <c r="N139" s="31">
        <v>8054280.8903617887</v>
      </c>
      <c r="O139" s="31">
        <f t="shared" si="30"/>
        <v>7300753.3453015005</v>
      </c>
      <c r="P139" s="7">
        <f t="shared" si="31"/>
        <v>8.7907740252188435E-2</v>
      </c>
      <c r="Q139" s="26">
        <v>0.46808952588669056</v>
      </c>
      <c r="R139" s="8">
        <v>69.099998474121094</v>
      </c>
      <c r="S139" s="7">
        <f t="shared" si="32"/>
        <v>0.15428239366375165</v>
      </c>
      <c r="T139" s="38">
        <f t="shared" si="33"/>
        <v>0.23675988660087688</v>
      </c>
      <c r="U139" s="31">
        <v>0</v>
      </c>
      <c r="V139" s="31">
        <v>1008.1709594726563</v>
      </c>
      <c r="W139" s="31">
        <v>0</v>
      </c>
      <c r="X139" s="31">
        <v>0</v>
      </c>
      <c r="Y139" s="31">
        <f t="shared" si="34"/>
        <v>252.04273986816406</v>
      </c>
      <c r="Z139" s="7">
        <f t="shared" si="35"/>
        <v>5.366956437459775E-3</v>
      </c>
      <c r="AA139" s="31" t="s">
        <v>1087</v>
      </c>
      <c r="AB139" s="31" t="s">
        <v>1087</v>
      </c>
      <c r="AC139" s="31" t="s">
        <v>1087</v>
      </c>
      <c r="AD139" s="31">
        <f t="shared" si="36"/>
        <v>0</v>
      </c>
      <c r="AE139" s="31">
        <f t="shared" si="37"/>
        <v>0</v>
      </c>
      <c r="AF139" s="7">
        <f t="shared" si="38"/>
        <v>0</v>
      </c>
      <c r="AG139" s="38">
        <f t="shared" si="39"/>
        <v>2.6834782187298875E-3</v>
      </c>
      <c r="AH139" s="38">
        <f t="shared" si="40"/>
        <v>9.7548979230422557</v>
      </c>
      <c r="AI139" s="38" t="str">
        <f t="shared" si="41"/>
        <v>G1</v>
      </c>
    </row>
    <row r="140" spans="1:35" x14ac:dyDescent="0.25">
      <c r="A140" s="1">
        <v>15368</v>
      </c>
      <c r="B140" s="1" t="s">
        <v>249</v>
      </c>
      <c r="C140" s="1">
        <v>15</v>
      </c>
      <c r="D140" s="1" t="s">
        <v>827</v>
      </c>
      <c r="E140" s="31">
        <v>133039.754026218</v>
      </c>
      <c r="F140" s="31">
        <v>125574.45695110726</v>
      </c>
      <c r="G140" s="31">
        <v>82089.034563331283</v>
      </c>
      <c r="H140" s="31">
        <v>259591.02411817131</v>
      </c>
      <c r="I140" s="31">
        <f t="shared" si="28"/>
        <v>150073.56741470698</v>
      </c>
      <c r="J140" s="38">
        <f t="shared" si="29"/>
        <v>0.13552053468834549</v>
      </c>
      <c r="K140" s="31">
        <v>8675097.1763370521</v>
      </c>
      <c r="L140" s="31">
        <v>10022284.694660464</v>
      </c>
      <c r="M140" s="31">
        <v>8220920.9157362962</v>
      </c>
      <c r="N140" s="31">
        <v>8775615.2737437896</v>
      </c>
      <c r="O140" s="31">
        <f t="shared" si="30"/>
        <v>8923479.5151193999</v>
      </c>
      <c r="P140" s="7">
        <f t="shared" si="31"/>
        <v>0.11560941387417391</v>
      </c>
      <c r="Q140" s="26">
        <v>0.15935162094763092</v>
      </c>
      <c r="R140" s="8">
        <v>32.900001525878906</v>
      </c>
      <c r="S140" s="7">
        <f t="shared" si="32"/>
        <v>7.3457179436185821E-2</v>
      </c>
      <c r="T140" s="38">
        <f t="shared" si="33"/>
        <v>0.11613940475266356</v>
      </c>
      <c r="U140" s="31">
        <v>0</v>
      </c>
      <c r="V140" s="31">
        <v>3758.98046875</v>
      </c>
      <c r="W140" s="31">
        <v>0</v>
      </c>
      <c r="X140" s="31">
        <v>11915.4609375</v>
      </c>
      <c r="Y140" s="31">
        <f t="shared" si="34"/>
        <v>3918.6103515625</v>
      </c>
      <c r="Z140" s="7">
        <f t="shared" si="35"/>
        <v>8.3442241039022022E-2</v>
      </c>
      <c r="AA140" s="31" t="s">
        <v>1087</v>
      </c>
      <c r="AB140" s="31" t="s">
        <v>1088</v>
      </c>
      <c r="AC140" s="31" t="s">
        <v>1087</v>
      </c>
      <c r="AD140" s="31">
        <f t="shared" si="36"/>
        <v>0</v>
      </c>
      <c r="AE140" s="31">
        <f t="shared" si="37"/>
        <v>0</v>
      </c>
      <c r="AF140" s="7">
        <f t="shared" si="38"/>
        <v>0</v>
      </c>
      <c r="AG140" s="38">
        <f t="shared" si="39"/>
        <v>4.1721120519511011E-2</v>
      </c>
      <c r="AH140" s="38">
        <f t="shared" si="40"/>
        <v>9.7793686653506686</v>
      </c>
      <c r="AI140" s="38" t="str">
        <f t="shared" si="41"/>
        <v>G1</v>
      </c>
    </row>
    <row r="141" spans="1:35" x14ac:dyDescent="0.25">
      <c r="A141" s="1">
        <v>25862</v>
      </c>
      <c r="B141" s="1" t="s">
        <v>314</v>
      </c>
      <c r="C141" s="1">
        <v>25</v>
      </c>
      <c r="D141" s="1" t="s">
        <v>61</v>
      </c>
      <c r="E141" s="31">
        <v>90956.932263968207</v>
      </c>
      <c r="F141" s="31">
        <v>88034.682609493204</v>
      </c>
      <c r="G141" s="31">
        <v>108657.52680284572</v>
      </c>
      <c r="H141" s="31">
        <v>155614.55501403843</v>
      </c>
      <c r="I141" s="31">
        <f t="shared" si="28"/>
        <v>110815.92417258638</v>
      </c>
      <c r="J141" s="38">
        <f t="shared" si="29"/>
        <v>9.7742230888858861E-2</v>
      </c>
      <c r="K141" s="31">
        <v>14847704.956741575</v>
      </c>
      <c r="L141" s="31">
        <v>15021705.184108153</v>
      </c>
      <c r="M141" s="31">
        <v>12614099.189665154</v>
      </c>
      <c r="N141" s="31">
        <v>8089762.9132077321</v>
      </c>
      <c r="O141" s="31">
        <f t="shared" si="30"/>
        <v>12643318.060930653</v>
      </c>
      <c r="P141" s="7">
        <f t="shared" si="31"/>
        <v>0.17911104171450634</v>
      </c>
      <c r="Q141" s="26">
        <v>0.19890582258694803</v>
      </c>
      <c r="R141" s="8">
        <v>80.699996948242188</v>
      </c>
      <c r="S141" s="7">
        <f t="shared" si="32"/>
        <v>0.18018218484469542</v>
      </c>
      <c r="T141" s="38">
        <f t="shared" si="33"/>
        <v>0.18606634971538327</v>
      </c>
      <c r="U141" s="31">
        <v>3599.02978515625</v>
      </c>
      <c r="V141" s="31">
        <v>0</v>
      </c>
      <c r="W141" s="31">
        <v>0</v>
      </c>
      <c r="X141" s="31">
        <v>0</v>
      </c>
      <c r="Y141" s="31">
        <f t="shared" si="34"/>
        <v>899.7574462890625</v>
      </c>
      <c r="Z141" s="7">
        <f t="shared" si="35"/>
        <v>1.9159286321991795E-2</v>
      </c>
      <c r="AA141" s="31" t="s">
        <v>1087</v>
      </c>
      <c r="AB141" s="31" t="s">
        <v>1088</v>
      </c>
      <c r="AC141" s="31" t="s">
        <v>1087</v>
      </c>
      <c r="AD141" s="31">
        <f t="shared" si="36"/>
        <v>0</v>
      </c>
      <c r="AE141" s="31">
        <f t="shared" si="37"/>
        <v>0</v>
      </c>
      <c r="AF141" s="7">
        <f t="shared" si="38"/>
        <v>0</v>
      </c>
      <c r="AG141" s="38">
        <f t="shared" si="39"/>
        <v>9.5796431609958977E-3</v>
      </c>
      <c r="AH141" s="38">
        <f t="shared" si="40"/>
        <v>9.7796074588412676</v>
      </c>
      <c r="AI141" s="38" t="str">
        <f t="shared" si="41"/>
        <v>G1</v>
      </c>
    </row>
    <row r="142" spans="1:35" x14ac:dyDescent="0.25">
      <c r="A142" s="1">
        <v>41378</v>
      </c>
      <c r="B142" s="1" t="s">
        <v>400</v>
      </c>
      <c r="C142" s="1">
        <v>41</v>
      </c>
      <c r="D142" s="1" t="s">
        <v>99</v>
      </c>
      <c r="E142" s="31">
        <v>48814.04075869517</v>
      </c>
      <c r="F142" s="31">
        <v>52861.393053181637</v>
      </c>
      <c r="G142" s="31">
        <v>71126.718562366019</v>
      </c>
      <c r="H142" s="31">
        <v>70973.967036679911</v>
      </c>
      <c r="I142" s="31">
        <f t="shared" si="28"/>
        <v>60944.029852730688</v>
      </c>
      <c r="J142" s="38">
        <f t="shared" si="29"/>
        <v>4.9749651124164171E-2</v>
      </c>
      <c r="K142" s="31">
        <v>6354253.6652842863</v>
      </c>
      <c r="L142" s="31">
        <v>7091897.4876390574</v>
      </c>
      <c r="M142" s="31">
        <v>7994162.7866442418</v>
      </c>
      <c r="N142" s="31">
        <v>7790041.6346992543</v>
      </c>
      <c r="O142" s="31">
        <f t="shared" si="30"/>
        <v>7307588.8935667099</v>
      </c>
      <c r="P142" s="7">
        <f t="shared" si="31"/>
        <v>8.8024430381793861E-2</v>
      </c>
      <c r="Q142" s="26">
        <v>0.34548177733399899</v>
      </c>
      <c r="R142" s="8">
        <v>134.5</v>
      </c>
      <c r="S142" s="7">
        <f t="shared" si="32"/>
        <v>0.30030365276413323</v>
      </c>
      <c r="T142" s="38">
        <f t="shared" si="33"/>
        <v>0.24460328682664204</v>
      </c>
      <c r="U142" s="31">
        <v>0</v>
      </c>
      <c r="V142" s="31">
        <v>0</v>
      </c>
      <c r="W142" s="31">
        <v>0</v>
      </c>
      <c r="X142" s="31">
        <v>0</v>
      </c>
      <c r="Y142" s="31">
        <f t="shared" si="34"/>
        <v>0</v>
      </c>
      <c r="Z142" s="7">
        <f t="shared" si="35"/>
        <v>0</v>
      </c>
      <c r="AA142" s="31" t="s">
        <v>1087</v>
      </c>
      <c r="AB142" s="31" t="s">
        <v>1088</v>
      </c>
      <c r="AC142" s="31" t="s">
        <v>1087</v>
      </c>
      <c r="AD142" s="31">
        <f t="shared" si="36"/>
        <v>0</v>
      </c>
      <c r="AE142" s="31">
        <f t="shared" si="37"/>
        <v>0</v>
      </c>
      <c r="AF142" s="7">
        <f t="shared" si="38"/>
        <v>0</v>
      </c>
      <c r="AG142" s="38">
        <f t="shared" si="39"/>
        <v>0</v>
      </c>
      <c r="AH142" s="38">
        <f t="shared" si="40"/>
        <v>9.811764598360206</v>
      </c>
      <c r="AI142" s="38" t="str">
        <f t="shared" si="41"/>
        <v>G1</v>
      </c>
    </row>
    <row r="143" spans="1:35" x14ac:dyDescent="0.25">
      <c r="A143" s="1">
        <v>68522</v>
      </c>
      <c r="B143" s="1" t="s">
        <v>840</v>
      </c>
      <c r="C143" s="1">
        <v>68</v>
      </c>
      <c r="D143" s="1" t="s">
        <v>350</v>
      </c>
      <c r="E143" s="31">
        <v>179927.30676972805</v>
      </c>
      <c r="F143" s="31">
        <v>149277.79760748721</v>
      </c>
      <c r="G143" s="31">
        <v>147122.81942986633</v>
      </c>
      <c r="H143" s="31">
        <v>222283.78891586873</v>
      </c>
      <c r="I143" s="31">
        <f t="shared" si="28"/>
        <v>174652.9281807376</v>
      </c>
      <c r="J143" s="38">
        <f t="shared" si="29"/>
        <v>0.15917367536440122</v>
      </c>
      <c r="K143" s="31">
        <v>4730154.806460605</v>
      </c>
      <c r="L143" s="31">
        <v>5353600.1042708615</v>
      </c>
      <c r="M143" s="31">
        <v>6062739.6702439273</v>
      </c>
      <c r="N143" s="31">
        <v>6399046.1169112967</v>
      </c>
      <c r="O143" s="31">
        <f t="shared" si="30"/>
        <v>5636385.1744716726</v>
      </c>
      <c r="P143" s="7">
        <f t="shared" si="31"/>
        <v>5.9495193075283816E-2</v>
      </c>
      <c r="Q143" s="26">
        <v>0.29639639639639642</v>
      </c>
      <c r="R143" s="8">
        <v>23.700000762939453</v>
      </c>
      <c r="S143" s="7">
        <f t="shared" si="32"/>
        <v>5.2915961335490432E-2</v>
      </c>
      <c r="T143" s="38">
        <f t="shared" si="33"/>
        <v>0.13626918360239024</v>
      </c>
      <c r="U143" s="31">
        <v>0</v>
      </c>
      <c r="V143" s="31">
        <v>0</v>
      </c>
      <c r="W143" s="31">
        <v>0</v>
      </c>
      <c r="X143" s="31">
        <v>0</v>
      </c>
      <c r="Y143" s="31">
        <f t="shared" si="34"/>
        <v>0</v>
      </c>
      <c r="Z143" s="7">
        <f t="shared" si="35"/>
        <v>0</v>
      </c>
      <c r="AA143" s="31" t="s">
        <v>1087</v>
      </c>
      <c r="AB143" s="31" t="s">
        <v>1087</v>
      </c>
      <c r="AC143" s="31" t="s">
        <v>1087</v>
      </c>
      <c r="AD143" s="31">
        <f t="shared" si="36"/>
        <v>0</v>
      </c>
      <c r="AE143" s="31">
        <f t="shared" si="37"/>
        <v>0</v>
      </c>
      <c r="AF143" s="7">
        <f t="shared" si="38"/>
        <v>0</v>
      </c>
      <c r="AG143" s="38">
        <f t="shared" si="39"/>
        <v>0</v>
      </c>
      <c r="AH143" s="38">
        <f t="shared" si="40"/>
        <v>9.8480952988930497</v>
      </c>
      <c r="AI143" s="38" t="str">
        <f t="shared" si="41"/>
        <v>G1</v>
      </c>
    </row>
    <row r="144" spans="1:35" x14ac:dyDescent="0.25">
      <c r="A144" s="1">
        <v>73678</v>
      </c>
      <c r="B144" s="1" t="s">
        <v>170</v>
      </c>
      <c r="C144" s="1">
        <v>73</v>
      </c>
      <c r="D144" s="1" t="s">
        <v>35</v>
      </c>
      <c r="E144" s="31">
        <v>114392.62438772901</v>
      </c>
      <c r="F144" s="31">
        <v>99033.690261437092</v>
      </c>
      <c r="G144" s="31">
        <v>142482.60790837751</v>
      </c>
      <c r="H144" s="31">
        <v>141187.80559300131</v>
      </c>
      <c r="I144" s="31">
        <f t="shared" si="28"/>
        <v>124274.18203763623</v>
      </c>
      <c r="J144" s="38">
        <f t="shared" si="29"/>
        <v>0.11069334339202042</v>
      </c>
      <c r="K144" s="31">
        <v>5416896.0714685852</v>
      </c>
      <c r="L144" s="31">
        <v>5830097.6455183849</v>
      </c>
      <c r="M144" s="31">
        <v>7559319.6433229875</v>
      </c>
      <c r="N144" s="31">
        <v>6140687.5263561672</v>
      </c>
      <c r="O144" s="31">
        <f t="shared" si="30"/>
        <v>6236750.2216665316</v>
      </c>
      <c r="P144" s="7">
        <f t="shared" si="31"/>
        <v>6.9744067408349014E-2</v>
      </c>
      <c r="Q144" s="26">
        <v>0.19333124608641203</v>
      </c>
      <c r="R144" s="8">
        <v>130.5</v>
      </c>
      <c r="S144" s="7">
        <f t="shared" si="32"/>
        <v>0.29137268911315534</v>
      </c>
      <c r="T144" s="38">
        <f t="shared" si="33"/>
        <v>0.18481600086930547</v>
      </c>
      <c r="U144" s="31">
        <v>0</v>
      </c>
      <c r="V144" s="31">
        <v>0</v>
      </c>
      <c r="W144" s="31">
        <v>0</v>
      </c>
      <c r="X144" s="31">
        <v>0</v>
      </c>
      <c r="Y144" s="31">
        <f t="shared" si="34"/>
        <v>0</v>
      </c>
      <c r="Z144" s="7">
        <f t="shared" si="35"/>
        <v>0</v>
      </c>
      <c r="AA144" s="31" t="s">
        <v>1087</v>
      </c>
      <c r="AB144" s="31" t="s">
        <v>1088</v>
      </c>
      <c r="AC144" s="31" t="s">
        <v>1087</v>
      </c>
      <c r="AD144" s="31">
        <f t="shared" si="36"/>
        <v>0</v>
      </c>
      <c r="AE144" s="31">
        <f t="shared" si="37"/>
        <v>0</v>
      </c>
      <c r="AF144" s="7">
        <f t="shared" si="38"/>
        <v>0</v>
      </c>
      <c r="AG144" s="38">
        <f t="shared" si="39"/>
        <v>0</v>
      </c>
      <c r="AH144" s="38">
        <f t="shared" si="40"/>
        <v>9.8503114753775307</v>
      </c>
      <c r="AI144" s="38" t="str">
        <f t="shared" si="41"/>
        <v>G1</v>
      </c>
    </row>
    <row r="145" spans="1:35" x14ac:dyDescent="0.25">
      <c r="A145" s="1">
        <v>54720</v>
      </c>
      <c r="B145" s="1" t="s">
        <v>234</v>
      </c>
      <c r="C145" s="1">
        <v>54</v>
      </c>
      <c r="D145" s="1" t="s">
        <v>12</v>
      </c>
      <c r="E145" s="31">
        <v>39655.859565810475</v>
      </c>
      <c r="F145" s="31">
        <v>29807.091636148711</v>
      </c>
      <c r="G145" s="31">
        <v>63304.392450675827</v>
      </c>
      <c r="H145" s="31">
        <v>45145.589667354281</v>
      </c>
      <c r="I145" s="31">
        <f t="shared" si="28"/>
        <v>44478.233329997325</v>
      </c>
      <c r="J145" s="38">
        <f t="shared" si="29"/>
        <v>3.3904332557792946E-2</v>
      </c>
      <c r="K145" s="31">
        <v>10214666.4133061</v>
      </c>
      <c r="L145" s="31">
        <v>9056363.3133502398</v>
      </c>
      <c r="M145" s="31">
        <v>9204822.9422291797</v>
      </c>
      <c r="N145" s="31">
        <v>9142696.6018884033</v>
      </c>
      <c r="O145" s="31">
        <f t="shared" si="30"/>
        <v>9404637.3176934812</v>
      </c>
      <c r="P145" s="7">
        <f t="shared" si="31"/>
        <v>0.12382329287328728</v>
      </c>
      <c r="Q145" s="26">
        <v>0.40597384234711914</v>
      </c>
      <c r="R145" s="8">
        <v>109.59999847412109</v>
      </c>
      <c r="S145" s="7">
        <f t="shared" si="32"/>
        <v>0.24470840062990332</v>
      </c>
      <c r="T145" s="38">
        <f t="shared" si="33"/>
        <v>0.25816851195010321</v>
      </c>
      <c r="U145" s="31">
        <v>0</v>
      </c>
      <c r="V145" s="31">
        <v>1621.9000244140625</v>
      </c>
      <c r="W145" s="31">
        <v>0</v>
      </c>
      <c r="X145" s="31">
        <v>0</v>
      </c>
      <c r="Y145" s="31">
        <f t="shared" si="34"/>
        <v>405.47500610351563</v>
      </c>
      <c r="Z145" s="7">
        <f t="shared" si="35"/>
        <v>8.6341177507219275E-3</v>
      </c>
      <c r="AA145" s="31" t="s">
        <v>1087</v>
      </c>
      <c r="AB145" s="31" t="s">
        <v>1088</v>
      </c>
      <c r="AC145" s="31" t="s">
        <v>1088</v>
      </c>
      <c r="AD145" s="31">
        <f t="shared" si="36"/>
        <v>0</v>
      </c>
      <c r="AE145" s="31">
        <f t="shared" si="37"/>
        <v>0</v>
      </c>
      <c r="AF145" s="7">
        <f t="shared" si="38"/>
        <v>0</v>
      </c>
      <c r="AG145" s="38">
        <f t="shared" si="39"/>
        <v>4.3170588753609638E-3</v>
      </c>
      <c r="AH145" s="38">
        <f t="shared" si="40"/>
        <v>9.8796634461085713</v>
      </c>
      <c r="AI145" s="38" t="str">
        <f t="shared" si="41"/>
        <v>G1</v>
      </c>
    </row>
    <row r="146" spans="1:35" x14ac:dyDescent="0.25">
      <c r="A146" s="1">
        <v>13006</v>
      </c>
      <c r="B146" s="1" t="s">
        <v>470</v>
      </c>
      <c r="C146" s="1">
        <v>13</v>
      </c>
      <c r="D146" s="1" t="s">
        <v>222</v>
      </c>
      <c r="E146" s="31">
        <v>21128.748157404538</v>
      </c>
      <c r="F146" s="31">
        <v>29311.444006326543</v>
      </c>
      <c r="G146" s="31">
        <v>23876.054451478787</v>
      </c>
      <c r="H146" s="31">
        <v>53722.312582697064</v>
      </c>
      <c r="I146" s="31">
        <f t="shared" si="28"/>
        <v>32009.639799476732</v>
      </c>
      <c r="J146" s="38">
        <f t="shared" si="29"/>
        <v>2.1905591027559505E-2</v>
      </c>
      <c r="K146" s="31">
        <v>7576881.0923968535</v>
      </c>
      <c r="L146" s="31">
        <v>9083318.1775980964</v>
      </c>
      <c r="M146" s="31">
        <v>8774117.510337973</v>
      </c>
      <c r="N146" s="31">
        <v>7714779.2856570538</v>
      </c>
      <c r="O146" s="31">
        <f t="shared" si="30"/>
        <v>8287274.0164974947</v>
      </c>
      <c r="P146" s="7">
        <f t="shared" si="31"/>
        <v>0.10474870465093246</v>
      </c>
      <c r="Q146" s="26">
        <v>0.17812676239642533</v>
      </c>
      <c r="R146" s="8">
        <v>43.099998474121094</v>
      </c>
      <c r="S146" s="7">
        <f t="shared" si="32"/>
        <v>9.6231129932395049E-2</v>
      </c>
      <c r="T146" s="38">
        <f t="shared" si="33"/>
        <v>0.12636886565991759</v>
      </c>
      <c r="U146" s="31">
        <v>24107.708984375</v>
      </c>
      <c r="V146" s="31">
        <v>3361.565185546875</v>
      </c>
      <c r="W146" s="31">
        <v>5497.931640625</v>
      </c>
      <c r="X146" s="31">
        <v>23820.91796875</v>
      </c>
      <c r="Y146" s="31">
        <f t="shared" si="34"/>
        <v>14197.030944824219</v>
      </c>
      <c r="Z146" s="7">
        <f t="shared" si="35"/>
        <v>0.30230923002184151</v>
      </c>
      <c r="AA146" s="31" t="s">
        <v>1087</v>
      </c>
      <c r="AB146" s="31" t="s">
        <v>1088</v>
      </c>
      <c r="AC146" s="31" t="s">
        <v>1087</v>
      </c>
      <c r="AD146" s="31">
        <f t="shared" si="36"/>
        <v>0</v>
      </c>
      <c r="AE146" s="31">
        <f t="shared" si="37"/>
        <v>0</v>
      </c>
      <c r="AF146" s="7">
        <f t="shared" si="38"/>
        <v>0</v>
      </c>
      <c r="AG146" s="38">
        <f t="shared" si="39"/>
        <v>0.15115461501092076</v>
      </c>
      <c r="AH146" s="38">
        <f t="shared" si="40"/>
        <v>9.9809690566132598</v>
      </c>
      <c r="AI146" s="38" t="str">
        <f t="shared" si="41"/>
        <v>G1</v>
      </c>
    </row>
    <row r="147" spans="1:35" x14ac:dyDescent="0.25">
      <c r="A147" s="1">
        <v>15187</v>
      </c>
      <c r="B147" s="1" t="s">
        <v>972</v>
      </c>
      <c r="C147" s="1">
        <v>15</v>
      </c>
      <c r="D147" s="1" t="s">
        <v>827</v>
      </c>
      <c r="E147" s="31">
        <v>105787.83835137002</v>
      </c>
      <c r="F147" s="31">
        <v>90184.641271883986</v>
      </c>
      <c r="G147" s="31">
        <v>105882.44260575103</v>
      </c>
      <c r="H147" s="31">
        <v>203118.43766226148</v>
      </c>
      <c r="I147" s="31">
        <f t="shared" si="28"/>
        <v>126243.33997281663</v>
      </c>
      <c r="J147" s="38">
        <f t="shared" si="29"/>
        <v>0.1125882978661239</v>
      </c>
      <c r="K147" s="31">
        <v>5883641.8506541308</v>
      </c>
      <c r="L147" s="31">
        <v>6490447.4325843211</v>
      </c>
      <c r="M147" s="31">
        <v>8967704.7414556108</v>
      </c>
      <c r="N147" s="31">
        <v>6528280.493180206</v>
      </c>
      <c r="O147" s="31">
        <f t="shared" si="30"/>
        <v>6967518.6294685677</v>
      </c>
      <c r="P147" s="7">
        <f t="shared" si="31"/>
        <v>8.2219066766042057E-2</v>
      </c>
      <c r="Q147" s="26">
        <v>0.41248588482013226</v>
      </c>
      <c r="R147" s="8">
        <v>23.799999237060547</v>
      </c>
      <c r="S147" s="7">
        <f t="shared" si="32"/>
        <v>5.3139232019872619E-2</v>
      </c>
      <c r="T147" s="38">
        <f t="shared" si="33"/>
        <v>0.1826147278686823</v>
      </c>
      <c r="U147" s="31">
        <v>1831.984375</v>
      </c>
      <c r="V147" s="31">
        <v>0</v>
      </c>
      <c r="W147" s="31">
        <v>0</v>
      </c>
      <c r="X147" s="31">
        <v>0</v>
      </c>
      <c r="Y147" s="31">
        <f t="shared" si="34"/>
        <v>457.99609375</v>
      </c>
      <c r="Z147" s="7">
        <f t="shared" si="35"/>
        <v>9.7524931087827494E-3</v>
      </c>
      <c r="AA147" s="31" t="s">
        <v>1087</v>
      </c>
      <c r="AB147" s="31" t="s">
        <v>1088</v>
      </c>
      <c r="AC147" s="31" t="s">
        <v>1088</v>
      </c>
      <c r="AD147" s="31">
        <f t="shared" si="36"/>
        <v>0</v>
      </c>
      <c r="AE147" s="31">
        <f t="shared" si="37"/>
        <v>0</v>
      </c>
      <c r="AF147" s="7">
        <f t="shared" si="38"/>
        <v>0</v>
      </c>
      <c r="AG147" s="38">
        <f t="shared" si="39"/>
        <v>4.8762465543913747E-3</v>
      </c>
      <c r="AH147" s="38">
        <f t="shared" si="40"/>
        <v>10.002642409639918</v>
      </c>
      <c r="AI147" s="38" t="str">
        <f t="shared" si="41"/>
        <v>G1</v>
      </c>
    </row>
    <row r="148" spans="1:35" x14ac:dyDescent="0.25">
      <c r="A148" s="1">
        <v>25506</v>
      </c>
      <c r="B148" s="1" t="s">
        <v>318</v>
      </c>
      <c r="C148" s="1">
        <v>25</v>
      </c>
      <c r="D148" s="1" t="s">
        <v>61</v>
      </c>
      <c r="E148" s="31">
        <v>119594.828693455</v>
      </c>
      <c r="F148" s="31">
        <v>121710.30545402662</v>
      </c>
      <c r="G148" s="31">
        <v>129372.42595523028</v>
      </c>
      <c r="H148" s="31">
        <v>150698.52556501084</v>
      </c>
      <c r="I148" s="31">
        <f t="shared" si="28"/>
        <v>130344.02141693069</v>
      </c>
      <c r="J148" s="38">
        <f t="shared" si="29"/>
        <v>0.11653445399233893</v>
      </c>
      <c r="K148" s="31">
        <v>6266880.0987888882</v>
      </c>
      <c r="L148" s="31">
        <v>6336753.5903634438</v>
      </c>
      <c r="M148" s="31">
        <v>6600649.6216064664</v>
      </c>
      <c r="N148" s="31">
        <v>6701982.9657168128</v>
      </c>
      <c r="O148" s="31">
        <f t="shared" si="30"/>
        <v>6476566.569118903</v>
      </c>
      <c r="P148" s="7">
        <f t="shared" si="31"/>
        <v>7.3837989297269896E-2</v>
      </c>
      <c r="Q148" s="26">
        <v>0.26921182266009852</v>
      </c>
      <c r="R148" s="8">
        <v>93.400001525878906</v>
      </c>
      <c r="S148" s="7">
        <f t="shared" si="32"/>
        <v>0.20853800465722719</v>
      </c>
      <c r="T148" s="38">
        <f t="shared" si="33"/>
        <v>0.18386260553819853</v>
      </c>
      <c r="U148" s="31">
        <v>0</v>
      </c>
      <c r="V148" s="31">
        <v>0</v>
      </c>
      <c r="W148" s="31">
        <v>0</v>
      </c>
      <c r="X148" s="31">
        <v>0</v>
      </c>
      <c r="Y148" s="31">
        <f t="shared" si="34"/>
        <v>0</v>
      </c>
      <c r="Z148" s="7">
        <f t="shared" si="35"/>
        <v>0</v>
      </c>
      <c r="AA148" s="31" t="s">
        <v>1087</v>
      </c>
      <c r="AB148" s="31" t="s">
        <v>1088</v>
      </c>
      <c r="AC148" s="31" t="s">
        <v>1087</v>
      </c>
      <c r="AD148" s="31">
        <f t="shared" si="36"/>
        <v>0</v>
      </c>
      <c r="AE148" s="31">
        <f t="shared" si="37"/>
        <v>0</v>
      </c>
      <c r="AF148" s="7">
        <f t="shared" si="38"/>
        <v>0</v>
      </c>
      <c r="AG148" s="38">
        <f t="shared" si="39"/>
        <v>0</v>
      </c>
      <c r="AH148" s="38">
        <f t="shared" si="40"/>
        <v>10.013235317684583</v>
      </c>
      <c r="AI148" s="38" t="str">
        <f t="shared" si="41"/>
        <v>G1</v>
      </c>
    </row>
    <row r="149" spans="1:35" x14ac:dyDescent="0.25">
      <c r="A149" s="1">
        <v>15276</v>
      </c>
      <c r="B149" s="1" t="s">
        <v>373</v>
      </c>
      <c r="C149" s="1">
        <v>15</v>
      </c>
      <c r="D149" s="1" t="s">
        <v>827</v>
      </c>
      <c r="E149" s="31">
        <v>41613.677273807909</v>
      </c>
      <c r="F149" s="31">
        <v>61395.49677789546</v>
      </c>
      <c r="G149" s="31">
        <v>78446.173979018087</v>
      </c>
      <c r="H149" s="31">
        <v>80994.294170992609</v>
      </c>
      <c r="I149" s="31">
        <f t="shared" si="28"/>
        <v>65612.410550428511</v>
      </c>
      <c r="J149" s="38">
        <f t="shared" si="29"/>
        <v>5.4242113984493558E-2</v>
      </c>
      <c r="K149" s="31">
        <v>6523845.4722697483</v>
      </c>
      <c r="L149" s="31">
        <v>7186818.7578962315</v>
      </c>
      <c r="M149" s="31">
        <v>7228050.5032519177</v>
      </c>
      <c r="N149" s="31">
        <v>6831078.2598628039</v>
      </c>
      <c r="O149" s="31">
        <f t="shared" si="30"/>
        <v>6942448.2483201753</v>
      </c>
      <c r="P149" s="7">
        <f t="shared" si="31"/>
        <v>8.1791088510025228E-2</v>
      </c>
      <c r="Q149" s="26">
        <v>0.39752376741101036</v>
      </c>
      <c r="R149" s="8">
        <v>107.19999694824219</v>
      </c>
      <c r="S149" s="7">
        <f t="shared" si="32"/>
        <v>0.23934981903242428</v>
      </c>
      <c r="T149" s="38">
        <f t="shared" si="33"/>
        <v>0.23955489165115329</v>
      </c>
      <c r="U149" s="31">
        <v>0</v>
      </c>
      <c r="V149" s="31">
        <v>0</v>
      </c>
      <c r="W149" s="31">
        <v>903.26251220703125</v>
      </c>
      <c r="X149" s="31">
        <v>1768.737548828125</v>
      </c>
      <c r="Y149" s="31">
        <f t="shared" si="34"/>
        <v>668.00001525878906</v>
      </c>
      <c r="Z149" s="7">
        <f t="shared" si="35"/>
        <v>1.4224281897553001E-2</v>
      </c>
      <c r="AA149" s="31" t="s">
        <v>1087</v>
      </c>
      <c r="AB149" s="31" t="s">
        <v>1088</v>
      </c>
      <c r="AC149" s="31" t="s">
        <v>1088</v>
      </c>
      <c r="AD149" s="31">
        <f t="shared" si="36"/>
        <v>0</v>
      </c>
      <c r="AE149" s="31">
        <f t="shared" si="37"/>
        <v>0</v>
      </c>
      <c r="AF149" s="7">
        <f t="shared" si="38"/>
        <v>0</v>
      </c>
      <c r="AG149" s="38">
        <f t="shared" si="39"/>
        <v>7.1121409487765004E-3</v>
      </c>
      <c r="AH149" s="38">
        <f t="shared" si="40"/>
        <v>10.030304886147444</v>
      </c>
      <c r="AI149" s="38" t="str">
        <f t="shared" si="41"/>
        <v>G1</v>
      </c>
    </row>
    <row r="150" spans="1:35" x14ac:dyDescent="0.25">
      <c r="A150" s="1">
        <v>73622</v>
      </c>
      <c r="B150" s="1" t="s">
        <v>357</v>
      </c>
      <c r="C150" s="1">
        <v>73</v>
      </c>
      <c r="D150" s="1" t="s">
        <v>35</v>
      </c>
      <c r="E150" s="31">
        <v>65287.510238536066</v>
      </c>
      <c r="F150" s="31">
        <v>66893.075719809072</v>
      </c>
      <c r="G150" s="31">
        <v>143912.88331275695</v>
      </c>
      <c r="H150" s="31">
        <v>109731.79700005162</v>
      </c>
      <c r="I150" s="31">
        <f t="shared" si="28"/>
        <v>96456.316567788424</v>
      </c>
      <c r="J150" s="38">
        <f t="shared" si="29"/>
        <v>8.392373406291001E-2</v>
      </c>
      <c r="K150" s="31">
        <v>9528382.4982528966</v>
      </c>
      <c r="L150" s="31">
        <v>9477934.2517853789</v>
      </c>
      <c r="M150" s="31">
        <v>9558725.3691314477</v>
      </c>
      <c r="N150" s="31">
        <v>9312846.9392872006</v>
      </c>
      <c r="O150" s="31">
        <f t="shared" si="30"/>
        <v>9469472.26461423</v>
      </c>
      <c r="P150" s="7">
        <f t="shared" si="31"/>
        <v>0.12493009485399292</v>
      </c>
      <c r="Q150" s="26">
        <v>0.23519191280998261</v>
      </c>
      <c r="R150" s="8">
        <v>130.80000305175781</v>
      </c>
      <c r="S150" s="7">
        <f t="shared" si="32"/>
        <v>0.29204251820076316</v>
      </c>
      <c r="T150" s="38">
        <f t="shared" si="33"/>
        <v>0.21738817528824619</v>
      </c>
      <c r="U150" s="31">
        <v>509.31085205078125</v>
      </c>
      <c r="V150" s="31">
        <v>0</v>
      </c>
      <c r="W150" s="31">
        <v>0</v>
      </c>
      <c r="X150" s="31">
        <v>0</v>
      </c>
      <c r="Y150" s="31">
        <f t="shared" si="34"/>
        <v>127.32771301269531</v>
      </c>
      <c r="Z150" s="7">
        <f t="shared" si="35"/>
        <v>2.7112952722937469E-3</v>
      </c>
      <c r="AA150" s="31" t="s">
        <v>1087</v>
      </c>
      <c r="AB150" s="31" t="s">
        <v>1087</v>
      </c>
      <c r="AC150" s="31" t="s">
        <v>1087</v>
      </c>
      <c r="AD150" s="31">
        <f t="shared" si="36"/>
        <v>0</v>
      </c>
      <c r="AE150" s="31">
        <f t="shared" si="37"/>
        <v>0</v>
      </c>
      <c r="AF150" s="7">
        <f t="shared" si="38"/>
        <v>0</v>
      </c>
      <c r="AG150" s="38">
        <f t="shared" si="39"/>
        <v>1.3556476361468734E-3</v>
      </c>
      <c r="AH150" s="38">
        <f t="shared" si="40"/>
        <v>10.088918566243436</v>
      </c>
      <c r="AI150" s="38" t="str">
        <f t="shared" si="41"/>
        <v>G1</v>
      </c>
    </row>
    <row r="151" spans="1:35" x14ac:dyDescent="0.25">
      <c r="A151" s="1">
        <v>15296</v>
      </c>
      <c r="B151" s="1" t="s">
        <v>1110</v>
      </c>
      <c r="C151" s="1">
        <v>15</v>
      </c>
      <c r="D151" s="1" t="s">
        <v>827</v>
      </c>
      <c r="E151" s="31">
        <v>82612.097421714672</v>
      </c>
      <c r="F151" s="31">
        <v>51846.252672049603</v>
      </c>
      <c r="G151" s="31">
        <v>90976.944674793762</v>
      </c>
      <c r="H151" s="31">
        <v>137602.183924868</v>
      </c>
      <c r="I151" s="31">
        <f t="shared" si="28"/>
        <v>90759.369673356516</v>
      </c>
      <c r="J151" s="38">
        <f t="shared" si="29"/>
        <v>7.8441464300050848E-2</v>
      </c>
      <c r="K151" s="31">
        <v>9554414.300931517</v>
      </c>
      <c r="L151" s="31">
        <v>9170265.4122591093</v>
      </c>
      <c r="M151" s="31">
        <v>11331323.738117363</v>
      </c>
      <c r="N151" s="31">
        <v>13283955.960238213</v>
      </c>
      <c r="O151" s="31">
        <f t="shared" si="30"/>
        <v>10834989.85288655</v>
      </c>
      <c r="P151" s="7">
        <f t="shared" si="31"/>
        <v>0.14824094252439529</v>
      </c>
      <c r="Q151" s="26">
        <v>0.32248764415156506</v>
      </c>
      <c r="R151" s="8">
        <v>77.5</v>
      </c>
      <c r="S151" s="7">
        <f t="shared" si="32"/>
        <v>0.17303742073769759</v>
      </c>
      <c r="T151" s="38">
        <f t="shared" si="33"/>
        <v>0.21458866913788599</v>
      </c>
      <c r="U151" s="31">
        <v>0</v>
      </c>
      <c r="V151" s="31">
        <v>418.04443359375</v>
      </c>
      <c r="W151" s="31">
        <v>3570.607421875</v>
      </c>
      <c r="X151" s="31">
        <v>0</v>
      </c>
      <c r="Y151" s="31">
        <f t="shared" si="34"/>
        <v>997.1629638671875</v>
      </c>
      <c r="Z151" s="7">
        <f t="shared" si="35"/>
        <v>2.1233423311152702E-2</v>
      </c>
      <c r="AA151" s="31" t="s">
        <v>1087</v>
      </c>
      <c r="AB151" s="31" t="s">
        <v>1088</v>
      </c>
      <c r="AC151" s="31" t="s">
        <v>1087</v>
      </c>
      <c r="AD151" s="31">
        <f t="shared" si="36"/>
        <v>0</v>
      </c>
      <c r="AE151" s="31">
        <f t="shared" si="37"/>
        <v>0</v>
      </c>
      <c r="AF151" s="7">
        <f t="shared" si="38"/>
        <v>0</v>
      </c>
      <c r="AG151" s="38">
        <f t="shared" si="39"/>
        <v>1.0616711655576351E-2</v>
      </c>
      <c r="AH151" s="38">
        <f t="shared" si="40"/>
        <v>10.121561503117107</v>
      </c>
      <c r="AI151" s="38" t="str">
        <f t="shared" si="41"/>
        <v>G1</v>
      </c>
    </row>
    <row r="152" spans="1:35" x14ac:dyDescent="0.25">
      <c r="A152" s="1">
        <v>47960</v>
      </c>
      <c r="B152" s="1" t="s">
        <v>808</v>
      </c>
      <c r="C152" s="1">
        <v>47</v>
      </c>
      <c r="D152" s="1" t="s">
        <v>69</v>
      </c>
      <c r="E152" s="31">
        <v>8608.452411220489</v>
      </c>
      <c r="F152" s="31">
        <v>46598.182649445655</v>
      </c>
      <c r="G152" s="31">
        <v>115232.53644575289</v>
      </c>
      <c r="H152" s="31">
        <v>119636.40994720031</v>
      </c>
      <c r="I152" s="31">
        <f t="shared" si="28"/>
        <v>72518.895363404838</v>
      </c>
      <c r="J152" s="38">
        <f t="shared" si="29"/>
        <v>6.088834284346941E-2</v>
      </c>
      <c r="K152" s="31">
        <v>5784845.2510108948</v>
      </c>
      <c r="L152" s="31">
        <v>5911074.7323605893</v>
      </c>
      <c r="M152" s="31">
        <v>5848335.0581471687</v>
      </c>
      <c r="N152" s="31">
        <v>5183514.2344850311</v>
      </c>
      <c r="O152" s="31">
        <f t="shared" si="30"/>
        <v>5681942.3190009212</v>
      </c>
      <c r="P152" s="7">
        <f t="shared" si="31"/>
        <v>6.0272902323074209E-2</v>
      </c>
      <c r="Q152" s="26">
        <v>0.41131689580729464</v>
      </c>
      <c r="R152" s="8">
        <v>28.299999237060547</v>
      </c>
      <c r="S152" s="7">
        <f t="shared" si="32"/>
        <v>6.3186566127222801E-2</v>
      </c>
      <c r="T152" s="38">
        <f t="shared" si="33"/>
        <v>0.1782587880858639</v>
      </c>
      <c r="U152" s="31">
        <v>4879.39453125</v>
      </c>
      <c r="V152" s="31">
        <v>19473.966796875</v>
      </c>
      <c r="W152" s="31">
        <v>0</v>
      </c>
      <c r="X152" s="31">
        <v>0</v>
      </c>
      <c r="Y152" s="31">
        <f t="shared" si="34"/>
        <v>6088.34033203125</v>
      </c>
      <c r="Z152" s="7">
        <f t="shared" si="35"/>
        <v>0.12964411256413438</v>
      </c>
      <c r="AA152" s="31" t="s">
        <v>1087</v>
      </c>
      <c r="AB152" s="31" t="s">
        <v>1087</v>
      </c>
      <c r="AC152" s="31" t="s">
        <v>1087</v>
      </c>
      <c r="AD152" s="31">
        <f t="shared" si="36"/>
        <v>0</v>
      </c>
      <c r="AE152" s="31">
        <f t="shared" si="37"/>
        <v>0</v>
      </c>
      <c r="AF152" s="7">
        <f t="shared" si="38"/>
        <v>0</v>
      </c>
      <c r="AG152" s="38">
        <f t="shared" si="39"/>
        <v>6.4822056282067192E-2</v>
      </c>
      <c r="AH152" s="38">
        <f t="shared" si="40"/>
        <v>10.132306240380018</v>
      </c>
      <c r="AI152" s="38" t="str">
        <f t="shared" si="41"/>
        <v>G1</v>
      </c>
    </row>
    <row r="153" spans="1:35" x14ac:dyDescent="0.25">
      <c r="A153" s="1">
        <v>25168</v>
      </c>
      <c r="B153" s="1" t="s">
        <v>670</v>
      </c>
      <c r="C153" s="1">
        <v>25</v>
      </c>
      <c r="D153" s="1" t="s">
        <v>61</v>
      </c>
      <c r="E153" s="31">
        <v>100950.33246132325</v>
      </c>
      <c r="F153" s="31">
        <v>117357.32741448074</v>
      </c>
      <c r="G153" s="31">
        <v>176307.84373741591</v>
      </c>
      <c r="H153" s="31">
        <v>233186.16171872543</v>
      </c>
      <c r="I153" s="31">
        <f t="shared" si="28"/>
        <v>156950.41633298632</v>
      </c>
      <c r="J153" s="38">
        <f t="shared" si="29"/>
        <v>0.14213824441726741</v>
      </c>
      <c r="K153" s="31">
        <v>7815867.3015440069</v>
      </c>
      <c r="L153" s="31">
        <v>8656721.1244098619</v>
      </c>
      <c r="M153" s="31">
        <v>8636501.0084884446</v>
      </c>
      <c r="N153" s="31">
        <v>9766457.6254792456</v>
      </c>
      <c r="O153" s="31">
        <f t="shared" si="30"/>
        <v>8718886.7649803888</v>
      </c>
      <c r="P153" s="7">
        <f t="shared" si="31"/>
        <v>0.11211679651507178</v>
      </c>
      <c r="Q153" s="26">
        <v>0.18814368249183622</v>
      </c>
      <c r="R153" s="8">
        <v>57.799999237060547</v>
      </c>
      <c r="S153" s="7">
        <f t="shared" si="32"/>
        <v>0.12905242305318512</v>
      </c>
      <c r="T153" s="38">
        <f t="shared" si="33"/>
        <v>0.14310430068669769</v>
      </c>
      <c r="U153" s="31">
        <v>192.36231994628906</v>
      </c>
      <c r="V153" s="31">
        <v>7674.76806640625</v>
      </c>
      <c r="W153" s="31">
        <v>0</v>
      </c>
      <c r="X153" s="31">
        <v>0</v>
      </c>
      <c r="Y153" s="31">
        <f t="shared" si="34"/>
        <v>1966.7825965881348</v>
      </c>
      <c r="Z153" s="7">
        <f t="shared" si="35"/>
        <v>4.1880343482077191E-2</v>
      </c>
      <c r="AA153" s="31" t="s">
        <v>1087</v>
      </c>
      <c r="AB153" s="31" t="s">
        <v>1088</v>
      </c>
      <c r="AC153" s="31" t="s">
        <v>1087</v>
      </c>
      <c r="AD153" s="31">
        <f t="shared" si="36"/>
        <v>0</v>
      </c>
      <c r="AE153" s="31">
        <f t="shared" si="37"/>
        <v>0</v>
      </c>
      <c r="AF153" s="7">
        <f t="shared" si="38"/>
        <v>0</v>
      </c>
      <c r="AG153" s="38">
        <f t="shared" si="39"/>
        <v>2.0940171741038596E-2</v>
      </c>
      <c r="AH153" s="38">
        <f t="shared" si="40"/>
        <v>10.206090561500121</v>
      </c>
      <c r="AI153" s="38" t="str">
        <f t="shared" si="41"/>
        <v>G1</v>
      </c>
    </row>
    <row r="154" spans="1:35" x14ac:dyDescent="0.25">
      <c r="A154" s="1">
        <v>5628</v>
      </c>
      <c r="B154" s="1" t="s">
        <v>126</v>
      </c>
      <c r="C154" s="1">
        <v>5</v>
      </c>
      <c r="D154" s="1" t="s">
        <v>15</v>
      </c>
      <c r="E154" s="31">
        <v>77528.360119417281</v>
      </c>
      <c r="F154" s="31">
        <v>84539.097272947372</v>
      </c>
      <c r="G154" s="31">
        <v>112792.34333839879</v>
      </c>
      <c r="H154" s="31">
        <v>83948.232478208156</v>
      </c>
      <c r="I154" s="31">
        <f t="shared" si="28"/>
        <v>89702.008302242903</v>
      </c>
      <c r="J154" s="38">
        <f t="shared" si="29"/>
        <v>7.7423947307056387E-2</v>
      </c>
      <c r="K154" s="31">
        <v>6174731.6945750322</v>
      </c>
      <c r="L154" s="31">
        <v>7567513.8984923437</v>
      </c>
      <c r="M154" s="31">
        <v>8863546.3140021414</v>
      </c>
      <c r="N154" s="31">
        <v>8247231.9350596741</v>
      </c>
      <c r="O154" s="31">
        <f t="shared" si="30"/>
        <v>7713255.9605322983</v>
      </c>
      <c r="P154" s="7">
        <f t="shared" si="31"/>
        <v>9.4949601675192022E-2</v>
      </c>
      <c r="Q154" s="26">
        <v>0.35526797704797947</v>
      </c>
      <c r="R154" s="8">
        <v>105</v>
      </c>
      <c r="S154" s="7">
        <f t="shared" si="32"/>
        <v>0.23443779583817095</v>
      </c>
      <c r="T154" s="38">
        <f t="shared" si="33"/>
        <v>0.22821845818711414</v>
      </c>
      <c r="U154" s="31">
        <v>585.26165771484375</v>
      </c>
      <c r="V154" s="31">
        <v>0</v>
      </c>
      <c r="W154" s="31">
        <v>0</v>
      </c>
      <c r="X154" s="31">
        <v>0</v>
      </c>
      <c r="Y154" s="31">
        <f t="shared" si="34"/>
        <v>146.31541442871094</v>
      </c>
      <c r="Z154" s="7">
        <f t="shared" si="35"/>
        <v>3.1156162473813575E-3</v>
      </c>
      <c r="AA154" s="31" t="s">
        <v>1087</v>
      </c>
      <c r="AB154" s="31" t="s">
        <v>1088</v>
      </c>
      <c r="AC154" s="31" t="s">
        <v>1087</v>
      </c>
      <c r="AD154" s="31">
        <f t="shared" si="36"/>
        <v>0</v>
      </c>
      <c r="AE154" s="31">
        <f t="shared" si="37"/>
        <v>0</v>
      </c>
      <c r="AF154" s="7">
        <f t="shared" si="38"/>
        <v>0</v>
      </c>
      <c r="AG154" s="38">
        <f t="shared" si="39"/>
        <v>1.5578081236906787E-3</v>
      </c>
      <c r="AH154" s="38">
        <f t="shared" si="40"/>
        <v>10.240007120595374</v>
      </c>
      <c r="AI154" s="38" t="str">
        <f t="shared" si="41"/>
        <v>G1</v>
      </c>
    </row>
    <row r="155" spans="1:35" x14ac:dyDescent="0.25">
      <c r="A155" s="1">
        <v>13780</v>
      </c>
      <c r="B155" s="1" t="s">
        <v>289</v>
      </c>
      <c r="C155" s="1">
        <v>13</v>
      </c>
      <c r="D155" s="1" t="s">
        <v>222</v>
      </c>
      <c r="E155" s="31">
        <v>22789.89667004978</v>
      </c>
      <c r="F155" s="31">
        <v>72511.459801743898</v>
      </c>
      <c r="G155" s="31">
        <v>64803.326763979378</v>
      </c>
      <c r="H155" s="31">
        <v>75235.594537289653</v>
      </c>
      <c r="I155" s="31">
        <f t="shared" si="28"/>
        <v>58835.069443265675</v>
      </c>
      <c r="J155" s="38">
        <f t="shared" si="29"/>
        <v>4.7720162329880779E-2</v>
      </c>
      <c r="K155" s="31">
        <v>8785332.2868146263</v>
      </c>
      <c r="L155" s="31">
        <v>8698657.9103781637</v>
      </c>
      <c r="M155" s="31">
        <v>7910750.6539274119</v>
      </c>
      <c r="N155" s="31">
        <v>8087974.0398194883</v>
      </c>
      <c r="O155" s="31">
        <f t="shared" si="30"/>
        <v>8370678.7227349225</v>
      </c>
      <c r="P155" s="7">
        <f t="shared" si="31"/>
        <v>0.10617251231096797</v>
      </c>
      <c r="Q155" s="26">
        <v>0.47145374449339206</v>
      </c>
      <c r="R155" s="8">
        <v>59.700000762939453</v>
      </c>
      <c r="S155" s="7">
        <f t="shared" si="32"/>
        <v>0.13329463419429188</v>
      </c>
      <c r="T155" s="38">
        <f t="shared" si="33"/>
        <v>0.23697363033288396</v>
      </c>
      <c r="U155" s="31">
        <v>1478.2236328125</v>
      </c>
      <c r="V155" s="31">
        <v>600.581298828125</v>
      </c>
      <c r="W155" s="31">
        <v>4127.2412109375</v>
      </c>
      <c r="X155" s="31">
        <v>2290.748779296875</v>
      </c>
      <c r="Y155" s="31">
        <f t="shared" si="34"/>
        <v>2124.19873046875</v>
      </c>
      <c r="Z155" s="7">
        <f t="shared" si="35"/>
        <v>4.5232336614402728E-2</v>
      </c>
      <c r="AA155" s="31" t="s">
        <v>1087</v>
      </c>
      <c r="AB155" s="31" t="s">
        <v>1087</v>
      </c>
      <c r="AC155" s="31" t="s">
        <v>1087</v>
      </c>
      <c r="AD155" s="31">
        <f t="shared" si="36"/>
        <v>0</v>
      </c>
      <c r="AE155" s="31">
        <f t="shared" si="37"/>
        <v>0</v>
      </c>
      <c r="AF155" s="7">
        <f t="shared" si="38"/>
        <v>0</v>
      </c>
      <c r="AG155" s="38">
        <f t="shared" si="39"/>
        <v>2.2616168307201364E-2</v>
      </c>
      <c r="AH155" s="38">
        <f t="shared" si="40"/>
        <v>10.243665365665537</v>
      </c>
      <c r="AI155" s="38" t="str">
        <f t="shared" si="41"/>
        <v>G1</v>
      </c>
    </row>
    <row r="156" spans="1:35" x14ac:dyDescent="0.25">
      <c r="A156" s="1">
        <v>15218</v>
      </c>
      <c r="B156" s="1" t="s">
        <v>272</v>
      </c>
      <c r="C156" s="1">
        <v>15</v>
      </c>
      <c r="D156" s="1" t="s">
        <v>827</v>
      </c>
      <c r="E156" s="31">
        <v>96672.804617133603</v>
      </c>
      <c r="F156" s="31">
        <v>76608.236013504211</v>
      </c>
      <c r="G156" s="31">
        <v>138339.90881642158</v>
      </c>
      <c r="H156" s="31">
        <v>215049.3729827035</v>
      </c>
      <c r="I156" s="31">
        <f t="shared" si="28"/>
        <v>131667.58060744073</v>
      </c>
      <c r="J156" s="38">
        <f t="shared" si="29"/>
        <v>0.11780813771520803</v>
      </c>
      <c r="K156" s="31">
        <v>7325003.4094723985</v>
      </c>
      <c r="L156" s="31">
        <v>7795714.4832218373</v>
      </c>
      <c r="M156" s="31">
        <v>9568447.1861366518</v>
      </c>
      <c r="N156" s="31">
        <v>8189187.2629003711</v>
      </c>
      <c r="O156" s="31">
        <f t="shared" si="30"/>
        <v>8219588.0854328144</v>
      </c>
      <c r="P156" s="7">
        <f t="shared" si="31"/>
        <v>0.10359323331755008</v>
      </c>
      <c r="Q156" s="26">
        <v>0.18035651869975533</v>
      </c>
      <c r="R156" s="8">
        <v>131</v>
      </c>
      <c r="S156" s="7">
        <f t="shared" si="32"/>
        <v>0.29248905956952753</v>
      </c>
      <c r="T156" s="38">
        <f t="shared" si="33"/>
        <v>0.19214627052894431</v>
      </c>
      <c r="U156" s="31">
        <v>0</v>
      </c>
      <c r="V156" s="31">
        <v>0</v>
      </c>
      <c r="W156" s="31">
        <v>0</v>
      </c>
      <c r="X156" s="31">
        <v>0</v>
      </c>
      <c r="Y156" s="31">
        <f t="shared" si="34"/>
        <v>0</v>
      </c>
      <c r="Z156" s="7">
        <f t="shared" si="35"/>
        <v>0</v>
      </c>
      <c r="AA156" s="31" t="s">
        <v>1087</v>
      </c>
      <c r="AB156" s="31" t="s">
        <v>1088</v>
      </c>
      <c r="AC156" s="31" t="s">
        <v>1087</v>
      </c>
      <c r="AD156" s="31">
        <f t="shared" si="36"/>
        <v>0</v>
      </c>
      <c r="AE156" s="31">
        <f t="shared" si="37"/>
        <v>0</v>
      </c>
      <c r="AF156" s="7">
        <f t="shared" si="38"/>
        <v>0</v>
      </c>
      <c r="AG156" s="38">
        <f t="shared" si="39"/>
        <v>0</v>
      </c>
      <c r="AH156" s="38">
        <f t="shared" si="40"/>
        <v>10.331813608138411</v>
      </c>
      <c r="AI156" s="38" t="str">
        <f t="shared" si="41"/>
        <v>G1</v>
      </c>
    </row>
    <row r="157" spans="1:35" x14ac:dyDescent="0.25">
      <c r="A157" s="1">
        <v>13620</v>
      </c>
      <c r="B157" s="1" t="s">
        <v>1106</v>
      </c>
      <c r="C157" s="1">
        <v>13</v>
      </c>
      <c r="D157" s="1" t="s">
        <v>222</v>
      </c>
      <c r="E157" s="31">
        <v>21651.385956002243</v>
      </c>
      <c r="F157" s="31">
        <v>32083.281241628123</v>
      </c>
      <c r="G157" s="31">
        <v>11972.85242303292</v>
      </c>
      <c r="H157" s="31">
        <v>55259.26014243401</v>
      </c>
      <c r="I157" s="31">
        <f t="shared" si="28"/>
        <v>30241.694940774323</v>
      </c>
      <c r="J157" s="38">
        <f t="shared" si="29"/>
        <v>2.0204267350005186E-2</v>
      </c>
      <c r="K157" s="31">
        <v>4527983.0728537356</v>
      </c>
      <c r="L157" s="31">
        <v>4439310.5226721819</v>
      </c>
      <c r="M157" s="31">
        <v>5017999.9898115275</v>
      </c>
      <c r="N157" s="31">
        <v>5254369.2191067776</v>
      </c>
      <c r="O157" s="31">
        <f t="shared" si="30"/>
        <v>4809915.7011110559</v>
      </c>
      <c r="P157" s="7">
        <f t="shared" si="31"/>
        <v>4.5386474034819199E-2</v>
      </c>
      <c r="Q157" s="26">
        <v>0.83670715249662619</v>
      </c>
      <c r="R157" s="8">
        <v>0</v>
      </c>
      <c r="S157" s="7">
        <f t="shared" si="32"/>
        <v>0</v>
      </c>
      <c r="T157" s="38">
        <f t="shared" si="33"/>
        <v>0.29403120884381512</v>
      </c>
      <c r="U157" s="31">
        <v>0</v>
      </c>
      <c r="V157" s="31">
        <v>0</v>
      </c>
      <c r="W157" s="31">
        <v>0</v>
      </c>
      <c r="X157" s="31">
        <v>0</v>
      </c>
      <c r="Y157" s="31">
        <f t="shared" si="34"/>
        <v>0</v>
      </c>
      <c r="Z157" s="7">
        <f t="shared" si="35"/>
        <v>0</v>
      </c>
      <c r="AA157" s="31" t="s">
        <v>1087</v>
      </c>
      <c r="AB157" s="31" t="s">
        <v>1088</v>
      </c>
      <c r="AC157" s="31" t="s">
        <v>1087</v>
      </c>
      <c r="AD157" s="31">
        <f t="shared" si="36"/>
        <v>0</v>
      </c>
      <c r="AE157" s="31">
        <f t="shared" si="37"/>
        <v>0</v>
      </c>
      <c r="AF157" s="7">
        <f t="shared" si="38"/>
        <v>0</v>
      </c>
      <c r="AG157" s="38">
        <f t="shared" si="39"/>
        <v>0</v>
      </c>
      <c r="AH157" s="38">
        <f t="shared" si="40"/>
        <v>10.474515873127343</v>
      </c>
      <c r="AI157" s="38" t="str">
        <f t="shared" si="41"/>
        <v>G1</v>
      </c>
    </row>
    <row r="158" spans="1:35" x14ac:dyDescent="0.25">
      <c r="A158" s="1">
        <v>41770</v>
      </c>
      <c r="B158" s="1" t="s">
        <v>331</v>
      </c>
      <c r="C158" s="1">
        <v>41</v>
      </c>
      <c r="D158" s="1" t="s">
        <v>99</v>
      </c>
      <c r="E158" s="31">
        <v>62459.104716966416</v>
      </c>
      <c r="F158" s="31">
        <v>52564.476984368135</v>
      </c>
      <c r="G158" s="31">
        <v>66814.824133837305</v>
      </c>
      <c r="H158" s="31">
        <v>85572.804041121999</v>
      </c>
      <c r="I158" s="31">
        <f t="shared" si="28"/>
        <v>66852.802469073475</v>
      </c>
      <c r="J158" s="38">
        <f t="shared" si="29"/>
        <v>5.5435764414398132E-2</v>
      </c>
      <c r="K158" s="31">
        <v>7904811.2865155069</v>
      </c>
      <c r="L158" s="31">
        <v>9271394.3977474328</v>
      </c>
      <c r="M158" s="31">
        <v>10041867.377082098</v>
      </c>
      <c r="N158" s="31">
        <v>10156850.708620358</v>
      </c>
      <c r="O158" s="31">
        <f t="shared" si="30"/>
        <v>9343730.9424913488</v>
      </c>
      <c r="P158" s="7">
        <f t="shared" si="31"/>
        <v>0.12278355581923028</v>
      </c>
      <c r="Q158" s="26">
        <v>0.22907001265288907</v>
      </c>
      <c r="R158" s="8">
        <v>131.80000305175781</v>
      </c>
      <c r="S158" s="7">
        <f t="shared" si="32"/>
        <v>0.29427525911350766</v>
      </c>
      <c r="T158" s="38">
        <f t="shared" si="33"/>
        <v>0.21537627586187566</v>
      </c>
      <c r="U158" s="31">
        <v>0</v>
      </c>
      <c r="V158" s="31">
        <v>584.64129638671875</v>
      </c>
      <c r="W158" s="31">
        <v>15107.1904296875</v>
      </c>
      <c r="X158" s="31">
        <v>627.58331298828125</v>
      </c>
      <c r="Y158" s="31">
        <f t="shared" si="34"/>
        <v>4079.853759765625</v>
      </c>
      <c r="Z158" s="7">
        <f t="shared" si="35"/>
        <v>8.6875731518082727E-2</v>
      </c>
      <c r="AA158" s="31" t="s">
        <v>1087</v>
      </c>
      <c r="AB158" s="31" t="s">
        <v>1088</v>
      </c>
      <c r="AC158" s="31" t="s">
        <v>1087</v>
      </c>
      <c r="AD158" s="31">
        <f t="shared" si="36"/>
        <v>0</v>
      </c>
      <c r="AE158" s="31">
        <f t="shared" si="37"/>
        <v>0</v>
      </c>
      <c r="AF158" s="7">
        <f t="shared" si="38"/>
        <v>0</v>
      </c>
      <c r="AG158" s="38">
        <f t="shared" si="39"/>
        <v>4.3437865759041364E-2</v>
      </c>
      <c r="AH158" s="38">
        <f t="shared" si="40"/>
        <v>10.474996867843839</v>
      </c>
      <c r="AI158" s="38" t="str">
        <f t="shared" si="41"/>
        <v>G1</v>
      </c>
    </row>
    <row r="159" spans="1:35" x14ac:dyDescent="0.25">
      <c r="A159" s="1">
        <v>70508</v>
      </c>
      <c r="B159" s="1" t="s">
        <v>1028</v>
      </c>
      <c r="C159" s="1">
        <v>70</v>
      </c>
      <c r="D159" s="1" t="s">
        <v>214</v>
      </c>
      <c r="E159" s="31">
        <v>58777.196628705155</v>
      </c>
      <c r="F159" s="31">
        <v>51595.570078780445</v>
      </c>
      <c r="G159" s="31">
        <v>69392.131150618749</v>
      </c>
      <c r="H159" s="31">
        <v>73036.650902323658</v>
      </c>
      <c r="I159" s="31">
        <f t="shared" si="28"/>
        <v>63200.387190107002</v>
      </c>
      <c r="J159" s="38">
        <f t="shared" si="29"/>
        <v>5.1920982511682243E-2</v>
      </c>
      <c r="K159" s="31">
        <v>5247843.3674994772</v>
      </c>
      <c r="L159" s="31">
        <v>6143408.8656361932</v>
      </c>
      <c r="M159" s="31">
        <v>6663858.1524974294</v>
      </c>
      <c r="N159" s="31">
        <v>6688198.9348361641</v>
      </c>
      <c r="O159" s="31">
        <f t="shared" si="30"/>
        <v>6185827.330117316</v>
      </c>
      <c r="P159" s="7">
        <f t="shared" si="31"/>
        <v>6.8874759112333539E-2</v>
      </c>
      <c r="Q159" s="26">
        <v>0.56645014461144561</v>
      </c>
      <c r="R159" s="8">
        <v>66.599998474121094</v>
      </c>
      <c r="S159" s="7">
        <f t="shared" si="32"/>
        <v>0.14870054138189046</v>
      </c>
      <c r="T159" s="38">
        <f t="shared" si="33"/>
        <v>0.26134181503522319</v>
      </c>
      <c r="U159" s="31">
        <v>251.6845703125</v>
      </c>
      <c r="V159" s="31">
        <v>0</v>
      </c>
      <c r="W159" s="31">
        <v>341.457763671875</v>
      </c>
      <c r="X159" s="31">
        <v>0</v>
      </c>
      <c r="Y159" s="31">
        <f t="shared" si="34"/>
        <v>148.28558349609375</v>
      </c>
      <c r="Z159" s="7">
        <f t="shared" si="35"/>
        <v>3.1575687018127177E-3</v>
      </c>
      <c r="AA159" s="31" t="s">
        <v>1087</v>
      </c>
      <c r="AB159" s="31" t="s">
        <v>1088</v>
      </c>
      <c r="AC159" s="31" t="s">
        <v>1088</v>
      </c>
      <c r="AD159" s="31">
        <f t="shared" si="36"/>
        <v>0</v>
      </c>
      <c r="AE159" s="31">
        <f t="shared" si="37"/>
        <v>0</v>
      </c>
      <c r="AF159" s="7">
        <f t="shared" si="38"/>
        <v>0</v>
      </c>
      <c r="AG159" s="38">
        <f t="shared" si="39"/>
        <v>1.5787843509063588E-3</v>
      </c>
      <c r="AH159" s="38">
        <f t="shared" si="40"/>
        <v>10.494719396593727</v>
      </c>
      <c r="AI159" s="38" t="str">
        <f t="shared" si="41"/>
        <v>G1</v>
      </c>
    </row>
    <row r="160" spans="1:35" x14ac:dyDescent="0.25">
      <c r="A160" s="1">
        <v>5411</v>
      </c>
      <c r="B160" s="1" t="s">
        <v>567</v>
      </c>
      <c r="C160" s="1">
        <v>5</v>
      </c>
      <c r="D160" s="1" t="s">
        <v>15</v>
      </c>
      <c r="E160" s="31">
        <v>80149.499970100544</v>
      </c>
      <c r="F160" s="31">
        <v>76773.960829021104</v>
      </c>
      <c r="G160" s="31">
        <v>97263.323573055226</v>
      </c>
      <c r="H160" s="31">
        <v>141779.9711102389</v>
      </c>
      <c r="I160" s="31">
        <f t="shared" si="28"/>
        <v>98991.688870603946</v>
      </c>
      <c r="J160" s="38">
        <f t="shared" si="29"/>
        <v>8.6363566339897072E-2</v>
      </c>
      <c r="K160" s="31">
        <v>7083131.4789242102</v>
      </c>
      <c r="L160" s="31">
        <v>7822977.6842036666</v>
      </c>
      <c r="M160" s="31">
        <v>8183506.3156885998</v>
      </c>
      <c r="N160" s="31">
        <v>7909020.2429887345</v>
      </c>
      <c r="O160" s="31">
        <f t="shared" si="30"/>
        <v>7749658.9304513028</v>
      </c>
      <c r="P160" s="7">
        <f t="shared" si="31"/>
        <v>9.5571039358470625E-2</v>
      </c>
      <c r="Q160" s="26">
        <v>0.18468799160985841</v>
      </c>
      <c r="R160" s="8">
        <v>183.30000305175781</v>
      </c>
      <c r="S160" s="7">
        <f t="shared" si="32"/>
        <v>0.40926141611984868</v>
      </c>
      <c r="T160" s="38">
        <f t="shared" si="33"/>
        <v>0.22984014902939257</v>
      </c>
      <c r="U160" s="31">
        <v>0</v>
      </c>
      <c r="V160" s="31">
        <v>0</v>
      </c>
      <c r="W160" s="31">
        <v>0</v>
      </c>
      <c r="X160" s="31">
        <v>0</v>
      </c>
      <c r="Y160" s="31">
        <f t="shared" si="34"/>
        <v>0</v>
      </c>
      <c r="Z160" s="7">
        <f t="shared" si="35"/>
        <v>0</v>
      </c>
      <c r="AA160" s="31" t="s">
        <v>1087</v>
      </c>
      <c r="AB160" s="31" t="s">
        <v>1088</v>
      </c>
      <c r="AC160" s="31" t="s">
        <v>1087</v>
      </c>
      <c r="AD160" s="31">
        <f t="shared" si="36"/>
        <v>0</v>
      </c>
      <c r="AE160" s="31">
        <f t="shared" si="37"/>
        <v>0</v>
      </c>
      <c r="AF160" s="7">
        <f t="shared" si="38"/>
        <v>0</v>
      </c>
      <c r="AG160" s="38">
        <f t="shared" si="39"/>
        <v>0</v>
      </c>
      <c r="AH160" s="38">
        <f t="shared" si="40"/>
        <v>10.540123845642988</v>
      </c>
      <c r="AI160" s="38" t="str">
        <f t="shared" si="41"/>
        <v>G1</v>
      </c>
    </row>
    <row r="161" spans="1:35" x14ac:dyDescent="0.25">
      <c r="A161" s="1">
        <v>13667</v>
      </c>
      <c r="B161" s="1" t="s">
        <v>1107</v>
      </c>
      <c r="C161" s="1">
        <v>13</v>
      </c>
      <c r="D161" s="1" t="s">
        <v>222</v>
      </c>
      <c r="E161" s="31">
        <v>19569.768050246148</v>
      </c>
      <c r="F161" s="31">
        <v>19834.845553917956</v>
      </c>
      <c r="G161" s="31">
        <v>44596.045035534611</v>
      </c>
      <c r="H161" s="31">
        <v>66939.347139773599</v>
      </c>
      <c r="I161" s="31">
        <f t="shared" si="28"/>
        <v>37735.001444868074</v>
      </c>
      <c r="J161" s="38">
        <f t="shared" si="29"/>
        <v>2.7415204792897677E-2</v>
      </c>
      <c r="K161" s="31">
        <v>4811433.0219842624</v>
      </c>
      <c r="L161" s="31">
        <v>4964838.3049249426</v>
      </c>
      <c r="M161" s="31">
        <v>5349896.4860991733</v>
      </c>
      <c r="N161" s="31">
        <v>5795515.0012690658</v>
      </c>
      <c r="O161" s="31">
        <f t="shared" si="30"/>
        <v>5230420.703569361</v>
      </c>
      <c r="P161" s="7">
        <f t="shared" si="31"/>
        <v>5.2564944778172876E-2</v>
      </c>
      <c r="Q161" s="26">
        <v>0.42740676496097135</v>
      </c>
      <c r="R161" s="8">
        <v>36.200000762939453</v>
      </c>
      <c r="S161" s="7">
        <f t="shared" si="32"/>
        <v>8.082522274479649E-2</v>
      </c>
      <c r="T161" s="38">
        <f t="shared" si="33"/>
        <v>0.18693231082798023</v>
      </c>
      <c r="U161" s="31">
        <v>4224.83984375</v>
      </c>
      <c r="V161" s="31">
        <v>0</v>
      </c>
      <c r="W161" s="31">
        <v>6613.24169921875</v>
      </c>
      <c r="X161" s="31">
        <v>27544.95703125</v>
      </c>
      <c r="Y161" s="31">
        <f t="shared" si="34"/>
        <v>9595.7596435546875</v>
      </c>
      <c r="Z161" s="7">
        <f t="shared" si="35"/>
        <v>0.20433051957073095</v>
      </c>
      <c r="AA161" s="31" t="s">
        <v>1087</v>
      </c>
      <c r="AB161" s="31" t="s">
        <v>1088</v>
      </c>
      <c r="AC161" s="31" t="s">
        <v>1087</v>
      </c>
      <c r="AD161" s="31">
        <f t="shared" si="36"/>
        <v>0</v>
      </c>
      <c r="AE161" s="31">
        <f t="shared" si="37"/>
        <v>0</v>
      </c>
      <c r="AF161" s="7">
        <f t="shared" si="38"/>
        <v>0</v>
      </c>
      <c r="AG161" s="38">
        <f t="shared" si="39"/>
        <v>0.10216525978536548</v>
      </c>
      <c r="AH161" s="38">
        <f t="shared" si="40"/>
        <v>10.550425846874777</v>
      </c>
      <c r="AI161" s="38" t="str">
        <f t="shared" si="41"/>
        <v>G1</v>
      </c>
    </row>
    <row r="162" spans="1:35" x14ac:dyDescent="0.25">
      <c r="A162" s="1">
        <v>95025</v>
      </c>
      <c r="B162" s="1" t="s">
        <v>983</v>
      </c>
      <c r="C162" s="1">
        <v>95</v>
      </c>
      <c r="D162" s="1" t="s">
        <v>965</v>
      </c>
      <c r="E162" s="31">
        <v>84152.555355653458</v>
      </c>
      <c r="F162" s="31">
        <v>87821.672644287755</v>
      </c>
      <c r="G162" s="31">
        <v>125801.94208187958</v>
      </c>
      <c r="H162" s="31">
        <v>89555.998128697931</v>
      </c>
      <c r="I162" s="31">
        <f t="shared" si="28"/>
        <v>96833.04205262968</v>
      </c>
      <c r="J162" s="38">
        <f t="shared" si="29"/>
        <v>8.428626346202768E-2</v>
      </c>
      <c r="K162" s="31">
        <v>4052165.0173531407</v>
      </c>
      <c r="L162" s="31">
        <v>4361514.1179298926</v>
      </c>
      <c r="M162" s="31">
        <v>4482204.0734481774</v>
      </c>
      <c r="N162" s="31">
        <v>4777658.5816099113</v>
      </c>
      <c r="O162" s="31">
        <f t="shared" si="30"/>
        <v>4418385.447585281</v>
      </c>
      <c r="P162" s="7">
        <f t="shared" si="31"/>
        <v>3.8702633287047587E-2</v>
      </c>
      <c r="Q162" s="26">
        <v>0.50855277475516869</v>
      </c>
      <c r="R162" s="8">
        <v>63.299999237060547</v>
      </c>
      <c r="S162" s="7">
        <f t="shared" si="32"/>
        <v>0.14133249807327977</v>
      </c>
      <c r="T162" s="38">
        <f t="shared" si="33"/>
        <v>0.22952930203849867</v>
      </c>
      <c r="U162" s="31">
        <v>0</v>
      </c>
      <c r="V162" s="31">
        <v>246.06570434570313</v>
      </c>
      <c r="W162" s="31">
        <v>0</v>
      </c>
      <c r="X162" s="31">
        <v>957.56256103515625</v>
      </c>
      <c r="Y162" s="31">
        <f t="shared" si="34"/>
        <v>300.90706634521484</v>
      </c>
      <c r="Z162" s="7">
        <f t="shared" si="35"/>
        <v>6.4074653276794272E-3</v>
      </c>
      <c r="AA162" s="31" t="s">
        <v>1087</v>
      </c>
      <c r="AB162" s="31" t="s">
        <v>1087</v>
      </c>
      <c r="AC162" s="31" t="s">
        <v>1087</v>
      </c>
      <c r="AD162" s="31">
        <f t="shared" si="36"/>
        <v>0</v>
      </c>
      <c r="AE162" s="31">
        <f t="shared" si="37"/>
        <v>0</v>
      </c>
      <c r="AF162" s="7">
        <f t="shared" si="38"/>
        <v>0</v>
      </c>
      <c r="AG162" s="38">
        <f t="shared" si="39"/>
        <v>3.2037326638397136E-3</v>
      </c>
      <c r="AH162" s="38">
        <f t="shared" si="40"/>
        <v>10.567309938812203</v>
      </c>
      <c r="AI162" s="38" t="str">
        <f t="shared" si="41"/>
        <v>G1</v>
      </c>
    </row>
    <row r="163" spans="1:35" x14ac:dyDescent="0.25">
      <c r="A163" s="1">
        <v>19212</v>
      </c>
      <c r="B163" s="1" t="s">
        <v>672</v>
      </c>
      <c r="C163" s="1">
        <v>19</v>
      </c>
      <c r="D163" s="1" t="s">
        <v>80</v>
      </c>
      <c r="E163" s="31">
        <v>75483.885682262116</v>
      </c>
      <c r="F163" s="31">
        <v>72876.994619230143</v>
      </c>
      <c r="G163" s="31">
        <v>91379.061551795239</v>
      </c>
      <c r="H163" s="31">
        <v>97170.271308546566</v>
      </c>
      <c r="I163" s="31">
        <f t="shared" si="28"/>
        <v>84227.553290458512</v>
      </c>
      <c r="J163" s="38">
        <f t="shared" si="29"/>
        <v>7.2155785301092804E-2</v>
      </c>
      <c r="K163" s="31">
        <v>4147896.2902478729</v>
      </c>
      <c r="L163" s="31">
        <v>4872202.2384335613</v>
      </c>
      <c r="M163" s="31">
        <v>4820652.9140959485</v>
      </c>
      <c r="N163" s="31">
        <v>5131217.8161165891</v>
      </c>
      <c r="O163" s="31">
        <f t="shared" si="30"/>
        <v>4742992.3147234935</v>
      </c>
      <c r="P163" s="7">
        <f t="shared" si="31"/>
        <v>4.4244020155743399E-2</v>
      </c>
      <c r="Q163" s="26">
        <v>0.40574799196787148</v>
      </c>
      <c r="R163" s="8">
        <v>99.400001525878906</v>
      </c>
      <c r="S163" s="7">
        <f t="shared" si="32"/>
        <v>0.22193445013369409</v>
      </c>
      <c r="T163" s="38">
        <f t="shared" si="33"/>
        <v>0.223975487419103</v>
      </c>
      <c r="U163" s="31">
        <v>6457.62646484375</v>
      </c>
      <c r="V163" s="31">
        <v>151.99732971191406</v>
      </c>
      <c r="W163" s="31">
        <v>556.93804931640625</v>
      </c>
      <c r="X163" s="31">
        <v>859.78289794921875</v>
      </c>
      <c r="Y163" s="31">
        <f t="shared" si="34"/>
        <v>2006.5861854553223</v>
      </c>
      <c r="Z163" s="7">
        <f t="shared" si="35"/>
        <v>4.2727914523466817E-2</v>
      </c>
      <c r="AA163" s="31" t="s">
        <v>1087</v>
      </c>
      <c r="AB163" s="31" t="s">
        <v>1088</v>
      </c>
      <c r="AC163" s="31" t="s">
        <v>1087</v>
      </c>
      <c r="AD163" s="31">
        <f t="shared" si="36"/>
        <v>0</v>
      </c>
      <c r="AE163" s="31">
        <f t="shared" si="37"/>
        <v>0</v>
      </c>
      <c r="AF163" s="7">
        <f t="shared" si="38"/>
        <v>0</v>
      </c>
      <c r="AG163" s="38">
        <f t="shared" si="39"/>
        <v>2.1363957261733409E-2</v>
      </c>
      <c r="AH163" s="38">
        <f t="shared" si="40"/>
        <v>10.583174332730973</v>
      </c>
      <c r="AI163" s="38" t="str">
        <f t="shared" si="41"/>
        <v>G1</v>
      </c>
    </row>
    <row r="164" spans="1:35" x14ac:dyDescent="0.25">
      <c r="A164" s="1">
        <v>18592</v>
      </c>
      <c r="B164" s="1" t="s">
        <v>550</v>
      </c>
      <c r="C164" s="1">
        <v>18</v>
      </c>
      <c r="D164" s="1" t="s">
        <v>1121</v>
      </c>
      <c r="E164" s="31">
        <v>71892.505065012723</v>
      </c>
      <c r="F164" s="31">
        <v>75251.151791121432</v>
      </c>
      <c r="G164" s="31">
        <v>94459.097299184228</v>
      </c>
      <c r="H164" s="31">
        <v>95881.40121095271</v>
      </c>
      <c r="I164" s="31">
        <f t="shared" si="28"/>
        <v>84371.038841567773</v>
      </c>
      <c r="J164" s="38">
        <f t="shared" si="29"/>
        <v>7.2293863909307018E-2</v>
      </c>
      <c r="K164" s="31">
        <v>5600985.3701610789</v>
      </c>
      <c r="L164" s="31">
        <v>5781144.0362174502</v>
      </c>
      <c r="M164" s="31">
        <v>5834666.3468655003</v>
      </c>
      <c r="N164" s="31">
        <v>6715156.5087143993</v>
      </c>
      <c r="O164" s="31">
        <f t="shared" si="30"/>
        <v>5982988.0654896079</v>
      </c>
      <c r="P164" s="7">
        <f t="shared" si="31"/>
        <v>6.5412075628852859E-2</v>
      </c>
      <c r="Q164" s="26">
        <v>0.42603532551653822</v>
      </c>
      <c r="R164" s="8">
        <v>109.69999694824219</v>
      </c>
      <c r="S164" s="7">
        <f t="shared" si="32"/>
        <v>0.2449316713142855</v>
      </c>
      <c r="T164" s="38">
        <f t="shared" si="33"/>
        <v>0.24545969081989219</v>
      </c>
      <c r="U164" s="31">
        <v>0</v>
      </c>
      <c r="V164" s="31">
        <v>0</v>
      </c>
      <c r="W164" s="31">
        <v>0</v>
      </c>
      <c r="X164" s="31">
        <v>0</v>
      </c>
      <c r="Y164" s="31">
        <f t="shared" si="34"/>
        <v>0</v>
      </c>
      <c r="Z164" s="7">
        <f t="shared" si="35"/>
        <v>0</v>
      </c>
      <c r="AA164" s="31" t="s">
        <v>1087</v>
      </c>
      <c r="AB164" s="31" t="s">
        <v>1088</v>
      </c>
      <c r="AC164" s="31" t="s">
        <v>1087</v>
      </c>
      <c r="AD164" s="31">
        <f t="shared" si="36"/>
        <v>0</v>
      </c>
      <c r="AE164" s="31">
        <f t="shared" si="37"/>
        <v>0</v>
      </c>
      <c r="AF164" s="7">
        <f t="shared" si="38"/>
        <v>0</v>
      </c>
      <c r="AG164" s="38">
        <f t="shared" si="39"/>
        <v>0</v>
      </c>
      <c r="AH164" s="38">
        <f t="shared" si="40"/>
        <v>10.591785157639972</v>
      </c>
      <c r="AI164" s="38" t="str">
        <f t="shared" si="41"/>
        <v>G1</v>
      </c>
    </row>
    <row r="165" spans="1:35" x14ac:dyDescent="0.25">
      <c r="A165" s="1">
        <v>17665</v>
      </c>
      <c r="B165" s="1" t="s">
        <v>219</v>
      </c>
      <c r="C165" s="1">
        <v>17</v>
      </c>
      <c r="D165" s="1" t="s">
        <v>96</v>
      </c>
      <c r="E165" s="31">
        <v>106625.81141711956</v>
      </c>
      <c r="F165" s="31">
        <v>94473.255470928983</v>
      </c>
      <c r="G165" s="31">
        <v>162473.18069110892</v>
      </c>
      <c r="H165" s="31">
        <v>110923.56097151479</v>
      </c>
      <c r="I165" s="31">
        <f t="shared" si="28"/>
        <v>118623.95213766806</v>
      </c>
      <c r="J165" s="38">
        <f t="shared" si="29"/>
        <v>0.10525603019465259</v>
      </c>
      <c r="K165" s="31">
        <v>6998268.1692703832</v>
      </c>
      <c r="L165" s="31">
        <v>7448007.0745510105</v>
      </c>
      <c r="M165" s="31">
        <v>7918998.9453898063</v>
      </c>
      <c r="N165" s="31">
        <v>8021951.5493494971</v>
      </c>
      <c r="O165" s="31">
        <f t="shared" si="30"/>
        <v>7596806.4346401747</v>
      </c>
      <c r="P165" s="7">
        <f t="shared" si="31"/>
        <v>9.2961683553392988E-2</v>
      </c>
      <c r="Q165" s="26">
        <v>0.2411702688455456</v>
      </c>
      <c r="R165" s="8">
        <v>109.30000305175781</v>
      </c>
      <c r="S165" s="7">
        <f t="shared" si="32"/>
        <v>0.24403858857675675</v>
      </c>
      <c r="T165" s="38">
        <f t="shared" si="33"/>
        <v>0.1927235136585651</v>
      </c>
      <c r="U165" s="31">
        <v>5653.00146484375</v>
      </c>
      <c r="V165" s="31">
        <v>1938.5361328125</v>
      </c>
      <c r="W165" s="31">
        <v>0</v>
      </c>
      <c r="X165" s="31">
        <v>0</v>
      </c>
      <c r="Y165" s="31">
        <f t="shared" si="34"/>
        <v>1897.8843994140625</v>
      </c>
      <c r="Z165" s="7">
        <f t="shared" si="35"/>
        <v>4.0413236661042878E-2</v>
      </c>
      <c r="AA165" s="31" t="s">
        <v>1087</v>
      </c>
      <c r="AB165" s="31" t="s">
        <v>1088</v>
      </c>
      <c r="AC165" s="31" t="s">
        <v>1087</v>
      </c>
      <c r="AD165" s="31">
        <f t="shared" si="36"/>
        <v>0</v>
      </c>
      <c r="AE165" s="31">
        <f t="shared" si="37"/>
        <v>0</v>
      </c>
      <c r="AF165" s="7">
        <f t="shared" si="38"/>
        <v>0</v>
      </c>
      <c r="AG165" s="38">
        <f t="shared" si="39"/>
        <v>2.0206618330521439E-2</v>
      </c>
      <c r="AH165" s="38">
        <f t="shared" si="40"/>
        <v>10.606205406124637</v>
      </c>
      <c r="AI165" s="38" t="str">
        <f t="shared" si="41"/>
        <v>G1</v>
      </c>
    </row>
    <row r="166" spans="1:35" x14ac:dyDescent="0.25">
      <c r="A166" s="1">
        <v>13140</v>
      </c>
      <c r="B166" s="1" t="s">
        <v>668</v>
      </c>
      <c r="C166" s="1">
        <v>13</v>
      </c>
      <c r="D166" s="1" t="s">
        <v>222</v>
      </c>
      <c r="E166" s="31">
        <v>40508.87465625484</v>
      </c>
      <c r="F166" s="31">
        <v>44657.861176593455</v>
      </c>
      <c r="G166" s="31">
        <v>19411.973356993931</v>
      </c>
      <c r="H166" s="31">
        <v>49322.893760902654</v>
      </c>
      <c r="I166" s="31">
        <f t="shared" si="28"/>
        <v>38475.400737686221</v>
      </c>
      <c r="J166" s="38">
        <f t="shared" si="29"/>
        <v>2.8127703738504227E-2</v>
      </c>
      <c r="K166" s="31">
        <v>5377306.9538333174</v>
      </c>
      <c r="L166" s="31">
        <v>6125408.9342455156</v>
      </c>
      <c r="M166" s="31">
        <v>6577073.3150806548</v>
      </c>
      <c r="N166" s="31">
        <v>6835769.523523381</v>
      </c>
      <c r="O166" s="31">
        <f t="shared" si="30"/>
        <v>6228889.6816707179</v>
      </c>
      <c r="P166" s="7">
        <f t="shared" si="31"/>
        <v>6.9609879572159111E-2</v>
      </c>
      <c r="Q166" s="26">
        <v>0.56452720096104347</v>
      </c>
      <c r="R166" s="8">
        <v>47.900001525878906</v>
      </c>
      <c r="S166" s="7">
        <f t="shared" si="32"/>
        <v>0.1069482931273531</v>
      </c>
      <c r="T166" s="38">
        <f t="shared" si="33"/>
        <v>0.2470284578868519</v>
      </c>
      <c r="U166" s="31">
        <v>4295.22412109375</v>
      </c>
      <c r="V166" s="31">
        <v>6671.095703125</v>
      </c>
      <c r="W166" s="31">
        <v>894.05035400390625</v>
      </c>
      <c r="X166" s="31">
        <v>5196.05419921875</v>
      </c>
      <c r="Y166" s="31">
        <f t="shared" si="34"/>
        <v>4264.1060943603516</v>
      </c>
      <c r="Z166" s="7">
        <f t="shared" si="35"/>
        <v>9.0799170272110763E-2</v>
      </c>
      <c r="AA166" s="31" t="s">
        <v>1087</v>
      </c>
      <c r="AB166" s="31" t="s">
        <v>1088</v>
      </c>
      <c r="AC166" s="31" t="s">
        <v>1087</v>
      </c>
      <c r="AD166" s="31">
        <f t="shared" si="36"/>
        <v>0</v>
      </c>
      <c r="AE166" s="31">
        <f t="shared" si="37"/>
        <v>0</v>
      </c>
      <c r="AF166" s="7">
        <f t="shared" si="38"/>
        <v>0</v>
      </c>
      <c r="AG166" s="38">
        <f t="shared" si="39"/>
        <v>4.5399585136055381E-2</v>
      </c>
      <c r="AH166" s="38">
        <f t="shared" si="40"/>
        <v>10.685191558713719</v>
      </c>
      <c r="AI166" s="38" t="str">
        <f t="shared" si="41"/>
        <v>G1</v>
      </c>
    </row>
    <row r="167" spans="1:35" x14ac:dyDescent="0.25">
      <c r="A167" s="1">
        <v>5197</v>
      </c>
      <c r="B167" s="1" t="s">
        <v>164</v>
      </c>
      <c r="C167" s="1">
        <v>5</v>
      </c>
      <c r="D167" s="1" t="s">
        <v>15</v>
      </c>
      <c r="E167" s="31">
        <v>94535.221859483398</v>
      </c>
      <c r="F167" s="31">
        <v>118922.69560406054</v>
      </c>
      <c r="G167" s="31">
        <v>150415.70128335143</v>
      </c>
      <c r="H167" s="31">
        <v>149171.72374108733</v>
      </c>
      <c r="I167" s="31">
        <f t="shared" si="28"/>
        <v>128261.33562199568</v>
      </c>
      <c r="J167" s="38">
        <f t="shared" si="29"/>
        <v>0.11453024971052123</v>
      </c>
      <c r="K167" s="31">
        <v>8662442.2827793173</v>
      </c>
      <c r="L167" s="31">
        <v>8667021.4502338059</v>
      </c>
      <c r="M167" s="31">
        <v>8637106.5032112394</v>
      </c>
      <c r="N167" s="31">
        <v>7300635.1234903513</v>
      </c>
      <c r="O167" s="31">
        <f t="shared" si="30"/>
        <v>8316801.3399286782</v>
      </c>
      <c r="P167" s="7">
        <f t="shared" si="31"/>
        <v>0.10525276768500137</v>
      </c>
      <c r="Q167" s="26">
        <v>0.26482767833288806</v>
      </c>
      <c r="R167" s="8">
        <v>102.90000152587891</v>
      </c>
      <c r="S167" s="7">
        <f t="shared" si="32"/>
        <v>0.22974904332829979</v>
      </c>
      <c r="T167" s="38">
        <f t="shared" si="33"/>
        <v>0.19994316311539639</v>
      </c>
      <c r="U167" s="31">
        <v>0</v>
      </c>
      <c r="V167" s="31">
        <v>733.203857421875</v>
      </c>
      <c r="W167" s="31">
        <v>771.01397705078125</v>
      </c>
      <c r="X167" s="31">
        <v>1068.6614990234375</v>
      </c>
      <c r="Y167" s="31">
        <f t="shared" si="34"/>
        <v>643.21983337402344</v>
      </c>
      <c r="Z167" s="7">
        <f t="shared" si="35"/>
        <v>1.3696616800921246E-2</v>
      </c>
      <c r="AA167" s="31" t="s">
        <v>1087</v>
      </c>
      <c r="AB167" s="31" t="s">
        <v>1088</v>
      </c>
      <c r="AC167" s="31" t="s">
        <v>1087</v>
      </c>
      <c r="AD167" s="31">
        <f t="shared" si="36"/>
        <v>0</v>
      </c>
      <c r="AE167" s="31">
        <f t="shared" si="37"/>
        <v>0</v>
      </c>
      <c r="AF167" s="7">
        <f t="shared" si="38"/>
        <v>0</v>
      </c>
      <c r="AG167" s="38">
        <f t="shared" si="39"/>
        <v>6.848308400460623E-3</v>
      </c>
      <c r="AH167" s="38">
        <f t="shared" si="40"/>
        <v>10.710724040879276</v>
      </c>
      <c r="AI167" s="38" t="str">
        <f t="shared" si="41"/>
        <v>G1</v>
      </c>
    </row>
    <row r="168" spans="1:35" x14ac:dyDescent="0.25">
      <c r="A168" s="1">
        <v>25394</v>
      </c>
      <c r="B168" s="1" t="s">
        <v>60</v>
      </c>
      <c r="C168" s="1">
        <v>25</v>
      </c>
      <c r="D168" s="1" t="s">
        <v>61</v>
      </c>
      <c r="E168" s="31">
        <v>194313.52483359587</v>
      </c>
      <c r="F168" s="31">
        <v>69222.545761748202</v>
      </c>
      <c r="G168" s="31">
        <v>89666.750937356192</v>
      </c>
      <c r="H168" s="31">
        <v>90789.409433682857</v>
      </c>
      <c r="I168" s="31">
        <f t="shared" si="28"/>
        <v>110998.05774159578</v>
      </c>
      <c r="J168" s="38">
        <f t="shared" si="29"/>
        <v>9.7917501147944092E-2</v>
      </c>
      <c r="K168" s="31">
        <v>8038342.5801224532</v>
      </c>
      <c r="L168" s="31">
        <v>7311822.5724310987</v>
      </c>
      <c r="M168" s="31">
        <v>7586213.7295250231</v>
      </c>
      <c r="N168" s="31">
        <v>8059244.7952293549</v>
      </c>
      <c r="O168" s="31">
        <f t="shared" si="30"/>
        <v>7748905.9193269815</v>
      </c>
      <c r="P168" s="7">
        <f t="shared" si="31"/>
        <v>9.5558184652120515E-2</v>
      </c>
      <c r="Q168" s="26">
        <v>0.37960287125943881</v>
      </c>
      <c r="R168" s="8">
        <v>75.800003051757813</v>
      </c>
      <c r="S168" s="7">
        <f t="shared" si="32"/>
        <v>0.16924176799981649</v>
      </c>
      <c r="T168" s="38">
        <f t="shared" si="33"/>
        <v>0.21480094130379193</v>
      </c>
      <c r="U168" s="31">
        <v>0</v>
      </c>
      <c r="V168" s="31">
        <v>1194.1241455078125</v>
      </c>
      <c r="W168" s="31">
        <v>0</v>
      </c>
      <c r="X168" s="31">
        <v>2455.20654296875</v>
      </c>
      <c r="Y168" s="31">
        <f t="shared" si="34"/>
        <v>912.33267211914063</v>
      </c>
      <c r="Z168" s="7">
        <f t="shared" si="35"/>
        <v>1.9427061102001528E-2</v>
      </c>
      <c r="AA168" s="31" t="s">
        <v>1087</v>
      </c>
      <c r="AB168" s="31" t="s">
        <v>1088</v>
      </c>
      <c r="AC168" s="31" t="s">
        <v>1087</v>
      </c>
      <c r="AD168" s="31">
        <f t="shared" si="36"/>
        <v>0</v>
      </c>
      <c r="AE168" s="31">
        <f t="shared" si="37"/>
        <v>0</v>
      </c>
      <c r="AF168" s="7">
        <f t="shared" si="38"/>
        <v>0</v>
      </c>
      <c r="AG168" s="38">
        <f t="shared" si="39"/>
        <v>9.7135305510007638E-3</v>
      </c>
      <c r="AH168" s="38">
        <f t="shared" si="40"/>
        <v>10.747732433424559</v>
      </c>
      <c r="AI168" s="38" t="str">
        <f t="shared" si="41"/>
        <v>G1</v>
      </c>
    </row>
    <row r="169" spans="1:35" x14ac:dyDescent="0.25">
      <c r="A169" s="1">
        <v>15774</v>
      </c>
      <c r="B169" s="1" t="s">
        <v>593</v>
      </c>
      <c r="C169" s="1">
        <v>15</v>
      </c>
      <c r="D169" s="1" t="s">
        <v>827</v>
      </c>
      <c r="E169" s="31">
        <v>44490.303300218111</v>
      </c>
      <c r="F169" s="31">
        <v>39820.660800734069</v>
      </c>
      <c r="G169" s="31">
        <v>79553.405929276123</v>
      </c>
      <c r="H169" s="31">
        <v>63451.923499777222</v>
      </c>
      <c r="I169" s="31">
        <f t="shared" si="28"/>
        <v>56829.073382501374</v>
      </c>
      <c r="J169" s="38">
        <f t="shared" si="29"/>
        <v>4.5789757895342093E-2</v>
      </c>
      <c r="K169" s="31">
        <v>8132941.4305747049</v>
      </c>
      <c r="L169" s="31">
        <v>7869269.9512021234</v>
      </c>
      <c r="M169" s="31">
        <v>7889706.2611394282</v>
      </c>
      <c r="N169" s="31">
        <v>7539251.6078447029</v>
      </c>
      <c r="O169" s="31">
        <f t="shared" si="30"/>
        <v>7857792.3126902394</v>
      </c>
      <c r="P169" s="7">
        <f t="shared" si="31"/>
        <v>9.7416992001707156E-2</v>
      </c>
      <c r="Q169" s="26">
        <v>0.31211631663974154</v>
      </c>
      <c r="R169" s="8">
        <v>85.900001525878906</v>
      </c>
      <c r="S169" s="7">
        <f t="shared" si="32"/>
        <v>0.19179244781164353</v>
      </c>
      <c r="T169" s="38">
        <f t="shared" si="33"/>
        <v>0.20044191881769743</v>
      </c>
      <c r="U169" s="31">
        <v>1589.0389404296875</v>
      </c>
      <c r="V169" s="31">
        <v>1306.9478759765625</v>
      </c>
      <c r="W169" s="31">
        <v>1968.1297607421875</v>
      </c>
      <c r="X169" s="31">
        <v>23796.763671875</v>
      </c>
      <c r="Y169" s="31">
        <f t="shared" si="34"/>
        <v>7165.2200622558594</v>
      </c>
      <c r="Z169" s="7">
        <f t="shared" si="35"/>
        <v>0.15257501152008934</v>
      </c>
      <c r="AA169" s="31" t="s">
        <v>1087</v>
      </c>
      <c r="AB169" s="31" t="s">
        <v>1088</v>
      </c>
      <c r="AC169" s="31" t="s">
        <v>1087</v>
      </c>
      <c r="AD169" s="31">
        <f t="shared" si="36"/>
        <v>0</v>
      </c>
      <c r="AE169" s="31">
        <f t="shared" si="37"/>
        <v>0</v>
      </c>
      <c r="AF169" s="7">
        <f t="shared" si="38"/>
        <v>0</v>
      </c>
      <c r="AG169" s="38">
        <f t="shared" si="39"/>
        <v>7.6287505760044672E-2</v>
      </c>
      <c r="AH169" s="38">
        <f t="shared" si="40"/>
        <v>10.750639415769474</v>
      </c>
      <c r="AI169" s="38" t="str">
        <f t="shared" si="41"/>
        <v>G1</v>
      </c>
    </row>
    <row r="170" spans="1:35" x14ac:dyDescent="0.25">
      <c r="A170" s="1">
        <v>68152</v>
      </c>
      <c r="B170" s="1" t="s">
        <v>599</v>
      </c>
      <c r="C170" s="1">
        <v>68</v>
      </c>
      <c r="D170" s="1" t="s">
        <v>350</v>
      </c>
      <c r="E170" s="31">
        <v>68120.577059650765</v>
      </c>
      <c r="F170" s="31">
        <v>119482.19439204996</v>
      </c>
      <c r="G170" s="31">
        <v>119792.65071660216</v>
      </c>
      <c r="H170" s="31">
        <v>223011.90484726909</v>
      </c>
      <c r="I170" s="31">
        <f t="shared" si="28"/>
        <v>132601.831753893</v>
      </c>
      <c r="J170" s="38">
        <f t="shared" si="29"/>
        <v>0.1187071836262938</v>
      </c>
      <c r="K170" s="31">
        <v>6598451.6741396086</v>
      </c>
      <c r="L170" s="31">
        <v>6159976.3669634061</v>
      </c>
      <c r="M170" s="31">
        <v>10013906.275790887</v>
      </c>
      <c r="N170" s="31">
        <v>13518611.460250732</v>
      </c>
      <c r="O170" s="31">
        <f t="shared" si="30"/>
        <v>9072736.4442861583</v>
      </c>
      <c r="P170" s="7">
        <f t="shared" si="31"/>
        <v>0.11815738950586126</v>
      </c>
      <c r="Q170" s="26">
        <v>0.12939075213335979</v>
      </c>
      <c r="R170" s="8">
        <v>49.799999237060547</v>
      </c>
      <c r="S170" s="7">
        <f t="shared" si="32"/>
        <v>0.11119049575122923</v>
      </c>
      <c r="T170" s="38">
        <f t="shared" si="33"/>
        <v>0.11957954579681677</v>
      </c>
      <c r="U170" s="31">
        <v>0</v>
      </c>
      <c r="V170" s="31">
        <v>3289.562255859375</v>
      </c>
      <c r="W170" s="31">
        <v>12414.4287109375</v>
      </c>
      <c r="X170" s="31">
        <v>16798.373046875</v>
      </c>
      <c r="Y170" s="31">
        <f t="shared" si="34"/>
        <v>8125.5910034179688</v>
      </c>
      <c r="Z170" s="7">
        <f t="shared" si="35"/>
        <v>0.1730249915818651</v>
      </c>
      <c r="AA170" s="31" t="s">
        <v>1087</v>
      </c>
      <c r="AB170" s="31" t="s">
        <v>1088</v>
      </c>
      <c r="AC170" s="31" t="s">
        <v>1087</v>
      </c>
      <c r="AD170" s="31">
        <f t="shared" si="36"/>
        <v>0</v>
      </c>
      <c r="AE170" s="31">
        <f t="shared" si="37"/>
        <v>0</v>
      </c>
      <c r="AF170" s="7">
        <f t="shared" si="38"/>
        <v>0</v>
      </c>
      <c r="AG170" s="38">
        <f t="shared" si="39"/>
        <v>8.651249579093255E-2</v>
      </c>
      <c r="AH170" s="38">
        <f t="shared" si="40"/>
        <v>10.826640840468105</v>
      </c>
      <c r="AI170" s="38" t="str">
        <f t="shared" si="41"/>
        <v>G1</v>
      </c>
    </row>
    <row r="171" spans="1:35" x14ac:dyDescent="0.25">
      <c r="A171" s="1">
        <v>52621</v>
      </c>
      <c r="B171" s="1" t="s">
        <v>1178</v>
      </c>
      <c r="C171" s="1">
        <v>52</v>
      </c>
      <c r="D171" s="1" t="s">
        <v>18</v>
      </c>
      <c r="E171" s="31">
        <v>17285.062840034818</v>
      </c>
      <c r="F171" s="31">
        <v>15811.021954762004</v>
      </c>
      <c r="G171" s="31">
        <v>13919.356938045672</v>
      </c>
      <c r="H171" s="31">
        <v>20055.719590780649</v>
      </c>
      <c r="I171" s="31">
        <f t="shared" si="28"/>
        <v>16767.790330905784</v>
      </c>
      <c r="J171" s="38">
        <f t="shared" si="29"/>
        <v>7.2380977157879643E-3</v>
      </c>
      <c r="K171" s="31">
        <v>3706839.4646282531</v>
      </c>
      <c r="L171" s="31">
        <v>5248643.5183893181</v>
      </c>
      <c r="M171" s="31">
        <v>3745349.7660281342</v>
      </c>
      <c r="N171" s="31">
        <v>3739658.6066093994</v>
      </c>
      <c r="O171" s="31">
        <f t="shared" si="30"/>
        <v>4110122.838913776</v>
      </c>
      <c r="P171" s="7">
        <f t="shared" si="31"/>
        <v>3.3440260414711313E-2</v>
      </c>
      <c r="Q171" s="26">
        <v>5.399548932030248E-2</v>
      </c>
      <c r="R171" s="8">
        <v>41.200000762939453</v>
      </c>
      <c r="S171" s="7">
        <f t="shared" si="32"/>
        <v>9.1988927308518917E-2</v>
      </c>
      <c r="T171" s="38">
        <f t="shared" si="33"/>
        <v>5.9808225681177572E-2</v>
      </c>
      <c r="U171" s="31">
        <v>0</v>
      </c>
      <c r="V171" s="31">
        <v>1176.3533935546875</v>
      </c>
      <c r="W171" s="31">
        <v>0</v>
      </c>
      <c r="X171" s="31">
        <v>1961.26123046875</v>
      </c>
      <c r="Y171" s="31">
        <f t="shared" si="34"/>
        <v>784.40365600585938</v>
      </c>
      <c r="Z171" s="7">
        <f t="shared" si="35"/>
        <v>1.6702961780885577E-2</v>
      </c>
      <c r="AA171" s="31" t="s">
        <v>1085</v>
      </c>
      <c r="AB171" s="31" t="s">
        <v>1088</v>
      </c>
      <c r="AC171" s="31" t="s">
        <v>1087</v>
      </c>
      <c r="AD171" s="31">
        <f t="shared" si="36"/>
        <v>0</v>
      </c>
      <c r="AE171" s="31">
        <f t="shared" si="37"/>
        <v>1</v>
      </c>
      <c r="AF171" s="7">
        <f t="shared" si="38"/>
        <v>0.5</v>
      </c>
      <c r="AG171" s="38">
        <f t="shared" si="39"/>
        <v>0.2583514808904428</v>
      </c>
      <c r="AH171" s="38">
        <f t="shared" si="40"/>
        <v>10.846593476246944</v>
      </c>
      <c r="AI171" s="38" t="str">
        <f t="shared" si="41"/>
        <v>G1</v>
      </c>
    </row>
    <row r="172" spans="1:35" x14ac:dyDescent="0.25">
      <c r="A172" s="1">
        <v>15180</v>
      </c>
      <c r="B172" s="1" t="s">
        <v>555</v>
      </c>
      <c r="C172" s="1">
        <v>15</v>
      </c>
      <c r="D172" s="1" t="s">
        <v>827</v>
      </c>
      <c r="E172" s="31">
        <v>76846.343497663955</v>
      </c>
      <c r="F172" s="31">
        <v>68902.480308740895</v>
      </c>
      <c r="G172" s="31">
        <v>106729.32840367254</v>
      </c>
      <c r="H172" s="31">
        <v>182290.31034961651</v>
      </c>
      <c r="I172" s="31">
        <f t="shared" si="28"/>
        <v>108692.11563992348</v>
      </c>
      <c r="J172" s="38">
        <f t="shared" si="29"/>
        <v>9.5698453490810784E-2</v>
      </c>
      <c r="K172" s="31">
        <v>7203222.2705860864</v>
      </c>
      <c r="L172" s="31">
        <v>7620396.3448324855</v>
      </c>
      <c r="M172" s="31">
        <v>8145644.1504516536</v>
      </c>
      <c r="N172" s="31">
        <v>9845381.629324276</v>
      </c>
      <c r="O172" s="31">
        <f t="shared" si="30"/>
        <v>8203661.0987986252</v>
      </c>
      <c r="P172" s="7">
        <f t="shared" si="31"/>
        <v>0.10332134259826035</v>
      </c>
      <c r="Q172" s="26">
        <v>0.21183873223024935</v>
      </c>
      <c r="R172" s="8">
        <v>131</v>
      </c>
      <c r="S172" s="7">
        <f t="shared" si="32"/>
        <v>0.29248905956952753</v>
      </c>
      <c r="T172" s="38">
        <f t="shared" si="33"/>
        <v>0.20254971146601242</v>
      </c>
      <c r="U172" s="31">
        <v>232.42008972167969</v>
      </c>
      <c r="V172" s="31">
        <v>3495.78125</v>
      </c>
      <c r="W172" s="31">
        <v>5622.716796875</v>
      </c>
      <c r="X172" s="31">
        <v>1566.0684814453125</v>
      </c>
      <c r="Y172" s="31">
        <f t="shared" si="34"/>
        <v>2729.246654510498</v>
      </c>
      <c r="Z172" s="7">
        <f t="shared" si="35"/>
        <v>5.8116127088217125E-2</v>
      </c>
      <c r="AA172" s="31" t="s">
        <v>1087</v>
      </c>
      <c r="AB172" s="31" t="s">
        <v>1088</v>
      </c>
      <c r="AC172" s="31" t="s">
        <v>1087</v>
      </c>
      <c r="AD172" s="31">
        <f t="shared" si="36"/>
        <v>0</v>
      </c>
      <c r="AE172" s="31">
        <f t="shared" si="37"/>
        <v>0</v>
      </c>
      <c r="AF172" s="7">
        <f t="shared" si="38"/>
        <v>0</v>
      </c>
      <c r="AG172" s="38">
        <f t="shared" si="39"/>
        <v>2.9058063544108562E-2</v>
      </c>
      <c r="AH172" s="38">
        <f t="shared" si="40"/>
        <v>10.910207616697726</v>
      </c>
      <c r="AI172" s="38" t="str">
        <f t="shared" si="41"/>
        <v>G1</v>
      </c>
    </row>
    <row r="173" spans="1:35" x14ac:dyDescent="0.25">
      <c r="A173" s="1">
        <v>25649</v>
      </c>
      <c r="B173" s="1" t="s">
        <v>155</v>
      </c>
      <c r="C173" s="1">
        <v>25</v>
      </c>
      <c r="D173" s="1" t="s">
        <v>61</v>
      </c>
      <c r="E173" s="31">
        <v>89397.930615009827</v>
      </c>
      <c r="F173" s="31">
        <v>93376.697954456744</v>
      </c>
      <c r="G173" s="31">
        <v>129859.18306911485</v>
      </c>
      <c r="H173" s="31">
        <v>129505.80457492532</v>
      </c>
      <c r="I173" s="31">
        <f t="shared" si="28"/>
        <v>110534.9040533767</v>
      </c>
      <c r="J173" s="38">
        <f t="shared" si="29"/>
        <v>9.7471800405505737E-2</v>
      </c>
      <c r="K173" s="31">
        <v>6847158.4394357288</v>
      </c>
      <c r="L173" s="31">
        <v>6889498.1363343969</v>
      </c>
      <c r="M173" s="31">
        <v>7149410.2986290464</v>
      </c>
      <c r="N173" s="31">
        <v>6815774.8004480153</v>
      </c>
      <c r="O173" s="31">
        <f t="shared" si="30"/>
        <v>6925460.4187117964</v>
      </c>
      <c r="P173" s="7">
        <f t="shared" si="31"/>
        <v>8.150108806502715E-2</v>
      </c>
      <c r="Q173" s="26">
        <v>0.38641049671977507</v>
      </c>
      <c r="R173" s="8">
        <v>99</v>
      </c>
      <c r="S173" s="7">
        <f t="shared" si="32"/>
        <v>0.22104135036170403</v>
      </c>
      <c r="T173" s="38">
        <f t="shared" si="33"/>
        <v>0.22965097838216875</v>
      </c>
      <c r="U173" s="31">
        <v>0</v>
      </c>
      <c r="V173" s="31">
        <v>0</v>
      </c>
      <c r="W173" s="31">
        <v>0</v>
      </c>
      <c r="X173" s="31">
        <v>150.89035034179688</v>
      </c>
      <c r="Y173" s="31">
        <f t="shared" si="34"/>
        <v>37.722587585449219</v>
      </c>
      <c r="Z173" s="7">
        <f t="shared" si="35"/>
        <v>8.0325854410750021E-4</v>
      </c>
      <c r="AA173" s="31" t="s">
        <v>1087</v>
      </c>
      <c r="AB173" s="31" t="s">
        <v>1088</v>
      </c>
      <c r="AC173" s="31" t="s">
        <v>1087</v>
      </c>
      <c r="AD173" s="31">
        <f t="shared" si="36"/>
        <v>0</v>
      </c>
      <c r="AE173" s="31">
        <f t="shared" si="37"/>
        <v>0</v>
      </c>
      <c r="AF173" s="7">
        <f t="shared" si="38"/>
        <v>0</v>
      </c>
      <c r="AG173" s="38">
        <f t="shared" si="39"/>
        <v>4.0162927205375011E-4</v>
      </c>
      <c r="AH173" s="38">
        <f t="shared" si="40"/>
        <v>10.917480268657608</v>
      </c>
      <c r="AI173" s="38" t="str">
        <f t="shared" si="41"/>
        <v>G1</v>
      </c>
    </row>
    <row r="174" spans="1:35" x14ac:dyDescent="0.25">
      <c r="A174" s="1">
        <v>68266</v>
      </c>
      <c r="B174" s="1" t="s">
        <v>619</v>
      </c>
      <c r="C174" s="1">
        <v>68</v>
      </c>
      <c r="D174" s="1" t="s">
        <v>350</v>
      </c>
      <c r="E174" s="31">
        <v>95489.770463606328</v>
      </c>
      <c r="F174" s="31">
        <v>119588.62737955175</v>
      </c>
      <c r="G174" s="31">
        <v>247336.05981280323</v>
      </c>
      <c r="H174" s="31">
        <v>153365.63484589075</v>
      </c>
      <c r="I174" s="31">
        <f t="shared" si="28"/>
        <v>153945.02312546299</v>
      </c>
      <c r="J174" s="38">
        <f t="shared" si="29"/>
        <v>0.13924610295756534</v>
      </c>
      <c r="K174" s="31">
        <v>9670851.6124865618</v>
      </c>
      <c r="L174" s="31">
        <v>8195783.1028318089</v>
      </c>
      <c r="M174" s="31">
        <v>9271534.8204557188</v>
      </c>
      <c r="N174" s="31">
        <v>13410628.667011205</v>
      </c>
      <c r="O174" s="31">
        <f t="shared" si="30"/>
        <v>10137199.550696325</v>
      </c>
      <c r="P174" s="7">
        <f t="shared" si="31"/>
        <v>0.1363289147483045</v>
      </c>
      <c r="Q174" s="26">
        <v>0.19259705085765874</v>
      </c>
      <c r="R174" s="8">
        <v>104.40000152587891</v>
      </c>
      <c r="S174" s="7">
        <f t="shared" si="32"/>
        <v>0.23309815469741652</v>
      </c>
      <c r="T174" s="38">
        <f t="shared" si="33"/>
        <v>0.18734137343445992</v>
      </c>
      <c r="U174" s="31">
        <v>611.1148681640625</v>
      </c>
      <c r="V174" s="31">
        <v>0</v>
      </c>
      <c r="W174" s="31">
        <v>0</v>
      </c>
      <c r="X174" s="31">
        <v>0</v>
      </c>
      <c r="Y174" s="31">
        <f t="shared" si="34"/>
        <v>152.77871704101563</v>
      </c>
      <c r="Z174" s="7">
        <f t="shared" si="35"/>
        <v>3.2532447447564598E-3</v>
      </c>
      <c r="AA174" s="31" t="s">
        <v>1087</v>
      </c>
      <c r="AB174" s="31" t="s">
        <v>1088</v>
      </c>
      <c r="AC174" s="31" t="s">
        <v>1087</v>
      </c>
      <c r="AD174" s="31">
        <f t="shared" si="36"/>
        <v>0</v>
      </c>
      <c r="AE174" s="31">
        <f t="shared" si="37"/>
        <v>0</v>
      </c>
      <c r="AF174" s="7">
        <f t="shared" si="38"/>
        <v>0</v>
      </c>
      <c r="AG174" s="38">
        <f t="shared" si="39"/>
        <v>1.6266223723782299E-3</v>
      </c>
      <c r="AH174" s="38">
        <f t="shared" si="40"/>
        <v>10.940469958813448</v>
      </c>
      <c r="AI174" s="38" t="str">
        <f t="shared" si="41"/>
        <v>G1</v>
      </c>
    </row>
    <row r="175" spans="1:35" x14ac:dyDescent="0.25">
      <c r="A175" s="1">
        <v>50590</v>
      </c>
      <c r="B175" s="1" t="s">
        <v>550</v>
      </c>
      <c r="C175" s="1">
        <v>50</v>
      </c>
      <c r="D175" s="1" t="s">
        <v>145</v>
      </c>
      <c r="E175" s="31">
        <v>68552.651238082428</v>
      </c>
      <c r="F175" s="31">
        <v>88663.954385080156</v>
      </c>
      <c r="G175" s="31">
        <v>81751.683916262555</v>
      </c>
      <c r="H175" s="31">
        <v>111673.25474810654</v>
      </c>
      <c r="I175" s="31">
        <f t="shared" si="28"/>
        <v>87660.386071882924</v>
      </c>
      <c r="J175" s="38">
        <f t="shared" si="29"/>
        <v>7.545925919812857E-2</v>
      </c>
      <c r="K175" s="31">
        <v>7762403.9776912136</v>
      </c>
      <c r="L175" s="31">
        <v>9039974.8284151349</v>
      </c>
      <c r="M175" s="31">
        <v>10613924.75026639</v>
      </c>
      <c r="N175" s="31">
        <v>9428996.9427604917</v>
      </c>
      <c r="O175" s="31">
        <f t="shared" si="30"/>
        <v>9211325.1247833073</v>
      </c>
      <c r="P175" s="7">
        <f t="shared" si="31"/>
        <v>0.12052324670730423</v>
      </c>
      <c r="Q175" s="26">
        <v>0.27821325029528615</v>
      </c>
      <c r="R175" s="8">
        <v>104.30000305175781</v>
      </c>
      <c r="S175" s="7">
        <f t="shared" si="32"/>
        <v>0.23287488401303433</v>
      </c>
      <c r="T175" s="38">
        <f t="shared" si="33"/>
        <v>0.21053712700520824</v>
      </c>
      <c r="U175" s="31">
        <v>4484.51220703125</v>
      </c>
      <c r="V175" s="31">
        <v>5835.31201171875</v>
      </c>
      <c r="W175" s="31">
        <v>5696.7392578125</v>
      </c>
      <c r="X175" s="31">
        <v>0</v>
      </c>
      <c r="Y175" s="31">
        <f t="shared" si="34"/>
        <v>4004.140869140625</v>
      </c>
      <c r="Z175" s="7">
        <f t="shared" si="35"/>
        <v>8.5263513741244246E-2</v>
      </c>
      <c r="AA175" s="31" t="s">
        <v>1087</v>
      </c>
      <c r="AB175" s="31" t="s">
        <v>1088</v>
      </c>
      <c r="AC175" s="31" t="s">
        <v>1087</v>
      </c>
      <c r="AD175" s="31">
        <f t="shared" si="36"/>
        <v>0</v>
      </c>
      <c r="AE175" s="31">
        <f t="shared" si="37"/>
        <v>0</v>
      </c>
      <c r="AF175" s="7">
        <f t="shared" si="38"/>
        <v>0</v>
      </c>
      <c r="AG175" s="38">
        <f t="shared" si="39"/>
        <v>4.2631756870622123E-2</v>
      </c>
      <c r="AH175" s="38">
        <f t="shared" si="40"/>
        <v>10.954271435798631</v>
      </c>
      <c r="AI175" s="38" t="str">
        <f t="shared" si="41"/>
        <v>G1</v>
      </c>
    </row>
    <row r="176" spans="1:35" x14ac:dyDescent="0.25">
      <c r="A176" s="1">
        <v>85400</v>
      </c>
      <c r="B176" s="1" t="s">
        <v>241</v>
      </c>
      <c r="C176" s="1">
        <v>85</v>
      </c>
      <c r="D176" s="1" t="s">
        <v>114</v>
      </c>
      <c r="E176" s="31">
        <v>109426.49233718435</v>
      </c>
      <c r="F176" s="31">
        <v>114335.81034304548</v>
      </c>
      <c r="G176" s="31">
        <v>120919.44976076133</v>
      </c>
      <c r="H176" s="31">
        <v>140794.14748928885</v>
      </c>
      <c r="I176" s="31">
        <f t="shared" si="28"/>
        <v>121368.97498257001</v>
      </c>
      <c r="J176" s="38">
        <f t="shared" si="29"/>
        <v>0.1078976127861407</v>
      </c>
      <c r="K176" s="31">
        <v>6851283.7983787991</v>
      </c>
      <c r="L176" s="31">
        <v>6542665.5866760155</v>
      </c>
      <c r="M176" s="31">
        <v>7339021.3409067392</v>
      </c>
      <c r="N176" s="31">
        <v>6686182.3395497138</v>
      </c>
      <c r="O176" s="31">
        <f t="shared" si="30"/>
        <v>6854788.2663778169</v>
      </c>
      <c r="P176" s="7">
        <f t="shared" si="31"/>
        <v>8.0294638736402066E-2</v>
      </c>
      <c r="Q176" s="26">
        <v>0.33035207268597389</v>
      </c>
      <c r="R176" s="8">
        <v>118</v>
      </c>
      <c r="S176" s="7">
        <f t="shared" si="32"/>
        <v>0.26346342770384923</v>
      </c>
      <c r="T176" s="38">
        <f t="shared" si="33"/>
        <v>0.22470337970874174</v>
      </c>
      <c r="U176" s="31">
        <v>0</v>
      </c>
      <c r="V176" s="31">
        <v>0</v>
      </c>
      <c r="W176" s="31">
        <v>0</v>
      </c>
      <c r="X176" s="31">
        <v>0</v>
      </c>
      <c r="Y176" s="31">
        <f t="shared" si="34"/>
        <v>0</v>
      </c>
      <c r="Z176" s="7">
        <f t="shared" si="35"/>
        <v>0</v>
      </c>
      <c r="AA176" s="31" t="s">
        <v>1087</v>
      </c>
      <c r="AB176" s="31" t="s">
        <v>1088</v>
      </c>
      <c r="AC176" s="31" t="s">
        <v>1087</v>
      </c>
      <c r="AD176" s="31">
        <f t="shared" si="36"/>
        <v>0</v>
      </c>
      <c r="AE176" s="31">
        <f t="shared" si="37"/>
        <v>0</v>
      </c>
      <c r="AF176" s="7">
        <f t="shared" si="38"/>
        <v>0</v>
      </c>
      <c r="AG176" s="38">
        <f t="shared" si="39"/>
        <v>0</v>
      </c>
      <c r="AH176" s="38">
        <f t="shared" si="40"/>
        <v>11.086699749829416</v>
      </c>
      <c r="AI176" s="38" t="str">
        <f t="shared" si="41"/>
        <v>G1</v>
      </c>
    </row>
    <row r="177" spans="1:35" x14ac:dyDescent="0.25">
      <c r="A177" s="1">
        <v>15185</v>
      </c>
      <c r="B177" s="1" t="s">
        <v>185</v>
      </c>
      <c r="C177" s="1">
        <v>15</v>
      </c>
      <c r="D177" s="1" t="s">
        <v>827</v>
      </c>
      <c r="E177" s="31">
        <v>75914.149787825125</v>
      </c>
      <c r="F177" s="31">
        <v>78136.628434160812</v>
      </c>
      <c r="G177" s="31">
        <v>204064.17587913814</v>
      </c>
      <c r="H177" s="31">
        <v>250759.62582476257</v>
      </c>
      <c r="I177" s="31">
        <f t="shared" si="28"/>
        <v>152218.64498147165</v>
      </c>
      <c r="J177" s="38">
        <f t="shared" si="29"/>
        <v>0.13758477964291146</v>
      </c>
      <c r="K177" s="31">
        <v>6537042.9296512902</v>
      </c>
      <c r="L177" s="31">
        <v>7303836.144784159</v>
      </c>
      <c r="M177" s="31">
        <v>8123007.3733336013</v>
      </c>
      <c r="N177" s="31">
        <v>8754020.2960884012</v>
      </c>
      <c r="O177" s="31">
        <f t="shared" si="30"/>
        <v>7679476.6859643636</v>
      </c>
      <c r="P177" s="7">
        <f t="shared" si="31"/>
        <v>9.4372953281474811E-2</v>
      </c>
      <c r="Q177" s="26">
        <v>0.19887462634077721</v>
      </c>
      <c r="R177" s="8">
        <v>114.40000152587891</v>
      </c>
      <c r="S177" s="7">
        <f t="shared" si="32"/>
        <v>0.25542556382486137</v>
      </c>
      <c r="T177" s="38">
        <f t="shared" si="33"/>
        <v>0.18289104781570445</v>
      </c>
      <c r="U177" s="31">
        <v>0</v>
      </c>
      <c r="V177" s="31">
        <v>2639.599853515625</v>
      </c>
      <c r="W177" s="31">
        <v>0</v>
      </c>
      <c r="X177" s="31">
        <v>2110.07568359375</v>
      </c>
      <c r="Y177" s="31">
        <f t="shared" si="34"/>
        <v>1187.4188842773438</v>
      </c>
      <c r="Z177" s="7">
        <f t="shared" si="35"/>
        <v>2.5284701429079154E-2</v>
      </c>
      <c r="AA177" s="31" t="s">
        <v>1087</v>
      </c>
      <c r="AB177" s="31" t="s">
        <v>1088</v>
      </c>
      <c r="AC177" s="31" t="s">
        <v>1088</v>
      </c>
      <c r="AD177" s="31">
        <f t="shared" si="36"/>
        <v>0</v>
      </c>
      <c r="AE177" s="31">
        <f t="shared" si="37"/>
        <v>0</v>
      </c>
      <c r="AF177" s="7">
        <f t="shared" si="38"/>
        <v>0</v>
      </c>
      <c r="AG177" s="38">
        <f t="shared" si="39"/>
        <v>1.2642350714539577E-2</v>
      </c>
      <c r="AH177" s="38">
        <f t="shared" si="40"/>
        <v>11.103939272438517</v>
      </c>
      <c r="AI177" s="38" t="str">
        <f t="shared" si="41"/>
        <v>G1</v>
      </c>
    </row>
    <row r="178" spans="1:35" x14ac:dyDescent="0.25">
      <c r="A178" s="1">
        <v>41807</v>
      </c>
      <c r="B178" s="1" t="s">
        <v>739</v>
      </c>
      <c r="C178" s="1">
        <v>41</v>
      </c>
      <c r="D178" s="1" t="s">
        <v>99</v>
      </c>
      <c r="E178" s="31">
        <v>71681.423583264666</v>
      </c>
      <c r="F178" s="31">
        <v>76410.31893206526</v>
      </c>
      <c r="G178" s="31">
        <v>77046.148783162178</v>
      </c>
      <c r="H178" s="31">
        <v>99468.27907497446</v>
      </c>
      <c r="I178" s="31">
        <f t="shared" si="28"/>
        <v>81151.542593366641</v>
      </c>
      <c r="J178" s="38">
        <f t="shared" si="29"/>
        <v>6.9195687419299268E-2</v>
      </c>
      <c r="K178" s="31">
        <v>7631178.9686938617</v>
      </c>
      <c r="L178" s="31">
        <v>8596305.4793710057</v>
      </c>
      <c r="M178" s="31">
        <v>9296731.8160353061</v>
      </c>
      <c r="N178" s="31">
        <v>9204080.2279265672</v>
      </c>
      <c r="O178" s="31">
        <f t="shared" si="30"/>
        <v>8682074.1230066847</v>
      </c>
      <c r="P178" s="7">
        <f t="shared" si="31"/>
        <v>0.1114883652910699</v>
      </c>
      <c r="Q178" s="26">
        <v>0.36030316452581329</v>
      </c>
      <c r="R178" s="8">
        <v>145.5</v>
      </c>
      <c r="S178" s="7">
        <f t="shared" si="32"/>
        <v>0.32486380280432259</v>
      </c>
      <c r="T178" s="38">
        <f t="shared" si="33"/>
        <v>0.26555177754040193</v>
      </c>
      <c r="U178" s="31">
        <v>0</v>
      </c>
      <c r="V178" s="31">
        <v>0</v>
      </c>
      <c r="W178" s="31">
        <v>254.24021911621094</v>
      </c>
      <c r="X178" s="31">
        <v>0</v>
      </c>
      <c r="Y178" s="31">
        <f t="shared" si="34"/>
        <v>63.560054779052734</v>
      </c>
      <c r="Z178" s="7">
        <f t="shared" si="35"/>
        <v>1.3534372993253632E-3</v>
      </c>
      <c r="AA178" s="31" t="s">
        <v>1087</v>
      </c>
      <c r="AB178" s="31" t="s">
        <v>1088</v>
      </c>
      <c r="AC178" s="31" t="s">
        <v>1087</v>
      </c>
      <c r="AD178" s="31">
        <f t="shared" si="36"/>
        <v>0</v>
      </c>
      <c r="AE178" s="31">
        <f t="shared" si="37"/>
        <v>0</v>
      </c>
      <c r="AF178" s="7">
        <f t="shared" si="38"/>
        <v>0</v>
      </c>
      <c r="AG178" s="38">
        <f t="shared" si="39"/>
        <v>6.767186496626816E-4</v>
      </c>
      <c r="AH178" s="38">
        <f t="shared" si="40"/>
        <v>11.180806120312131</v>
      </c>
      <c r="AI178" s="38" t="str">
        <f t="shared" si="41"/>
        <v>G1</v>
      </c>
    </row>
    <row r="179" spans="1:35" x14ac:dyDescent="0.25">
      <c r="A179" s="1">
        <v>13647</v>
      </c>
      <c r="B179" s="1" t="s">
        <v>858</v>
      </c>
      <c r="C179" s="1">
        <v>13</v>
      </c>
      <c r="D179" s="1" t="s">
        <v>222</v>
      </c>
      <c r="E179" s="31">
        <v>42134.064749646692</v>
      </c>
      <c r="F179" s="31">
        <v>18695.083193120205</v>
      </c>
      <c r="G179" s="31">
        <v>42540.703925542461</v>
      </c>
      <c r="H179" s="31">
        <v>62074.675216529307</v>
      </c>
      <c r="I179" s="31">
        <f t="shared" si="28"/>
        <v>41361.131771209664</v>
      </c>
      <c r="J179" s="38">
        <f t="shared" si="29"/>
        <v>3.090469223462176E-2</v>
      </c>
      <c r="K179" s="31">
        <v>5627399.6368430201</v>
      </c>
      <c r="L179" s="31">
        <v>6246261.112935856</v>
      </c>
      <c r="M179" s="31">
        <v>6734035.2699414352</v>
      </c>
      <c r="N179" s="31">
        <v>7658240.8496510219</v>
      </c>
      <c r="O179" s="31">
        <f t="shared" si="30"/>
        <v>6566484.2173428331</v>
      </c>
      <c r="P179" s="7">
        <f t="shared" si="31"/>
        <v>7.5372979852229252E-2</v>
      </c>
      <c r="Q179" s="26">
        <v>0.73574460232515226</v>
      </c>
      <c r="R179" s="8">
        <v>48.299999237060547</v>
      </c>
      <c r="S179" s="7">
        <f t="shared" si="32"/>
        <v>0.10784138438211251</v>
      </c>
      <c r="T179" s="38">
        <f t="shared" si="33"/>
        <v>0.30631965551983137</v>
      </c>
      <c r="U179" s="31">
        <v>0</v>
      </c>
      <c r="V179" s="31">
        <v>0</v>
      </c>
      <c r="W179" s="31">
        <v>0</v>
      </c>
      <c r="X179" s="31">
        <v>459.494384765625</v>
      </c>
      <c r="Y179" s="31">
        <f t="shared" si="34"/>
        <v>114.87359619140625</v>
      </c>
      <c r="Z179" s="7">
        <f t="shared" si="35"/>
        <v>2.446099367496585E-3</v>
      </c>
      <c r="AA179" s="31" t="s">
        <v>1087</v>
      </c>
      <c r="AB179" s="31" t="s">
        <v>1088</v>
      </c>
      <c r="AC179" s="31" t="s">
        <v>1087</v>
      </c>
      <c r="AD179" s="31">
        <f t="shared" si="36"/>
        <v>0</v>
      </c>
      <c r="AE179" s="31">
        <f t="shared" si="37"/>
        <v>0</v>
      </c>
      <c r="AF179" s="7">
        <f t="shared" si="38"/>
        <v>0</v>
      </c>
      <c r="AG179" s="38">
        <f t="shared" si="39"/>
        <v>1.2230496837482925E-3</v>
      </c>
      <c r="AH179" s="38">
        <f t="shared" si="40"/>
        <v>11.281579914606715</v>
      </c>
      <c r="AI179" s="38" t="str">
        <f t="shared" si="41"/>
        <v>G1</v>
      </c>
    </row>
    <row r="180" spans="1:35" x14ac:dyDescent="0.25">
      <c r="A180" s="1">
        <v>15763</v>
      </c>
      <c r="B180" s="1" t="s">
        <v>643</v>
      </c>
      <c r="C180" s="1">
        <v>15</v>
      </c>
      <c r="D180" s="1" t="s">
        <v>827</v>
      </c>
      <c r="E180" s="31">
        <v>149021.993762</v>
      </c>
      <c r="F180" s="31">
        <v>155034.25371800218</v>
      </c>
      <c r="G180" s="31">
        <v>190966.52269435656</v>
      </c>
      <c r="H180" s="31">
        <v>240639.38114642791</v>
      </c>
      <c r="I180" s="31">
        <f t="shared" si="28"/>
        <v>183915.53783019667</v>
      </c>
      <c r="J180" s="38">
        <f t="shared" si="29"/>
        <v>0.16808724358741356</v>
      </c>
      <c r="K180" s="31">
        <v>12328589.20457905</v>
      </c>
      <c r="L180" s="31">
        <v>12477849.863211177</v>
      </c>
      <c r="M180" s="31">
        <v>13198245.110557999</v>
      </c>
      <c r="N180" s="31">
        <v>13849520.273587247</v>
      </c>
      <c r="O180" s="31">
        <f t="shared" si="30"/>
        <v>12963551.112983869</v>
      </c>
      <c r="P180" s="7">
        <f t="shared" si="31"/>
        <v>0.18457776287544378</v>
      </c>
      <c r="Q180" s="26">
        <v>9.2878453755350893E-2</v>
      </c>
      <c r="R180" s="8">
        <v>100.30000305175781</v>
      </c>
      <c r="S180" s="7">
        <f t="shared" si="32"/>
        <v>0.22394392036205638</v>
      </c>
      <c r="T180" s="38">
        <f t="shared" si="33"/>
        <v>0.16713337899761702</v>
      </c>
      <c r="U180" s="31">
        <v>0</v>
      </c>
      <c r="V180" s="31">
        <v>1971.306396484375</v>
      </c>
      <c r="W180" s="31">
        <v>0</v>
      </c>
      <c r="X180" s="31">
        <v>0</v>
      </c>
      <c r="Y180" s="31">
        <f t="shared" si="34"/>
        <v>492.82659912109375</v>
      </c>
      <c r="Z180" s="7">
        <f t="shared" si="35"/>
        <v>1.049416813230911E-2</v>
      </c>
      <c r="AA180" s="31" t="s">
        <v>1087</v>
      </c>
      <c r="AB180" s="31" t="s">
        <v>1088</v>
      </c>
      <c r="AC180" s="31" t="s">
        <v>1087</v>
      </c>
      <c r="AD180" s="31">
        <f t="shared" si="36"/>
        <v>0</v>
      </c>
      <c r="AE180" s="31">
        <f t="shared" si="37"/>
        <v>0</v>
      </c>
      <c r="AF180" s="7">
        <f t="shared" si="38"/>
        <v>0</v>
      </c>
      <c r="AG180" s="38">
        <f t="shared" si="39"/>
        <v>5.2470840661545549E-3</v>
      </c>
      <c r="AH180" s="38">
        <f t="shared" si="40"/>
        <v>11.348923555039505</v>
      </c>
      <c r="AI180" s="38" t="str">
        <f t="shared" si="41"/>
        <v>G1</v>
      </c>
    </row>
    <row r="181" spans="1:35" x14ac:dyDescent="0.25">
      <c r="A181" s="1">
        <v>25288</v>
      </c>
      <c r="B181" s="1" t="s">
        <v>1138</v>
      </c>
      <c r="C181" s="1">
        <v>25</v>
      </c>
      <c r="D181" s="1" t="s">
        <v>61</v>
      </c>
      <c r="E181" s="31">
        <v>212465.56804978885</v>
      </c>
      <c r="F181" s="31">
        <v>222937.0955804447</v>
      </c>
      <c r="G181" s="31">
        <v>257189.30980589782</v>
      </c>
      <c r="H181" s="31">
        <v>221199.75145206499</v>
      </c>
      <c r="I181" s="31">
        <f t="shared" si="28"/>
        <v>228447.93122204908</v>
      </c>
      <c r="J181" s="38">
        <f t="shared" si="29"/>
        <v>0.21094152997693891</v>
      </c>
      <c r="K181" s="31">
        <v>8626917.151496578</v>
      </c>
      <c r="L181" s="31">
        <v>8953220.5450877193</v>
      </c>
      <c r="M181" s="31">
        <v>10012809.8368308</v>
      </c>
      <c r="N181" s="31">
        <v>9151159.2831022348</v>
      </c>
      <c r="O181" s="31">
        <f t="shared" si="30"/>
        <v>9186026.7041293345</v>
      </c>
      <c r="P181" s="7">
        <f t="shared" si="31"/>
        <v>0.12009137557270196</v>
      </c>
      <c r="Q181" s="26">
        <v>4.6822147053587324E-2</v>
      </c>
      <c r="R181" s="8">
        <v>104.09999847412109</v>
      </c>
      <c r="S181" s="7">
        <f t="shared" si="32"/>
        <v>0.23242832560980864</v>
      </c>
      <c r="T181" s="38">
        <f t="shared" si="33"/>
        <v>0.13311394941203264</v>
      </c>
      <c r="U181" s="31">
        <v>0</v>
      </c>
      <c r="V181" s="31">
        <v>0</v>
      </c>
      <c r="W181" s="31">
        <v>0</v>
      </c>
      <c r="X181" s="31">
        <v>0</v>
      </c>
      <c r="Y181" s="31">
        <f t="shared" si="34"/>
        <v>0</v>
      </c>
      <c r="Z181" s="7">
        <f t="shared" si="35"/>
        <v>0</v>
      </c>
      <c r="AA181" s="31" t="s">
        <v>1087</v>
      </c>
      <c r="AB181" s="31" t="s">
        <v>1088</v>
      </c>
      <c r="AC181" s="31" t="s">
        <v>1087</v>
      </c>
      <c r="AD181" s="31">
        <f t="shared" si="36"/>
        <v>0</v>
      </c>
      <c r="AE181" s="31">
        <f t="shared" si="37"/>
        <v>0</v>
      </c>
      <c r="AF181" s="7">
        <f t="shared" si="38"/>
        <v>0</v>
      </c>
      <c r="AG181" s="38">
        <f t="shared" si="39"/>
        <v>0</v>
      </c>
      <c r="AH181" s="38">
        <f t="shared" si="40"/>
        <v>11.468515979632384</v>
      </c>
      <c r="AI181" s="38" t="str">
        <f t="shared" si="41"/>
        <v>G1</v>
      </c>
    </row>
    <row r="182" spans="1:35" x14ac:dyDescent="0.25">
      <c r="A182" s="1">
        <v>41668</v>
      </c>
      <c r="B182" s="1" t="s">
        <v>332</v>
      </c>
      <c r="C182" s="1">
        <v>41</v>
      </c>
      <c r="D182" s="1" t="s">
        <v>99</v>
      </c>
      <c r="E182" s="31">
        <v>52078.618552453729</v>
      </c>
      <c r="F182" s="31">
        <v>62659.182266025353</v>
      </c>
      <c r="G182" s="31">
        <v>74117.665751428329</v>
      </c>
      <c r="H182" s="31">
        <v>88544.021154628543</v>
      </c>
      <c r="I182" s="31">
        <f t="shared" si="28"/>
        <v>69349.871931133996</v>
      </c>
      <c r="J182" s="38">
        <f t="shared" si="29"/>
        <v>5.7838737210404598E-2</v>
      </c>
      <c r="K182" s="31">
        <v>7098327.1351982998</v>
      </c>
      <c r="L182" s="31">
        <v>8021392.1409449177</v>
      </c>
      <c r="M182" s="31">
        <v>8737238.1155410185</v>
      </c>
      <c r="N182" s="31">
        <v>8662797.8752809502</v>
      </c>
      <c r="O182" s="31">
        <f t="shared" si="30"/>
        <v>8129938.8167412961</v>
      </c>
      <c r="P182" s="7">
        <f t="shared" si="31"/>
        <v>0.10206282428863743</v>
      </c>
      <c r="Q182" s="26">
        <v>0.34550373928375994</v>
      </c>
      <c r="R182" s="8">
        <v>181.60000610351563</v>
      </c>
      <c r="S182" s="7">
        <f t="shared" si="32"/>
        <v>0.40546576338196755</v>
      </c>
      <c r="T182" s="38">
        <f t="shared" si="33"/>
        <v>0.28434410898478829</v>
      </c>
      <c r="U182" s="31">
        <v>0</v>
      </c>
      <c r="V182" s="31">
        <v>312.41357421875</v>
      </c>
      <c r="W182" s="31">
        <v>0</v>
      </c>
      <c r="X182" s="31">
        <v>438.347412109375</v>
      </c>
      <c r="Y182" s="31">
        <f t="shared" si="34"/>
        <v>187.69024658203125</v>
      </c>
      <c r="Z182" s="7">
        <f t="shared" si="35"/>
        <v>3.9966450835629969E-3</v>
      </c>
      <c r="AA182" s="31" t="s">
        <v>1087</v>
      </c>
      <c r="AB182" s="31" t="s">
        <v>1088</v>
      </c>
      <c r="AC182" s="31" t="s">
        <v>1087</v>
      </c>
      <c r="AD182" s="31">
        <f t="shared" si="36"/>
        <v>0</v>
      </c>
      <c r="AE182" s="31">
        <f t="shared" si="37"/>
        <v>0</v>
      </c>
      <c r="AF182" s="7">
        <f t="shared" si="38"/>
        <v>0</v>
      </c>
      <c r="AG182" s="38">
        <f t="shared" si="39"/>
        <v>1.9983225417814984E-3</v>
      </c>
      <c r="AH182" s="38">
        <f t="shared" si="40"/>
        <v>11.472705624565814</v>
      </c>
      <c r="AI182" s="38" t="str">
        <f t="shared" si="41"/>
        <v>G1</v>
      </c>
    </row>
    <row r="183" spans="1:35" x14ac:dyDescent="0.25">
      <c r="A183" s="1">
        <v>23670</v>
      </c>
      <c r="B183" s="1" t="s">
        <v>1134</v>
      </c>
      <c r="C183" s="1">
        <v>23</v>
      </c>
      <c r="D183" s="1" t="s">
        <v>410</v>
      </c>
      <c r="E183" s="31">
        <v>57047.235200645431</v>
      </c>
      <c r="F183" s="31">
        <v>87469.718739297139</v>
      </c>
      <c r="G183" s="31">
        <v>96585.986940043367</v>
      </c>
      <c r="H183" s="31">
        <v>93909.651874160001</v>
      </c>
      <c r="I183" s="31">
        <f t="shared" si="28"/>
        <v>83753.148188536492</v>
      </c>
      <c r="J183" s="38">
        <f t="shared" si="29"/>
        <v>7.1699257130160537E-2</v>
      </c>
      <c r="K183" s="31">
        <v>4159848.2466378692</v>
      </c>
      <c r="L183" s="31">
        <v>4179445.0681253644</v>
      </c>
      <c r="M183" s="31">
        <v>4372325.4762642309</v>
      </c>
      <c r="N183" s="31">
        <v>4260979.0273039583</v>
      </c>
      <c r="O183" s="31">
        <f t="shared" si="30"/>
        <v>4243149.4545828551</v>
      </c>
      <c r="P183" s="7">
        <f t="shared" si="31"/>
        <v>3.5711167212692928E-2</v>
      </c>
      <c r="Q183" s="26">
        <v>0.29337731302781483</v>
      </c>
      <c r="R183" s="8">
        <v>31.899999618530273</v>
      </c>
      <c r="S183" s="7">
        <f t="shared" si="32"/>
        <v>7.1224434264826011E-2</v>
      </c>
      <c r="T183" s="38">
        <f t="shared" si="33"/>
        <v>0.13343763816844459</v>
      </c>
      <c r="U183" s="31">
        <v>0</v>
      </c>
      <c r="V183" s="31">
        <v>698.708251953125</v>
      </c>
      <c r="W183" s="31">
        <v>51558.86328125</v>
      </c>
      <c r="X183" s="31">
        <v>0</v>
      </c>
      <c r="Y183" s="31">
        <f t="shared" si="34"/>
        <v>13064.392883300781</v>
      </c>
      <c r="Z183" s="7">
        <f t="shared" si="35"/>
        <v>0.27819102237664284</v>
      </c>
      <c r="AA183" s="31" t="s">
        <v>1087</v>
      </c>
      <c r="AB183" s="31" t="s">
        <v>1088</v>
      </c>
      <c r="AC183" s="31" t="s">
        <v>1087</v>
      </c>
      <c r="AD183" s="31">
        <f t="shared" si="36"/>
        <v>0</v>
      </c>
      <c r="AE183" s="31">
        <f t="shared" si="37"/>
        <v>0</v>
      </c>
      <c r="AF183" s="7">
        <f t="shared" si="38"/>
        <v>0</v>
      </c>
      <c r="AG183" s="38">
        <f t="shared" si="39"/>
        <v>0.13909551118832142</v>
      </c>
      <c r="AH183" s="38">
        <f t="shared" si="40"/>
        <v>11.474413549564218</v>
      </c>
      <c r="AI183" s="38" t="str">
        <f t="shared" si="41"/>
        <v>G1</v>
      </c>
    </row>
    <row r="184" spans="1:35" x14ac:dyDescent="0.25">
      <c r="A184" s="1">
        <v>15664</v>
      </c>
      <c r="B184" s="1" t="s">
        <v>173</v>
      </c>
      <c r="C184" s="1">
        <v>15</v>
      </c>
      <c r="D184" s="1" t="s">
        <v>827</v>
      </c>
      <c r="E184" s="31">
        <v>126895.65133085624</v>
      </c>
      <c r="F184" s="31">
        <v>122276.47749634988</v>
      </c>
      <c r="G184" s="31">
        <v>142480.76749733285</v>
      </c>
      <c r="H184" s="31">
        <v>160396.24056170389</v>
      </c>
      <c r="I184" s="31">
        <f t="shared" si="28"/>
        <v>138012.28422156072</v>
      </c>
      <c r="J184" s="38">
        <f t="shared" si="29"/>
        <v>0.12391375488569456</v>
      </c>
      <c r="K184" s="31">
        <v>7861100.4910328463</v>
      </c>
      <c r="L184" s="31">
        <v>8147992.8575087516</v>
      </c>
      <c r="M184" s="31">
        <v>8631600.6427232381</v>
      </c>
      <c r="N184" s="31">
        <v>8486780.7916508447</v>
      </c>
      <c r="O184" s="31">
        <f t="shared" si="30"/>
        <v>8281868.6957289204</v>
      </c>
      <c r="P184" s="7">
        <f t="shared" si="31"/>
        <v>0.10465643003643604</v>
      </c>
      <c r="Q184" s="26">
        <v>0.20513311626125263</v>
      </c>
      <c r="R184" s="8">
        <v>102.80000305175781</v>
      </c>
      <c r="S184" s="7">
        <f t="shared" si="32"/>
        <v>0.2295257726439176</v>
      </c>
      <c r="T184" s="38">
        <f t="shared" si="33"/>
        <v>0.1797717729805354</v>
      </c>
      <c r="U184" s="31">
        <v>0</v>
      </c>
      <c r="V184" s="31">
        <v>0</v>
      </c>
      <c r="W184" s="31">
        <v>0</v>
      </c>
      <c r="X184" s="31">
        <v>15718.9814453125</v>
      </c>
      <c r="Y184" s="31">
        <f t="shared" si="34"/>
        <v>3929.745361328125</v>
      </c>
      <c r="Z184" s="7">
        <f t="shared" si="35"/>
        <v>8.3679348096238018E-2</v>
      </c>
      <c r="AA184" s="31" t="s">
        <v>1087</v>
      </c>
      <c r="AB184" s="31" t="s">
        <v>1088</v>
      </c>
      <c r="AC184" s="31" t="s">
        <v>1087</v>
      </c>
      <c r="AD184" s="31">
        <f t="shared" si="36"/>
        <v>0</v>
      </c>
      <c r="AE184" s="31">
        <f t="shared" si="37"/>
        <v>0</v>
      </c>
      <c r="AF184" s="7">
        <f t="shared" si="38"/>
        <v>0</v>
      </c>
      <c r="AG184" s="38">
        <f t="shared" si="39"/>
        <v>4.1839674048119009E-2</v>
      </c>
      <c r="AH184" s="38">
        <f t="shared" si="40"/>
        <v>11.517506730478297</v>
      </c>
      <c r="AI184" s="38" t="str">
        <f t="shared" si="41"/>
        <v>G1</v>
      </c>
    </row>
    <row r="185" spans="1:35" x14ac:dyDescent="0.25">
      <c r="A185" s="1">
        <v>15810</v>
      </c>
      <c r="B185" s="1" t="s">
        <v>342</v>
      </c>
      <c r="C185" s="1">
        <v>15</v>
      </c>
      <c r="D185" s="1" t="s">
        <v>827</v>
      </c>
      <c r="E185" s="31">
        <v>112590.09394955476</v>
      </c>
      <c r="F185" s="31">
        <v>113359.48442098852</v>
      </c>
      <c r="G185" s="31">
        <v>166538.44444088923</v>
      </c>
      <c r="H185" s="31">
        <v>230794.66983369182</v>
      </c>
      <c r="I185" s="31">
        <f t="shared" si="28"/>
        <v>155820.67316128107</v>
      </c>
      <c r="J185" s="38">
        <f t="shared" si="29"/>
        <v>0.1410510731754063</v>
      </c>
      <c r="K185" s="31">
        <v>7375653.3244698029</v>
      </c>
      <c r="L185" s="31">
        <v>7773004.6329912981</v>
      </c>
      <c r="M185" s="31">
        <v>8464088.0203185901</v>
      </c>
      <c r="N185" s="31">
        <v>8412802.1788896322</v>
      </c>
      <c r="O185" s="31">
        <f t="shared" si="30"/>
        <v>8006387.0391673306</v>
      </c>
      <c r="P185" s="7">
        <f t="shared" si="31"/>
        <v>9.9953663124277697E-2</v>
      </c>
      <c r="Q185" s="26">
        <v>0.27043044291952589</v>
      </c>
      <c r="R185" s="8">
        <v>101.30000305175781</v>
      </c>
      <c r="S185" s="7">
        <f t="shared" si="32"/>
        <v>0.22617666127480088</v>
      </c>
      <c r="T185" s="38">
        <f t="shared" si="33"/>
        <v>0.19885358910620146</v>
      </c>
      <c r="U185" s="31">
        <v>0</v>
      </c>
      <c r="V185" s="31">
        <v>1666.378173828125</v>
      </c>
      <c r="W185" s="31">
        <v>627.9715576171875</v>
      </c>
      <c r="X185" s="31">
        <v>0</v>
      </c>
      <c r="Y185" s="31">
        <f t="shared" si="34"/>
        <v>573.58743286132813</v>
      </c>
      <c r="Z185" s="7">
        <f t="shared" si="35"/>
        <v>1.2213875975365763E-2</v>
      </c>
      <c r="AA185" s="31" t="s">
        <v>1087</v>
      </c>
      <c r="AB185" s="31" t="s">
        <v>1088</v>
      </c>
      <c r="AC185" s="31" t="s">
        <v>1087</v>
      </c>
      <c r="AD185" s="31">
        <f t="shared" si="36"/>
        <v>0</v>
      </c>
      <c r="AE185" s="31">
        <f t="shared" si="37"/>
        <v>0</v>
      </c>
      <c r="AF185" s="7">
        <f t="shared" si="38"/>
        <v>0</v>
      </c>
      <c r="AG185" s="38">
        <f t="shared" si="39"/>
        <v>6.1069379876828814E-3</v>
      </c>
      <c r="AH185" s="38">
        <f t="shared" si="40"/>
        <v>11.533720008976355</v>
      </c>
      <c r="AI185" s="38" t="str">
        <f t="shared" si="41"/>
        <v>G1</v>
      </c>
    </row>
    <row r="186" spans="1:35" x14ac:dyDescent="0.25">
      <c r="A186" s="1">
        <v>23182</v>
      </c>
      <c r="B186" s="1" t="s">
        <v>1132</v>
      </c>
      <c r="C186" s="1">
        <v>23</v>
      </c>
      <c r="D186" s="1" t="s">
        <v>410</v>
      </c>
      <c r="E186" s="31">
        <v>83016.209297387337</v>
      </c>
      <c r="F186" s="31">
        <v>96953.896698597979</v>
      </c>
      <c r="G186" s="31">
        <v>99592.308139784189</v>
      </c>
      <c r="H186" s="31">
        <v>151373.65913501673</v>
      </c>
      <c r="I186" s="31">
        <f t="shared" si="28"/>
        <v>107734.01831769657</v>
      </c>
      <c r="J186" s="38">
        <f t="shared" si="29"/>
        <v>9.4776459995548484E-2</v>
      </c>
      <c r="K186" s="31">
        <v>5054015.5744254915</v>
      </c>
      <c r="L186" s="31">
        <v>5629415.5046889046</v>
      </c>
      <c r="M186" s="31">
        <v>5854394.2078153156</v>
      </c>
      <c r="N186" s="31">
        <v>6224806.4902405022</v>
      </c>
      <c r="O186" s="31">
        <f t="shared" si="30"/>
        <v>5690657.9442925537</v>
      </c>
      <c r="P186" s="7">
        <f t="shared" si="31"/>
        <v>6.0421687381040839E-2</v>
      </c>
      <c r="Q186" s="26">
        <v>0.49774345809870818</v>
      </c>
      <c r="R186" s="8">
        <v>88.199996948242188</v>
      </c>
      <c r="S186" s="7">
        <f t="shared" si="32"/>
        <v>0.19692774169027907</v>
      </c>
      <c r="T186" s="38">
        <f t="shared" si="33"/>
        <v>0.25169762905667603</v>
      </c>
      <c r="U186" s="31">
        <v>0</v>
      </c>
      <c r="V186" s="31">
        <v>0</v>
      </c>
      <c r="W186" s="31">
        <v>0</v>
      </c>
      <c r="X186" s="31">
        <v>0</v>
      </c>
      <c r="Y186" s="31">
        <f t="shared" si="34"/>
        <v>0</v>
      </c>
      <c r="Z186" s="7">
        <f t="shared" si="35"/>
        <v>0</v>
      </c>
      <c r="AA186" s="31" t="s">
        <v>1087</v>
      </c>
      <c r="AB186" s="31" t="s">
        <v>1088</v>
      </c>
      <c r="AC186" s="31" t="s">
        <v>1088</v>
      </c>
      <c r="AD186" s="31">
        <f t="shared" si="36"/>
        <v>0</v>
      </c>
      <c r="AE186" s="31">
        <f t="shared" si="37"/>
        <v>0</v>
      </c>
      <c r="AF186" s="7">
        <f t="shared" si="38"/>
        <v>0</v>
      </c>
      <c r="AG186" s="38">
        <f t="shared" si="39"/>
        <v>0</v>
      </c>
      <c r="AH186" s="38">
        <f t="shared" si="40"/>
        <v>11.549136301740818</v>
      </c>
      <c r="AI186" s="38" t="str">
        <f t="shared" si="41"/>
        <v>G1</v>
      </c>
    </row>
    <row r="187" spans="1:35" x14ac:dyDescent="0.25">
      <c r="A187" s="1">
        <v>47161</v>
      </c>
      <c r="B187" s="1" t="s">
        <v>1163</v>
      </c>
      <c r="C187" s="1">
        <v>47</v>
      </c>
      <c r="D187" s="1" t="s">
        <v>69</v>
      </c>
      <c r="E187" s="31">
        <v>30193.568424831195</v>
      </c>
      <c r="F187" s="31">
        <v>56931.546155983502</v>
      </c>
      <c r="G187" s="31">
        <v>92881.137636481406</v>
      </c>
      <c r="H187" s="31">
        <v>99556.279471149901</v>
      </c>
      <c r="I187" s="31">
        <f t="shared" si="28"/>
        <v>69890.632922111501</v>
      </c>
      <c r="J187" s="38">
        <f t="shared" si="29"/>
        <v>5.8359120792120502E-2</v>
      </c>
      <c r="K187" s="31">
        <v>3808174.6425837441</v>
      </c>
      <c r="L187" s="31">
        <v>4680674.2867337158</v>
      </c>
      <c r="M187" s="31">
        <v>4618111.1797349406</v>
      </c>
      <c r="N187" s="31">
        <v>4767623.251569258</v>
      </c>
      <c r="O187" s="31">
        <f t="shared" si="30"/>
        <v>4468645.8401554152</v>
      </c>
      <c r="P187" s="7">
        <f t="shared" si="31"/>
        <v>3.9560632015968662E-2</v>
      </c>
      <c r="Q187" s="26">
        <v>0.55615041427660927</v>
      </c>
      <c r="R187" s="8">
        <v>35.799999237060547</v>
      </c>
      <c r="S187" s="7">
        <f t="shared" si="32"/>
        <v>7.9932122972806441E-2</v>
      </c>
      <c r="T187" s="38">
        <f t="shared" si="33"/>
        <v>0.22521438975512811</v>
      </c>
      <c r="U187" s="31">
        <v>23989.75390625</v>
      </c>
      <c r="V187" s="31">
        <v>244.98681640625</v>
      </c>
      <c r="W187" s="31">
        <v>0</v>
      </c>
      <c r="X187" s="31">
        <v>0</v>
      </c>
      <c r="Y187" s="31">
        <f t="shared" si="34"/>
        <v>6058.6851806640625</v>
      </c>
      <c r="Z187" s="7">
        <f t="shared" si="35"/>
        <v>0.12901264067322721</v>
      </c>
      <c r="AA187" s="31" t="s">
        <v>1087</v>
      </c>
      <c r="AB187" s="31" t="s">
        <v>1087</v>
      </c>
      <c r="AC187" s="31" t="s">
        <v>1087</v>
      </c>
      <c r="AD187" s="31">
        <f t="shared" si="36"/>
        <v>0</v>
      </c>
      <c r="AE187" s="31">
        <f t="shared" si="37"/>
        <v>0</v>
      </c>
      <c r="AF187" s="7">
        <f t="shared" si="38"/>
        <v>0</v>
      </c>
      <c r="AG187" s="38">
        <f t="shared" si="39"/>
        <v>6.4506320336613604E-2</v>
      </c>
      <c r="AH187" s="38">
        <f t="shared" si="40"/>
        <v>11.602661029462073</v>
      </c>
      <c r="AI187" s="38" t="str">
        <f t="shared" si="41"/>
        <v>G1</v>
      </c>
    </row>
    <row r="188" spans="1:35" x14ac:dyDescent="0.25">
      <c r="A188" s="1">
        <v>70708</v>
      </c>
      <c r="B188" s="1" t="s">
        <v>532</v>
      </c>
      <c r="C188" s="1">
        <v>70</v>
      </c>
      <c r="D188" s="1" t="s">
        <v>214</v>
      </c>
      <c r="E188" s="31">
        <v>42451.061412582538</v>
      </c>
      <c r="F188" s="31">
        <v>68156.716517831344</v>
      </c>
      <c r="G188" s="31">
        <v>94653.77922779636</v>
      </c>
      <c r="H188" s="31">
        <v>94219.221733494182</v>
      </c>
      <c r="I188" s="31">
        <f t="shared" si="28"/>
        <v>74870.194722926113</v>
      </c>
      <c r="J188" s="38">
        <f t="shared" si="29"/>
        <v>6.3151038568214996E-2</v>
      </c>
      <c r="K188" s="31">
        <v>4673413.1757678036</v>
      </c>
      <c r="L188" s="31">
        <v>4729666.7851631828</v>
      </c>
      <c r="M188" s="31">
        <v>5007649.3191993488</v>
      </c>
      <c r="N188" s="31">
        <v>5354715.2174989097</v>
      </c>
      <c r="O188" s="31">
        <f t="shared" si="30"/>
        <v>4941361.124407311</v>
      </c>
      <c r="P188" s="7">
        <f t="shared" si="31"/>
        <v>4.7630388185575273E-2</v>
      </c>
      <c r="Q188" s="26">
        <v>0.58924847996355412</v>
      </c>
      <c r="R188" s="8">
        <v>91.400001525878906</v>
      </c>
      <c r="S188" s="7">
        <f t="shared" si="32"/>
        <v>0.20407252283173821</v>
      </c>
      <c r="T188" s="38">
        <f t="shared" si="33"/>
        <v>0.28031713032695588</v>
      </c>
      <c r="U188" s="31">
        <v>2101.546630859375</v>
      </c>
      <c r="V188" s="31">
        <v>0</v>
      </c>
      <c r="W188" s="31">
        <v>0</v>
      </c>
      <c r="X188" s="31">
        <v>0</v>
      </c>
      <c r="Y188" s="31">
        <f t="shared" si="34"/>
        <v>525.38665771484375</v>
      </c>
      <c r="Z188" s="7">
        <f t="shared" si="35"/>
        <v>1.1187496637487238E-2</v>
      </c>
      <c r="AA188" s="31" t="s">
        <v>1087</v>
      </c>
      <c r="AB188" s="31" t="s">
        <v>1087</v>
      </c>
      <c r="AC188" s="31" t="s">
        <v>1087</v>
      </c>
      <c r="AD188" s="31">
        <f t="shared" si="36"/>
        <v>0</v>
      </c>
      <c r="AE188" s="31">
        <f t="shared" si="37"/>
        <v>0</v>
      </c>
      <c r="AF188" s="7">
        <f t="shared" si="38"/>
        <v>0</v>
      </c>
      <c r="AG188" s="38">
        <f t="shared" si="39"/>
        <v>5.5937483187436191E-3</v>
      </c>
      <c r="AH188" s="38">
        <f t="shared" si="40"/>
        <v>11.635397240463814</v>
      </c>
      <c r="AI188" s="38" t="str">
        <f t="shared" si="41"/>
        <v>G1</v>
      </c>
    </row>
    <row r="189" spans="1:35" x14ac:dyDescent="0.25">
      <c r="A189" s="1">
        <v>73686</v>
      </c>
      <c r="B189" s="1" t="s">
        <v>430</v>
      </c>
      <c r="C189" s="1">
        <v>73</v>
      </c>
      <c r="D189" s="1" t="s">
        <v>35</v>
      </c>
      <c r="E189" s="31">
        <v>83545.554081473441</v>
      </c>
      <c r="F189" s="31">
        <v>86410.199574094164</v>
      </c>
      <c r="G189" s="31">
        <v>106416.14919257375</v>
      </c>
      <c r="H189" s="31">
        <v>121240.36539688038</v>
      </c>
      <c r="I189" s="31">
        <f t="shared" si="28"/>
        <v>99403.067061255424</v>
      </c>
      <c r="J189" s="38">
        <f t="shared" si="29"/>
        <v>8.6759442632497338E-2</v>
      </c>
      <c r="K189" s="31">
        <v>8072660.2635273049</v>
      </c>
      <c r="L189" s="31">
        <v>8540875.3836464733</v>
      </c>
      <c r="M189" s="31">
        <v>10115418.884424297</v>
      </c>
      <c r="N189" s="31">
        <v>8951766.3627961762</v>
      </c>
      <c r="O189" s="31">
        <f t="shared" si="30"/>
        <v>8920180.2235985622</v>
      </c>
      <c r="P189" s="7">
        <f t="shared" si="31"/>
        <v>0.11555309143444628</v>
      </c>
      <c r="Q189" s="26">
        <v>0.35772485114384206</v>
      </c>
      <c r="R189" s="8">
        <v>133.69999694824219</v>
      </c>
      <c r="S189" s="7">
        <f t="shared" si="32"/>
        <v>0.29851745322015316</v>
      </c>
      <c r="T189" s="38">
        <f t="shared" si="33"/>
        <v>0.25726513193281386</v>
      </c>
      <c r="U189" s="31">
        <v>0</v>
      </c>
      <c r="V189" s="31">
        <v>2452.43505859375</v>
      </c>
      <c r="W189" s="31">
        <v>0</v>
      </c>
      <c r="X189" s="31">
        <v>0</v>
      </c>
      <c r="Y189" s="31">
        <f t="shared" si="34"/>
        <v>613.1087646484375</v>
      </c>
      <c r="Z189" s="7">
        <f t="shared" si="35"/>
        <v>1.3055436681152242E-2</v>
      </c>
      <c r="AA189" s="31" t="s">
        <v>1087</v>
      </c>
      <c r="AB189" s="31" t="s">
        <v>1088</v>
      </c>
      <c r="AC189" s="31" t="s">
        <v>1087</v>
      </c>
      <c r="AD189" s="31">
        <f t="shared" si="36"/>
        <v>0</v>
      </c>
      <c r="AE189" s="31">
        <f t="shared" si="37"/>
        <v>0</v>
      </c>
      <c r="AF189" s="7">
        <f t="shared" si="38"/>
        <v>0</v>
      </c>
      <c r="AG189" s="38">
        <f t="shared" si="39"/>
        <v>6.5277183405761212E-3</v>
      </c>
      <c r="AH189" s="38">
        <f t="shared" si="40"/>
        <v>11.685076430196245</v>
      </c>
      <c r="AI189" s="38" t="str">
        <f t="shared" si="41"/>
        <v>G1</v>
      </c>
    </row>
    <row r="190" spans="1:35" x14ac:dyDescent="0.25">
      <c r="A190" s="1">
        <v>70670</v>
      </c>
      <c r="B190" s="1" t="s">
        <v>1060</v>
      </c>
      <c r="C190" s="1">
        <v>70</v>
      </c>
      <c r="D190" s="1" t="s">
        <v>214</v>
      </c>
      <c r="E190" s="31">
        <v>45483.987481500706</v>
      </c>
      <c r="F190" s="31">
        <v>81362.821004630343</v>
      </c>
      <c r="G190" s="31">
        <v>95106.40038036702</v>
      </c>
      <c r="H190" s="31">
        <v>95466.105813797665</v>
      </c>
      <c r="I190" s="31">
        <f t="shared" si="28"/>
        <v>79354.828670073941</v>
      </c>
      <c r="J190" s="38">
        <f t="shared" si="29"/>
        <v>6.7466678777178532E-2</v>
      </c>
      <c r="K190" s="31">
        <v>5699306.8255520444</v>
      </c>
      <c r="L190" s="31">
        <v>6082783.6649029208</v>
      </c>
      <c r="M190" s="31">
        <v>5988803.0472239116</v>
      </c>
      <c r="N190" s="31">
        <v>5441259.8869344061</v>
      </c>
      <c r="O190" s="31">
        <f t="shared" si="30"/>
        <v>5803038.3561533205</v>
      </c>
      <c r="P190" s="7">
        <f t="shared" si="31"/>
        <v>6.2340141368395108E-2</v>
      </c>
      <c r="Q190" s="26">
        <v>0.55251153592617008</v>
      </c>
      <c r="R190" s="8">
        <v>105.30000305175781</v>
      </c>
      <c r="S190" s="7">
        <f t="shared" si="32"/>
        <v>0.2351076249257788</v>
      </c>
      <c r="T190" s="38">
        <f t="shared" si="33"/>
        <v>0.28331976740678133</v>
      </c>
      <c r="U190" s="31">
        <v>0</v>
      </c>
      <c r="V190" s="31">
        <v>0</v>
      </c>
      <c r="W190" s="31">
        <v>0</v>
      </c>
      <c r="X190" s="31">
        <v>0</v>
      </c>
      <c r="Y190" s="31">
        <f t="shared" si="34"/>
        <v>0</v>
      </c>
      <c r="Z190" s="7">
        <f t="shared" si="35"/>
        <v>0</v>
      </c>
      <c r="AA190" s="31" t="s">
        <v>1087</v>
      </c>
      <c r="AB190" s="31" t="s">
        <v>1088</v>
      </c>
      <c r="AC190" s="31" t="s">
        <v>1087</v>
      </c>
      <c r="AD190" s="31">
        <f t="shared" si="36"/>
        <v>0</v>
      </c>
      <c r="AE190" s="31">
        <f t="shared" si="37"/>
        <v>0</v>
      </c>
      <c r="AF190" s="7">
        <f t="shared" si="38"/>
        <v>0</v>
      </c>
      <c r="AG190" s="38">
        <f t="shared" si="39"/>
        <v>0</v>
      </c>
      <c r="AH190" s="38">
        <f t="shared" si="40"/>
        <v>11.692881539465329</v>
      </c>
      <c r="AI190" s="38" t="str">
        <f t="shared" si="41"/>
        <v>G1</v>
      </c>
    </row>
    <row r="191" spans="1:35" x14ac:dyDescent="0.25">
      <c r="A191" s="1">
        <v>25154</v>
      </c>
      <c r="B191" s="1" t="s">
        <v>574</v>
      </c>
      <c r="C191" s="1">
        <v>25</v>
      </c>
      <c r="D191" s="1" t="s">
        <v>61</v>
      </c>
      <c r="E191" s="31">
        <v>109183.65573542163</v>
      </c>
      <c r="F191" s="31">
        <v>118835.20942309295</v>
      </c>
      <c r="G191" s="31">
        <v>223524.13469743816</v>
      </c>
      <c r="H191" s="31">
        <v>196813.81642694058</v>
      </c>
      <c r="I191" s="31">
        <f t="shared" si="28"/>
        <v>162089.20407072332</v>
      </c>
      <c r="J191" s="38">
        <f t="shared" si="29"/>
        <v>0.14708338804496773</v>
      </c>
      <c r="K191" s="31">
        <v>12237963.913133256</v>
      </c>
      <c r="L191" s="31">
        <v>14297264.115081169</v>
      </c>
      <c r="M191" s="31">
        <v>14272227.217662711</v>
      </c>
      <c r="N191" s="31">
        <v>12681976.977704652</v>
      </c>
      <c r="O191" s="31">
        <f t="shared" si="30"/>
        <v>13372358.055895446</v>
      </c>
      <c r="P191" s="7">
        <f t="shared" si="31"/>
        <v>0.19155653521397639</v>
      </c>
      <c r="Q191" s="26">
        <v>0.26062136348666154</v>
      </c>
      <c r="R191" s="8">
        <v>49</v>
      </c>
      <c r="S191" s="7">
        <f t="shared" si="32"/>
        <v>0.10940430472447978</v>
      </c>
      <c r="T191" s="38">
        <f t="shared" si="33"/>
        <v>0.18719406780837258</v>
      </c>
      <c r="U191" s="31">
        <v>0</v>
      </c>
      <c r="V191" s="31">
        <v>4690.18603515625</v>
      </c>
      <c r="W191" s="31">
        <v>0</v>
      </c>
      <c r="X191" s="31">
        <v>1646.7230224609375</v>
      </c>
      <c r="Y191" s="31">
        <f t="shared" si="34"/>
        <v>1584.2272644042969</v>
      </c>
      <c r="Z191" s="7">
        <f t="shared" si="35"/>
        <v>3.37342734789398E-2</v>
      </c>
      <c r="AA191" s="31" t="s">
        <v>1087</v>
      </c>
      <c r="AB191" s="31" t="s">
        <v>1088</v>
      </c>
      <c r="AC191" s="31" t="s">
        <v>1087</v>
      </c>
      <c r="AD191" s="31">
        <f t="shared" si="36"/>
        <v>0</v>
      </c>
      <c r="AE191" s="31">
        <f t="shared" si="37"/>
        <v>0</v>
      </c>
      <c r="AF191" s="7">
        <f t="shared" si="38"/>
        <v>0</v>
      </c>
      <c r="AG191" s="38">
        <f t="shared" si="39"/>
        <v>1.68671367394699E-2</v>
      </c>
      <c r="AH191" s="38">
        <f t="shared" si="40"/>
        <v>11.704819753093675</v>
      </c>
      <c r="AI191" s="38" t="str">
        <f t="shared" si="41"/>
        <v>G1</v>
      </c>
    </row>
    <row r="192" spans="1:35" x14ac:dyDescent="0.25">
      <c r="A192" s="1">
        <v>52699</v>
      </c>
      <c r="B192" s="1" t="s">
        <v>1180</v>
      </c>
      <c r="C192" s="1">
        <v>52</v>
      </c>
      <c r="D192" s="1" t="s">
        <v>18</v>
      </c>
      <c r="E192" s="31">
        <v>14545.865142232398</v>
      </c>
      <c r="F192" s="31">
        <v>18440.617499684871</v>
      </c>
      <c r="G192" s="31">
        <v>30033.207714258391</v>
      </c>
      <c r="H192" s="31">
        <v>26988.996086162566</v>
      </c>
      <c r="I192" s="31">
        <f t="shared" si="28"/>
        <v>22502.171610584555</v>
      </c>
      <c r="J192" s="38">
        <f t="shared" si="29"/>
        <v>1.2756391229988524E-2</v>
      </c>
      <c r="K192" s="31">
        <v>1842255.2832304786</v>
      </c>
      <c r="L192" s="31">
        <v>1986712.7614718042</v>
      </c>
      <c r="M192" s="31">
        <v>2054807.1460272982</v>
      </c>
      <c r="N192" s="31">
        <v>2097780.8494162755</v>
      </c>
      <c r="O192" s="31">
        <f t="shared" si="30"/>
        <v>1995389.0100364641</v>
      </c>
      <c r="P192" s="7">
        <f t="shared" si="31"/>
        <v>0</v>
      </c>
      <c r="Q192" s="26">
        <v>0.23467395548613823</v>
      </c>
      <c r="R192" s="8">
        <v>14.5</v>
      </c>
      <c r="S192" s="7">
        <f t="shared" si="32"/>
        <v>3.2374743234795035E-2</v>
      </c>
      <c r="T192" s="38">
        <f t="shared" si="33"/>
        <v>8.9016232906977757E-2</v>
      </c>
      <c r="U192" s="31">
        <v>0</v>
      </c>
      <c r="V192" s="31">
        <v>0</v>
      </c>
      <c r="W192" s="31">
        <v>0</v>
      </c>
      <c r="X192" s="31">
        <v>0</v>
      </c>
      <c r="Y192" s="31">
        <f t="shared" si="34"/>
        <v>0</v>
      </c>
      <c r="Z192" s="7">
        <f t="shared" si="35"/>
        <v>0</v>
      </c>
      <c r="AA192" s="31" t="s">
        <v>1085</v>
      </c>
      <c r="AB192" s="31" t="s">
        <v>1088</v>
      </c>
      <c r="AC192" s="31" t="s">
        <v>1088</v>
      </c>
      <c r="AD192" s="31">
        <f t="shared" si="36"/>
        <v>0</v>
      </c>
      <c r="AE192" s="31">
        <f t="shared" si="37"/>
        <v>1</v>
      </c>
      <c r="AF192" s="7">
        <f t="shared" si="38"/>
        <v>0.5</v>
      </c>
      <c r="AG192" s="38">
        <f t="shared" si="39"/>
        <v>0.25</v>
      </c>
      <c r="AH192" s="38">
        <f t="shared" si="40"/>
        <v>11.725754137898877</v>
      </c>
      <c r="AI192" s="38" t="str">
        <f t="shared" si="41"/>
        <v>G1</v>
      </c>
    </row>
    <row r="193" spans="1:35" x14ac:dyDescent="0.25">
      <c r="A193" s="1">
        <v>54660</v>
      </c>
      <c r="B193" s="1" t="s">
        <v>172</v>
      </c>
      <c r="C193" s="1">
        <v>54</v>
      </c>
      <c r="D193" s="1" t="s">
        <v>12</v>
      </c>
      <c r="E193" s="31">
        <v>63450.818165438483</v>
      </c>
      <c r="F193" s="31">
        <v>61735.664372678999</v>
      </c>
      <c r="G193" s="31">
        <v>71428.671958938692</v>
      </c>
      <c r="H193" s="31">
        <v>67473.285169486539</v>
      </c>
      <c r="I193" s="31">
        <f t="shared" si="28"/>
        <v>66022.109916635673</v>
      </c>
      <c r="J193" s="38">
        <f t="shared" si="29"/>
        <v>5.463637471552045E-2</v>
      </c>
      <c r="K193" s="31">
        <v>8011982.5239462117</v>
      </c>
      <c r="L193" s="31">
        <v>7368940.6743559651</v>
      </c>
      <c r="M193" s="31">
        <v>10808180.56480694</v>
      </c>
      <c r="N193" s="31">
        <v>7702455.9457053766</v>
      </c>
      <c r="O193" s="31">
        <f t="shared" si="30"/>
        <v>8472889.9272036236</v>
      </c>
      <c r="P193" s="7">
        <f t="shared" si="31"/>
        <v>0.10791736703714751</v>
      </c>
      <c r="Q193" s="26">
        <v>0.41800535475234268</v>
      </c>
      <c r="R193" s="8">
        <v>126.40000152587891</v>
      </c>
      <c r="S193" s="7">
        <f t="shared" si="32"/>
        <v>0.28221845477779517</v>
      </c>
      <c r="T193" s="38">
        <f t="shared" si="33"/>
        <v>0.2693803921890951</v>
      </c>
      <c r="U193" s="31">
        <v>4637.41455078125</v>
      </c>
      <c r="V193" s="31">
        <v>2291.57861328125</v>
      </c>
      <c r="W193" s="31">
        <v>1135.62109375</v>
      </c>
      <c r="X193" s="31">
        <v>2677.304443359375</v>
      </c>
      <c r="Y193" s="31">
        <f t="shared" si="34"/>
        <v>2685.4796752929688</v>
      </c>
      <c r="Z193" s="7">
        <f t="shared" si="35"/>
        <v>5.718416026789707E-2</v>
      </c>
      <c r="AA193" s="31" t="s">
        <v>1087</v>
      </c>
      <c r="AB193" s="31" t="s">
        <v>1088</v>
      </c>
      <c r="AC193" s="31" t="s">
        <v>1088</v>
      </c>
      <c r="AD193" s="31">
        <f t="shared" si="36"/>
        <v>0</v>
      </c>
      <c r="AE193" s="31">
        <f t="shared" si="37"/>
        <v>0</v>
      </c>
      <c r="AF193" s="7">
        <f t="shared" si="38"/>
        <v>0</v>
      </c>
      <c r="AG193" s="38">
        <f t="shared" si="39"/>
        <v>2.8592080133948535E-2</v>
      </c>
      <c r="AH193" s="38">
        <f t="shared" si="40"/>
        <v>11.753628234618803</v>
      </c>
      <c r="AI193" s="38" t="str">
        <f t="shared" si="41"/>
        <v>G1</v>
      </c>
    </row>
    <row r="194" spans="1:35" x14ac:dyDescent="0.25">
      <c r="A194" s="1">
        <v>54174</v>
      </c>
      <c r="B194" s="1" t="s">
        <v>255</v>
      </c>
      <c r="C194" s="1">
        <v>54</v>
      </c>
      <c r="D194" s="1" t="s">
        <v>12</v>
      </c>
      <c r="E194" s="31">
        <v>72032.56918788793</v>
      </c>
      <c r="F194" s="31">
        <v>72180.049383778984</v>
      </c>
      <c r="G194" s="31">
        <v>136525.14561440112</v>
      </c>
      <c r="H194" s="31">
        <v>295232.21696915914</v>
      </c>
      <c r="I194" s="31">
        <f t="shared" si="28"/>
        <v>143992.49528880679</v>
      </c>
      <c r="J194" s="38">
        <f t="shared" si="29"/>
        <v>0.12966861462320106</v>
      </c>
      <c r="K194" s="31">
        <v>6003203.4758306099</v>
      </c>
      <c r="L194" s="31">
        <v>6930407.131932538</v>
      </c>
      <c r="M194" s="31">
        <v>7593163.1937986212</v>
      </c>
      <c r="N194" s="31">
        <v>7970091.9845282473</v>
      </c>
      <c r="O194" s="31">
        <f t="shared" si="30"/>
        <v>7124216.4465225041</v>
      </c>
      <c r="P194" s="7">
        <f t="shared" si="31"/>
        <v>8.4894066322986933E-2</v>
      </c>
      <c r="Q194" s="26">
        <v>0.35187506025257881</v>
      </c>
      <c r="R194" s="8">
        <v>105.90000152587891</v>
      </c>
      <c r="S194" s="7">
        <f t="shared" si="32"/>
        <v>0.23644726606653324</v>
      </c>
      <c r="T194" s="38">
        <f t="shared" si="33"/>
        <v>0.22440546421403298</v>
      </c>
      <c r="U194" s="31">
        <v>0</v>
      </c>
      <c r="V194" s="31">
        <v>0</v>
      </c>
      <c r="W194" s="31">
        <v>0</v>
      </c>
      <c r="X194" s="31">
        <v>0</v>
      </c>
      <c r="Y194" s="31">
        <f t="shared" si="34"/>
        <v>0</v>
      </c>
      <c r="Z194" s="7">
        <f t="shared" si="35"/>
        <v>0</v>
      </c>
      <c r="AA194" s="31" t="s">
        <v>1087</v>
      </c>
      <c r="AB194" s="31" t="s">
        <v>1088</v>
      </c>
      <c r="AC194" s="31" t="s">
        <v>1087</v>
      </c>
      <c r="AD194" s="31">
        <f t="shared" si="36"/>
        <v>0</v>
      </c>
      <c r="AE194" s="31">
        <f t="shared" si="37"/>
        <v>0</v>
      </c>
      <c r="AF194" s="7">
        <f t="shared" si="38"/>
        <v>0</v>
      </c>
      <c r="AG194" s="38">
        <f t="shared" si="39"/>
        <v>0</v>
      </c>
      <c r="AH194" s="38">
        <f t="shared" si="40"/>
        <v>11.802469294574468</v>
      </c>
      <c r="AI194" s="38" t="str">
        <f t="shared" si="41"/>
        <v>G1</v>
      </c>
    </row>
    <row r="195" spans="1:35" x14ac:dyDescent="0.25">
      <c r="A195" s="1">
        <v>50245</v>
      </c>
      <c r="B195" s="1" t="s">
        <v>344</v>
      </c>
      <c r="C195" s="1">
        <v>50</v>
      </c>
      <c r="D195" s="1" t="s">
        <v>145</v>
      </c>
      <c r="E195" s="31">
        <v>160540.95925995882</v>
      </c>
      <c r="F195" s="31">
        <v>156287.56461113115</v>
      </c>
      <c r="G195" s="31">
        <v>105106.7749245443</v>
      </c>
      <c r="H195" s="31">
        <v>146077.23099844731</v>
      </c>
      <c r="I195" s="31">
        <f t="shared" ref="I195:I258" si="42">AVERAGE(E195:H195)</f>
        <v>142003.13244852039</v>
      </c>
      <c r="J195" s="38">
        <f t="shared" ref="J195:J258" si="43">IF(I195&gt;$J$1127,1,IF(I195&lt;$J$1126,0,(I195-$J$1126)/($J$1127-$J$1126)))</f>
        <v>0.12775421662217398</v>
      </c>
      <c r="K195" s="31">
        <v>6907876.9496659106</v>
      </c>
      <c r="L195" s="31">
        <v>13367552.543133458</v>
      </c>
      <c r="M195" s="31">
        <v>13056388.871640064</v>
      </c>
      <c r="N195" s="31">
        <v>13901083.409023263</v>
      </c>
      <c r="O195" s="31">
        <f t="shared" ref="O195:O258" si="44">AVERAGE(K195:N195)</f>
        <v>11808225.443365674</v>
      </c>
      <c r="P195" s="7">
        <f t="shared" ref="P195:P258" si="45">IF(O195&gt;$P$1127,1,IF(O195&lt;$P$1126,0,(O195-$P$1126)/($P$1127-$P$1126)))</f>
        <v>0.16485511636727998</v>
      </c>
      <c r="Q195" s="26">
        <v>0.35848214285714286</v>
      </c>
      <c r="R195" s="8">
        <v>71.599998474121094</v>
      </c>
      <c r="S195" s="7">
        <f t="shared" ref="S195:S258" si="46">IF(R195&gt;$S$1127,1,IF(R195&lt;$S$1126,0,(R195-$S$1126)/($S$1127-$S$1126)))</f>
        <v>0.15986424594561288</v>
      </c>
      <c r="T195" s="38">
        <f t="shared" ref="T195:T258" si="47">AVERAGE(P195,Q195,S195)</f>
        <v>0.22773383505667857</v>
      </c>
      <c r="U195" s="31">
        <v>0</v>
      </c>
      <c r="V195" s="31">
        <v>0</v>
      </c>
      <c r="W195" s="31">
        <v>0</v>
      </c>
      <c r="X195" s="31">
        <v>0</v>
      </c>
      <c r="Y195" s="31">
        <f t="shared" ref="Y195:Y258" si="48">AVERAGE(U195:X195)</f>
        <v>0</v>
      </c>
      <c r="Z195" s="7">
        <f t="shared" ref="Z195:Z258" si="49">IF(Y195&gt;$Z$1127,1,IF(Y195&lt;$Z$1126,0,(Y195-$Z$1126)/($Z$1127-$Z$1126)))</f>
        <v>0</v>
      </c>
      <c r="AA195" s="31" t="s">
        <v>1087</v>
      </c>
      <c r="AB195" s="31" t="s">
        <v>1088</v>
      </c>
      <c r="AC195" s="31" t="s">
        <v>1088</v>
      </c>
      <c r="AD195" s="31">
        <f t="shared" ref="AD195:AD258" si="50">IF(OR(AB195="Adoptado",AC195="Adoptado"),1,0)</f>
        <v>0</v>
      </c>
      <c r="AE195" s="31">
        <f t="shared" ref="AE195:AE258" si="51">SUM(IF(AA195="Creado",1,0),AD195)</f>
        <v>0</v>
      </c>
      <c r="AF195" s="7">
        <f t="shared" ref="AF195:AF258" si="52">AE195/$AE$1126</f>
        <v>0</v>
      </c>
      <c r="AG195" s="38">
        <f t="shared" ref="AG195:AG258" si="53">AVERAGE(Z195,AF195)</f>
        <v>0</v>
      </c>
      <c r="AH195" s="38">
        <f t="shared" ref="AH195:AH258" si="54">AVERAGE(J195,T195,AG195)*100</f>
        <v>11.849601722628417</v>
      </c>
      <c r="AI195" s="38" t="str">
        <f t="shared" ref="AI195:AI258" si="55">IF(OR(A195=5001,A195=8001,A195=11001,A195=13001,A195=17001,A195=23001,A195=50001,A195=52001,A195=54001,A195=66001,A195=68001,A195=73001,A195=76001),"C",IF(AH195&lt;$AI$1126,"G1",IF(AND(AH195&gt;=$AI$1126,AH195&lt;$AI$1127),"G2",IF(AND(AH195&gt;=$AI$1127,AH195&lt;$AI$1128),"G3","G4"))))</f>
        <v>G1</v>
      </c>
    </row>
    <row r="196" spans="1:35" x14ac:dyDescent="0.25">
      <c r="A196" s="1">
        <v>25871</v>
      </c>
      <c r="B196" s="1" t="s">
        <v>293</v>
      </c>
      <c r="C196" s="1">
        <v>25</v>
      </c>
      <c r="D196" s="1" t="s">
        <v>61</v>
      </c>
      <c r="E196" s="31">
        <v>97340.088119445427</v>
      </c>
      <c r="F196" s="31">
        <v>135652.51305585087</v>
      </c>
      <c r="G196" s="31">
        <v>149335.74880267397</v>
      </c>
      <c r="H196" s="31">
        <v>296880.94607809576</v>
      </c>
      <c r="I196" s="31">
        <f t="shared" si="42"/>
        <v>169802.32401401649</v>
      </c>
      <c r="J196" s="38">
        <f t="shared" si="43"/>
        <v>0.15450585573266046</v>
      </c>
      <c r="K196" s="31">
        <v>6892309.2642086949</v>
      </c>
      <c r="L196" s="31">
        <v>7022054.3232910028</v>
      </c>
      <c r="M196" s="31">
        <v>7582909.9437391208</v>
      </c>
      <c r="N196" s="31">
        <v>8850213.716271745</v>
      </c>
      <c r="O196" s="31">
        <f t="shared" si="44"/>
        <v>7586871.81187764</v>
      </c>
      <c r="P196" s="7">
        <f t="shared" si="45"/>
        <v>9.2792088903079203E-2</v>
      </c>
      <c r="Q196" s="26">
        <v>0.28512206356517733</v>
      </c>
      <c r="R196" s="8">
        <v>101.09999847412109</v>
      </c>
      <c r="S196" s="7">
        <f t="shared" si="46"/>
        <v>0.22573010287157519</v>
      </c>
      <c r="T196" s="38">
        <f t="shared" si="47"/>
        <v>0.20121475177994394</v>
      </c>
      <c r="U196" s="31">
        <v>0</v>
      </c>
      <c r="V196" s="31">
        <v>0</v>
      </c>
      <c r="W196" s="31">
        <v>0</v>
      </c>
      <c r="X196" s="31">
        <v>0</v>
      </c>
      <c r="Y196" s="31">
        <f t="shared" si="48"/>
        <v>0</v>
      </c>
      <c r="Z196" s="7">
        <f t="shared" si="49"/>
        <v>0</v>
      </c>
      <c r="AA196" s="31" t="s">
        <v>1087</v>
      </c>
      <c r="AB196" s="31" t="s">
        <v>1088</v>
      </c>
      <c r="AC196" s="31" t="s">
        <v>1087</v>
      </c>
      <c r="AD196" s="31">
        <f t="shared" si="50"/>
        <v>0</v>
      </c>
      <c r="AE196" s="31">
        <f t="shared" si="51"/>
        <v>0</v>
      </c>
      <c r="AF196" s="7">
        <f t="shared" si="52"/>
        <v>0</v>
      </c>
      <c r="AG196" s="38">
        <f t="shared" si="53"/>
        <v>0</v>
      </c>
      <c r="AH196" s="38">
        <f t="shared" si="54"/>
        <v>11.857353583753479</v>
      </c>
      <c r="AI196" s="38" t="str">
        <f t="shared" si="55"/>
        <v>G1</v>
      </c>
    </row>
    <row r="197" spans="1:35" x14ac:dyDescent="0.25">
      <c r="A197" s="1">
        <v>25779</v>
      </c>
      <c r="B197" s="1" t="s">
        <v>685</v>
      </c>
      <c r="C197" s="1">
        <v>25</v>
      </c>
      <c r="D197" s="1" t="s">
        <v>61</v>
      </c>
      <c r="E197" s="31">
        <v>87813.948032676664</v>
      </c>
      <c r="F197" s="31">
        <v>98421.557826095741</v>
      </c>
      <c r="G197" s="31">
        <v>99897.537401110545</v>
      </c>
      <c r="H197" s="31">
        <v>116549.34350542254</v>
      </c>
      <c r="I197" s="31">
        <f t="shared" si="42"/>
        <v>100670.59669132637</v>
      </c>
      <c r="J197" s="38">
        <f t="shared" si="43"/>
        <v>8.7979208147822369E-2</v>
      </c>
      <c r="K197" s="31">
        <v>7921639.6234611515</v>
      </c>
      <c r="L197" s="31">
        <v>5933361.4575564787</v>
      </c>
      <c r="M197" s="31">
        <v>6306471.6219425015</v>
      </c>
      <c r="N197" s="31">
        <v>5864219.2904935768</v>
      </c>
      <c r="O197" s="31">
        <f t="shared" si="44"/>
        <v>6506422.9983634278</v>
      </c>
      <c r="P197" s="7">
        <f t="shared" si="45"/>
        <v>7.434767052003749E-2</v>
      </c>
      <c r="Q197" s="26">
        <v>0.51333116566411963</v>
      </c>
      <c r="R197" s="8">
        <v>58.799999237060547</v>
      </c>
      <c r="S197" s="7">
        <f t="shared" si="46"/>
        <v>0.1312851639659296</v>
      </c>
      <c r="T197" s="38">
        <f t="shared" si="47"/>
        <v>0.23965466671669558</v>
      </c>
      <c r="U197" s="31">
        <v>10686.6220703125</v>
      </c>
      <c r="V197" s="31">
        <v>0</v>
      </c>
      <c r="W197" s="31">
        <v>0</v>
      </c>
      <c r="X197" s="31">
        <v>0</v>
      </c>
      <c r="Y197" s="31">
        <f t="shared" si="48"/>
        <v>2671.655517578125</v>
      </c>
      <c r="Z197" s="7">
        <f t="shared" si="49"/>
        <v>5.68897909387946E-2</v>
      </c>
      <c r="AA197" s="31" t="s">
        <v>1087</v>
      </c>
      <c r="AB197" s="31" t="s">
        <v>1088</v>
      </c>
      <c r="AC197" s="31" t="s">
        <v>1087</v>
      </c>
      <c r="AD197" s="31">
        <f t="shared" si="50"/>
        <v>0</v>
      </c>
      <c r="AE197" s="31">
        <f t="shared" si="51"/>
        <v>0</v>
      </c>
      <c r="AF197" s="7">
        <f t="shared" si="52"/>
        <v>0</v>
      </c>
      <c r="AG197" s="38">
        <f t="shared" si="53"/>
        <v>2.84448954693973E-2</v>
      </c>
      <c r="AH197" s="38">
        <f t="shared" si="54"/>
        <v>11.869292344463842</v>
      </c>
      <c r="AI197" s="38" t="str">
        <f t="shared" si="55"/>
        <v>G1</v>
      </c>
    </row>
    <row r="198" spans="1:35" x14ac:dyDescent="0.25">
      <c r="A198" s="1">
        <v>25592</v>
      </c>
      <c r="B198" s="1" t="s">
        <v>496</v>
      </c>
      <c r="C198" s="1">
        <v>25</v>
      </c>
      <c r="D198" s="1" t="s">
        <v>61</v>
      </c>
      <c r="E198" s="31">
        <v>167266.88380855753</v>
      </c>
      <c r="F198" s="31">
        <v>174950.37485427313</v>
      </c>
      <c r="G198" s="31">
        <v>167210.0288255628</v>
      </c>
      <c r="H198" s="31">
        <v>275894.8799928751</v>
      </c>
      <c r="I198" s="31">
        <f t="shared" si="42"/>
        <v>196330.54187031713</v>
      </c>
      <c r="J198" s="38">
        <f t="shared" si="43"/>
        <v>0.18003441503137591</v>
      </c>
      <c r="K198" s="31">
        <v>14694318.451165738</v>
      </c>
      <c r="L198" s="31">
        <v>14437950.053718111</v>
      </c>
      <c r="M198" s="31">
        <v>11707600.959178997</v>
      </c>
      <c r="N198" s="31">
        <v>7590930.5442419043</v>
      </c>
      <c r="O198" s="31">
        <f t="shared" si="44"/>
        <v>12107700.002076188</v>
      </c>
      <c r="P198" s="7">
        <f t="shared" si="45"/>
        <v>0.16996746781497846</v>
      </c>
      <c r="Q198" s="26">
        <v>8.1468974250738707E-2</v>
      </c>
      <c r="R198" s="8">
        <v>124.30000305175781</v>
      </c>
      <c r="S198" s="7">
        <f t="shared" si="46"/>
        <v>0.27752970226792401</v>
      </c>
      <c r="T198" s="38">
        <f t="shared" si="47"/>
        <v>0.17632204811121369</v>
      </c>
      <c r="U198" s="31">
        <v>0</v>
      </c>
      <c r="V198" s="31">
        <v>0</v>
      </c>
      <c r="W198" s="31">
        <v>0</v>
      </c>
      <c r="X198" s="31">
        <v>0</v>
      </c>
      <c r="Y198" s="31">
        <f t="shared" si="48"/>
        <v>0</v>
      </c>
      <c r="Z198" s="7">
        <f t="shared" si="49"/>
        <v>0</v>
      </c>
      <c r="AA198" s="31" t="s">
        <v>1087</v>
      </c>
      <c r="AB198" s="31" t="s">
        <v>1088</v>
      </c>
      <c r="AC198" s="31" t="s">
        <v>1087</v>
      </c>
      <c r="AD198" s="31">
        <f t="shared" si="50"/>
        <v>0</v>
      </c>
      <c r="AE198" s="31">
        <f t="shared" si="51"/>
        <v>0</v>
      </c>
      <c r="AF198" s="7">
        <f t="shared" si="52"/>
        <v>0</v>
      </c>
      <c r="AG198" s="38">
        <f t="shared" si="53"/>
        <v>0</v>
      </c>
      <c r="AH198" s="38">
        <f t="shared" si="54"/>
        <v>11.878548771419654</v>
      </c>
      <c r="AI198" s="38" t="str">
        <f t="shared" si="55"/>
        <v>G1</v>
      </c>
    </row>
    <row r="199" spans="1:35" x14ac:dyDescent="0.25">
      <c r="A199" s="1">
        <v>68720</v>
      </c>
      <c r="B199" s="1" t="s">
        <v>902</v>
      </c>
      <c r="C199" s="1">
        <v>68</v>
      </c>
      <c r="D199" s="1" t="s">
        <v>350</v>
      </c>
      <c r="E199" s="31">
        <v>56420.303708081461</v>
      </c>
      <c r="F199" s="31">
        <v>112865.01350452106</v>
      </c>
      <c r="G199" s="31">
        <v>209325.83109052255</v>
      </c>
      <c r="H199" s="31">
        <v>263688.19027585111</v>
      </c>
      <c r="I199" s="31">
        <f t="shared" si="42"/>
        <v>160574.83464474406</v>
      </c>
      <c r="J199" s="38">
        <f t="shared" si="43"/>
        <v>0.14562608435797728</v>
      </c>
      <c r="K199" s="31">
        <v>7774695.9672410702</v>
      </c>
      <c r="L199" s="31">
        <v>8774120.6434866637</v>
      </c>
      <c r="M199" s="31">
        <v>11374269.406287855</v>
      </c>
      <c r="N199" s="31">
        <v>11213422.324641416</v>
      </c>
      <c r="O199" s="31">
        <f t="shared" si="44"/>
        <v>9784127.0854142513</v>
      </c>
      <c r="P199" s="7">
        <f t="shared" si="45"/>
        <v>0.13030158963327823</v>
      </c>
      <c r="Q199" s="26">
        <v>0.14172862453531598</v>
      </c>
      <c r="R199" s="8">
        <v>93.300003051757813</v>
      </c>
      <c r="S199" s="7">
        <f t="shared" si="46"/>
        <v>0.208314733972845</v>
      </c>
      <c r="T199" s="38">
        <f t="shared" si="47"/>
        <v>0.16011498271381305</v>
      </c>
      <c r="U199" s="31">
        <v>12294.2724609375</v>
      </c>
      <c r="V199" s="31">
        <v>0</v>
      </c>
      <c r="W199" s="31">
        <v>0</v>
      </c>
      <c r="X199" s="31">
        <v>6970.26025390625</v>
      </c>
      <c r="Y199" s="31">
        <f t="shared" si="48"/>
        <v>4816.1331787109375</v>
      </c>
      <c r="Z199" s="7">
        <f t="shared" si="49"/>
        <v>0.10255394375043919</v>
      </c>
      <c r="AA199" s="31" t="s">
        <v>1087</v>
      </c>
      <c r="AB199" s="31" t="s">
        <v>1088</v>
      </c>
      <c r="AC199" s="31" t="s">
        <v>1087</v>
      </c>
      <c r="AD199" s="31">
        <f t="shared" si="50"/>
        <v>0</v>
      </c>
      <c r="AE199" s="31">
        <f t="shared" si="51"/>
        <v>0</v>
      </c>
      <c r="AF199" s="7">
        <f t="shared" si="52"/>
        <v>0</v>
      </c>
      <c r="AG199" s="38">
        <f t="shared" si="53"/>
        <v>5.1276971875219596E-2</v>
      </c>
      <c r="AH199" s="38">
        <f t="shared" si="54"/>
        <v>11.900601298233664</v>
      </c>
      <c r="AI199" s="38" t="str">
        <f t="shared" si="55"/>
        <v>G1</v>
      </c>
    </row>
    <row r="200" spans="1:35" x14ac:dyDescent="0.25">
      <c r="A200" s="1">
        <v>15090</v>
      </c>
      <c r="B200" s="1" t="s">
        <v>188</v>
      </c>
      <c r="C200" s="1">
        <v>15</v>
      </c>
      <c r="D200" s="1" t="s">
        <v>827</v>
      </c>
      <c r="E200" s="31">
        <v>175200.12312906823</v>
      </c>
      <c r="F200" s="31">
        <v>177534.7905970884</v>
      </c>
      <c r="G200" s="31">
        <v>153771.02468481121</v>
      </c>
      <c r="H200" s="31">
        <v>283765.52826622705</v>
      </c>
      <c r="I200" s="31">
        <f t="shared" si="42"/>
        <v>197567.86666929873</v>
      </c>
      <c r="J200" s="38">
        <f t="shared" si="43"/>
        <v>0.18122511391939303</v>
      </c>
      <c r="K200" s="31">
        <v>9040020.2198861875</v>
      </c>
      <c r="L200" s="31">
        <v>8681227.2868980356</v>
      </c>
      <c r="M200" s="31">
        <v>9350624.3635150194</v>
      </c>
      <c r="N200" s="31">
        <v>8809048.3653609604</v>
      </c>
      <c r="O200" s="31">
        <f t="shared" si="44"/>
        <v>8970230.0589150507</v>
      </c>
      <c r="P200" s="7">
        <f t="shared" si="45"/>
        <v>0.11640749572554554</v>
      </c>
      <c r="Q200" s="26">
        <v>0.27380952380952384</v>
      </c>
      <c r="R200" s="8">
        <v>62</v>
      </c>
      <c r="S200" s="7">
        <f t="shared" si="46"/>
        <v>0.13842993659015809</v>
      </c>
      <c r="T200" s="38">
        <f t="shared" si="47"/>
        <v>0.1762156520417425</v>
      </c>
      <c r="U200" s="31">
        <v>0</v>
      </c>
      <c r="V200" s="31">
        <v>0</v>
      </c>
      <c r="W200" s="31">
        <v>0</v>
      </c>
      <c r="X200" s="31">
        <v>0</v>
      </c>
      <c r="Y200" s="31">
        <f t="shared" si="48"/>
        <v>0</v>
      </c>
      <c r="Z200" s="7">
        <f t="shared" si="49"/>
        <v>0</v>
      </c>
      <c r="AA200" s="31" t="s">
        <v>1087</v>
      </c>
      <c r="AB200" s="31" t="s">
        <v>1088</v>
      </c>
      <c r="AC200" s="31" t="s">
        <v>1088</v>
      </c>
      <c r="AD200" s="31">
        <f t="shared" si="50"/>
        <v>0</v>
      </c>
      <c r="AE200" s="31">
        <f t="shared" si="51"/>
        <v>0</v>
      </c>
      <c r="AF200" s="7">
        <f t="shared" si="52"/>
        <v>0</v>
      </c>
      <c r="AG200" s="38">
        <f t="shared" si="53"/>
        <v>0</v>
      </c>
      <c r="AH200" s="38">
        <f t="shared" si="54"/>
        <v>11.914692198704516</v>
      </c>
      <c r="AI200" s="38" t="str">
        <f t="shared" si="55"/>
        <v>G1</v>
      </c>
    </row>
    <row r="201" spans="1:35" x14ac:dyDescent="0.25">
      <c r="A201" s="1">
        <v>5134</v>
      </c>
      <c r="B201" s="1" t="s">
        <v>29</v>
      </c>
      <c r="C201" s="1">
        <v>5</v>
      </c>
      <c r="D201" s="1" t="s">
        <v>15</v>
      </c>
      <c r="E201" s="31">
        <v>137593.56936297519</v>
      </c>
      <c r="F201" s="31">
        <v>134139.70477940704</v>
      </c>
      <c r="G201" s="31">
        <v>140375.96481547062</v>
      </c>
      <c r="H201" s="31">
        <v>168679.40573523947</v>
      </c>
      <c r="I201" s="31">
        <f t="shared" si="42"/>
        <v>145197.16117327308</v>
      </c>
      <c r="J201" s="38">
        <f t="shared" si="43"/>
        <v>0.13082788527731448</v>
      </c>
      <c r="K201" s="31">
        <v>5801998.0834922744</v>
      </c>
      <c r="L201" s="31">
        <v>5941265.688534976</v>
      </c>
      <c r="M201" s="31">
        <v>6394141.7623341298</v>
      </c>
      <c r="N201" s="31">
        <v>5858527.1802154854</v>
      </c>
      <c r="O201" s="31">
        <f t="shared" si="44"/>
        <v>5998983.1786442166</v>
      </c>
      <c r="P201" s="7">
        <f t="shared" si="45"/>
        <v>6.5685129340808099E-2</v>
      </c>
      <c r="Q201" s="26">
        <v>0.31624683753162469</v>
      </c>
      <c r="R201" s="8">
        <v>77.5</v>
      </c>
      <c r="S201" s="7">
        <f t="shared" si="46"/>
        <v>0.17303742073769759</v>
      </c>
      <c r="T201" s="38">
        <f t="shared" si="47"/>
        <v>0.18498979587004347</v>
      </c>
      <c r="U201" s="31">
        <v>3621.3662109375</v>
      </c>
      <c r="V201" s="31">
        <v>6604.8486328125</v>
      </c>
      <c r="W201" s="31">
        <v>5562.12744140625</v>
      </c>
      <c r="X201" s="31">
        <v>0</v>
      </c>
      <c r="Y201" s="31">
        <f t="shared" si="48"/>
        <v>3947.0855712890625</v>
      </c>
      <c r="Z201" s="7">
        <f t="shared" si="49"/>
        <v>8.4048587660628712E-2</v>
      </c>
      <c r="AA201" s="31" t="s">
        <v>1087</v>
      </c>
      <c r="AB201" s="31" t="s">
        <v>1088</v>
      </c>
      <c r="AC201" s="31" t="s">
        <v>1087</v>
      </c>
      <c r="AD201" s="31">
        <f t="shared" si="50"/>
        <v>0</v>
      </c>
      <c r="AE201" s="31">
        <f t="shared" si="51"/>
        <v>0</v>
      </c>
      <c r="AF201" s="7">
        <f t="shared" si="52"/>
        <v>0</v>
      </c>
      <c r="AG201" s="38">
        <f t="shared" si="53"/>
        <v>4.2024293830314356E-2</v>
      </c>
      <c r="AH201" s="38">
        <f t="shared" si="54"/>
        <v>11.928065832589079</v>
      </c>
      <c r="AI201" s="38" t="str">
        <f t="shared" si="55"/>
        <v>G1</v>
      </c>
    </row>
    <row r="202" spans="1:35" x14ac:dyDescent="0.25">
      <c r="A202" s="1">
        <v>70702</v>
      </c>
      <c r="B202" s="1" t="s">
        <v>1190</v>
      </c>
      <c r="C202" s="1">
        <v>70</v>
      </c>
      <c r="D202" s="1" t="s">
        <v>214</v>
      </c>
      <c r="E202" s="31">
        <v>63232.374814430557</v>
      </c>
      <c r="F202" s="31">
        <v>91402.351077012674</v>
      </c>
      <c r="G202" s="31">
        <v>130737.00569588252</v>
      </c>
      <c r="H202" s="31">
        <v>234793.16429215993</v>
      </c>
      <c r="I202" s="31">
        <f t="shared" si="42"/>
        <v>130041.22396987141</v>
      </c>
      <c r="J202" s="38">
        <f t="shared" si="43"/>
        <v>0.11624306681267144</v>
      </c>
      <c r="K202" s="31">
        <v>4964868.448882062</v>
      </c>
      <c r="L202" s="31">
        <v>4911303.5887591783</v>
      </c>
      <c r="M202" s="31">
        <v>5649429.446497011</v>
      </c>
      <c r="N202" s="31">
        <v>5754643.4633736983</v>
      </c>
      <c r="O202" s="31">
        <f t="shared" si="44"/>
        <v>5320061.2368779872</v>
      </c>
      <c r="P202" s="7">
        <f t="shared" si="45"/>
        <v>5.4095204684744137E-2</v>
      </c>
      <c r="Q202" s="26">
        <v>0.51881377551020413</v>
      </c>
      <c r="R202" s="8">
        <v>68.5</v>
      </c>
      <c r="S202" s="7">
        <f t="shared" si="46"/>
        <v>0.15294275252299724</v>
      </c>
      <c r="T202" s="38">
        <f t="shared" si="47"/>
        <v>0.24195057757264851</v>
      </c>
      <c r="U202" s="31">
        <v>0</v>
      </c>
      <c r="V202" s="31">
        <v>0</v>
      </c>
      <c r="W202" s="31">
        <v>0</v>
      </c>
      <c r="X202" s="31">
        <v>0</v>
      </c>
      <c r="Y202" s="31">
        <f t="shared" si="48"/>
        <v>0</v>
      </c>
      <c r="Z202" s="7">
        <f t="shared" si="49"/>
        <v>0</v>
      </c>
      <c r="AA202" s="31" t="s">
        <v>1087</v>
      </c>
      <c r="AB202" s="31" t="s">
        <v>1088</v>
      </c>
      <c r="AC202" s="31" t="s">
        <v>1087</v>
      </c>
      <c r="AD202" s="31">
        <f t="shared" si="50"/>
        <v>0</v>
      </c>
      <c r="AE202" s="31">
        <f t="shared" si="51"/>
        <v>0</v>
      </c>
      <c r="AF202" s="7">
        <f t="shared" si="52"/>
        <v>0</v>
      </c>
      <c r="AG202" s="38">
        <f t="shared" si="53"/>
        <v>0</v>
      </c>
      <c r="AH202" s="38">
        <f t="shared" si="54"/>
        <v>11.939788146177332</v>
      </c>
      <c r="AI202" s="38" t="str">
        <f t="shared" si="55"/>
        <v>G1</v>
      </c>
    </row>
    <row r="203" spans="1:35" x14ac:dyDescent="0.25">
      <c r="A203" s="1">
        <v>5138</v>
      </c>
      <c r="B203" s="1" t="s">
        <v>408</v>
      </c>
      <c r="C203" s="1">
        <v>5</v>
      </c>
      <c r="D203" s="1" t="s">
        <v>15</v>
      </c>
      <c r="E203" s="31">
        <v>71906.320253418628</v>
      </c>
      <c r="F203" s="31">
        <v>99085.056362497722</v>
      </c>
      <c r="G203" s="31">
        <v>110783.59413062522</v>
      </c>
      <c r="H203" s="31">
        <v>107025.23204937943</v>
      </c>
      <c r="I203" s="31">
        <f t="shared" si="42"/>
        <v>97200.050698980252</v>
      </c>
      <c r="J203" s="38">
        <f t="shared" si="43"/>
        <v>8.4639442180713328E-2</v>
      </c>
      <c r="K203" s="31">
        <v>18444612.755643547</v>
      </c>
      <c r="L203" s="31">
        <v>7819936.9585401304</v>
      </c>
      <c r="M203" s="31">
        <v>7238901.9588700337</v>
      </c>
      <c r="N203" s="31">
        <v>6563450.229695525</v>
      </c>
      <c r="O203" s="31">
        <f t="shared" si="44"/>
        <v>10016725.47568731</v>
      </c>
      <c r="P203" s="7">
        <f t="shared" si="45"/>
        <v>0.13427229326287862</v>
      </c>
      <c r="Q203" s="26">
        <v>0.39461910159279368</v>
      </c>
      <c r="R203" s="8">
        <v>122.40000152587891</v>
      </c>
      <c r="S203" s="7">
        <f t="shared" si="46"/>
        <v>0.27328749112681722</v>
      </c>
      <c r="T203" s="38">
        <f t="shared" si="47"/>
        <v>0.26739296199416313</v>
      </c>
      <c r="U203" s="31">
        <v>1062.9891357421875</v>
      </c>
      <c r="V203" s="31">
        <v>0</v>
      </c>
      <c r="W203" s="31">
        <v>1677.2994384765625</v>
      </c>
      <c r="X203" s="31">
        <v>0</v>
      </c>
      <c r="Y203" s="31">
        <f t="shared" si="48"/>
        <v>685.0721435546875</v>
      </c>
      <c r="Z203" s="7">
        <f t="shared" si="49"/>
        <v>1.4587812975285046E-2</v>
      </c>
      <c r="AA203" s="31" t="s">
        <v>1087</v>
      </c>
      <c r="AB203" s="31" t="s">
        <v>1088</v>
      </c>
      <c r="AC203" s="31" t="s">
        <v>1087</v>
      </c>
      <c r="AD203" s="31">
        <f t="shared" si="50"/>
        <v>0</v>
      </c>
      <c r="AE203" s="31">
        <f t="shared" si="51"/>
        <v>0</v>
      </c>
      <c r="AF203" s="7">
        <f t="shared" si="52"/>
        <v>0</v>
      </c>
      <c r="AG203" s="38">
        <f t="shared" si="53"/>
        <v>7.2939064876425229E-3</v>
      </c>
      <c r="AH203" s="38">
        <f t="shared" si="54"/>
        <v>11.977543688750632</v>
      </c>
      <c r="AI203" s="38" t="str">
        <f t="shared" si="55"/>
        <v>G1</v>
      </c>
    </row>
    <row r="204" spans="1:35" x14ac:dyDescent="0.25">
      <c r="A204" s="1">
        <v>20750</v>
      </c>
      <c r="B204" s="1" t="s">
        <v>830</v>
      </c>
      <c r="C204" s="1">
        <v>20</v>
      </c>
      <c r="D204" s="1" t="s">
        <v>28</v>
      </c>
      <c r="E204" s="31">
        <v>84986.651746824398</v>
      </c>
      <c r="F204" s="31">
        <v>99678.591003427544</v>
      </c>
      <c r="G204" s="31">
        <v>99028.934693091796</v>
      </c>
      <c r="H204" s="31">
        <v>98588.579579402969</v>
      </c>
      <c r="I204" s="31">
        <f t="shared" si="42"/>
        <v>95570.689255686681</v>
      </c>
      <c r="J204" s="38">
        <f t="shared" si="43"/>
        <v>8.3071479702062273E-2</v>
      </c>
      <c r="K204" s="31">
        <v>7549914.4230951592</v>
      </c>
      <c r="L204" s="31">
        <v>7122947.5050074635</v>
      </c>
      <c r="M204" s="31">
        <v>7810862.1801884789</v>
      </c>
      <c r="N204" s="31">
        <v>7432076.303330834</v>
      </c>
      <c r="O204" s="31">
        <f t="shared" si="44"/>
        <v>7478950.1029054848</v>
      </c>
      <c r="P204" s="7">
        <f t="shared" si="45"/>
        <v>9.0949749749203931E-2</v>
      </c>
      <c r="Q204" s="26">
        <v>0.56025717703349287</v>
      </c>
      <c r="R204" s="8">
        <v>81.800003051757813</v>
      </c>
      <c r="S204" s="7">
        <f t="shared" si="46"/>
        <v>0.18263821347628342</v>
      </c>
      <c r="T204" s="38">
        <f t="shared" si="47"/>
        <v>0.27794838008632672</v>
      </c>
      <c r="U204" s="31">
        <v>0</v>
      </c>
      <c r="V204" s="31">
        <v>0</v>
      </c>
      <c r="W204" s="31">
        <v>0</v>
      </c>
      <c r="X204" s="31">
        <v>0</v>
      </c>
      <c r="Y204" s="31">
        <f t="shared" si="48"/>
        <v>0</v>
      </c>
      <c r="Z204" s="7">
        <f t="shared" si="49"/>
        <v>0</v>
      </c>
      <c r="AA204" s="31" t="s">
        <v>1087</v>
      </c>
      <c r="AB204" s="31" t="s">
        <v>1088</v>
      </c>
      <c r="AC204" s="31" t="s">
        <v>1087</v>
      </c>
      <c r="AD204" s="31">
        <f t="shared" si="50"/>
        <v>0</v>
      </c>
      <c r="AE204" s="31">
        <f t="shared" si="51"/>
        <v>0</v>
      </c>
      <c r="AF204" s="7">
        <f t="shared" si="52"/>
        <v>0</v>
      </c>
      <c r="AG204" s="38">
        <f t="shared" si="53"/>
        <v>0</v>
      </c>
      <c r="AH204" s="38">
        <f t="shared" si="54"/>
        <v>12.033995326279634</v>
      </c>
      <c r="AI204" s="38" t="str">
        <f t="shared" si="55"/>
        <v>G1</v>
      </c>
    </row>
    <row r="205" spans="1:35" x14ac:dyDescent="0.25">
      <c r="A205" s="1">
        <v>54820</v>
      </c>
      <c r="B205" s="1" t="s">
        <v>247</v>
      </c>
      <c r="C205" s="1">
        <v>54</v>
      </c>
      <c r="D205" s="1" t="s">
        <v>12</v>
      </c>
      <c r="E205" s="31">
        <v>84721.499150358897</v>
      </c>
      <c r="F205" s="31">
        <v>89292.727521284527</v>
      </c>
      <c r="G205" s="31">
        <v>240359.02925013963</v>
      </c>
      <c r="H205" s="31">
        <v>235721.30141997343</v>
      </c>
      <c r="I205" s="31">
        <f t="shared" si="42"/>
        <v>162523.63933543913</v>
      </c>
      <c r="J205" s="38">
        <f t="shared" si="43"/>
        <v>0.14750145255562677</v>
      </c>
      <c r="K205" s="31">
        <v>5243818.1229102779</v>
      </c>
      <c r="L205" s="31">
        <v>5537932.421880045</v>
      </c>
      <c r="M205" s="31">
        <v>5881547.7176489113</v>
      </c>
      <c r="N205" s="31">
        <v>5826912.1620880533</v>
      </c>
      <c r="O205" s="31">
        <f t="shared" si="44"/>
        <v>5622552.6061318219</v>
      </c>
      <c r="P205" s="7">
        <f t="shared" si="45"/>
        <v>5.9259056319353298E-2</v>
      </c>
      <c r="Q205" s="26">
        <v>0.25863565353237283</v>
      </c>
      <c r="R205" s="8">
        <v>133.60000610351563</v>
      </c>
      <c r="S205" s="7">
        <f t="shared" si="46"/>
        <v>0.29829419957023229</v>
      </c>
      <c r="T205" s="38">
        <f t="shared" si="47"/>
        <v>0.2053963031406528</v>
      </c>
      <c r="U205" s="31">
        <v>3066.264404296875</v>
      </c>
      <c r="V205" s="31">
        <v>0</v>
      </c>
      <c r="W205" s="31">
        <v>0</v>
      </c>
      <c r="X205" s="31">
        <v>0</v>
      </c>
      <c r="Y205" s="31">
        <f t="shared" si="48"/>
        <v>766.56610107421875</v>
      </c>
      <c r="Z205" s="7">
        <f t="shared" si="49"/>
        <v>1.6323131834905042E-2</v>
      </c>
      <c r="AA205" s="31" t="s">
        <v>1087</v>
      </c>
      <c r="AB205" s="31" t="s">
        <v>1087</v>
      </c>
      <c r="AC205" s="31" t="s">
        <v>1088</v>
      </c>
      <c r="AD205" s="31">
        <f t="shared" si="50"/>
        <v>0</v>
      </c>
      <c r="AE205" s="31">
        <f t="shared" si="51"/>
        <v>0</v>
      </c>
      <c r="AF205" s="7">
        <f t="shared" si="52"/>
        <v>0</v>
      </c>
      <c r="AG205" s="38">
        <f t="shared" si="53"/>
        <v>8.161565917452521E-3</v>
      </c>
      <c r="AH205" s="38">
        <f t="shared" si="54"/>
        <v>12.035310720457737</v>
      </c>
      <c r="AI205" s="38" t="str">
        <f t="shared" si="55"/>
        <v>G1</v>
      </c>
    </row>
    <row r="206" spans="1:35" x14ac:dyDescent="0.25">
      <c r="A206" s="1">
        <v>8675</v>
      </c>
      <c r="B206" s="1" t="s">
        <v>1070</v>
      </c>
      <c r="C206" s="1">
        <v>8</v>
      </c>
      <c r="D206" s="1" t="s">
        <v>1102</v>
      </c>
      <c r="E206" s="31">
        <v>2499.153936556439</v>
      </c>
      <c r="F206" s="31">
        <v>8364.2189833962184</v>
      </c>
      <c r="G206" s="31">
        <v>23684.004823923577</v>
      </c>
      <c r="H206" s="31">
        <v>77196.993705564426</v>
      </c>
      <c r="I206" s="31">
        <f t="shared" si="42"/>
        <v>27936.092862360165</v>
      </c>
      <c r="J206" s="38">
        <f t="shared" si="43"/>
        <v>1.798554690308839E-2</v>
      </c>
      <c r="K206" s="31">
        <v>4066520.3882148289</v>
      </c>
      <c r="L206" s="31">
        <v>4445008.0164818224</v>
      </c>
      <c r="M206" s="31">
        <v>4686239.4058048259</v>
      </c>
      <c r="N206" s="31">
        <v>4700482.5069370074</v>
      </c>
      <c r="O206" s="31">
        <f t="shared" si="44"/>
        <v>4474562.5793596208</v>
      </c>
      <c r="P206" s="7">
        <f t="shared" si="45"/>
        <v>3.9661637090878929E-2</v>
      </c>
      <c r="Q206" s="26">
        <v>0.95018991712707179</v>
      </c>
      <c r="R206" s="8">
        <v>18.299999237060547</v>
      </c>
      <c r="S206" s="7">
        <f t="shared" si="46"/>
        <v>4.0859156999777949E-2</v>
      </c>
      <c r="T206" s="38">
        <f t="shared" si="47"/>
        <v>0.34357023707257622</v>
      </c>
      <c r="U206" s="31">
        <v>0</v>
      </c>
      <c r="V206" s="31">
        <v>0</v>
      </c>
      <c r="W206" s="31">
        <v>0</v>
      </c>
      <c r="X206" s="31">
        <v>0</v>
      </c>
      <c r="Y206" s="31">
        <f t="shared" si="48"/>
        <v>0</v>
      </c>
      <c r="Z206" s="7">
        <f t="shared" si="49"/>
        <v>0</v>
      </c>
      <c r="AA206" s="31" t="s">
        <v>1087</v>
      </c>
      <c r="AB206" s="31" t="s">
        <v>1088</v>
      </c>
      <c r="AC206" s="31" t="s">
        <v>1087</v>
      </c>
      <c r="AD206" s="31">
        <f t="shared" si="50"/>
        <v>0</v>
      </c>
      <c r="AE206" s="31">
        <f t="shared" si="51"/>
        <v>0</v>
      </c>
      <c r="AF206" s="7">
        <f t="shared" si="52"/>
        <v>0</v>
      </c>
      <c r="AG206" s="38">
        <f t="shared" si="53"/>
        <v>0</v>
      </c>
      <c r="AH206" s="38">
        <f t="shared" si="54"/>
        <v>12.051859465855488</v>
      </c>
      <c r="AI206" s="38" t="str">
        <f t="shared" si="55"/>
        <v>G1</v>
      </c>
    </row>
    <row r="207" spans="1:35" x14ac:dyDescent="0.25">
      <c r="A207" s="1">
        <v>27250</v>
      </c>
      <c r="B207" s="1" t="s">
        <v>1153</v>
      </c>
      <c r="C207" s="1">
        <v>27</v>
      </c>
      <c r="D207" s="1" t="s">
        <v>1145</v>
      </c>
      <c r="E207" s="31">
        <v>58542.612413119961</v>
      </c>
      <c r="F207" s="31">
        <v>31149.768314659286</v>
      </c>
      <c r="G207" s="31">
        <v>96673.535244463535</v>
      </c>
      <c r="H207" s="31">
        <v>77710.57845271923</v>
      </c>
      <c r="I207" s="31">
        <f t="shared" si="42"/>
        <v>66019.123606240493</v>
      </c>
      <c r="J207" s="38">
        <f t="shared" si="43"/>
        <v>5.4633500937778551E-2</v>
      </c>
      <c r="K207" s="31">
        <v>1768424.9933361602</v>
      </c>
      <c r="L207" s="31">
        <v>1945281.5448537841</v>
      </c>
      <c r="M207" s="31">
        <v>1808398.8506125254</v>
      </c>
      <c r="N207" s="31">
        <v>1961411.7522551869</v>
      </c>
      <c r="O207" s="31">
        <f t="shared" si="44"/>
        <v>1870879.2852644143</v>
      </c>
      <c r="P207" s="7">
        <f t="shared" si="45"/>
        <v>0</v>
      </c>
      <c r="Q207" s="26">
        <v>8.7928660415710444E-2</v>
      </c>
      <c r="R207" s="8">
        <v>36.5</v>
      </c>
      <c r="S207" s="7">
        <f t="shared" si="46"/>
        <v>8.149504331517371E-2</v>
      </c>
      <c r="T207" s="38">
        <f t="shared" si="47"/>
        <v>5.6474567910294725E-2</v>
      </c>
      <c r="U207" s="31">
        <v>0</v>
      </c>
      <c r="V207" s="31">
        <v>0</v>
      </c>
      <c r="W207" s="31">
        <v>0</v>
      </c>
      <c r="X207" s="31">
        <v>936.33203125</v>
      </c>
      <c r="Y207" s="31">
        <f t="shared" si="48"/>
        <v>234.0830078125</v>
      </c>
      <c r="Z207" s="7">
        <f t="shared" si="49"/>
        <v>4.9845248719974367E-3</v>
      </c>
      <c r="AA207" s="31" t="s">
        <v>1085</v>
      </c>
      <c r="AB207" s="31" t="s">
        <v>1088</v>
      </c>
      <c r="AC207" s="31" t="s">
        <v>1088</v>
      </c>
      <c r="AD207" s="31">
        <f t="shared" si="50"/>
        <v>0</v>
      </c>
      <c r="AE207" s="31">
        <f t="shared" si="51"/>
        <v>1</v>
      </c>
      <c r="AF207" s="7">
        <f t="shared" si="52"/>
        <v>0.5</v>
      </c>
      <c r="AG207" s="38">
        <f t="shared" si="53"/>
        <v>0.2524922624359987</v>
      </c>
      <c r="AH207" s="38">
        <f t="shared" si="54"/>
        <v>12.1200110428024</v>
      </c>
      <c r="AI207" s="38" t="str">
        <f t="shared" si="55"/>
        <v>G1</v>
      </c>
    </row>
    <row r="208" spans="1:35" x14ac:dyDescent="0.25">
      <c r="A208" s="1">
        <v>66383</v>
      </c>
      <c r="B208" s="1" t="s">
        <v>263</v>
      </c>
      <c r="C208" s="1">
        <v>66</v>
      </c>
      <c r="D208" s="1" t="s">
        <v>38</v>
      </c>
      <c r="E208" s="31">
        <v>69371.971208755538</v>
      </c>
      <c r="F208" s="31">
        <v>84990.944711047559</v>
      </c>
      <c r="G208" s="31">
        <v>109657.18482772433</v>
      </c>
      <c r="H208" s="31">
        <v>112482.74163641446</v>
      </c>
      <c r="I208" s="31">
        <f t="shared" si="42"/>
        <v>94125.710595985467</v>
      </c>
      <c r="J208" s="38">
        <f t="shared" si="43"/>
        <v>8.1680951940288793E-2</v>
      </c>
      <c r="K208" s="31">
        <v>9113523.3447194118</v>
      </c>
      <c r="L208" s="31">
        <v>9292137.2523423452</v>
      </c>
      <c r="M208" s="31">
        <v>9509604.2067366373</v>
      </c>
      <c r="N208" s="31">
        <v>9939957.1415776778</v>
      </c>
      <c r="O208" s="31">
        <f t="shared" si="44"/>
        <v>9463805.4863440171</v>
      </c>
      <c r="P208" s="7">
        <f t="shared" si="45"/>
        <v>0.12483335687992844</v>
      </c>
      <c r="Q208" s="26">
        <v>0.39878943079967411</v>
      </c>
      <c r="R208" s="8">
        <v>144.5</v>
      </c>
      <c r="S208" s="7">
        <f t="shared" si="46"/>
        <v>0.32263106189157809</v>
      </c>
      <c r="T208" s="38">
        <f t="shared" si="47"/>
        <v>0.28208461652372691</v>
      </c>
      <c r="U208" s="31">
        <v>123.76383209228516</v>
      </c>
      <c r="V208" s="31">
        <v>0</v>
      </c>
      <c r="W208" s="31">
        <v>0</v>
      </c>
      <c r="X208" s="31">
        <v>0</v>
      </c>
      <c r="Y208" s="31">
        <f t="shared" si="48"/>
        <v>30.940958023071289</v>
      </c>
      <c r="Z208" s="7">
        <f t="shared" si="49"/>
        <v>6.5885164528030229E-4</v>
      </c>
      <c r="AA208" s="31" t="s">
        <v>1087</v>
      </c>
      <c r="AB208" s="31" t="s">
        <v>1088</v>
      </c>
      <c r="AC208" s="31" t="s">
        <v>1087</v>
      </c>
      <c r="AD208" s="31">
        <f t="shared" si="50"/>
        <v>0</v>
      </c>
      <c r="AE208" s="31">
        <f t="shared" si="51"/>
        <v>0</v>
      </c>
      <c r="AF208" s="7">
        <f t="shared" si="52"/>
        <v>0</v>
      </c>
      <c r="AG208" s="38">
        <f t="shared" si="53"/>
        <v>3.2942582264015115E-4</v>
      </c>
      <c r="AH208" s="38">
        <f t="shared" si="54"/>
        <v>12.136499809555195</v>
      </c>
      <c r="AI208" s="38" t="str">
        <f t="shared" si="55"/>
        <v>G1</v>
      </c>
    </row>
    <row r="209" spans="1:35" x14ac:dyDescent="0.25">
      <c r="A209" s="1">
        <v>73624</v>
      </c>
      <c r="B209" s="1" t="s">
        <v>71</v>
      </c>
      <c r="C209" s="1">
        <v>73</v>
      </c>
      <c r="D209" s="1" t="s">
        <v>35</v>
      </c>
      <c r="E209" s="31">
        <v>54144.827175514183</v>
      </c>
      <c r="F209" s="31">
        <v>64553.745092682038</v>
      </c>
      <c r="G209" s="31">
        <v>74703.645947335404</v>
      </c>
      <c r="H209" s="31">
        <v>88544.450915776091</v>
      </c>
      <c r="I209" s="31">
        <f t="shared" si="42"/>
        <v>70486.667282826922</v>
      </c>
      <c r="J209" s="38">
        <f t="shared" si="43"/>
        <v>5.8932694886091597E-2</v>
      </c>
      <c r="K209" s="31">
        <v>5384675.5881991275</v>
      </c>
      <c r="L209" s="31">
        <v>7847900.2901773136</v>
      </c>
      <c r="M209" s="31">
        <v>8550536.3739275597</v>
      </c>
      <c r="N209" s="31">
        <v>8690664.4190606624</v>
      </c>
      <c r="O209" s="31">
        <f t="shared" si="44"/>
        <v>7618444.1678411663</v>
      </c>
      <c r="P209" s="7">
        <f t="shared" si="45"/>
        <v>9.3331062832659017E-2</v>
      </c>
      <c r="Q209" s="26">
        <v>0.48025773945060801</v>
      </c>
      <c r="R209" s="8">
        <v>137.30000305175781</v>
      </c>
      <c r="S209" s="7">
        <f t="shared" si="46"/>
        <v>0.30655533413360231</v>
      </c>
      <c r="T209" s="38">
        <f t="shared" si="47"/>
        <v>0.29338137880562315</v>
      </c>
      <c r="U209" s="31">
        <v>766.73980712890625</v>
      </c>
      <c r="V209" s="31">
        <v>1687.7491455078125</v>
      </c>
      <c r="W209" s="31">
        <v>620.15179443359375</v>
      </c>
      <c r="X209" s="31">
        <v>1393.0042724609375</v>
      </c>
      <c r="Y209" s="31">
        <f t="shared" si="48"/>
        <v>1116.9112548828125</v>
      </c>
      <c r="Z209" s="7">
        <f t="shared" si="49"/>
        <v>2.3783323624398316E-2</v>
      </c>
      <c r="AA209" s="31" t="s">
        <v>1087</v>
      </c>
      <c r="AB209" s="31" t="s">
        <v>1087</v>
      </c>
      <c r="AC209" s="31" t="s">
        <v>1087</v>
      </c>
      <c r="AD209" s="31">
        <f t="shared" si="50"/>
        <v>0</v>
      </c>
      <c r="AE209" s="31">
        <f t="shared" si="51"/>
        <v>0</v>
      </c>
      <c r="AF209" s="7">
        <f t="shared" si="52"/>
        <v>0</v>
      </c>
      <c r="AG209" s="38">
        <f t="shared" si="53"/>
        <v>1.1891661812199158E-2</v>
      </c>
      <c r="AH209" s="38">
        <f t="shared" si="54"/>
        <v>12.140191183463795</v>
      </c>
      <c r="AI209" s="38" t="str">
        <f t="shared" si="55"/>
        <v>G1</v>
      </c>
    </row>
    <row r="210" spans="1:35" x14ac:dyDescent="0.25">
      <c r="A210" s="1">
        <v>47551</v>
      </c>
      <c r="B210" s="1" t="s">
        <v>870</v>
      </c>
      <c r="C210" s="1">
        <v>47</v>
      </c>
      <c r="D210" s="1" t="s">
        <v>69</v>
      </c>
      <c r="E210" s="31">
        <v>65994.140861119959</v>
      </c>
      <c r="F210" s="31">
        <v>69002.020037866765</v>
      </c>
      <c r="G210" s="31">
        <v>77177.45318487809</v>
      </c>
      <c r="H210" s="31">
        <v>123625.69042737017</v>
      </c>
      <c r="I210" s="31">
        <f t="shared" si="42"/>
        <v>83949.826127808745</v>
      </c>
      <c r="J210" s="38">
        <f t="shared" si="43"/>
        <v>7.1888523686348307E-2</v>
      </c>
      <c r="K210" s="31">
        <v>8144273.4837730536</v>
      </c>
      <c r="L210" s="31">
        <v>7212342.9913708596</v>
      </c>
      <c r="M210" s="31">
        <v>7343086.9719206383</v>
      </c>
      <c r="N210" s="31">
        <v>7395319.4987425823</v>
      </c>
      <c r="O210" s="31">
        <f t="shared" si="44"/>
        <v>7523755.7364517841</v>
      </c>
      <c r="P210" s="7">
        <f t="shared" si="45"/>
        <v>9.1714629899664057E-2</v>
      </c>
      <c r="Q210" s="26">
        <v>0.56600047164249501</v>
      </c>
      <c r="R210" s="8">
        <v>98.400001525878906</v>
      </c>
      <c r="S210" s="7">
        <f t="shared" si="46"/>
        <v>0.21970170922094961</v>
      </c>
      <c r="T210" s="38">
        <f t="shared" si="47"/>
        <v>0.29247227025436956</v>
      </c>
      <c r="U210" s="31">
        <v>0</v>
      </c>
      <c r="V210" s="31">
        <v>0</v>
      </c>
      <c r="W210" s="31">
        <v>0</v>
      </c>
      <c r="X210" s="31">
        <v>147.38827514648438</v>
      </c>
      <c r="Y210" s="31">
        <f t="shared" si="48"/>
        <v>36.847068786621094</v>
      </c>
      <c r="Z210" s="7">
        <f t="shared" si="49"/>
        <v>7.8461539153764053E-4</v>
      </c>
      <c r="AA210" s="31" t="s">
        <v>1087</v>
      </c>
      <c r="AB210" s="31" t="s">
        <v>1087</v>
      </c>
      <c r="AC210" s="31" t="s">
        <v>1087</v>
      </c>
      <c r="AD210" s="31">
        <f t="shared" si="50"/>
        <v>0</v>
      </c>
      <c r="AE210" s="31">
        <f t="shared" si="51"/>
        <v>0</v>
      </c>
      <c r="AF210" s="7">
        <f t="shared" si="52"/>
        <v>0</v>
      </c>
      <c r="AG210" s="38">
        <f t="shared" si="53"/>
        <v>3.9230769576882027E-4</v>
      </c>
      <c r="AH210" s="38">
        <f t="shared" si="54"/>
        <v>12.158436721216221</v>
      </c>
      <c r="AI210" s="38" t="str">
        <f t="shared" si="55"/>
        <v>G1</v>
      </c>
    </row>
    <row r="211" spans="1:35" x14ac:dyDescent="0.25">
      <c r="A211" s="1">
        <v>27245</v>
      </c>
      <c r="B211" s="1" t="s">
        <v>1152</v>
      </c>
      <c r="C211" s="1">
        <v>27</v>
      </c>
      <c r="D211" s="1" t="s">
        <v>1145</v>
      </c>
      <c r="E211" s="31">
        <v>189664.95514370353</v>
      </c>
      <c r="F211" s="31">
        <v>58362.374228903398</v>
      </c>
      <c r="G211" s="31">
        <v>75927.810907659441</v>
      </c>
      <c r="H211" s="31">
        <v>64590.36178203296</v>
      </c>
      <c r="I211" s="31">
        <f t="shared" si="42"/>
        <v>97136.375515574837</v>
      </c>
      <c r="J211" s="38">
        <f t="shared" si="43"/>
        <v>8.4578166458980836E-2</v>
      </c>
      <c r="K211" s="31">
        <v>2340985.4937586221</v>
      </c>
      <c r="L211" s="31">
        <v>2513628.3464404708</v>
      </c>
      <c r="M211" s="31">
        <v>5356794.9369103126</v>
      </c>
      <c r="N211" s="31">
        <v>6511701.9930346552</v>
      </c>
      <c r="O211" s="31">
        <f t="shared" si="44"/>
        <v>4180777.6925360151</v>
      </c>
      <c r="P211" s="7">
        <f t="shared" si="45"/>
        <v>3.4646414435800445E-2</v>
      </c>
      <c r="Q211" s="26">
        <v>0.48380667663178872</v>
      </c>
      <c r="R211" s="8">
        <v>119.59999847412109</v>
      </c>
      <c r="S211" s="7">
        <f t="shared" si="46"/>
        <v>0.26703580975734814</v>
      </c>
      <c r="T211" s="38">
        <f t="shared" si="47"/>
        <v>0.26182963360831241</v>
      </c>
      <c r="U211" s="31">
        <v>1511.72705078125</v>
      </c>
      <c r="V211" s="31">
        <v>0</v>
      </c>
      <c r="W211" s="31">
        <v>2939.417724609375</v>
      </c>
      <c r="X211" s="31">
        <v>2456.758544921875</v>
      </c>
      <c r="Y211" s="31">
        <f t="shared" si="48"/>
        <v>1726.975830078125</v>
      </c>
      <c r="Z211" s="7">
        <f t="shared" si="49"/>
        <v>3.6773937838571975E-2</v>
      </c>
      <c r="AA211" s="31" t="s">
        <v>1087</v>
      </c>
      <c r="AB211" s="31" t="s">
        <v>1088</v>
      </c>
      <c r="AC211" s="31" t="s">
        <v>1087</v>
      </c>
      <c r="AD211" s="31">
        <f t="shared" si="50"/>
        <v>0</v>
      </c>
      <c r="AE211" s="31">
        <f t="shared" si="51"/>
        <v>0</v>
      </c>
      <c r="AF211" s="7">
        <f t="shared" si="52"/>
        <v>0</v>
      </c>
      <c r="AG211" s="38">
        <f t="shared" si="53"/>
        <v>1.8386968919285988E-2</v>
      </c>
      <c r="AH211" s="38">
        <f t="shared" si="54"/>
        <v>12.159825632885973</v>
      </c>
      <c r="AI211" s="38" t="str">
        <f t="shared" si="55"/>
        <v>G1</v>
      </c>
    </row>
    <row r="212" spans="1:35" x14ac:dyDescent="0.25">
      <c r="A212" s="1">
        <v>25407</v>
      </c>
      <c r="B212" s="1" t="s">
        <v>480</v>
      </c>
      <c r="C212" s="1">
        <v>25</v>
      </c>
      <c r="D212" s="1" t="s">
        <v>61</v>
      </c>
      <c r="E212" s="31">
        <v>175534.06987628626</v>
      </c>
      <c r="F212" s="31">
        <v>150603.52917057654</v>
      </c>
      <c r="G212" s="31">
        <v>155468.76093727702</v>
      </c>
      <c r="H212" s="31">
        <v>247620.3778768073</v>
      </c>
      <c r="I212" s="31">
        <f t="shared" si="42"/>
        <v>182306.68446523679</v>
      </c>
      <c r="J212" s="38">
        <f t="shared" si="43"/>
        <v>0.16653901638448587</v>
      </c>
      <c r="K212" s="31">
        <v>17913480.890694108</v>
      </c>
      <c r="L212" s="31">
        <v>16953996.73850004</v>
      </c>
      <c r="M212" s="31">
        <v>14433467.357394738</v>
      </c>
      <c r="N212" s="31">
        <v>17220507.662071049</v>
      </c>
      <c r="O212" s="31">
        <f t="shared" si="44"/>
        <v>16630363.162164984</v>
      </c>
      <c r="P212" s="7">
        <f t="shared" si="45"/>
        <v>0.2471741716281157</v>
      </c>
      <c r="Q212" s="26">
        <v>0.2222438644331905</v>
      </c>
      <c r="R212" s="8">
        <v>57.299999237060547</v>
      </c>
      <c r="S212" s="7">
        <f t="shared" si="46"/>
        <v>0.12793605259681287</v>
      </c>
      <c r="T212" s="38">
        <f t="shared" si="47"/>
        <v>0.19911802955270633</v>
      </c>
      <c r="U212" s="31">
        <v>0</v>
      </c>
      <c r="V212" s="31">
        <v>0</v>
      </c>
      <c r="W212" s="31">
        <v>0</v>
      </c>
      <c r="X212" s="31">
        <v>131.28164672851563</v>
      </c>
      <c r="Y212" s="31">
        <f t="shared" si="48"/>
        <v>32.820411682128906</v>
      </c>
      <c r="Z212" s="7">
        <f t="shared" si="49"/>
        <v>6.988724208029886E-4</v>
      </c>
      <c r="AA212" s="31" t="s">
        <v>1087</v>
      </c>
      <c r="AB212" s="31" t="s">
        <v>1088</v>
      </c>
      <c r="AC212" s="31" t="s">
        <v>1087</v>
      </c>
      <c r="AD212" s="31">
        <f t="shared" si="50"/>
        <v>0</v>
      </c>
      <c r="AE212" s="31">
        <f t="shared" si="51"/>
        <v>0</v>
      </c>
      <c r="AF212" s="7">
        <f t="shared" si="52"/>
        <v>0</v>
      </c>
      <c r="AG212" s="38">
        <f t="shared" si="53"/>
        <v>3.494362104014943E-4</v>
      </c>
      <c r="AH212" s="38">
        <f t="shared" si="54"/>
        <v>12.200216071586457</v>
      </c>
      <c r="AI212" s="38" t="str">
        <f t="shared" si="55"/>
        <v>G1</v>
      </c>
    </row>
    <row r="213" spans="1:35" x14ac:dyDescent="0.25">
      <c r="A213" s="1">
        <v>73870</v>
      </c>
      <c r="B213" s="1" t="s">
        <v>191</v>
      </c>
      <c r="C213" s="1">
        <v>73</v>
      </c>
      <c r="D213" s="1" t="s">
        <v>35</v>
      </c>
      <c r="E213" s="31">
        <v>75326.884933494788</v>
      </c>
      <c r="F213" s="31">
        <v>74075.183858666176</v>
      </c>
      <c r="G213" s="31">
        <v>65364.465277930511</v>
      </c>
      <c r="H213" s="31">
        <v>129314.59807778927</v>
      </c>
      <c r="I213" s="31">
        <f t="shared" si="42"/>
        <v>86020.283036970184</v>
      </c>
      <c r="J213" s="38">
        <f t="shared" si="43"/>
        <v>7.3880959901523963E-2</v>
      </c>
      <c r="K213" s="31">
        <v>7133899.1410959791</v>
      </c>
      <c r="L213" s="31">
        <v>8433491.0696590655</v>
      </c>
      <c r="M213" s="31">
        <v>8151040.9789108792</v>
      </c>
      <c r="N213" s="31">
        <v>8316787.5368561968</v>
      </c>
      <c r="O213" s="31">
        <f t="shared" si="44"/>
        <v>8008804.6816305304</v>
      </c>
      <c r="P213" s="7">
        <f t="shared" si="45"/>
        <v>9.9994934870365162E-2</v>
      </c>
      <c r="Q213" s="26">
        <v>0.34424083769633507</v>
      </c>
      <c r="R213" s="8">
        <v>89.199996948242188</v>
      </c>
      <c r="S213" s="7">
        <f t="shared" si="46"/>
        <v>0.19916048260302355</v>
      </c>
      <c r="T213" s="38">
        <f t="shared" si="47"/>
        <v>0.21446541838990793</v>
      </c>
      <c r="U213" s="31">
        <v>0</v>
      </c>
      <c r="V213" s="31">
        <v>26950.203125</v>
      </c>
      <c r="W213" s="31">
        <v>2303.182373046875</v>
      </c>
      <c r="X213" s="31">
        <v>0</v>
      </c>
      <c r="Y213" s="31">
        <f t="shared" si="48"/>
        <v>7313.3463745117188</v>
      </c>
      <c r="Z213" s="7">
        <f t="shared" si="49"/>
        <v>0.1557291887264417</v>
      </c>
      <c r="AA213" s="31" t="s">
        <v>1087</v>
      </c>
      <c r="AB213" s="31" t="s">
        <v>1088</v>
      </c>
      <c r="AC213" s="31" t="s">
        <v>1087</v>
      </c>
      <c r="AD213" s="31">
        <f t="shared" si="50"/>
        <v>0</v>
      </c>
      <c r="AE213" s="31">
        <f t="shared" si="51"/>
        <v>0</v>
      </c>
      <c r="AF213" s="7">
        <f t="shared" si="52"/>
        <v>0</v>
      </c>
      <c r="AG213" s="38">
        <f t="shared" si="53"/>
        <v>7.7864594363220851E-2</v>
      </c>
      <c r="AH213" s="38">
        <f t="shared" si="54"/>
        <v>12.207032421821758</v>
      </c>
      <c r="AI213" s="38" t="str">
        <f t="shared" si="55"/>
        <v>G1</v>
      </c>
    </row>
    <row r="214" spans="1:35" x14ac:dyDescent="0.25">
      <c r="A214" s="1">
        <v>23570</v>
      </c>
      <c r="B214" s="1" t="s">
        <v>860</v>
      </c>
      <c r="C214" s="1">
        <v>23</v>
      </c>
      <c r="D214" s="1" t="s">
        <v>410</v>
      </c>
      <c r="E214" s="31">
        <v>87713.564471094127</v>
      </c>
      <c r="F214" s="31">
        <v>134303.66438353027</v>
      </c>
      <c r="G214" s="31">
        <v>111279.93184898199</v>
      </c>
      <c r="H214" s="31">
        <v>186740.13385195436</v>
      </c>
      <c r="I214" s="31">
        <f t="shared" si="42"/>
        <v>130009.32363889019</v>
      </c>
      <c r="J214" s="38">
        <f t="shared" si="43"/>
        <v>0.11621236857672079</v>
      </c>
      <c r="K214" s="31">
        <v>7957942.1289172303</v>
      </c>
      <c r="L214" s="31">
        <v>7308560.7584049534</v>
      </c>
      <c r="M214" s="31">
        <v>5861175.6121458691</v>
      </c>
      <c r="N214" s="31">
        <v>5415983.094108481</v>
      </c>
      <c r="O214" s="31">
        <f t="shared" si="44"/>
        <v>6635915.398394133</v>
      </c>
      <c r="P214" s="7">
        <f t="shared" si="45"/>
        <v>7.6558244472006667E-2</v>
      </c>
      <c r="Q214" s="26">
        <v>0.38929951502891674</v>
      </c>
      <c r="R214" s="8">
        <v>34.099998474121094</v>
      </c>
      <c r="S214" s="7">
        <f t="shared" si="46"/>
        <v>7.6136461717694684E-2</v>
      </c>
      <c r="T214" s="38">
        <f t="shared" si="47"/>
        <v>0.18066474040620603</v>
      </c>
      <c r="U214" s="31">
        <v>21842.39453125</v>
      </c>
      <c r="V214" s="31">
        <v>0</v>
      </c>
      <c r="W214" s="31">
        <v>4235.3408203125</v>
      </c>
      <c r="X214" s="31">
        <v>933.03765869140625</v>
      </c>
      <c r="Y214" s="31">
        <f t="shared" si="48"/>
        <v>6752.6932525634766</v>
      </c>
      <c r="Z214" s="7">
        <f t="shared" si="49"/>
        <v>0.14379073382948274</v>
      </c>
      <c r="AA214" s="31" t="s">
        <v>1087</v>
      </c>
      <c r="AB214" s="31" t="s">
        <v>1088</v>
      </c>
      <c r="AC214" s="31" t="s">
        <v>1088</v>
      </c>
      <c r="AD214" s="31">
        <f t="shared" si="50"/>
        <v>0</v>
      </c>
      <c r="AE214" s="31">
        <f t="shared" si="51"/>
        <v>0</v>
      </c>
      <c r="AF214" s="7">
        <f t="shared" si="52"/>
        <v>0</v>
      </c>
      <c r="AG214" s="38">
        <f t="shared" si="53"/>
        <v>7.1895366914741368E-2</v>
      </c>
      <c r="AH214" s="38">
        <f t="shared" si="54"/>
        <v>12.292415863255608</v>
      </c>
      <c r="AI214" s="38" t="str">
        <f t="shared" si="55"/>
        <v>G1</v>
      </c>
    </row>
    <row r="215" spans="1:35" x14ac:dyDescent="0.25">
      <c r="A215" s="1">
        <v>13683</v>
      </c>
      <c r="B215" s="1" t="s">
        <v>710</v>
      </c>
      <c r="C215" s="1">
        <v>13</v>
      </c>
      <c r="D215" s="1" t="s">
        <v>222</v>
      </c>
      <c r="E215" s="31">
        <v>48624.837564538539</v>
      </c>
      <c r="F215" s="31">
        <v>62742.118150129121</v>
      </c>
      <c r="G215" s="31">
        <v>77797.184605344941</v>
      </c>
      <c r="H215" s="31">
        <v>98961.888392991241</v>
      </c>
      <c r="I215" s="31">
        <f t="shared" si="42"/>
        <v>72031.507178250962</v>
      </c>
      <c r="J215" s="38">
        <f t="shared" si="43"/>
        <v>6.0419320828738077E-2</v>
      </c>
      <c r="K215" s="31">
        <v>4404052.7771940678</v>
      </c>
      <c r="L215" s="31">
        <v>4766448.0322837122</v>
      </c>
      <c r="M215" s="31">
        <v>5295763.1420327323</v>
      </c>
      <c r="N215" s="31">
        <v>5484949.8729099007</v>
      </c>
      <c r="O215" s="31">
        <f t="shared" si="44"/>
        <v>4987803.4561051028</v>
      </c>
      <c r="P215" s="7">
        <f t="shared" si="45"/>
        <v>4.8423208526348224E-2</v>
      </c>
      <c r="Q215" s="26">
        <v>0.6441660764872521</v>
      </c>
      <c r="R215" s="8">
        <v>65.800003051757813</v>
      </c>
      <c r="S215" s="7">
        <f t="shared" si="46"/>
        <v>0.14691435887237164</v>
      </c>
      <c r="T215" s="38">
        <f t="shared" si="47"/>
        <v>0.27983454796199064</v>
      </c>
      <c r="U215" s="31">
        <v>1390.9490966796875</v>
      </c>
      <c r="V215" s="31">
        <v>980.08489990234375</v>
      </c>
      <c r="W215" s="31">
        <v>0</v>
      </c>
      <c r="X215" s="31">
        <v>8523.8134765625</v>
      </c>
      <c r="Y215" s="31">
        <f t="shared" si="48"/>
        <v>2723.7118682861328</v>
      </c>
      <c r="Z215" s="7">
        <f t="shared" si="49"/>
        <v>5.7998270265313366E-2</v>
      </c>
      <c r="AA215" s="31" t="s">
        <v>1087</v>
      </c>
      <c r="AB215" s="31" t="s">
        <v>1088</v>
      </c>
      <c r="AC215" s="31" t="s">
        <v>1087</v>
      </c>
      <c r="AD215" s="31">
        <f t="shared" si="50"/>
        <v>0</v>
      </c>
      <c r="AE215" s="31">
        <f t="shared" si="51"/>
        <v>0</v>
      </c>
      <c r="AF215" s="7">
        <f t="shared" si="52"/>
        <v>0</v>
      </c>
      <c r="AG215" s="38">
        <f t="shared" si="53"/>
        <v>2.8999135132656683E-2</v>
      </c>
      <c r="AH215" s="38">
        <f t="shared" si="54"/>
        <v>12.308433464112847</v>
      </c>
      <c r="AI215" s="38" t="str">
        <f t="shared" si="55"/>
        <v>G1</v>
      </c>
    </row>
    <row r="216" spans="1:35" x14ac:dyDescent="0.25">
      <c r="A216" s="1">
        <v>19821</v>
      </c>
      <c r="B216" s="1" t="s">
        <v>1128</v>
      </c>
      <c r="C216" s="1">
        <v>19</v>
      </c>
      <c r="D216" s="1" t="s">
        <v>80</v>
      </c>
      <c r="E216" s="31">
        <v>56102.746316923498</v>
      </c>
      <c r="F216" s="31">
        <v>50155.435971417712</v>
      </c>
      <c r="G216" s="31">
        <v>56073.703980194361</v>
      </c>
      <c r="H216" s="31">
        <v>88321.892425351878</v>
      </c>
      <c r="I216" s="31">
        <f t="shared" si="42"/>
        <v>62663.444673471866</v>
      </c>
      <c r="J216" s="38">
        <f t="shared" si="43"/>
        <v>5.1404273513355546E-2</v>
      </c>
      <c r="K216" s="31">
        <v>4296190.7577178339</v>
      </c>
      <c r="L216" s="31">
        <v>5322808.6254999666</v>
      </c>
      <c r="M216" s="31">
        <v>5369535.5652774805</v>
      </c>
      <c r="N216" s="31">
        <v>5682263.0499607855</v>
      </c>
      <c r="O216" s="31">
        <f t="shared" si="44"/>
        <v>5167699.4996140162</v>
      </c>
      <c r="P216" s="7">
        <f t="shared" si="45"/>
        <v>5.1494226653657806E-2</v>
      </c>
      <c r="Q216" s="26">
        <v>6.0266557028814199E-2</v>
      </c>
      <c r="R216" s="8">
        <v>38.299999237060547</v>
      </c>
      <c r="S216" s="7">
        <f t="shared" si="46"/>
        <v>8.5513975254667654E-2</v>
      </c>
      <c r="T216" s="38">
        <f t="shared" si="47"/>
        <v>6.5758252979046541E-2</v>
      </c>
      <c r="U216" s="31">
        <v>0</v>
      </c>
      <c r="V216" s="31">
        <v>0</v>
      </c>
      <c r="W216" s="31">
        <v>453.86380004882813</v>
      </c>
      <c r="X216" s="31">
        <v>533.902099609375</v>
      </c>
      <c r="Y216" s="31">
        <f t="shared" si="48"/>
        <v>246.94147491455078</v>
      </c>
      <c r="Z216" s="7">
        <f t="shared" si="49"/>
        <v>5.2583309448298206E-3</v>
      </c>
      <c r="AA216" s="31" t="s">
        <v>1085</v>
      </c>
      <c r="AB216" s="31" t="s">
        <v>1087</v>
      </c>
      <c r="AC216" s="31" t="s">
        <v>1087</v>
      </c>
      <c r="AD216" s="31">
        <f t="shared" si="50"/>
        <v>0</v>
      </c>
      <c r="AE216" s="31">
        <f t="shared" si="51"/>
        <v>1</v>
      </c>
      <c r="AF216" s="7">
        <f t="shared" si="52"/>
        <v>0.5</v>
      </c>
      <c r="AG216" s="38">
        <f t="shared" si="53"/>
        <v>0.25262916547241493</v>
      </c>
      <c r="AH216" s="38">
        <f t="shared" si="54"/>
        <v>12.326389732160566</v>
      </c>
      <c r="AI216" s="38" t="str">
        <f t="shared" si="55"/>
        <v>G1</v>
      </c>
    </row>
    <row r="217" spans="1:35" x14ac:dyDescent="0.25">
      <c r="A217" s="1">
        <v>44110</v>
      </c>
      <c r="B217" s="1" t="s">
        <v>22</v>
      </c>
      <c r="C217" s="1">
        <v>44</v>
      </c>
      <c r="D217" s="1" t="s">
        <v>23</v>
      </c>
      <c r="E217" s="31">
        <v>43484.941218440283</v>
      </c>
      <c r="F217" s="31">
        <v>35272.290821655442</v>
      </c>
      <c r="G217" s="31">
        <v>102326.05616040879</v>
      </c>
      <c r="H217" s="31">
        <v>96251.147695903172</v>
      </c>
      <c r="I217" s="31">
        <f t="shared" si="42"/>
        <v>69333.608974101924</v>
      </c>
      <c r="J217" s="38">
        <f t="shared" si="43"/>
        <v>5.7823087087761058E-2</v>
      </c>
      <c r="K217" s="31">
        <v>3750787.8192352555</v>
      </c>
      <c r="L217" s="31">
        <v>3721014.6960581327</v>
      </c>
      <c r="M217" s="31">
        <v>3907893.1913130656</v>
      </c>
      <c r="N217" s="31">
        <v>3869984.2077892958</v>
      </c>
      <c r="O217" s="31">
        <f t="shared" si="44"/>
        <v>3812419.9785989374</v>
      </c>
      <c r="P217" s="7">
        <f t="shared" si="45"/>
        <v>2.8358153756076088E-2</v>
      </c>
      <c r="Q217" s="26">
        <v>0.68939046746104493</v>
      </c>
      <c r="R217" s="8">
        <v>90.5</v>
      </c>
      <c r="S217" s="7">
        <f t="shared" si="46"/>
        <v>0.2020630526033759</v>
      </c>
      <c r="T217" s="38">
        <f t="shared" si="47"/>
        <v>0.30660389127349896</v>
      </c>
      <c r="U217" s="31">
        <v>0</v>
      </c>
      <c r="V217" s="31">
        <v>0</v>
      </c>
      <c r="W217" s="31">
        <v>0</v>
      </c>
      <c r="X217" s="31">
        <v>2024.175048828125</v>
      </c>
      <c r="Y217" s="31">
        <f t="shared" si="48"/>
        <v>506.04376220703125</v>
      </c>
      <c r="Z217" s="7">
        <f t="shared" si="49"/>
        <v>1.0775612218126191E-2</v>
      </c>
      <c r="AA217" s="31" t="s">
        <v>1087</v>
      </c>
      <c r="AB217" s="31" t="s">
        <v>1088</v>
      </c>
      <c r="AC217" s="31" t="s">
        <v>1088</v>
      </c>
      <c r="AD217" s="31">
        <f t="shared" si="50"/>
        <v>0</v>
      </c>
      <c r="AE217" s="31">
        <f t="shared" si="51"/>
        <v>0</v>
      </c>
      <c r="AF217" s="7">
        <f t="shared" si="52"/>
        <v>0</v>
      </c>
      <c r="AG217" s="38">
        <f t="shared" si="53"/>
        <v>5.3878061090630956E-3</v>
      </c>
      <c r="AH217" s="38">
        <f t="shared" si="54"/>
        <v>12.327159482344104</v>
      </c>
      <c r="AI217" s="38" t="str">
        <f t="shared" si="55"/>
        <v>G1</v>
      </c>
    </row>
    <row r="218" spans="1:35" x14ac:dyDescent="0.25">
      <c r="A218" s="1">
        <v>44847</v>
      </c>
      <c r="B218" s="1" t="s">
        <v>989</v>
      </c>
      <c r="C218" s="1">
        <v>44</v>
      </c>
      <c r="D218" s="1" t="s">
        <v>23</v>
      </c>
      <c r="E218" s="31">
        <v>50185.978930309298</v>
      </c>
      <c r="F218" s="31">
        <v>69681.483352015857</v>
      </c>
      <c r="G218" s="31">
        <v>108411.73284511345</v>
      </c>
      <c r="H218" s="31">
        <v>118476.72308731431</v>
      </c>
      <c r="I218" s="31">
        <f t="shared" si="42"/>
        <v>86688.97955368823</v>
      </c>
      <c r="J218" s="38">
        <f t="shared" si="43"/>
        <v>7.4524458035184926E-2</v>
      </c>
      <c r="K218" s="31">
        <v>2116627.7836966943</v>
      </c>
      <c r="L218" s="31">
        <v>2362417.9127328037</v>
      </c>
      <c r="M218" s="31">
        <v>2883769.4150556596</v>
      </c>
      <c r="N218" s="31">
        <v>2642481.2106533465</v>
      </c>
      <c r="O218" s="31">
        <f t="shared" si="44"/>
        <v>2501324.0805346263</v>
      </c>
      <c r="P218" s="7">
        <f t="shared" si="45"/>
        <v>5.9763426219294064E-3</v>
      </c>
      <c r="Q218" s="26">
        <v>7.1588816148077591E-2</v>
      </c>
      <c r="R218" s="8">
        <v>15.699999809265137</v>
      </c>
      <c r="S218" s="7">
        <f t="shared" si="46"/>
        <v>3.5054031904226887E-2</v>
      </c>
      <c r="T218" s="38">
        <f t="shared" si="47"/>
        <v>3.7539730224744626E-2</v>
      </c>
      <c r="U218" s="31">
        <v>1631.4591064453125</v>
      </c>
      <c r="V218" s="31">
        <v>1068.514404296875</v>
      </c>
      <c r="W218" s="31">
        <v>0</v>
      </c>
      <c r="X218" s="31">
        <v>286.88311767578125</v>
      </c>
      <c r="Y218" s="31">
        <f t="shared" si="48"/>
        <v>746.71415710449219</v>
      </c>
      <c r="Z218" s="7">
        <f t="shared" si="49"/>
        <v>1.5900407821747016E-2</v>
      </c>
      <c r="AA218" s="31" t="s">
        <v>1085</v>
      </c>
      <c r="AB218" s="31" t="s">
        <v>1088</v>
      </c>
      <c r="AC218" s="31" t="s">
        <v>1088</v>
      </c>
      <c r="AD218" s="31">
        <f t="shared" si="50"/>
        <v>0</v>
      </c>
      <c r="AE218" s="31">
        <f t="shared" si="51"/>
        <v>1</v>
      </c>
      <c r="AF218" s="7">
        <f t="shared" si="52"/>
        <v>0.5</v>
      </c>
      <c r="AG218" s="38">
        <f t="shared" si="53"/>
        <v>0.25795020391087353</v>
      </c>
      <c r="AH218" s="38">
        <f t="shared" si="54"/>
        <v>12.333813072360105</v>
      </c>
      <c r="AI218" s="38" t="str">
        <f t="shared" si="55"/>
        <v>G1</v>
      </c>
    </row>
    <row r="219" spans="1:35" x14ac:dyDescent="0.25">
      <c r="A219" s="1">
        <v>19100</v>
      </c>
      <c r="B219" s="1" t="s">
        <v>222</v>
      </c>
      <c r="C219" s="1">
        <v>19</v>
      </c>
      <c r="D219" s="1" t="s">
        <v>80</v>
      </c>
      <c r="E219" s="31">
        <v>24230.622303800534</v>
      </c>
      <c r="F219" s="31">
        <v>30967.56100081727</v>
      </c>
      <c r="G219" s="31">
        <v>39030.785968308526</v>
      </c>
      <c r="H219" s="31">
        <v>48190.221354458437</v>
      </c>
      <c r="I219" s="31">
        <f t="shared" si="42"/>
        <v>35604.797656846189</v>
      </c>
      <c r="J219" s="38">
        <f t="shared" si="43"/>
        <v>2.5365273130867502E-2</v>
      </c>
      <c r="K219" s="31">
        <v>4050298.7329638046</v>
      </c>
      <c r="L219" s="31">
        <v>4540371.9921374088</v>
      </c>
      <c r="M219" s="31">
        <v>4651416.6883029221</v>
      </c>
      <c r="N219" s="31">
        <v>4668567.6420136662</v>
      </c>
      <c r="O219" s="31">
        <f t="shared" si="44"/>
        <v>4477663.7638544505</v>
      </c>
      <c r="P219" s="7">
        <f t="shared" si="45"/>
        <v>3.9714577631504447E-2</v>
      </c>
      <c r="Q219" s="26">
        <v>0.11840129116137275</v>
      </c>
      <c r="R219" s="8">
        <v>51.200000762939453</v>
      </c>
      <c r="S219" s="7">
        <f t="shared" si="46"/>
        <v>0.11431633643596377</v>
      </c>
      <c r="T219" s="38">
        <f t="shared" si="47"/>
        <v>9.0810735076280333E-2</v>
      </c>
      <c r="U219" s="31">
        <v>510.05889892578125</v>
      </c>
      <c r="V219" s="31">
        <v>673.41949462890625</v>
      </c>
      <c r="W219" s="31">
        <v>335.82272338867188</v>
      </c>
      <c r="X219" s="31">
        <v>0</v>
      </c>
      <c r="Y219" s="31">
        <f t="shared" si="48"/>
        <v>379.82527923583984</v>
      </c>
      <c r="Z219" s="7">
        <f t="shared" si="49"/>
        <v>8.0879367069689369E-3</v>
      </c>
      <c r="AA219" s="31" t="s">
        <v>1085</v>
      </c>
      <c r="AB219" s="31" t="s">
        <v>1088</v>
      </c>
      <c r="AC219" s="31" t="s">
        <v>1087</v>
      </c>
      <c r="AD219" s="31">
        <f t="shared" si="50"/>
        <v>0</v>
      </c>
      <c r="AE219" s="31">
        <f t="shared" si="51"/>
        <v>1</v>
      </c>
      <c r="AF219" s="7">
        <f t="shared" si="52"/>
        <v>0.5</v>
      </c>
      <c r="AG219" s="38">
        <f t="shared" si="53"/>
        <v>0.25404396835348447</v>
      </c>
      <c r="AH219" s="38">
        <f t="shared" si="54"/>
        <v>12.340665885354412</v>
      </c>
      <c r="AI219" s="38" t="str">
        <f t="shared" si="55"/>
        <v>G1</v>
      </c>
    </row>
    <row r="220" spans="1:35" x14ac:dyDescent="0.25">
      <c r="A220" s="1">
        <v>15723</v>
      </c>
      <c r="B220" s="1" t="s">
        <v>384</v>
      </c>
      <c r="C220" s="1">
        <v>15</v>
      </c>
      <c r="D220" s="1" t="s">
        <v>827</v>
      </c>
      <c r="E220" s="31">
        <v>93293.904223928141</v>
      </c>
      <c r="F220" s="31">
        <v>131113.12752917717</v>
      </c>
      <c r="G220" s="31">
        <v>199371.79498690003</v>
      </c>
      <c r="H220" s="31">
        <v>247551.70667493629</v>
      </c>
      <c r="I220" s="31">
        <f t="shared" si="42"/>
        <v>167832.63335373541</v>
      </c>
      <c r="J220" s="38">
        <f t="shared" si="43"/>
        <v>0.15261038860805037</v>
      </c>
      <c r="K220" s="31">
        <v>10078910.104989825</v>
      </c>
      <c r="L220" s="31">
        <v>9336744.6278070733</v>
      </c>
      <c r="M220" s="31">
        <v>10575586.670025868</v>
      </c>
      <c r="N220" s="31">
        <v>13081106.536916012</v>
      </c>
      <c r="O220" s="31">
        <f t="shared" si="44"/>
        <v>10768086.984934695</v>
      </c>
      <c r="P220" s="7">
        <f t="shared" si="45"/>
        <v>0.1470988389169918</v>
      </c>
      <c r="Q220" s="26">
        <v>0.24054054054054055</v>
      </c>
      <c r="R220" s="8">
        <v>118.80000305175781</v>
      </c>
      <c r="S220" s="7">
        <f t="shared" si="46"/>
        <v>0.26524962724782936</v>
      </c>
      <c r="T220" s="38">
        <f t="shared" si="47"/>
        <v>0.21762966890178723</v>
      </c>
      <c r="U220" s="31">
        <v>0</v>
      </c>
      <c r="V220" s="31">
        <v>0</v>
      </c>
      <c r="W220" s="31">
        <v>0</v>
      </c>
      <c r="X220" s="31">
        <v>0</v>
      </c>
      <c r="Y220" s="31">
        <f t="shared" si="48"/>
        <v>0</v>
      </c>
      <c r="Z220" s="7">
        <f t="shared" si="49"/>
        <v>0</v>
      </c>
      <c r="AA220" s="31" t="s">
        <v>1087</v>
      </c>
      <c r="AB220" s="31" t="s">
        <v>1088</v>
      </c>
      <c r="AC220" s="31" t="s">
        <v>1087</v>
      </c>
      <c r="AD220" s="31">
        <f t="shared" si="50"/>
        <v>0</v>
      </c>
      <c r="AE220" s="31">
        <f t="shared" si="51"/>
        <v>0</v>
      </c>
      <c r="AF220" s="7">
        <f t="shared" si="52"/>
        <v>0</v>
      </c>
      <c r="AG220" s="38">
        <f t="shared" si="53"/>
        <v>0</v>
      </c>
      <c r="AH220" s="38">
        <f t="shared" si="54"/>
        <v>12.341335250327919</v>
      </c>
      <c r="AI220" s="38" t="str">
        <f t="shared" si="55"/>
        <v>G1</v>
      </c>
    </row>
    <row r="221" spans="1:35" x14ac:dyDescent="0.25">
      <c r="A221" s="1">
        <v>68385</v>
      </c>
      <c r="B221" s="1" t="s">
        <v>777</v>
      </c>
      <c r="C221" s="1">
        <v>68</v>
      </c>
      <c r="D221" s="1" t="s">
        <v>350</v>
      </c>
      <c r="E221" s="31">
        <v>73267.129360909516</v>
      </c>
      <c r="F221" s="31">
        <v>114203.411935696</v>
      </c>
      <c r="G221" s="31">
        <v>189361.45144193628</v>
      </c>
      <c r="H221" s="31">
        <v>131601.74674883531</v>
      </c>
      <c r="I221" s="31">
        <f t="shared" si="42"/>
        <v>127108.43487184428</v>
      </c>
      <c r="J221" s="38">
        <f t="shared" si="43"/>
        <v>0.11342079353350995</v>
      </c>
      <c r="K221" s="31">
        <v>7751737.0419953438</v>
      </c>
      <c r="L221" s="31">
        <v>10249898.745869605</v>
      </c>
      <c r="M221" s="31">
        <v>10933838.112829743</v>
      </c>
      <c r="N221" s="31">
        <v>11163596.02742897</v>
      </c>
      <c r="O221" s="31">
        <f t="shared" si="44"/>
        <v>10024767.482030915</v>
      </c>
      <c r="P221" s="7">
        <f t="shared" si="45"/>
        <v>0.13440957892397171</v>
      </c>
      <c r="Q221" s="26">
        <v>0.23884480291401067</v>
      </c>
      <c r="R221" s="8">
        <v>131.19999694824219</v>
      </c>
      <c r="S221" s="7">
        <f t="shared" si="46"/>
        <v>0.29293560093829191</v>
      </c>
      <c r="T221" s="38">
        <f t="shared" si="47"/>
        <v>0.22206332759209144</v>
      </c>
      <c r="U221" s="31">
        <v>2024.5418701171875</v>
      </c>
      <c r="V221" s="31">
        <v>0</v>
      </c>
      <c r="W221" s="31">
        <v>1141.487060546875</v>
      </c>
      <c r="X221" s="31">
        <v>9923.9677734375</v>
      </c>
      <c r="Y221" s="31">
        <f t="shared" si="48"/>
        <v>3272.4991760253906</v>
      </c>
      <c r="Z221" s="7">
        <f t="shared" si="49"/>
        <v>6.9684056476049028E-2</v>
      </c>
      <c r="AA221" s="31" t="s">
        <v>1087</v>
      </c>
      <c r="AB221" s="31" t="s">
        <v>1088</v>
      </c>
      <c r="AC221" s="31" t="s">
        <v>1087</v>
      </c>
      <c r="AD221" s="31">
        <f t="shared" si="50"/>
        <v>0</v>
      </c>
      <c r="AE221" s="31">
        <f t="shared" si="51"/>
        <v>0</v>
      </c>
      <c r="AF221" s="7">
        <f t="shared" si="52"/>
        <v>0</v>
      </c>
      <c r="AG221" s="38">
        <f t="shared" si="53"/>
        <v>3.4842028238024514E-2</v>
      </c>
      <c r="AH221" s="38">
        <f t="shared" si="54"/>
        <v>12.344204978787531</v>
      </c>
      <c r="AI221" s="38" t="str">
        <f t="shared" si="55"/>
        <v>G1</v>
      </c>
    </row>
    <row r="222" spans="1:35" x14ac:dyDescent="0.25">
      <c r="A222" s="1">
        <v>5885</v>
      </c>
      <c r="B222" s="1" t="s">
        <v>41</v>
      </c>
      <c r="C222" s="1">
        <v>5</v>
      </c>
      <c r="D222" s="1" t="s">
        <v>15</v>
      </c>
      <c r="E222" s="31">
        <v>137492.26391665128</v>
      </c>
      <c r="F222" s="31">
        <v>142987.20252857197</v>
      </c>
      <c r="G222" s="31">
        <v>154029.84676036125</v>
      </c>
      <c r="H222" s="31">
        <v>147885.78782811924</v>
      </c>
      <c r="I222" s="31">
        <f t="shared" si="42"/>
        <v>145598.77525842594</v>
      </c>
      <c r="J222" s="38">
        <f t="shared" si="43"/>
        <v>0.13121436540362982</v>
      </c>
      <c r="K222" s="31">
        <v>7030787.5390141169</v>
      </c>
      <c r="L222" s="31">
        <v>6518566.9697355628</v>
      </c>
      <c r="M222" s="31">
        <v>7288224.2286283653</v>
      </c>
      <c r="N222" s="31">
        <v>7173065.7678000666</v>
      </c>
      <c r="O222" s="31">
        <f t="shared" si="44"/>
        <v>7002661.1262945281</v>
      </c>
      <c r="P222" s="7">
        <f t="shared" si="45"/>
        <v>8.281898682368409E-2</v>
      </c>
      <c r="Q222" s="26">
        <v>0.38350565039672996</v>
      </c>
      <c r="R222" s="8">
        <v>113.09999847412109</v>
      </c>
      <c r="S222" s="7">
        <f t="shared" si="46"/>
        <v>0.25252299382450899</v>
      </c>
      <c r="T222" s="38">
        <f t="shared" si="47"/>
        <v>0.23961587701497433</v>
      </c>
      <c r="U222" s="31">
        <v>0</v>
      </c>
      <c r="V222" s="31">
        <v>0</v>
      </c>
      <c r="W222" s="31">
        <v>0</v>
      </c>
      <c r="X222" s="31">
        <v>0</v>
      </c>
      <c r="Y222" s="31">
        <f t="shared" si="48"/>
        <v>0</v>
      </c>
      <c r="Z222" s="7">
        <f t="shared" si="49"/>
        <v>0</v>
      </c>
      <c r="AA222" s="31" t="s">
        <v>1087</v>
      </c>
      <c r="AB222" s="31" t="s">
        <v>1088</v>
      </c>
      <c r="AC222" s="31" t="s">
        <v>1087</v>
      </c>
      <c r="AD222" s="31">
        <f t="shared" si="50"/>
        <v>0</v>
      </c>
      <c r="AE222" s="31">
        <f t="shared" si="51"/>
        <v>0</v>
      </c>
      <c r="AF222" s="7">
        <f t="shared" si="52"/>
        <v>0</v>
      </c>
      <c r="AG222" s="38">
        <f t="shared" si="53"/>
        <v>0</v>
      </c>
      <c r="AH222" s="38">
        <f t="shared" si="54"/>
        <v>12.36100808062014</v>
      </c>
      <c r="AI222" s="38" t="str">
        <f t="shared" si="55"/>
        <v>G1</v>
      </c>
    </row>
    <row r="223" spans="1:35" x14ac:dyDescent="0.25">
      <c r="A223" s="1">
        <v>68176</v>
      </c>
      <c r="B223" s="1" t="s">
        <v>436</v>
      </c>
      <c r="C223" s="1">
        <v>68</v>
      </c>
      <c r="D223" s="1" t="s">
        <v>350</v>
      </c>
      <c r="E223" s="31">
        <v>164433.73817959841</v>
      </c>
      <c r="F223" s="31">
        <v>250723.51389635124</v>
      </c>
      <c r="G223" s="31">
        <v>176313.0512382421</v>
      </c>
      <c r="H223" s="31">
        <v>218815.6765566158</v>
      </c>
      <c r="I223" s="31">
        <f t="shared" si="42"/>
        <v>202571.4949677019</v>
      </c>
      <c r="J223" s="38">
        <f t="shared" si="43"/>
        <v>0.18604019129912652</v>
      </c>
      <c r="K223" s="31">
        <v>8483234.1368836164</v>
      </c>
      <c r="L223" s="31">
        <v>11569693.908397458</v>
      </c>
      <c r="M223" s="31">
        <v>12121887.960327094</v>
      </c>
      <c r="N223" s="31">
        <v>14632566.117019886</v>
      </c>
      <c r="O223" s="31">
        <f t="shared" si="44"/>
        <v>11701845.530657014</v>
      </c>
      <c r="P223" s="7">
        <f t="shared" si="45"/>
        <v>0.16303909732685165</v>
      </c>
      <c r="Q223" s="26">
        <v>0.27923550372529965</v>
      </c>
      <c r="R223" s="8">
        <v>52.299999237060547</v>
      </c>
      <c r="S223" s="7">
        <f t="shared" si="46"/>
        <v>0.11677234803309045</v>
      </c>
      <c r="T223" s="38">
        <f t="shared" si="47"/>
        <v>0.18634898302841393</v>
      </c>
      <c r="U223" s="31">
        <v>0</v>
      </c>
      <c r="V223" s="31">
        <v>0</v>
      </c>
      <c r="W223" s="31">
        <v>0</v>
      </c>
      <c r="X223" s="31">
        <v>0</v>
      </c>
      <c r="Y223" s="31">
        <f t="shared" si="48"/>
        <v>0</v>
      </c>
      <c r="Z223" s="7">
        <f t="shared" si="49"/>
        <v>0</v>
      </c>
      <c r="AA223" s="31" t="s">
        <v>1087</v>
      </c>
      <c r="AB223" s="31" t="s">
        <v>1088</v>
      </c>
      <c r="AC223" s="31" t="s">
        <v>1087</v>
      </c>
      <c r="AD223" s="31">
        <f t="shared" si="50"/>
        <v>0</v>
      </c>
      <c r="AE223" s="31">
        <f t="shared" si="51"/>
        <v>0</v>
      </c>
      <c r="AF223" s="7">
        <f t="shared" si="52"/>
        <v>0</v>
      </c>
      <c r="AG223" s="38">
        <f t="shared" si="53"/>
        <v>0</v>
      </c>
      <c r="AH223" s="38">
        <f t="shared" si="54"/>
        <v>12.412972477584683</v>
      </c>
      <c r="AI223" s="38" t="str">
        <f t="shared" si="55"/>
        <v>G1</v>
      </c>
    </row>
    <row r="224" spans="1:35" x14ac:dyDescent="0.25">
      <c r="A224" s="1">
        <v>25878</v>
      </c>
      <c r="B224" s="1" t="s">
        <v>391</v>
      </c>
      <c r="C224" s="1">
        <v>25</v>
      </c>
      <c r="D224" s="1" t="s">
        <v>61</v>
      </c>
      <c r="E224" s="31">
        <v>72668.094449702199</v>
      </c>
      <c r="F224" s="31">
        <v>89597.541168115538</v>
      </c>
      <c r="G224" s="31">
        <v>128883.76083530807</v>
      </c>
      <c r="H224" s="31">
        <v>152077.14491966928</v>
      </c>
      <c r="I224" s="31">
        <f t="shared" si="42"/>
        <v>110806.63534319878</v>
      </c>
      <c r="J224" s="38">
        <f t="shared" si="43"/>
        <v>9.7733292088931875E-2</v>
      </c>
      <c r="K224" s="31">
        <v>9118784.7507500444</v>
      </c>
      <c r="L224" s="31">
        <v>9074866.9291732199</v>
      </c>
      <c r="M224" s="31">
        <v>9591450.9617044758</v>
      </c>
      <c r="N224" s="31">
        <v>9486739.0943217855</v>
      </c>
      <c r="O224" s="31">
        <f t="shared" si="44"/>
        <v>9317960.4339873828</v>
      </c>
      <c r="P224" s="7">
        <f t="shared" si="45"/>
        <v>0.12234362563943317</v>
      </c>
      <c r="Q224" s="26">
        <v>0.32521908471275562</v>
      </c>
      <c r="R224" s="8">
        <v>158.89999389648438</v>
      </c>
      <c r="S224" s="7">
        <f t="shared" si="46"/>
        <v>0.35478251740752964</v>
      </c>
      <c r="T224" s="38">
        <f t="shared" si="47"/>
        <v>0.26744840925323948</v>
      </c>
      <c r="U224" s="31">
        <v>160.06912231445313</v>
      </c>
      <c r="V224" s="31">
        <v>593.03216552734375</v>
      </c>
      <c r="W224" s="31">
        <v>0</v>
      </c>
      <c r="X224" s="31">
        <v>2396.82421875</v>
      </c>
      <c r="Y224" s="31">
        <f t="shared" si="48"/>
        <v>787.48137664794922</v>
      </c>
      <c r="Z224" s="7">
        <f t="shared" si="49"/>
        <v>1.6768498255458925E-2</v>
      </c>
      <c r="AA224" s="31" t="s">
        <v>1087</v>
      </c>
      <c r="AB224" s="31" t="s">
        <v>1088</v>
      </c>
      <c r="AC224" s="31" t="s">
        <v>1087</v>
      </c>
      <c r="AD224" s="31">
        <f t="shared" si="50"/>
        <v>0</v>
      </c>
      <c r="AE224" s="31">
        <f t="shared" si="51"/>
        <v>0</v>
      </c>
      <c r="AF224" s="7">
        <f t="shared" si="52"/>
        <v>0</v>
      </c>
      <c r="AG224" s="38">
        <f t="shared" si="53"/>
        <v>8.3842491277294623E-3</v>
      </c>
      <c r="AH224" s="38">
        <f t="shared" si="54"/>
        <v>12.452198348996694</v>
      </c>
      <c r="AI224" s="38" t="str">
        <f t="shared" si="55"/>
        <v>G1</v>
      </c>
    </row>
    <row r="225" spans="1:35" x14ac:dyDescent="0.25">
      <c r="A225" s="1">
        <v>47170</v>
      </c>
      <c r="B225" s="1" t="s">
        <v>1164</v>
      </c>
      <c r="C225" s="1">
        <v>47</v>
      </c>
      <c r="D225" s="1" t="s">
        <v>69</v>
      </c>
      <c r="E225" s="31">
        <v>30253.087104134876</v>
      </c>
      <c r="F225" s="31">
        <v>36132.935244245455</v>
      </c>
      <c r="G225" s="31">
        <v>60832.389723341876</v>
      </c>
      <c r="H225" s="31">
        <v>68331.767682144724</v>
      </c>
      <c r="I225" s="31">
        <f t="shared" si="42"/>
        <v>48887.54493846673</v>
      </c>
      <c r="J225" s="38">
        <f t="shared" si="43"/>
        <v>3.8147488787625812E-2</v>
      </c>
      <c r="K225" s="31">
        <v>4184742.5716830306</v>
      </c>
      <c r="L225" s="31">
        <v>4177033.2980098492</v>
      </c>
      <c r="M225" s="31">
        <v>4200685.032182659</v>
      </c>
      <c r="N225" s="31">
        <v>4861500.6384734781</v>
      </c>
      <c r="O225" s="31">
        <f t="shared" si="44"/>
        <v>4355990.3850872545</v>
      </c>
      <c r="P225" s="7">
        <f t="shared" si="45"/>
        <v>3.7637482746499099E-2</v>
      </c>
      <c r="Q225" s="26">
        <v>0.67675438596491233</v>
      </c>
      <c r="R225" s="8">
        <v>83</v>
      </c>
      <c r="S225" s="7">
        <f t="shared" si="46"/>
        <v>0.18531749575779227</v>
      </c>
      <c r="T225" s="38">
        <f t="shared" si="47"/>
        <v>0.29990312148973458</v>
      </c>
      <c r="U225" s="31">
        <v>0</v>
      </c>
      <c r="V225" s="31">
        <v>2795.83837890625</v>
      </c>
      <c r="W225" s="31">
        <v>6217.3818359375</v>
      </c>
      <c r="X225" s="31">
        <v>4497.93212890625</v>
      </c>
      <c r="Y225" s="31">
        <f t="shared" si="48"/>
        <v>3377.7880859375</v>
      </c>
      <c r="Z225" s="7">
        <f t="shared" si="49"/>
        <v>7.1926061118362847E-2</v>
      </c>
      <c r="AA225" s="31" t="s">
        <v>1087</v>
      </c>
      <c r="AB225" s="31" t="s">
        <v>1088</v>
      </c>
      <c r="AC225" s="31" t="s">
        <v>1087</v>
      </c>
      <c r="AD225" s="31">
        <f t="shared" si="50"/>
        <v>0</v>
      </c>
      <c r="AE225" s="31">
        <f t="shared" si="51"/>
        <v>0</v>
      </c>
      <c r="AF225" s="7">
        <f t="shared" si="52"/>
        <v>0</v>
      </c>
      <c r="AG225" s="38">
        <f t="shared" si="53"/>
        <v>3.5963030559181423E-2</v>
      </c>
      <c r="AH225" s="38">
        <f t="shared" si="54"/>
        <v>12.46712136121806</v>
      </c>
      <c r="AI225" s="38" t="str">
        <f t="shared" si="55"/>
        <v>G1</v>
      </c>
    </row>
    <row r="226" spans="1:35" x14ac:dyDescent="0.25">
      <c r="A226" s="1">
        <v>68169</v>
      </c>
      <c r="B226" s="1" t="s">
        <v>646</v>
      </c>
      <c r="C226" s="1">
        <v>68</v>
      </c>
      <c r="D226" s="1" t="s">
        <v>350</v>
      </c>
      <c r="E226" s="31">
        <v>139740.48860271618</v>
      </c>
      <c r="F226" s="31">
        <v>116687.98346184753</v>
      </c>
      <c r="G226" s="31">
        <v>103093.30319723971</v>
      </c>
      <c r="H226" s="31">
        <v>164669.66836193486</v>
      </c>
      <c r="I226" s="31">
        <f t="shared" si="42"/>
        <v>131047.86090593456</v>
      </c>
      <c r="J226" s="38">
        <f t="shared" si="43"/>
        <v>0.11721177081132553</v>
      </c>
      <c r="K226" s="31">
        <v>6285414.9544273969</v>
      </c>
      <c r="L226" s="31">
        <v>7306503.3849082822</v>
      </c>
      <c r="M226" s="31">
        <v>7977036.8653506264</v>
      </c>
      <c r="N226" s="31">
        <v>8265795.2312721265</v>
      </c>
      <c r="O226" s="31">
        <f t="shared" si="44"/>
        <v>7458687.6089896085</v>
      </c>
      <c r="P226" s="7">
        <f t="shared" si="45"/>
        <v>9.060384727738513E-2</v>
      </c>
      <c r="Q226" s="26">
        <v>0.22172284644194756</v>
      </c>
      <c r="R226" s="8">
        <v>87.199996948242188</v>
      </c>
      <c r="S226" s="7">
        <f t="shared" si="46"/>
        <v>0.19469500077753457</v>
      </c>
      <c r="T226" s="38">
        <f t="shared" si="47"/>
        <v>0.16900723149895577</v>
      </c>
      <c r="U226" s="31">
        <v>15657.58203125</v>
      </c>
      <c r="V226" s="31">
        <v>0</v>
      </c>
      <c r="W226" s="31">
        <v>0</v>
      </c>
      <c r="X226" s="31">
        <v>17339.701171875</v>
      </c>
      <c r="Y226" s="31">
        <f t="shared" si="48"/>
        <v>8249.32080078125</v>
      </c>
      <c r="Z226" s="7">
        <f t="shared" si="49"/>
        <v>0.17565967343309319</v>
      </c>
      <c r="AA226" s="31" t="s">
        <v>1087</v>
      </c>
      <c r="AB226" s="31" t="s">
        <v>1088</v>
      </c>
      <c r="AC226" s="31" t="s">
        <v>1087</v>
      </c>
      <c r="AD226" s="31">
        <f t="shared" si="50"/>
        <v>0</v>
      </c>
      <c r="AE226" s="31">
        <f t="shared" si="51"/>
        <v>0</v>
      </c>
      <c r="AF226" s="7">
        <f t="shared" si="52"/>
        <v>0</v>
      </c>
      <c r="AG226" s="38">
        <f t="shared" si="53"/>
        <v>8.7829836716546594E-2</v>
      </c>
      <c r="AH226" s="38">
        <f t="shared" si="54"/>
        <v>12.468294634227597</v>
      </c>
      <c r="AI226" s="38" t="str">
        <f t="shared" si="55"/>
        <v>G1</v>
      </c>
    </row>
    <row r="227" spans="1:35" x14ac:dyDescent="0.25">
      <c r="A227" s="1">
        <v>68686</v>
      </c>
      <c r="B227" s="1" t="s">
        <v>494</v>
      </c>
      <c r="C227" s="1">
        <v>68</v>
      </c>
      <c r="D227" s="1" t="s">
        <v>350</v>
      </c>
      <c r="E227" s="31">
        <v>192184.24207546379</v>
      </c>
      <c r="F227" s="31">
        <v>170423.10312704218</v>
      </c>
      <c r="G227" s="31">
        <v>217600.46499207662</v>
      </c>
      <c r="H227" s="31">
        <v>250800.75931428809</v>
      </c>
      <c r="I227" s="31">
        <f t="shared" si="42"/>
        <v>207752.14237721765</v>
      </c>
      <c r="J227" s="38">
        <f t="shared" si="43"/>
        <v>0.19102561720734101</v>
      </c>
      <c r="K227" s="31">
        <v>8751071.3086703494</v>
      </c>
      <c r="L227" s="31">
        <v>12815395.096062224</v>
      </c>
      <c r="M227" s="31">
        <v>14050071.794133488</v>
      </c>
      <c r="N227" s="31">
        <v>13866705.513120241</v>
      </c>
      <c r="O227" s="31">
        <f t="shared" si="44"/>
        <v>12370810.927996576</v>
      </c>
      <c r="P227" s="7">
        <f t="shared" si="45"/>
        <v>0.17445905310631749</v>
      </c>
      <c r="Q227" s="26">
        <v>0.16351408154686844</v>
      </c>
      <c r="R227" s="8">
        <v>51.099998474121094</v>
      </c>
      <c r="S227" s="7">
        <f t="shared" si="46"/>
        <v>0.11409305723435093</v>
      </c>
      <c r="T227" s="38">
        <f t="shared" si="47"/>
        <v>0.15068873062917895</v>
      </c>
      <c r="U227" s="31">
        <v>0</v>
      </c>
      <c r="V227" s="31">
        <v>7958.265625</v>
      </c>
      <c r="W227" s="31">
        <v>4324.7646484375</v>
      </c>
      <c r="X227" s="31">
        <v>0</v>
      </c>
      <c r="Y227" s="31">
        <f t="shared" si="48"/>
        <v>3070.757568359375</v>
      </c>
      <c r="Z227" s="7">
        <f t="shared" si="49"/>
        <v>6.5388204032400171E-2</v>
      </c>
      <c r="AA227" s="31" t="s">
        <v>1087</v>
      </c>
      <c r="AB227" s="31" t="s">
        <v>1088</v>
      </c>
      <c r="AC227" s="31" t="s">
        <v>1087</v>
      </c>
      <c r="AD227" s="31">
        <f t="shared" si="50"/>
        <v>0</v>
      </c>
      <c r="AE227" s="31">
        <f t="shared" si="51"/>
        <v>0</v>
      </c>
      <c r="AF227" s="7">
        <f t="shared" si="52"/>
        <v>0</v>
      </c>
      <c r="AG227" s="38">
        <f t="shared" si="53"/>
        <v>3.2694102016200086E-2</v>
      </c>
      <c r="AH227" s="38">
        <f t="shared" si="54"/>
        <v>12.480281661757337</v>
      </c>
      <c r="AI227" s="38" t="str">
        <f t="shared" si="55"/>
        <v>G1</v>
      </c>
    </row>
    <row r="228" spans="1:35" x14ac:dyDescent="0.25">
      <c r="A228" s="1">
        <v>25867</v>
      </c>
      <c r="B228" s="1" t="s">
        <v>419</v>
      </c>
      <c r="C228" s="1">
        <v>25</v>
      </c>
      <c r="D228" s="1" t="s">
        <v>61</v>
      </c>
      <c r="E228" s="31">
        <v>93563.606201973598</v>
      </c>
      <c r="F228" s="31">
        <v>140920.38754271832</v>
      </c>
      <c r="G228" s="31">
        <v>134484.44868853962</v>
      </c>
      <c r="H228" s="31">
        <v>150155.33163279548</v>
      </c>
      <c r="I228" s="31">
        <f t="shared" si="42"/>
        <v>129780.94351650676</v>
      </c>
      <c r="J228" s="38">
        <f t="shared" si="43"/>
        <v>0.11599259446567818</v>
      </c>
      <c r="K228" s="31">
        <v>6034675.5244535264</v>
      </c>
      <c r="L228" s="31">
        <v>6841327.5823375536</v>
      </c>
      <c r="M228" s="31">
        <v>7644402.5541259591</v>
      </c>
      <c r="N228" s="31">
        <v>7734861.6996639883</v>
      </c>
      <c r="O228" s="31">
        <f t="shared" si="44"/>
        <v>7063816.8401452564</v>
      </c>
      <c r="P228" s="7">
        <f t="shared" si="45"/>
        <v>8.3862980355508723E-2</v>
      </c>
      <c r="Q228" s="26">
        <v>0.3173466952994512</v>
      </c>
      <c r="R228" s="8">
        <v>169</v>
      </c>
      <c r="S228" s="7">
        <f t="shared" si="46"/>
        <v>0.37733321425381799</v>
      </c>
      <c r="T228" s="38">
        <f t="shared" si="47"/>
        <v>0.2595142966362593</v>
      </c>
      <c r="U228" s="31">
        <v>0</v>
      </c>
      <c r="V228" s="31">
        <v>0</v>
      </c>
      <c r="W228" s="31">
        <v>0</v>
      </c>
      <c r="X228" s="31">
        <v>0</v>
      </c>
      <c r="Y228" s="31">
        <f t="shared" si="48"/>
        <v>0</v>
      </c>
      <c r="Z228" s="7">
        <f t="shared" si="49"/>
        <v>0</v>
      </c>
      <c r="AA228" s="31" t="s">
        <v>1087</v>
      </c>
      <c r="AB228" s="31" t="s">
        <v>1087</v>
      </c>
      <c r="AC228" s="31" t="s">
        <v>1087</v>
      </c>
      <c r="AD228" s="31">
        <f t="shared" si="50"/>
        <v>0</v>
      </c>
      <c r="AE228" s="31">
        <f t="shared" si="51"/>
        <v>0</v>
      </c>
      <c r="AF228" s="7">
        <f t="shared" si="52"/>
        <v>0</v>
      </c>
      <c r="AG228" s="38">
        <f t="shared" si="53"/>
        <v>0</v>
      </c>
      <c r="AH228" s="38">
        <f t="shared" si="54"/>
        <v>12.516896370064581</v>
      </c>
      <c r="AI228" s="38" t="str">
        <f t="shared" si="55"/>
        <v>G1</v>
      </c>
    </row>
    <row r="229" spans="1:35" x14ac:dyDescent="0.25">
      <c r="A229" s="1">
        <v>15814</v>
      </c>
      <c r="B229" s="1" t="s">
        <v>783</v>
      </c>
      <c r="C229" s="1">
        <v>15</v>
      </c>
      <c r="D229" s="1" t="s">
        <v>827</v>
      </c>
      <c r="E229" s="31">
        <v>108538.64998289674</v>
      </c>
      <c r="F229" s="31">
        <v>107309.11553837515</v>
      </c>
      <c r="G229" s="31">
        <v>142068.36734326393</v>
      </c>
      <c r="H229" s="31">
        <v>162703.95248696988</v>
      </c>
      <c r="I229" s="31">
        <f t="shared" si="42"/>
        <v>130155.02133787642</v>
      </c>
      <c r="J229" s="38">
        <f t="shared" si="43"/>
        <v>0.11635257597280009</v>
      </c>
      <c r="K229" s="31">
        <v>10855360.946388591</v>
      </c>
      <c r="L229" s="31">
        <v>16276114.669113563</v>
      </c>
      <c r="M229" s="31">
        <v>17101165.885292571</v>
      </c>
      <c r="N229" s="31">
        <v>13737146.426372549</v>
      </c>
      <c r="O229" s="31">
        <f t="shared" si="44"/>
        <v>14492446.981791819</v>
      </c>
      <c r="P229" s="7">
        <f t="shared" si="45"/>
        <v>0.21067765276904951</v>
      </c>
      <c r="Q229" s="26">
        <v>0.35729053854484594</v>
      </c>
      <c r="R229" s="8">
        <v>94</v>
      </c>
      <c r="S229" s="7">
        <f t="shared" si="46"/>
        <v>0.2098776457979816</v>
      </c>
      <c r="T229" s="38">
        <f t="shared" si="47"/>
        <v>0.25928194570395902</v>
      </c>
      <c r="U229" s="31">
        <v>0</v>
      </c>
      <c r="V229" s="31">
        <v>0</v>
      </c>
      <c r="W229" s="31">
        <v>0</v>
      </c>
      <c r="X229" s="31">
        <v>0</v>
      </c>
      <c r="Y229" s="31">
        <f t="shared" si="48"/>
        <v>0</v>
      </c>
      <c r="Z229" s="7">
        <f t="shared" si="49"/>
        <v>0</v>
      </c>
      <c r="AA229" s="31" t="s">
        <v>1087</v>
      </c>
      <c r="AB229" s="31" t="s">
        <v>1088</v>
      </c>
      <c r="AC229" s="31" t="s">
        <v>1087</v>
      </c>
      <c r="AD229" s="31">
        <f t="shared" si="50"/>
        <v>0</v>
      </c>
      <c r="AE229" s="31">
        <f t="shared" si="51"/>
        <v>0</v>
      </c>
      <c r="AF229" s="7">
        <f t="shared" si="52"/>
        <v>0</v>
      </c>
      <c r="AG229" s="38">
        <f t="shared" si="53"/>
        <v>0</v>
      </c>
      <c r="AH229" s="38">
        <f t="shared" si="54"/>
        <v>12.521150722558636</v>
      </c>
      <c r="AI229" s="38" t="str">
        <f t="shared" si="55"/>
        <v>G1</v>
      </c>
    </row>
    <row r="230" spans="1:35" x14ac:dyDescent="0.25">
      <c r="A230" s="1">
        <v>50711</v>
      </c>
      <c r="B230" s="1" t="s">
        <v>763</v>
      </c>
      <c r="C230" s="1">
        <v>50</v>
      </c>
      <c r="D230" s="1" t="s">
        <v>145</v>
      </c>
      <c r="E230" s="31">
        <v>87336.322393826209</v>
      </c>
      <c r="F230" s="31">
        <v>93525.34755207249</v>
      </c>
      <c r="G230" s="31">
        <v>187901.10999626937</v>
      </c>
      <c r="H230" s="31">
        <v>209283.18381314192</v>
      </c>
      <c r="I230" s="31">
        <f t="shared" si="42"/>
        <v>144511.49093882748</v>
      </c>
      <c r="J230" s="38">
        <f t="shared" si="43"/>
        <v>0.1301680530437952</v>
      </c>
      <c r="K230" s="31">
        <v>8189513.6716996245</v>
      </c>
      <c r="L230" s="31">
        <v>9428706.817957934</v>
      </c>
      <c r="M230" s="31">
        <v>11279159.65580987</v>
      </c>
      <c r="N230" s="31">
        <v>11586424.298489988</v>
      </c>
      <c r="O230" s="31">
        <f t="shared" si="44"/>
        <v>10120951.110989355</v>
      </c>
      <c r="P230" s="7">
        <f t="shared" si="45"/>
        <v>0.13605153648079341</v>
      </c>
      <c r="Q230" s="26">
        <v>0.3524999018106123</v>
      </c>
      <c r="R230" s="8">
        <v>104.19999694824219</v>
      </c>
      <c r="S230" s="7">
        <f t="shared" si="46"/>
        <v>0.23265159629419083</v>
      </c>
      <c r="T230" s="38">
        <f t="shared" si="47"/>
        <v>0.24040101152853219</v>
      </c>
      <c r="U230" s="31">
        <v>0</v>
      </c>
      <c r="V230" s="31">
        <v>0</v>
      </c>
      <c r="W230" s="31">
        <v>1647.9705810546875</v>
      </c>
      <c r="X230" s="31">
        <v>706.96356201171875</v>
      </c>
      <c r="Y230" s="31">
        <f t="shared" si="48"/>
        <v>588.73353576660156</v>
      </c>
      <c r="Z230" s="7">
        <f t="shared" si="49"/>
        <v>1.2536394586821918E-2</v>
      </c>
      <c r="AA230" s="31" t="s">
        <v>1087</v>
      </c>
      <c r="AB230" s="31" t="s">
        <v>1088</v>
      </c>
      <c r="AC230" s="31" t="s">
        <v>1087</v>
      </c>
      <c r="AD230" s="31">
        <f t="shared" si="50"/>
        <v>0</v>
      </c>
      <c r="AE230" s="31">
        <f t="shared" si="51"/>
        <v>0</v>
      </c>
      <c r="AF230" s="7">
        <f t="shared" si="52"/>
        <v>0</v>
      </c>
      <c r="AG230" s="38">
        <f t="shared" si="53"/>
        <v>6.2681972934109592E-3</v>
      </c>
      <c r="AH230" s="38">
        <f t="shared" si="54"/>
        <v>12.561242062191278</v>
      </c>
      <c r="AI230" s="38" t="str">
        <f t="shared" si="55"/>
        <v>G1</v>
      </c>
    </row>
    <row r="231" spans="1:35" x14ac:dyDescent="0.25">
      <c r="A231" s="1">
        <v>25580</v>
      </c>
      <c r="B231" s="1" t="s">
        <v>365</v>
      </c>
      <c r="C231" s="1">
        <v>25</v>
      </c>
      <c r="D231" s="1" t="s">
        <v>61</v>
      </c>
      <c r="E231" s="31">
        <v>104432.35822272903</v>
      </c>
      <c r="F231" s="31">
        <v>135920.40129611164</v>
      </c>
      <c r="G231" s="31">
        <v>141125.48632516351</v>
      </c>
      <c r="H231" s="31">
        <v>348311.90474949981</v>
      </c>
      <c r="I231" s="31">
        <f t="shared" si="42"/>
        <v>182447.53764837602</v>
      </c>
      <c r="J231" s="38">
        <f t="shared" si="43"/>
        <v>0.16667456181982798</v>
      </c>
      <c r="K231" s="31">
        <v>14461572.992743196</v>
      </c>
      <c r="L231" s="31">
        <v>12538562.460689351</v>
      </c>
      <c r="M231" s="31">
        <v>11333164.548694571</v>
      </c>
      <c r="N231" s="31">
        <v>10909088.458042381</v>
      </c>
      <c r="O231" s="31">
        <f t="shared" si="44"/>
        <v>12310597.115042375</v>
      </c>
      <c r="P231" s="7">
        <f t="shared" si="45"/>
        <v>0.17343113883155126</v>
      </c>
      <c r="Q231" s="26">
        <v>0.22074024674891632</v>
      </c>
      <c r="R231" s="8">
        <v>93.099998474121094</v>
      </c>
      <c r="S231" s="7">
        <f t="shared" si="46"/>
        <v>0.20786817556961931</v>
      </c>
      <c r="T231" s="38">
        <f t="shared" si="47"/>
        <v>0.20067985371669564</v>
      </c>
      <c r="U231" s="31">
        <v>3576.522705078125</v>
      </c>
      <c r="V231" s="31">
        <v>0</v>
      </c>
      <c r="W231" s="31">
        <v>0</v>
      </c>
      <c r="X231" s="31">
        <v>0</v>
      </c>
      <c r="Y231" s="31">
        <f t="shared" si="48"/>
        <v>894.13067626953125</v>
      </c>
      <c r="Z231" s="7">
        <f t="shared" si="49"/>
        <v>1.9039470811359649E-2</v>
      </c>
      <c r="AA231" s="31" t="s">
        <v>1087</v>
      </c>
      <c r="AB231" s="31" t="s">
        <v>1088</v>
      </c>
      <c r="AC231" s="31" t="s">
        <v>1087</v>
      </c>
      <c r="AD231" s="31">
        <f t="shared" si="50"/>
        <v>0</v>
      </c>
      <c r="AE231" s="31">
        <f t="shared" si="51"/>
        <v>0</v>
      </c>
      <c r="AF231" s="7">
        <f t="shared" si="52"/>
        <v>0</v>
      </c>
      <c r="AG231" s="38">
        <f t="shared" si="53"/>
        <v>9.5197354056798245E-3</v>
      </c>
      <c r="AH231" s="38">
        <f t="shared" si="54"/>
        <v>12.562471698073448</v>
      </c>
      <c r="AI231" s="38" t="str">
        <f t="shared" si="55"/>
        <v>G1</v>
      </c>
    </row>
    <row r="232" spans="1:35" x14ac:dyDescent="0.25">
      <c r="A232" s="1">
        <v>70230</v>
      </c>
      <c r="B232" s="1" t="s">
        <v>956</v>
      </c>
      <c r="C232" s="1">
        <v>70</v>
      </c>
      <c r="D232" s="1" t="s">
        <v>214</v>
      </c>
      <c r="E232" s="31">
        <v>54637.702904711899</v>
      </c>
      <c r="F232" s="31">
        <v>124993.87250096077</v>
      </c>
      <c r="G232" s="31">
        <v>129598.64321425164</v>
      </c>
      <c r="H232" s="31">
        <v>153942.81311543309</v>
      </c>
      <c r="I232" s="31">
        <f t="shared" si="42"/>
        <v>115793.25793383934</v>
      </c>
      <c r="J232" s="38">
        <f t="shared" si="43"/>
        <v>0.10253200458424738</v>
      </c>
      <c r="K232" s="31">
        <v>4743783.1962706</v>
      </c>
      <c r="L232" s="31">
        <v>5059384.3585523637</v>
      </c>
      <c r="M232" s="31">
        <v>5929222.2234579306</v>
      </c>
      <c r="N232" s="31">
        <v>4743219.3061361257</v>
      </c>
      <c r="O232" s="31">
        <f t="shared" si="44"/>
        <v>5118902.2711042548</v>
      </c>
      <c r="P232" s="7">
        <f t="shared" si="45"/>
        <v>5.0661205702263061E-2</v>
      </c>
      <c r="Q232" s="26">
        <v>0.62494258153422144</v>
      </c>
      <c r="R232" s="8">
        <v>52.700000762939453</v>
      </c>
      <c r="S232" s="7">
        <f t="shared" si="46"/>
        <v>0.11766544780508049</v>
      </c>
      <c r="T232" s="38">
        <f t="shared" si="47"/>
        <v>0.26442307834718831</v>
      </c>
      <c r="U232" s="31">
        <v>3902.43310546875</v>
      </c>
      <c r="V232" s="31">
        <v>0</v>
      </c>
      <c r="W232" s="31">
        <v>0</v>
      </c>
      <c r="X232" s="31">
        <v>0</v>
      </c>
      <c r="Y232" s="31">
        <f t="shared" si="48"/>
        <v>975.6082763671875</v>
      </c>
      <c r="Z232" s="7">
        <f t="shared" si="49"/>
        <v>2.077444135874229E-2</v>
      </c>
      <c r="AA232" s="31" t="s">
        <v>1087</v>
      </c>
      <c r="AB232" s="31" t="s">
        <v>1088</v>
      </c>
      <c r="AC232" s="31" t="s">
        <v>1087</v>
      </c>
      <c r="AD232" s="31">
        <f t="shared" si="50"/>
        <v>0</v>
      </c>
      <c r="AE232" s="31">
        <f t="shared" si="51"/>
        <v>0</v>
      </c>
      <c r="AF232" s="7">
        <f t="shared" si="52"/>
        <v>0</v>
      </c>
      <c r="AG232" s="38">
        <f t="shared" si="53"/>
        <v>1.0387220679371145E-2</v>
      </c>
      <c r="AH232" s="38">
        <f t="shared" si="54"/>
        <v>12.578076787026896</v>
      </c>
      <c r="AI232" s="38" t="str">
        <f t="shared" si="55"/>
        <v>G1</v>
      </c>
    </row>
    <row r="233" spans="1:35" x14ac:dyDescent="0.25">
      <c r="A233" s="1">
        <v>52233</v>
      </c>
      <c r="B233" s="1" t="s">
        <v>215</v>
      </c>
      <c r="C233" s="1">
        <v>52</v>
      </c>
      <c r="D233" s="1" t="s">
        <v>18</v>
      </c>
      <c r="E233" s="31">
        <v>19925.665161116554</v>
      </c>
      <c r="F233" s="31">
        <v>23537.832414296907</v>
      </c>
      <c r="G233" s="31">
        <v>40618.729724854093</v>
      </c>
      <c r="H233" s="31">
        <v>67458.269015502636</v>
      </c>
      <c r="I233" s="31">
        <f t="shared" si="42"/>
        <v>37885.12407894255</v>
      </c>
      <c r="J233" s="38">
        <f t="shared" si="43"/>
        <v>2.7559670379949518E-2</v>
      </c>
      <c r="K233" s="31">
        <v>3719140.822838929</v>
      </c>
      <c r="L233" s="31">
        <v>3234686.1192133883</v>
      </c>
      <c r="M233" s="31">
        <v>3128792.7825811682</v>
      </c>
      <c r="N233" s="31">
        <v>3083775.3012658819</v>
      </c>
      <c r="O233" s="31">
        <f t="shared" si="44"/>
        <v>3291598.7564748419</v>
      </c>
      <c r="P233" s="7">
        <f t="shared" si="45"/>
        <v>1.946717770661462E-2</v>
      </c>
      <c r="Q233" s="26">
        <v>0.11765863901830829</v>
      </c>
      <c r="R233" s="8">
        <v>72.699996948242188</v>
      </c>
      <c r="S233" s="7">
        <f t="shared" si="46"/>
        <v>0.16232025754273954</v>
      </c>
      <c r="T233" s="38">
        <f t="shared" si="47"/>
        <v>9.9815358089220818E-2</v>
      </c>
      <c r="U233" s="31">
        <v>0</v>
      </c>
      <c r="V233" s="31">
        <v>0</v>
      </c>
      <c r="W233" s="31">
        <v>0</v>
      </c>
      <c r="X233" s="31">
        <v>0</v>
      </c>
      <c r="Y233" s="31">
        <f t="shared" si="48"/>
        <v>0</v>
      </c>
      <c r="Z233" s="7">
        <f t="shared" si="49"/>
        <v>0</v>
      </c>
      <c r="AA233" s="31" t="s">
        <v>1085</v>
      </c>
      <c r="AB233" s="31" t="s">
        <v>1088</v>
      </c>
      <c r="AC233" s="31" t="s">
        <v>1088</v>
      </c>
      <c r="AD233" s="31">
        <f t="shared" si="50"/>
        <v>0</v>
      </c>
      <c r="AE233" s="31">
        <f t="shared" si="51"/>
        <v>1</v>
      </c>
      <c r="AF233" s="7">
        <f t="shared" si="52"/>
        <v>0.5</v>
      </c>
      <c r="AG233" s="38">
        <f t="shared" si="53"/>
        <v>0.25</v>
      </c>
      <c r="AH233" s="38">
        <f t="shared" si="54"/>
        <v>12.579167615639012</v>
      </c>
      <c r="AI233" s="38" t="str">
        <f t="shared" si="55"/>
        <v>G1</v>
      </c>
    </row>
    <row r="234" spans="1:35" x14ac:dyDescent="0.25">
      <c r="A234" s="1">
        <v>25339</v>
      </c>
      <c r="B234" s="1" t="s">
        <v>471</v>
      </c>
      <c r="C234" s="1">
        <v>25</v>
      </c>
      <c r="D234" s="1" t="s">
        <v>61</v>
      </c>
      <c r="E234" s="31">
        <v>111816.09804432598</v>
      </c>
      <c r="F234" s="31">
        <v>124388.28335835288</v>
      </c>
      <c r="G234" s="31">
        <v>131298.64947080487</v>
      </c>
      <c r="H234" s="31">
        <v>170018.97892429389</v>
      </c>
      <c r="I234" s="31">
        <f t="shared" si="42"/>
        <v>134380.50244944441</v>
      </c>
      <c r="J234" s="38">
        <f t="shared" si="43"/>
        <v>0.12041882896071596</v>
      </c>
      <c r="K234" s="31">
        <v>14898522.494583389</v>
      </c>
      <c r="L234" s="31">
        <v>15081667.676955234</v>
      </c>
      <c r="M234" s="31">
        <v>13122040.443961821</v>
      </c>
      <c r="N234" s="31">
        <v>18275347.189708412</v>
      </c>
      <c r="O234" s="31">
        <f t="shared" si="44"/>
        <v>15344394.451302214</v>
      </c>
      <c r="P234" s="7">
        <f t="shared" si="45"/>
        <v>0.2252213084901511</v>
      </c>
      <c r="Q234" s="26">
        <v>0.27239443495240417</v>
      </c>
      <c r="R234" s="8">
        <v>50.299999237060547</v>
      </c>
      <c r="S234" s="7">
        <f t="shared" si="46"/>
        <v>0.11230686620760147</v>
      </c>
      <c r="T234" s="38">
        <f t="shared" si="47"/>
        <v>0.20330753655005226</v>
      </c>
      <c r="U234" s="31">
        <v>5745.859375</v>
      </c>
      <c r="V234" s="31">
        <v>12455.51171875</v>
      </c>
      <c r="W234" s="31">
        <v>2043.69580078125</v>
      </c>
      <c r="X234" s="31">
        <v>0</v>
      </c>
      <c r="Y234" s="31">
        <f t="shared" si="48"/>
        <v>5061.2667236328125</v>
      </c>
      <c r="Z234" s="7">
        <f t="shared" si="49"/>
        <v>0.10777377693287465</v>
      </c>
      <c r="AA234" s="31" t="s">
        <v>1087</v>
      </c>
      <c r="AB234" s="31" t="s">
        <v>1088</v>
      </c>
      <c r="AC234" s="31" t="s">
        <v>1087</v>
      </c>
      <c r="AD234" s="31">
        <f t="shared" si="50"/>
        <v>0</v>
      </c>
      <c r="AE234" s="31">
        <f t="shared" si="51"/>
        <v>0</v>
      </c>
      <c r="AF234" s="7">
        <f t="shared" si="52"/>
        <v>0</v>
      </c>
      <c r="AG234" s="38">
        <f t="shared" si="53"/>
        <v>5.3886888466437327E-2</v>
      </c>
      <c r="AH234" s="38">
        <f t="shared" si="54"/>
        <v>12.587108465906852</v>
      </c>
      <c r="AI234" s="38" t="str">
        <f t="shared" si="55"/>
        <v>G1</v>
      </c>
    </row>
    <row r="235" spans="1:35" x14ac:dyDescent="0.25">
      <c r="A235" s="1">
        <v>18150</v>
      </c>
      <c r="B235" s="1" t="s">
        <v>998</v>
      </c>
      <c r="C235" s="1">
        <v>18</v>
      </c>
      <c r="D235" s="1" t="s">
        <v>1121</v>
      </c>
      <c r="E235" s="31">
        <v>65086.570660985264</v>
      </c>
      <c r="F235" s="31">
        <v>71827.195738008289</v>
      </c>
      <c r="G235" s="31">
        <v>232072.92194946291</v>
      </c>
      <c r="H235" s="31">
        <v>169887.06690136026</v>
      </c>
      <c r="I235" s="31">
        <f t="shared" si="42"/>
        <v>134718.43881245417</v>
      </c>
      <c r="J235" s="38">
        <f t="shared" si="43"/>
        <v>0.12074403092222798</v>
      </c>
      <c r="K235" s="31">
        <v>4243734.5552055929</v>
      </c>
      <c r="L235" s="31">
        <v>4516660.561710652</v>
      </c>
      <c r="M235" s="31">
        <v>11545654.025726629</v>
      </c>
      <c r="N235" s="31">
        <v>5253931.5256015891</v>
      </c>
      <c r="O235" s="31">
        <f t="shared" si="44"/>
        <v>6389995.1670611156</v>
      </c>
      <c r="P235" s="7">
        <f t="shared" si="45"/>
        <v>7.2360122748120925E-2</v>
      </c>
      <c r="Q235" s="26">
        <v>0.36530801713036448</v>
      </c>
      <c r="R235" s="8">
        <v>149.80000305175781</v>
      </c>
      <c r="S235" s="7">
        <f t="shared" si="46"/>
        <v>0.33446459554290842</v>
      </c>
      <c r="T235" s="38">
        <f t="shared" si="47"/>
        <v>0.25737757847379794</v>
      </c>
      <c r="U235" s="31">
        <v>0</v>
      </c>
      <c r="V235" s="31">
        <v>0</v>
      </c>
      <c r="W235" s="31">
        <v>0</v>
      </c>
      <c r="X235" s="31">
        <v>0</v>
      </c>
      <c r="Y235" s="31">
        <f t="shared" si="48"/>
        <v>0</v>
      </c>
      <c r="Z235" s="7">
        <f t="shared" si="49"/>
        <v>0</v>
      </c>
      <c r="AA235" s="31" t="s">
        <v>1087</v>
      </c>
      <c r="AB235" s="31" t="s">
        <v>1088</v>
      </c>
      <c r="AC235" s="31" t="s">
        <v>1087</v>
      </c>
      <c r="AD235" s="31">
        <f t="shared" si="50"/>
        <v>0</v>
      </c>
      <c r="AE235" s="31">
        <f t="shared" si="51"/>
        <v>0</v>
      </c>
      <c r="AF235" s="7">
        <f t="shared" si="52"/>
        <v>0</v>
      </c>
      <c r="AG235" s="38">
        <f t="shared" si="53"/>
        <v>0</v>
      </c>
      <c r="AH235" s="38">
        <f t="shared" si="54"/>
        <v>12.604053646534197</v>
      </c>
      <c r="AI235" s="38" t="str">
        <f t="shared" si="55"/>
        <v>G1</v>
      </c>
    </row>
    <row r="236" spans="1:35" x14ac:dyDescent="0.25">
      <c r="A236" s="1">
        <v>52687</v>
      </c>
      <c r="B236" s="1" t="s">
        <v>197</v>
      </c>
      <c r="C236" s="1">
        <v>52</v>
      </c>
      <c r="D236" s="1" t="s">
        <v>18</v>
      </c>
      <c r="E236" s="31">
        <v>19855.487820825267</v>
      </c>
      <c r="F236" s="31">
        <v>25179.411626983368</v>
      </c>
      <c r="G236" s="31">
        <v>43354.619917316064</v>
      </c>
      <c r="H236" s="31">
        <v>60918.736802557731</v>
      </c>
      <c r="I236" s="31">
        <f t="shared" si="42"/>
        <v>37327.064041920603</v>
      </c>
      <c r="J236" s="38">
        <f t="shared" si="43"/>
        <v>2.7022639629352963E-2</v>
      </c>
      <c r="K236" s="31">
        <v>3512521.8440277036</v>
      </c>
      <c r="L236" s="31">
        <v>4776826.5058698729</v>
      </c>
      <c r="M236" s="31">
        <v>5037578.6723866221</v>
      </c>
      <c r="N236" s="31">
        <v>4812066.5899074739</v>
      </c>
      <c r="O236" s="31">
        <f t="shared" si="44"/>
        <v>4534748.4030479183</v>
      </c>
      <c r="P236" s="7">
        <f t="shared" si="45"/>
        <v>4.0689073558900321E-2</v>
      </c>
      <c r="Q236" s="26">
        <v>0.13965439064940299</v>
      </c>
      <c r="R236" s="8">
        <v>44.5</v>
      </c>
      <c r="S236" s="7">
        <f t="shared" si="46"/>
        <v>9.9356970617129586E-2</v>
      </c>
      <c r="T236" s="38">
        <f t="shared" si="47"/>
        <v>9.3233478275144319E-2</v>
      </c>
      <c r="U236" s="31">
        <v>0</v>
      </c>
      <c r="V236" s="31">
        <v>2258.650146484375</v>
      </c>
      <c r="W236" s="31">
        <v>332.390380859375</v>
      </c>
      <c r="X236" s="31">
        <v>390.95169067382813</v>
      </c>
      <c r="Y236" s="31">
        <f t="shared" si="48"/>
        <v>745.49805450439453</v>
      </c>
      <c r="Z236" s="7">
        <f t="shared" si="49"/>
        <v>1.5874512334014976E-2</v>
      </c>
      <c r="AA236" s="31" t="s">
        <v>1085</v>
      </c>
      <c r="AB236" s="31" t="s">
        <v>1088</v>
      </c>
      <c r="AC236" s="31" t="s">
        <v>1088</v>
      </c>
      <c r="AD236" s="31">
        <f t="shared" si="50"/>
        <v>0</v>
      </c>
      <c r="AE236" s="31">
        <f t="shared" si="51"/>
        <v>1</v>
      </c>
      <c r="AF236" s="7">
        <f t="shared" si="52"/>
        <v>0.5</v>
      </c>
      <c r="AG236" s="38">
        <f t="shared" si="53"/>
        <v>0.25793725616700747</v>
      </c>
      <c r="AH236" s="38">
        <f t="shared" si="54"/>
        <v>12.606445802383492</v>
      </c>
      <c r="AI236" s="38" t="str">
        <f t="shared" si="55"/>
        <v>G1</v>
      </c>
    </row>
    <row r="237" spans="1:35" x14ac:dyDescent="0.25">
      <c r="A237" s="1">
        <v>70742</v>
      </c>
      <c r="B237" s="1" t="s">
        <v>1191</v>
      </c>
      <c r="C237" s="1">
        <v>70</v>
      </c>
      <c r="D237" s="1" t="s">
        <v>214</v>
      </c>
      <c r="E237" s="31">
        <v>78382.601918085289</v>
      </c>
      <c r="F237" s="31">
        <v>79030.573010530425</v>
      </c>
      <c r="G237" s="31">
        <v>56793.55057867882</v>
      </c>
      <c r="H237" s="31">
        <v>75241.184098735699</v>
      </c>
      <c r="I237" s="31">
        <f t="shared" si="42"/>
        <v>72361.977401507553</v>
      </c>
      <c r="J237" s="38">
        <f t="shared" si="43"/>
        <v>6.0737337995837817E-2</v>
      </c>
      <c r="K237" s="31">
        <v>5130941.8745563924</v>
      </c>
      <c r="L237" s="31">
        <v>5263925.8787753191</v>
      </c>
      <c r="M237" s="31">
        <v>5519364.9573117122</v>
      </c>
      <c r="N237" s="31">
        <v>5060578.3613477843</v>
      </c>
      <c r="O237" s="31">
        <f t="shared" si="44"/>
        <v>5243702.7679978022</v>
      </c>
      <c r="P237" s="7">
        <f t="shared" si="45"/>
        <v>5.2791683842758341E-2</v>
      </c>
      <c r="Q237" s="26">
        <v>0.75845998575160289</v>
      </c>
      <c r="R237" s="8">
        <v>63.799999237060547</v>
      </c>
      <c r="S237" s="7">
        <f t="shared" si="46"/>
        <v>0.14244886852965202</v>
      </c>
      <c r="T237" s="38">
        <f t="shared" si="47"/>
        <v>0.31790017937467108</v>
      </c>
      <c r="U237" s="31">
        <v>0</v>
      </c>
      <c r="V237" s="31">
        <v>0</v>
      </c>
      <c r="W237" s="31">
        <v>0</v>
      </c>
      <c r="X237" s="31">
        <v>0</v>
      </c>
      <c r="Y237" s="31">
        <f t="shared" si="48"/>
        <v>0</v>
      </c>
      <c r="Z237" s="7">
        <f t="shared" si="49"/>
        <v>0</v>
      </c>
      <c r="AA237" s="31" t="s">
        <v>1087</v>
      </c>
      <c r="AB237" s="31" t="s">
        <v>1088</v>
      </c>
      <c r="AC237" s="31" t="s">
        <v>1087</v>
      </c>
      <c r="AD237" s="31">
        <f t="shared" si="50"/>
        <v>0</v>
      </c>
      <c r="AE237" s="31">
        <f t="shared" si="51"/>
        <v>0</v>
      </c>
      <c r="AF237" s="7">
        <f t="shared" si="52"/>
        <v>0</v>
      </c>
      <c r="AG237" s="38">
        <f t="shared" si="53"/>
        <v>0</v>
      </c>
      <c r="AH237" s="38">
        <f t="shared" si="54"/>
        <v>12.621250579016962</v>
      </c>
      <c r="AI237" s="38" t="str">
        <f t="shared" si="55"/>
        <v>G1</v>
      </c>
    </row>
    <row r="238" spans="1:35" x14ac:dyDescent="0.25">
      <c r="A238" s="1">
        <v>52258</v>
      </c>
      <c r="B238" s="1" t="s">
        <v>1172</v>
      </c>
      <c r="C238" s="1">
        <v>52</v>
      </c>
      <c r="D238" s="1" t="s">
        <v>18</v>
      </c>
      <c r="E238" s="31">
        <v>37712.697180055948</v>
      </c>
      <c r="F238" s="31">
        <v>19356.680401002632</v>
      </c>
      <c r="G238" s="31">
        <v>30453.951637945065</v>
      </c>
      <c r="H238" s="31">
        <v>46701.338949589968</v>
      </c>
      <c r="I238" s="31">
        <f t="shared" si="42"/>
        <v>33556.167042148401</v>
      </c>
      <c r="J238" s="38">
        <f t="shared" si="43"/>
        <v>2.3393840733419248E-2</v>
      </c>
      <c r="K238" s="31">
        <v>3347309.7929204414</v>
      </c>
      <c r="L238" s="31">
        <v>4062510.7479079636</v>
      </c>
      <c r="M238" s="31">
        <v>4415963.6930595972</v>
      </c>
      <c r="N238" s="31">
        <v>4783555.1070988867</v>
      </c>
      <c r="O238" s="31">
        <f t="shared" si="44"/>
        <v>4152334.8352467222</v>
      </c>
      <c r="P238" s="7">
        <f t="shared" si="45"/>
        <v>3.4160864400212425E-2</v>
      </c>
      <c r="Q238" s="26">
        <v>7.0941443913145719E-2</v>
      </c>
      <c r="R238" s="8">
        <v>79.199996948242188</v>
      </c>
      <c r="S238" s="7">
        <f t="shared" si="46"/>
        <v>0.17683307347557869</v>
      </c>
      <c r="T238" s="38">
        <f t="shared" si="47"/>
        <v>9.3978460596312277E-2</v>
      </c>
      <c r="U238" s="31">
        <v>815.4718017578125</v>
      </c>
      <c r="V238" s="31">
        <v>0</v>
      </c>
      <c r="W238" s="31">
        <v>0</v>
      </c>
      <c r="X238" s="31">
        <v>3527.47509765625</v>
      </c>
      <c r="Y238" s="31">
        <f t="shared" si="48"/>
        <v>1085.7367248535156</v>
      </c>
      <c r="Z238" s="7">
        <f t="shared" si="49"/>
        <v>2.3119498335429336E-2</v>
      </c>
      <c r="AA238" s="31" t="s">
        <v>1085</v>
      </c>
      <c r="AB238" s="31" t="s">
        <v>1088</v>
      </c>
      <c r="AC238" s="31" t="s">
        <v>1087</v>
      </c>
      <c r="AD238" s="31">
        <f t="shared" si="50"/>
        <v>0</v>
      </c>
      <c r="AE238" s="31">
        <f t="shared" si="51"/>
        <v>1</v>
      </c>
      <c r="AF238" s="7">
        <f t="shared" si="52"/>
        <v>0.5</v>
      </c>
      <c r="AG238" s="38">
        <f t="shared" si="53"/>
        <v>0.26155974916771468</v>
      </c>
      <c r="AH238" s="38">
        <f t="shared" si="54"/>
        <v>12.631068349914873</v>
      </c>
      <c r="AI238" s="38" t="str">
        <f t="shared" si="55"/>
        <v>G1</v>
      </c>
    </row>
    <row r="239" spans="1:35" x14ac:dyDescent="0.25">
      <c r="A239" s="1">
        <v>18256</v>
      </c>
      <c r="B239" s="1" t="s">
        <v>691</v>
      </c>
      <c r="C239" s="1">
        <v>18</v>
      </c>
      <c r="D239" s="1" t="s">
        <v>1121</v>
      </c>
      <c r="E239" s="31">
        <v>53475.186002917544</v>
      </c>
      <c r="F239" s="31">
        <v>66709.729151817519</v>
      </c>
      <c r="G239" s="31">
        <v>98510.147288824359</v>
      </c>
      <c r="H239" s="31">
        <v>158773.08573903918</v>
      </c>
      <c r="I239" s="31">
        <f t="shared" si="42"/>
        <v>94367.037045649646</v>
      </c>
      <c r="J239" s="38">
        <f t="shared" si="43"/>
        <v>8.1913184524247964E-2</v>
      </c>
      <c r="K239" s="31">
        <v>4391741.6294179177</v>
      </c>
      <c r="L239" s="31">
        <v>4878906.6534628468</v>
      </c>
      <c r="M239" s="31">
        <v>4692056.1080389125</v>
      </c>
      <c r="N239" s="31">
        <v>4893247.4491274655</v>
      </c>
      <c r="O239" s="31">
        <f t="shared" si="44"/>
        <v>4713987.9600117858</v>
      </c>
      <c r="P239" s="7">
        <f t="shared" si="45"/>
        <v>4.3748884757803655E-2</v>
      </c>
      <c r="Q239" s="26">
        <v>0.52304193037974689</v>
      </c>
      <c r="R239" s="8">
        <v>127.59999847412109</v>
      </c>
      <c r="S239" s="7">
        <f t="shared" si="46"/>
        <v>0.28489773705930405</v>
      </c>
      <c r="T239" s="38">
        <f t="shared" si="47"/>
        <v>0.28389618406561823</v>
      </c>
      <c r="U239" s="31">
        <v>2917.984375</v>
      </c>
      <c r="V239" s="31">
        <v>1431.756103515625</v>
      </c>
      <c r="W239" s="31">
        <v>0</v>
      </c>
      <c r="X239" s="31">
        <v>635.0870361328125</v>
      </c>
      <c r="Y239" s="31">
        <f t="shared" si="48"/>
        <v>1246.2068786621094</v>
      </c>
      <c r="Z239" s="7">
        <f t="shared" si="49"/>
        <v>2.6536523263239908E-2</v>
      </c>
      <c r="AA239" s="31" t="s">
        <v>1087</v>
      </c>
      <c r="AB239" s="31" t="s">
        <v>1088</v>
      </c>
      <c r="AC239" s="31" t="s">
        <v>1087</v>
      </c>
      <c r="AD239" s="31">
        <f t="shared" si="50"/>
        <v>0</v>
      </c>
      <c r="AE239" s="31">
        <f t="shared" si="51"/>
        <v>0</v>
      </c>
      <c r="AF239" s="7">
        <f t="shared" si="52"/>
        <v>0</v>
      </c>
      <c r="AG239" s="38">
        <f t="shared" si="53"/>
        <v>1.3268261631619954E-2</v>
      </c>
      <c r="AH239" s="38">
        <f t="shared" si="54"/>
        <v>12.635921007382869</v>
      </c>
      <c r="AI239" s="38" t="str">
        <f t="shared" si="55"/>
        <v>G1</v>
      </c>
    </row>
    <row r="240" spans="1:35" x14ac:dyDescent="0.25">
      <c r="A240" s="1">
        <v>54377</v>
      </c>
      <c r="B240" s="1" t="s">
        <v>517</v>
      </c>
      <c r="C240" s="1">
        <v>54</v>
      </c>
      <c r="D240" s="1" t="s">
        <v>12</v>
      </c>
      <c r="E240" s="31">
        <v>88304.121067031447</v>
      </c>
      <c r="F240" s="31">
        <v>76870.812664517958</v>
      </c>
      <c r="G240" s="31">
        <v>149495.71256263947</v>
      </c>
      <c r="H240" s="31">
        <v>279163.24160991696</v>
      </c>
      <c r="I240" s="31">
        <f t="shared" si="42"/>
        <v>148458.47197602649</v>
      </c>
      <c r="J240" s="38">
        <f t="shared" si="43"/>
        <v>0.1339663006307551</v>
      </c>
      <c r="K240" s="31">
        <v>5549585.5763396295</v>
      </c>
      <c r="L240" s="31">
        <v>6271011.4724979764</v>
      </c>
      <c r="M240" s="31">
        <v>6648401.1572851622</v>
      </c>
      <c r="N240" s="31">
        <v>7017244.6955997292</v>
      </c>
      <c r="O240" s="31">
        <f t="shared" si="44"/>
        <v>6371560.7254306246</v>
      </c>
      <c r="P240" s="7">
        <f t="shared" si="45"/>
        <v>7.2045427086616515E-2</v>
      </c>
      <c r="Q240" s="26">
        <v>0.24322481677177432</v>
      </c>
      <c r="R240" s="8">
        <v>81.699996948242188</v>
      </c>
      <c r="S240" s="7">
        <f t="shared" si="46"/>
        <v>0.18241492575743992</v>
      </c>
      <c r="T240" s="38">
        <f t="shared" si="47"/>
        <v>0.16589505653861025</v>
      </c>
      <c r="U240" s="31">
        <v>25082.4296875</v>
      </c>
      <c r="V240" s="31">
        <v>1088.8009033203125</v>
      </c>
      <c r="W240" s="31">
        <v>1330.1456298828125</v>
      </c>
      <c r="X240" s="31">
        <v>2552.669189453125</v>
      </c>
      <c r="Y240" s="31">
        <f t="shared" si="48"/>
        <v>7513.5113525390625</v>
      </c>
      <c r="Z240" s="7">
        <f t="shared" si="49"/>
        <v>0.159991468679198</v>
      </c>
      <c r="AA240" s="31" t="s">
        <v>1087</v>
      </c>
      <c r="AB240" s="31" t="s">
        <v>1088</v>
      </c>
      <c r="AC240" s="31" t="s">
        <v>1088</v>
      </c>
      <c r="AD240" s="31">
        <f t="shared" si="50"/>
        <v>0</v>
      </c>
      <c r="AE240" s="31">
        <f t="shared" si="51"/>
        <v>0</v>
      </c>
      <c r="AF240" s="7">
        <f t="shared" si="52"/>
        <v>0</v>
      </c>
      <c r="AG240" s="38">
        <f t="shared" si="53"/>
        <v>7.9995734339599001E-2</v>
      </c>
      <c r="AH240" s="38">
        <f t="shared" si="54"/>
        <v>12.661903050298811</v>
      </c>
      <c r="AI240" s="38" t="str">
        <f t="shared" si="55"/>
        <v>G1</v>
      </c>
    </row>
    <row r="241" spans="1:35" x14ac:dyDescent="0.25">
      <c r="A241" s="1">
        <v>54599</v>
      </c>
      <c r="B241" s="1" t="s">
        <v>292</v>
      </c>
      <c r="C241" s="1">
        <v>54</v>
      </c>
      <c r="D241" s="1" t="s">
        <v>12</v>
      </c>
      <c r="E241" s="31">
        <v>73330.951933312841</v>
      </c>
      <c r="F241" s="31">
        <v>90045.299610837392</v>
      </c>
      <c r="G241" s="31">
        <v>121725.03759624327</v>
      </c>
      <c r="H241" s="31">
        <v>159190.54203257625</v>
      </c>
      <c r="I241" s="31">
        <f t="shared" si="42"/>
        <v>111072.95779324244</v>
      </c>
      <c r="J241" s="38">
        <f t="shared" si="43"/>
        <v>9.7989578753017156E-2</v>
      </c>
      <c r="K241" s="31">
        <v>4310725.8960904581</v>
      </c>
      <c r="L241" s="31">
        <v>4799467.9059006777</v>
      </c>
      <c r="M241" s="31">
        <v>5413156.9831892299</v>
      </c>
      <c r="N241" s="31">
        <v>5141917.9488569852</v>
      </c>
      <c r="O241" s="31">
        <f t="shared" si="44"/>
        <v>4916317.1835093368</v>
      </c>
      <c r="P241" s="7">
        <f t="shared" si="45"/>
        <v>4.7202861292949989E-2</v>
      </c>
      <c r="Q241" s="26">
        <v>0.42040342475692932</v>
      </c>
      <c r="R241" s="8">
        <v>84.099998474121094</v>
      </c>
      <c r="S241" s="7">
        <f t="shared" si="46"/>
        <v>0.18777350735491893</v>
      </c>
      <c r="T241" s="38">
        <f t="shared" si="47"/>
        <v>0.21845993113493276</v>
      </c>
      <c r="U241" s="31">
        <v>1088.91162109375</v>
      </c>
      <c r="V241" s="31">
        <v>15309.611328125</v>
      </c>
      <c r="W241" s="31">
        <v>1639.5333251953125</v>
      </c>
      <c r="X241" s="31">
        <v>6562.47265625</v>
      </c>
      <c r="Y241" s="31">
        <f t="shared" si="48"/>
        <v>6150.1322326660156</v>
      </c>
      <c r="Z241" s="7">
        <f t="shared" si="49"/>
        <v>0.1309598990814056</v>
      </c>
      <c r="AA241" s="31" t="s">
        <v>1087</v>
      </c>
      <c r="AB241" s="31" t="s">
        <v>1088</v>
      </c>
      <c r="AC241" s="31" t="s">
        <v>1088</v>
      </c>
      <c r="AD241" s="31">
        <f t="shared" si="50"/>
        <v>0</v>
      </c>
      <c r="AE241" s="31">
        <f t="shared" si="51"/>
        <v>0</v>
      </c>
      <c r="AF241" s="7">
        <f t="shared" si="52"/>
        <v>0</v>
      </c>
      <c r="AG241" s="38">
        <f t="shared" si="53"/>
        <v>6.5479949540702798E-2</v>
      </c>
      <c r="AH241" s="38">
        <f t="shared" si="54"/>
        <v>12.730981980955089</v>
      </c>
      <c r="AI241" s="38" t="str">
        <f t="shared" si="55"/>
        <v>G1</v>
      </c>
    </row>
    <row r="242" spans="1:35" x14ac:dyDescent="0.25">
      <c r="A242" s="1">
        <v>52685</v>
      </c>
      <c r="B242" s="1" t="s">
        <v>155</v>
      </c>
      <c r="C242" s="1">
        <v>52</v>
      </c>
      <c r="D242" s="1" t="s">
        <v>18</v>
      </c>
      <c r="E242" s="31">
        <v>35538.340447612172</v>
      </c>
      <c r="F242" s="31">
        <v>36909.602807361007</v>
      </c>
      <c r="G242" s="31">
        <v>47535.092882801</v>
      </c>
      <c r="H242" s="31">
        <v>19046.247828088046</v>
      </c>
      <c r="I242" s="31">
        <f t="shared" si="42"/>
        <v>34757.32099146556</v>
      </c>
      <c r="J242" s="38">
        <f t="shared" si="43"/>
        <v>2.4549731792069707E-2</v>
      </c>
      <c r="K242" s="31">
        <v>2259524.3374595819</v>
      </c>
      <c r="L242" s="31">
        <v>2582001.8550758613</v>
      </c>
      <c r="M242" s="31">
        <v>2834752.2724949685</v>
      </c>
      <c r="N242" s="31">
        <v>2417267.6955076228</v>
      </c>
      <c r="O242" s="31">
        <f t="shared" si="44"/>
        <v>2523386.5401345086</v>
      </c>
      <c r="P242" s="7">
        <f t="shared" si="45"/>
        <v>6.352972435696917E-3</v>
      </c>
      <c r="Q242" s="26">
        <v>0.21681162439456278</v>
      </c>
      <c r="R242" s="8">
        <v>45</v>
      </c>
      <c r="S242" s="7">
        <f t="shared" si="46"/>
        <v>0.10047334107350184</v>
      </c>
      <c r="T242" s="38">
        <f t="shared" si="47"/>
        <v>0.10787931263458717</v>
      </c>
      <c r="U242" s="31">
        <v>0</v>
      </c>
      <c r="V242" s="31">
        <v>0</v>
      </c>
      <c r="W242" s="31">
        <v>0</v>
      </c>
      <c r="X242" s="31">
        <v>0</v>
      </c>
      <c r="Y242" s="31">
        <f t="shared" si="48"/>
        <v>0</v>
      </c>
      <c r="Z242" s="7">
        <f t="shared" si="49"/>
        <v>0</v>
      </c>
      <c r="AA242" s="31" t="s">
        <v>1085</v>
      </c>
      <c r="AB242" s="31" t="s">
        <v>1088</v>
      </c>
      <c r="AC242" s="31" t="s">
        <v>1088</v>
      </c>
      <c r="AD242" s="31">
        <f t="shared" si="50"/>
        <v>0</v>
      </c>
      <c r="AE242" s="31">
        <f t="shared" si="51"/>
        <v>1</v>
      </c>
      <c r="AF242" s="7">
        <f t="shared" si="52"/>
        <v>0.5</v>
      </c>
      <c r="AG242" s="38">
        <f t="shared" si="53"/>
        <v>0.25</v>
      </c>
      <c r="AH242" s="38">
        <f t="shared" si="54"/>
        <v>12.747634814221895</v>
      </c>
      <c r="AI242" s="38" t="str">
        <f t="shared" si="55"/>
        <v>G1</v>
      </c>
    </row>
    <row r="243" spans="1:35" x14ac:dyDescent="0.25">
      <c r="A243" s="1">
        <v>68780</v>
      </c>
      <c r="B243" s="1" t="s">
        <v>500</v>
      </c>
      <c r="C243" s="1">
        <v>68</v>
      </c>
      <c r="D243" s="1" t="s">
        <v>350</v>
      </c>
      <c r="E243" s="31">
        <v>126046.11468353435</v>
      </c>
      <c r="F243" s="31">
        <v>156448.81981064539</v>
      </c>
      <c r="G243" s="31">
        <v>188257.12818479663</v>
      </c>
      <c r="H243" s="31">
        <v>234064.65151241212</v>
      </c>
      <c r="I243" s="31">
        <f t="shared" si="42"/>
        <v>176204.17854784711</v>
      </c>
      <c r="J243" s="38">
        <f t="shared" si="43"/>
        <v>0.16066647021396191</v>
      </c>
      <c r="K243" s="31">
        <v>8575826.3206492085</v>
      </c>
      <c r="L243" s="31">
        <v>8132031.5337567227</v>
      </c>
      <c r="M243" s="31">
        <v>8352349.8263542587</v>
      </c>
      <c r="N243" s="31">
        <v>8591480.403132705</v>
      </c>
      <c r="O243" s="31">
        <f t="shared" si="44"/>
        <v>8412922.0209732242</v>
      </c>
      <c r="P243" s="7">
        <f t="shared" si="45"/>
        <v>0.10689365065351712</v>
      </c>
      <c r="Q243" s="26">
        <v>0.20880121396054629</v>
      </c>
      <c r="R243" s="8">
        <v>76.599998474121094</v>
      </c>
      <c r="S243" s="7">
        <f t="shared" si="46"/>
        <v>0.17102795050933531</v>
      </c>
      <c r="T243" s="38">
        <f t="shared" si="47"/>
        <v>0.16224093837446626</v>
      </c>
      <c r="U243" s="31">
        <v>2613.747802734375</v>
      </c>
      <c r="V243" s="31">
        <v>2592.534423828125</v>
      </c>
      <c r="W243" s="31">
        <v>0</v>
      </c>
      <c r="X243" s="31">
        <v>17285.28125</v>
      </c>
      <c r="Y243" s="31">
        <f t="shared" si="48"/>
        <v>5622.890869140625</v>
      </c>
      <c r="Z243" s="7">
        <f t="shared" si="49"/>
        <v>0.1197329086449908</v>
      </c>
      <c r="AA243" s="31" t="s">
        <v>1087</v>
      </c>
      <c r="AB243" s="31" t="s">
        <v>1088</v>
      </c>
      <c r="AC243" s="31" t="s">
        <v>1087</v>
      </c>
      <c r="AD243" s="31">
        <f t="shared" si="50"/>
        <v>0</v>
      </c>
      <c r="AE243" s="31">
        <f t="shared" si="51"/>
        <v>0</v>
      </c>
      <c r="AF243" s="7">
        <f t="shared" si="52"/>
        <v>0</v>
      </c>
      <c r="AG243" s="38">
        <f t="shared" si="53"/>
        <v>5.9866454322495398E-2</v>
      </c>
      <c r="AH243" s="38">
        <f t="shared" si="54"/>
        <v>12.759128763697451</v>
      </c>
      <c r="AI243" s="38" t="str">
        <f t="shared" si="55"/>
        <v>G1</v>
      </c>
    </row>
    <row r="244" spans="1:35" x14ac:dyDescent="0.25">
      <c r="A244" s="1">
        <v>15720</v>
      </c>
      <c r="B244" s="1" t="s">
        <v>483</v>
      </c>
      <c r="C244" s="1">
        <v>15</v>
      </c>
      <c r="D244" s="1" t="s">
        <v>827</v>
      </c>
      <c r="E244" s="31">
        <v>130046.92149334287</v>
      </c>
      <c r="F244" s="31">
        <v>131519.34292243203</v>
      </c>
      <c r="G244" s="31">
        <v>148543.3823548572</v>
      </c>
      <c r="H244" s="31">
        <v>328913.22181183024</v>
      </c>
      <c r="I244" s="31">
        <f t="shared" si="42"/>
        <v>184755.71714561561</v>
      </c>
      <c r="J244" s="38">
        <f t="shared" si="43"/>
        <v>0.16889576256111205</v>
      </c>
      <c r="K244" s="31">
        <v>9720843.3710737638</v>
      </c>
      <c r="L244" s="31">
        <v>9408054.0154199321</v>
      </c>
      <c r="M244" s="31">
        <v>8111769.5236590337</v>
      </c>
      <c r="N244" s="31">
        <v>8933338.0142644439</v>
      </c>
      <c r="O244" s="31">
        <f t="shared" si="44"/>
        <v>9043501.2311042938</v>
      </c>
      <c r="P244" s="7">
        <f t="shared" si="45"/>
        <v>0.11765831310659171</v>
      </c>
      <c r="Q244" s="26">
        <v>0.22573749465583584</v>
      </c>
      <c r="R244" s="8">
        <v>134.39999389648438</v>
      </c>
      <c r="S244" s="7">
        <f t="shared" si="46"/>
        <v>0.30008036504528973</v>
      </c>
      <c r="T244" s="38">
        <f t="shared" si="47"/>
        <v>0.21449205760257242</v>
      </c>
      <c r="U244" s="31">
        <v>0</v>
      </c>
      <c r="V244" s="31">
        <v>0</v>
      </c>
      <c r="W244" s="31">
        <v>0</v>
      </c>
      <c r="X244" s="31">
        <v>0</v>
      </c>
      <c r="Y244" s="31">
        <f t="shared" si="48"/>
        <v>0</v>
      </c>
      <c r="Z244" s="7">
        <f t="shared" si="49"/>
        <v>0</v>
      </c>
      <c r="AA244" s="31" t="s">
        <v>1087</v>
      </c>
      <c r="AB244" s="31" t="s">
        <v>1087</v>
      </c>
      <c r="AC244" s="31" t="s">
        <v>1087</v>
      </c>
      <c r="AD244" s="31">
        <f t="shared" si="50"/>
        <v>0</v>
      </c>
      <c r="AE244" s="31">
        <f t="shared" si="51"/>
        <v>0</v>
      </c>
      <c r="AF244" s="7">
        <f t="shared" si="52"/>
        <v>0</v>
      </c>
      <c r="AG244" s="38">
        <f t="shared" si="53"/>
        <v>0</v>
      </c>
      <c r="AH244" s="38">
        <f t="shared" si="54"/>
        <v>12.779594005456149</v>
      </c>
      <c r="AI244" s="38" t="str">
        <f t="shared" si="55"/>
        <v>G1</v>
      </c>
    </row>
    <row r="245" spans="1:35" x14ac:dyDescent="0.25">
      <c r="A245" s="1">
        <v>68773</v>
      </c>
      <c r="B245" s="1" t="s">
        <v>214</v>
      </c>
      <c r="C245" s="1">
        <v>68</v>
      </c>
      <c r="D245" s="1" t="s">
        <v>350</v>
      </c>
      <c r="E245" s="31">
        <v>39093.700805719905</v>
      </c>
      <c r="F245" s="31">
        <v>75790.47528520874</v>
      </c>
      <c r="G245" s="31">
        <v>68190.457889818106</v>
      </c>
      <c r="H245" s="31">
        <v>90063.715883986195</v>
      </c>
      <c r="I245" s="31">
        <f t="shared" si="42"/>
        <v>68284.587466183235</v>
      </c>
      <c r="J245" s="38">
        <f t="shared" si="43"/>
        <v>5.6813595688240993E-2</v>
      </c>
      <c r="K245" s="31">
        <v>6524524.6578566665</v>
      </c>
      <c r="L245" s="31">
        <v>7149660.4601376513</v>
      </c>
      <c r="M245" s="31">
        <v>8292256.1327946214</v>
      </c>
      <c r="N245" s="31">
        <v>8601412.6757990681</v>
      </c>
      <c r="O245" s="31">
        <f t="shared" si="44"/>
        <v>7641963.4816470016</v>
      </c>
      <c r="P245" s="7">
        <f t="shared" si="45"/>
        <v>9.3732562707980208E-2</v>
      </c>
      <c r="Q245" s="26">
        <v>4.8112421102774798E-2</v>
      </c>
      <c r="R245" s="8">
        <v>40.799999237060547</v>
      </c>
      <c r="S245" s="7">
        <f t="shared" si="46"/>
        <v>9.1095827536528867E-2</v>
      </c>
      <c r="T245" s="38">
        <f t="shared" si="47"/>
        <v>7.7646937115761289E-2</v>
      </c>
      <c r="U245" s="31">
        <v>0</v>
      </c>
      <c r="V245" s="31">
        <v>0</v>
      </c>
      <c r="W245" s="31">
        <v>0</v>
      </c>
      <c r="X245" s="31">
        <v>0</v>
      </c>
      <c r="Y245" s="31">
        <f t="shared" si="48"/>
        <v>0</v>
      </c>
      <c r="Z245" s="7">
        <f t="shared" si="49"/>
        <v>0</v>
      </c>
      <c r="AA245" s="31" t="s">
        <v>1087</v>
      </c>
      <c r="AB245" s="31" t="s">
        <v>1086</v>
      </c>
      <c r="AC245" s="31" t="s">
        <v>1087</v>
      </c>
      <c r="AD245" s="31">
        <f t="shared" si="50"/>
        <v>1</v>
      </c>
      <c r="AE245" s="31">
        <f t="shared" si="51"/>
        <v>1</v>
      </c>
      <c r="AF245" s="7">
        <f t="shared" si="52"/>
        <v>0.5</v>
      </c>
      <c r="AG245" s="38">
        <f t="shared" si="53"/>
        <v>0.25</v>
      </c>
      <c r="AH245" s="38">
        <f t="shared" si="54"/>
        <v>12.815351093466742</v>
      </c>
      <c r="AI245" s="38" t="str">
        <f t="shared" si="55"/>
        <v>G1</v>
      </c>
    </row>
    <row r="246" spans="1:35" x14ac:dyDescent="0.25">
      <c r="A246" s="1">
        <v>73873</v>
      </c>
      <c r="B246" s="1" t="s">
        <v>327</v>
      </c>
      <c r="C246" s="1">
        <v>73</v>
      </c>
      <c r="D246" s="1" t="s">
        <v>35</v>
      </c>
      <c r="E246" s="31">
        <v>65203.934821159703</v>
      </c>
      <c r="F246" s="31">
        <v>66942.757635292</v>
      </c>
      <c r="G246" s="31">
        <v>127051.53547369971</v>
      </c>
      <c r="H246" s="31">
        <v>89807.120785404171</v>
      </c>
      <c r="I246" s="31">
        <f t="shared" si="42"/>
        <v>87251.337178888905</v>
      </c>
      <c r="J246" s="38">
        <f t="shared" si="43"/>
        <v>7.5065624428637581E-2</v>
      </c>
      <c r="K246" s="31">
        <v>8453408.5267906822</v>
      </c>
      <c r="L246" s="31">
        <v>8704484.8214681353</v>
      </c>
      <c r="M246" s="31">
        <v>8867849.2914252691</v>
      </c>
      <c r="N246" s="31">
        <v>8828028.7242698837</v>
      </c>
      <c r="O246" s="31">
        <f t="shared" si="44"/>
        <v>8713442.8409884926</v>
      </c>
      <c r="P246" s="7">
        <f t="shared" si="45"/>
        <v>0.11202386290221009</v>
      </c>
      <c r="Q246" s="26">
        <v>0.40319324646724169</v>
      </c>
      <c r="R246" s="8">
        <v>181.89999389648438</v>
      </c>
      <c r="S246" s="7">
        <f t="shared" si="46"/>
        <v>0.4061355584006528</v>
      </c>
      <c r="T246" s="38">
        <f t="shared" si="47"/>
        <v>0.30711755592336815</v>
      </c>
      <c r="U246" s="31">
        <v>0</v>
      </c>
      <c r="V246" s="31">
        <v>0</v>
      </c>
      <c r="W246" s="31">
        <v>1110.3289794921875</v>
      </c>
      <c r="X246" s="31">
        <v>0</v>
      </c>
      <c r="Y246" s="31">
        <f t="shared" si="48"/>
        <v>277.58224487304688</v>
      </c>
      <c r="Z246" s="7">
        <f t="shared" si="49"/>
        <v>5.9107904350872761E-3</v>
      </c>
      <c r="AA246" s="31" t="s">
        <v>1087</v>
      </c>
      <c r="AB246" s="31" t="s">
        <v>1088</v>
      </c>
      <c r="AC246" s="31" t="s">
        <v>1087</v>
      </c>
      <c r="AD246" s="31">
        <f t="shared" si="50"/>
        <v>0</v>
      </c>
      <c r="AE246" s="31">
        <f t="shared" si="51"/>
        <v>0</v>
      </c>
      <c r="AF246" s="7">
        <f t="shared" si="52"/>
        <v>0</v>
      </c>
      <c r="AG246" s="38">
        <f t="shared" si="53"/>
        <v>2.955395217543638E-3</v>
      </c>
      <c r="AH246" s="38">
        <f t="shared" si="54"/>
        <v>12.837952518984977</v>
      </c>
      <c r="AI246" s="38" t="str">
        <f t="shared" si="55"/>
        <v>G1</v>
      </c>
    </row>
    <row r="247" spans="1:35" x14ac:dyDescent="0.25">
      <c r="A247" s="1">
        <v>8137</v>
      </c>
      <c r="B247" s="1" t="s">
        <v>1063</v>
      </c>
      <c r="C247" s="1">
        <v>8</v>
      </c>
      <c r="D247" s="1" t="s">
        <v>1102</v>
      </c>
      <c r="E247" s="31">
        <v>23817.216294636077</v>
      </c>
      <c r="F247" s="31">
        <v>22213.252527889916</v>
      </c>
      <c r="G247" s="31">
        <v>77195.715404318747</v>
      </c>
      <c r="H247" s="31">
        <v>63107.669621037101</v>
      </c>
      <c r="I247" s="31">
        <f t="shared" si="42"/>
        <v>46583.463461970459</v>
      </c>
      <c r="J247" s="38">
        <f t="shared" si="43"/>
        <v>3.5930231642029929E-2</v>
      </c>
      <c r="K247" s="31">
        <v>4236148.780913908</v>
      </c>
      <c r="L247" s="31">
        <v>4840056.6610120609</v>
      </c>
      <c r="M247" s="31">
        <v>5048364.5344283953</v>
      </c>
      <c r="N247" s="31">
        <v>5135331.9193081614</v>
      </c>
      <c r="O247" s="31">
        <f t="shared" si="44"/>
        <v>4814975.473915631</v>
      </c>
      <c r="P247" s="7">
        <f t="shared" si="45"/>
        <v>4.5472849775496059E-2</v>
      </c>
      <c r="Q247" s="26">
        <v>0.87662094763092269</v>
      </c>
      <c r="R247" s="8">
        <v>56.5</v>
      </c>
      <c r="S247" s="7">
        <f t="shared" si="46"/>
        <v>0.12614986157006342</v>
      </c>
      <c r="T247" s="38">
        <f t="shared" si="47"/>
        <v>0.34941455299216068</v>
      </c>
      <c r="U247" s="31">
        <v>0</v>
      </c>
      <c r="V247" s="31">
        <v>0</v>
      </c>
      <c r="W247" s="31">
        <v>0</v>
      </c>
      <c r="X247" s="31">
        <v>0</v>
      </c>
      <c r="Y247" s="31">
        <f t="shared" si="48"/>
        <v>0</v>
      </c>
      <c r="Z247" s="7">
        <f t="shared" si="49"/>
        <v>0</v>
      </c>
      <c r="AA247" s="31" t="s">
        <v>1087</v>
      </c>
      <c r="AB247" s="31" t="s">
        <v>1088</v>
      </c>
      <c r="AC247" s="31" t="s">
        <v>1087</v>
      </c>
      <c r="AD247" s="31">
        <f t="shared" si="50"/>
        <v>0</v>
      </c>
      <c r="AE247" s="31">
        <f t="shared" si="51"/>
        <v>0</v>
      </c>
      <c r="AF247" s="7">
        <f t="shared" si="52"/>
        <v>0</v>
      </c>
      <c r="AG247" s="38">
        <f t="shared" si="53"/>
        <v>0</v>
      </c>
      <c r="AH247" s="38">
        <f t="shared" si="54"/>
        <v>12.844826154473019</v>
      </c>
      <c r="AI247" s="38" t="str">
        <f t="shared" si="55"/>
        <v>G1</v>
      </c>
    </row>
    <row r="248" spans="1:35" x14ac:dyDescent="0.25">
      <c r="A248" s="1">
        <v>13688</v>
      </c>
      <c r="B248" s="1" t="s">
        <v>54</v>
      </c>
      <c r="C248" s="1">
        <v>13</v>
      </c>
      <c r="D248" s="1" t="s">
        <v>222</v>
      </c>
      <c r="E248" s="31">
        <v>76530.296832108856</v>
      </c>
      <c r="F248" s="31">
        <v>70205.075786322617</v>
      </c>
      <c r="G248" s="31">
        <v>76824.150094480108</v>
      </c>
      <c r="H248" s="31">
        <v>84476.56004133074</v>
      </c>
      <c r="I248" s="31">
        <f t="shared" si="42"/>
        <v>77009.020688560573</v>
      </c>
      <c r="J248" s="38">
        <f t="shared" si="43"/>
        <v>6.520926749972851E-2</v>
      </c>
      <c r="K248" s="31">
        <v>7454861.2197002396</v>
      </c>
      <c r="L248" s="31">
        <v>7288621.7232715376</v>
      </c>
      <c r="M248" s="31">
        <v>7226660.8459630497</v>
      </c>
      <c r="N248" s="31">
        <v>6873799.4950533882</v>
      </c>
      <c r="O248" s="31">
        <f t="shared" si="44"/>
        <v>7210985.8209970538</v>
      </c>
      <c r="P248" s="7">
        <f t="shared" si="45"/>
        <v>8.6375312473314036E-2</v>
      </c>
      <c r="Q248" s="26">
        <v>0.53717591600599957</v>
      </c>
      <c r="R248" s="8">
        <v>152</v>
      </c>
      <c r="S248" s="7">
        <f t="shared" si="46"/>
        <v>0.33937661873716174</v>
      </c>
      <c r="T248" s="38">
        <f t="shared" si="47"/>
        <v>0.32097594907215848</v>
      </c>
      <c r="U248" s="31">
        <v>0</v>
      </c>
      <c r="V248" s="31">
        <v>0</v>
      </c>
      <c r="W248" s="31">
        <v>0</v>
      </c>
      <c r="X248" s="31">
        <v>123.27690887451172</v>
      </c>
      <c r="Y248" s="31">
        <f t="shared" si="48"/>
        <v>30.81922721862793</v>
      </c>
      <c r="Z248" s="7">
        <f t="shared" si="49"/>
        <v>6.5625952965385665E-4</v>
      </c>
      <c r="AA248" s="31" t="s">
        <v>1087</v>
      </c>
      <c r="AB248" s="31" t="s">
        <v>1088</v>
      </c>
      <c r="AC248" s="31" t="s">
        <v>1087</v>
      </c>
      <c r="AD248" s="31">
        <f t="shared" si="50"/>
        <v>0</v>
      </c>
      <c r="AE248" s="31">
        <f t="shared" si="51"/>
        <v>0</v>
      </c>
      <c r="AF248" s="7">
        <f t="shared" si="52"/>
        <v>0</v>
      </c>
      <c r="AG248" s="38">
        <f t="shared" si="53"/>
        <v>3.2812976482692833E-4</v>
      </c>
      <c r="AH248" s="38">
        <f t="shared" si="54"/>
        <v>12.883778211223799</v>
      </c>
      <c r="AI248" s="38" t="str">
        <f t="shared" si="55"/>
        <v>G1</v>
      </c>
    </row>
    <row r="249" spans="1:35" x14ac:dyDescent="0.25">
      <c r="A249" s="1">
        <v>15162</v>
      </c>
      <c r="B249" s="1" t="s">
        <v>699</v>
      </c>
      <c r="C249" s="1">
        <v>15</v>
      </c>
      <c r="D249" s="1" t="s">
        <v>827</v>
      </c>
      <c r="E249" s="31">
        <v>59990.010971641874</v>
      </c>
      <c r="F249" s="31">
        <v>125105.05539138443</v>
      </c>
      <c r="G249" s="31">
        <v>160982.41904013517</v>
      </c>
      <c r="H249" s="31">
        <v>248613.62828402227</v>
      </c>
      <c r="I249" s="31">
        <f t="shared" si="42"/>
        <v>148672.77842179593</v>
      </c>
      <c r="J249" s="38">
        <f t="shared" si="43"/>
        <v>0.13417253140127114</v>
      </c>
      <c r="K249" s="31">
        <v>7594043.3560383497</v>
      </c>
      <c r="L249" s="31">
        <v>7529600.9459914472</v>
      </c>
      <c r="M249" s="31">
        <v>7967157.053937762</v>
      </c>
      <c r="N249" s="31">
        <v>7829313.2882865816</v>
      </c>
      <c r="O249" s="31">
        <f t="shared" si="44"/>
        <v>7730028.6610635351</v>
      </c>
      <c r="P249" s="7">
        <f t="shared" si="45"/>
        <v>9.5235929636444894E-2</v>
      </c>
      <c r="Q249" s="26">
        <v>0.41121743753322698</v>
      </c>
      <c r="R249" s="8">
        <v>113.09999847412109</v>
      </c>
      <c r="S249" s="7">
        <f t="shared" si="46"/>
        <v>0.25252299382450899</v>
      </c>
      <c r="T249" s="38">
        <f t="shared" si="47"/>
        <v>0.25299212033139362</v>
      </c>
      <c r="U249" s="31">
        <v>0</v>
      </c>
      <c r="V249" s="31">
        <v>0</v>
      </c>
      <c r="W249" s="31">
        <v>0</v>
      </c>
      <c r="X249" s="31">
        <v>0</v>
      </c>
      <c r="Y249" s="31">
        <f t="shared" si="48"/>
        <v>0</v>
      </c>
      <c r="Z249" s="7">
        <f t="shared" si="49"/>
        <v>0</v>
      </c>
      <c r="AA249" s="31" t="s">
        <v>1087</v>
      </c>
      <c r="AB249" s="31" t="s">
        <v>1088</v>
      </c>
      <c r="AC249" s="31" t="s">
        <v>1088</v>
      </c>
      <c r="AD249" s="31">
        <f t="shared" si="50"/>
        <v>0</v>
      </c>
      <c r="AE249" s="31">
        <f t="shared" si="51"/>
        <v>0</v>
      </c>
      <c r="AF249" s="7">
        <f t="shared" si="52"/>
        <v>0</v>
      </c>
      <c r="AG249" s="38">
        <f t="shared" si="53"/>
        <v>0</v>
      </c>
      <c r="AH249" s="38">
        <f t="shared" si="54"/>
        <v>12.905488391088827</v>
      </c>
      <c r="AI249" s="38" t="str">
        <f t="shared" si="55"/>
        <v>G1</v>
      </c>
    </row>
    <row r="250" spans="1:35" x14ac:dyDescent="0.25">
      <c r="A250" s="1">
        <v>73352</v>
      </c>
      <c r="B250" s="1" t="s">
        <v>428</v>
      </c>
      <c r="C250" s="1">
        <v>73</v>
      </c>
      <c r="D250" s="1" t="s">
        <v>35</v>
      </c>
      <c r="E250" s="31">
        <v>119078.45132083523</v>
      </c>
      <c r="F250" s="31">
        <v>115587.73178133344</v>
      </c>
      <c r="G250" s="31">
        <v>127505.31380391862</v>
      </c>
      <c r="H250" s="31">
        <v>111787.28922363001</v>
      </c>
      <c r="I250" s="31">
        <f t="shared" si="42"/>
        <v>118489.69653242931</v>
      </c>
      <c r="J250" s="38">
        <f t="shared" si="43"/>
        <v>0.10512683372174635</v>
      </c>
      <c r="K250" s="31">
        <v>6698940.3521863809</v>
      </c>
      <c r="L250" s="31">
        <v>6552811.8918811874</v>
      </c>
      <c r="M250" s="31">
        <v>6958374.3920095116</v>
      </c>
      <c r="N250" s="31">
        <v>6895442.7445863169</v>
      </c>
      <c r="O250" s="31">
        <f t="shared" si="44"/>
        <v>6776392.3451658487</v>
      </c>
      <c r="P250" s="7">
        <f t="shared" si="45"/>
        <v>7.895633640104717E-2</v>
      </c>
      <c r="Q250" s="26">
        <v>0.31232926607175376</v>
      </c>
      <c r="R250" s="8">
        <v>151.5</v>
      </c>
      <c r="S250" s="7">
        <f t="shared" si="46"/>
        <v>0.33826024828078949</v>
      </c>
      <c r="T250" s="38">
        <f t="shared" si="47"/>
        <v>0.24318195025119679</v>
      </c>
      <c r="U250" s="31">
        <v>2383.424072265625</v>
      </c>
      <c r="V250" s="31">
        <v>6592.625</v>
      </c>
      <c r="W250" s="31">
        <v>4225.0966796875</v>
      </c>
      <c r="X250" s="31">
        <v>2367.510498046875</v>
      </c>
      <c r="Y250" s="31">
        <f t="shared" si="48"/>
        <v>3892.1640625</v>
      </c>
      <c r="Z250" s="7">
        <f t="shared" si="49"/>
        <v>8.2879098131572473E-2</v>
      </c>
      <c r="AA250" s="31" t="s">
        <v>1087</v>
      </c>
      <c r="AB250" s="31" t="s">
        <v>1088</v>
      </c>
      <c r="AC250" s="31" t="s">
        <v>1087</v>
      </c>
      <c r="AD250" s="31">
        <f t="shared" si="50"/>
        <v>0</v>
      </c>
      <c r="AE250" s="31">
        <f t="shared" si="51"/>
        <v>0</v>
      </c>
      <c r="AF250" s="7">
        <f t="shared" si="52"/>
        <v>0</v>
      </c>
      <c r="AG250" s="38">
        <f t="shared" si="53"/>
        <v>4.1439549065786237E-2</v>
      </c>
      <c r="AH250" s="38">
        <f t="shared" si="54"/>
        <v>12.991611101290978</v>
      </c>
      <c r="AI250" s="38" t="str">
        <f t="shared" si="55"/>
        <v>G1</v>
      </c>
    </row>
    <row r="251" spans="1:35" x14ac:dyDescent="0.25">
      <c r="A251" s="1">
        <v>41799</v>
      </c>
      <c r="B251" s="1" t="s">
        <v>330</v>
      </c>
      <c r="C251" s="1">
        <v>41</v>
      </c>
      <c r="D251" s="1" t="s">
        <v>99</v>
      </c>
      <c r="E251" s="31">
        <v>73909.075652387517</v>
      </c>
      <c r="F251" s="31">
        <v>85079.765508770186</v>
      </c>
      <c r="G251" s="31">
        <v>105017.97433612356</v>
      </c>
      <c r="H251" s="31">
        <v>183594.78301840712</v>
      </c>
      <c r="I251" s="31">
        <f t="shared" si="42"/>
        <v>111900.3996289221</v>
      </c>
      <c r="J251" s="38">
        <f t="shared" si="43"/>
        <v>9.8785840231372324E-2</v>
      </c>
      <c r="K251" s="31">
        <v>9901369.2925756909</v>
      </c>
      <c r="L251" s="31">
        <v>10127595.506838741</v>
      </c>
      <c r="M251" s="31">
        <v>10778312.279061975</v>
      </c>
      <c r="N251" s="31">
        <v>11033566.8903977</v>
      </c>
      <c r="O251" s="31">
        <f t="shared" si="44"/>
        <v>10460210.992218526</v>
      </c>
      <c r="P251" s="7">
        <f t="shared" si="45"/>
        <v>0.14184306599307009</v>
      </c>
      <c r="Q251" s="26">
        <v>0.46657273687918283</v>
      </c>
      <c r="R251" s="8">
        <v>105.09999847412109</v>
      </c>
      <c r="S251" s="7">
        <f t="shared" si="46"/>
        <v>0.23466106652255314</v>
      </c>
      <c r="T251" s="38">
        <f t="shared" si="47"/>
        <v>0.28102562313160201</v>
      </c>
      <c r="U251" s="31">
        <v>0</v>
      </c>
      <c r="V251" s="31">
        <v>1061.5706787109375</v>
      </c>
      <c r="W251" s="31">
        <v>1367.4696044921875</v>
      </c>
      <c r="X251" s="31">
        <v>1315.674560546875</v>
      </c>
      <c r="Y251" s="31">
        <f t="shared" si="48"/>
        <v>936.1787109375</v>
      </c>
      <c r="Z251" s="7">
        <f t="shared" si="49"/>
        <v>1.9934834710600816E-2</v>
      </c>
      <c r="AA251" s="31" t="s">
        <v>1087</v>
      </c>
      <c r="AB251" s="31" t="s">
        <v>1088</v>
      </c>
      <c r="AC251" s="31" t="s">
        <v>1087</v>
      </c>
      <c r="AD251" s="31">
        <f t="shared" si="50"/>
        <v>0</v>
      </c>
      <c r="AE251" s="31">
        <f t="shared" si="51"/>
        <v>0</v>
      </c>
      <c r="AF251" s="7">
        <f t="shared" si="52"/>
        <v>0</v>
      </c>
      <c r="AG251" s="38">
        <f t="shared" si="53"/>
        <v>9.9674173553004081E-3</v>
      </c>
      <c r="AH251" s="38">
        <f t="shared" si="54"/>
        <v>12.992629357275826</v>
      </c>
      <c r="AI251" s="38" t="str">
        <f t="shared" si="55"/>
        <v>G1</v>
      </c>
    </row>
    <row r="252" spans="1:35" x14ac:dyDescent="0.25">
      <c r="A252" s="1">
        <v>15676</v>
      </c>
      <c r="B252" s="1" t="s">
        <v>607</v>
      </c>
      <c r="C252" s="1">
        <v>15</v>
      </c>
      <c r="D252" s="1" t="s">
        <v>827</v>
      </c>
      <c r="E252" s="31">
        <v>227760.49052114214</v>
      </c>
      <c r="F252" s="31">
        <v>199925.82427771392</v>
      </c>
      <c r="G252" s="31">
        <v>251541.05071385216</v>
      </c>
      <c r="H252" s="31">
        <v>258580.10651250943</v>
      </c>
      <c r="I252" s="31">
        <f t="shared" si="42"/>
        <v>234451.8680063044</v>
      </c>
      <c r="J252" s="38">
        <f t="shared" si="43"/>
        <v>0.21671922137908478</v>
      </c>
      <c r="K252" s="31">
        <v>9763064.6264718156</v>
      </c>
      <c r="L252" s="31">
        <v>10782042.22809645</v>
      </c>
      <c r="M252" s="31">
        <v>10510296.97458533</v>
      </c>
      <c r="N252" s="31">
        <v>11629381.952842537</v>
      </c>
      <c r="O252" s="31">
        <f t="shared" si="44"/>
        <v>10671196.445499033</v>
      </c>
      <c r="P252" s="7">
        <f t="shared" si="45"/>
        <v>0.14544481364123868</v>
      </c>
      <c r="Q252" s="26">
        <v>0.10711150131694469</v>
      </c>
      <c r="R252" s="8">
        <v>83.599998474121094</v>
      </c>
      <c r="S252" s="7">
        <f t="shared" si="46"/>
        <v>0.18665713689854671</v>
      </c>
      <c r="T252" s="38">
        <f t="shared" si="47"/>
        <v>0.14640448395224337</v>
      </c>
      <c r="U252" s="31">
        <v>935.16461181640625</v>
      </c>
      <c r="V252" s="31">
        <v>8605.5732421875</v>
      </c>
      <c r="W252" s="31">
        <v>0</v>
      </c>
      <c r="X252" s="31">
        <v>1032.484619140625</v>
      </c>
      <c r="Y252" s="31">
        <f t="shared" si="48"/>
        <v>2643.3056182861328</v>
      </c>
      <c r="Z252" s="7">
        <f t="shared" si="49"/>
        <v>5.6286112869804873E-2</v>
      </c>
      <c r="AA252" s="31" t="s">
        <v>1087</v>
      </c>
      <c r="AB252" s="31" t="s">
        <v>1088</v>
      </c>
      <c r="AC252" s="31" t="s">
        <v>1087</v>
      </c>
      <c r="AD252" s="31">
        <f t="shared" si="50"/>
        <v>0</v>
      </c>
      <c r="AE252" s="31">
        <f t="shared" si="51"/>
        <v>0</v>
      </c>
      <c r="AF252" s="7">
        <f t="shared" si="52"/>
        <v>0</v>
      </c>
      <c r="AG252" s="38">
        <f t="shared" si="53"/>
        <v>2.8143056434902437E-2</v>
      </c>
      <c r="AH252" s="38">
        <f t="shared" si="54"/>
        <v>13.042225392207687</v>
      </c>
      <c r="AI252" s="38" t="str">
        <f t="shared" si="55"/>
        <v>G1</v>
      </c>
    </row>
    <row r="253" spans="1:35" x14ac:dyDescent="0.25">
      <c r="A253" s="1">
        <v>44650</v>
      </c>
      <c r="B253" s="1" t="s">
        <v>246</v>
      </c>
      <c r="C253" s="1">
        <v>44</v>
      </c>
      <c r="D253" s="1" t="s">
        <v>23</v>
      </c>
      <c r="E253" s="31">
        <v>101364.87554696132</v>
      </c>
      <c r="F253" s="31">
        <v>68728.053387572101</v>
      </c>
      <c r="G253" s="31">
        <v>115563.08704618733</v>
      </c>
      <c r="H253" s="31">
        <v>108850.96624668036</v>
      </c>
      <c r="I253" s="31">
        <f t="shared" si="42"/>
        <v>98626.745556850277</v>
      </c>
      <c r="J253" s="38">
        <f t="shared" si="43"/>
        <v>8.6012375126212987E-2</v>
      </c>
      <c r="K253" s="31">
        <v>3968077.5398339564</v>
      </c>
      <c r="L253" s="31">
        <v>3738291.7183215409</v>
      </c>
      <c r="M253" s="31">
        <v>3922764.1663595838</v>
      </c>
      <c r="N253" s="31">
        <v>3618031.4230684931</v>
      </c>
      <c r="O253" s="31">
        <f t="shared" si="44"/>
        <v>3811791.2118958933</v>
      </c>
      <c r="P253" s="7">
        <f t="shared" si="45"/>
        <v>2.8347420035060144E-2</v>
      </c>
      <c r="Q253" s="26">
        <v>0.65488788276582632</v>
      </c>
      <c r="R253" s="8">
        <v>108.40000152587891</v>
      </c>
      <c r="S253" s="7">
        <f t="shared" si="46"/>
        <v>0.24202911834839444</v>
      </c>
      <c r="T253" s="38">
        <f t="shared" si="47"/>
        <v>0.30842147371642697</v>
      </c>
      <c r="U253" s="31">
        <v>0</v>
      </c>
      <c r="V253" s="31">
        <v>0</v>
      </c>
      <c r="W253" s="31">
        <v>0</v>
      </c>
      <c r="X253" s="31">
        <v>0</v>
      </c>
      <c r="Y253" s="31">
        <f t="shared" si="48"/>
        <v>0</v>
      </c>
      <c r="Z253" s="7">
        <f t="shared" si="49"/>
        <v>0</v>
      </c>
      <c r="AA253" s="31" t="s">
        <v>1087</v>
      </c>
      <c r="AB253" s="31" t="s">
        <v>1088</v>
      </c>
      <c r="AC253" s="31" t="s">
        <v>1088</v>
      </c>
      <c r="AD253" s="31">
        <f t="shared" si="50"/>
        <v>0</v>
      </c>
      <c r="AE253" s="31">
        <f t="shared" si="51"/>
        <v>0</v>
      </c>
      <c r="AF253" s="7">
        <f t="shared" si="52"/>
        <v>0</v>
      </c>
      <c r="AG253" s="38">
        <f t="shared" si="53"/>
        <v>0</v>
      </c>
      <c r="AH253" s="38">
        <f t="shared" si="54"/>
        <v>13.147794961421333</v>
      </c>
      <c r="AI253" s="38" t="str">
        <f t="shared" si="55"/>
        <v>G1</v>
      </c>
    </row>
    <row r="254" spans="1:35" x14ac:dyDescent="0.25">
      <c r="A254" s="1">
        <v>23807</v>
      </c>
      <c r="B254" s="1" t="s">
        <v>508</v>
      </c>
      <c r="C254" s="1">
        <v>23</v>
      </c>
      <c r="D254" s="1" t="s">
        <v>410</v>
      </c>
      <c r="E254" s="31">
        <v>47499.414273047718</v>
      </c>
      <c r="F254" s="31">
        <v>73523.604333097464</v>
      </c>
      <c r="G254" s="31">
        <v>73385.400816097361</v>
      </c>
      <c r="H254" s="31">
        <v>91569.923134910379</v>
      </c>
      <c r="I254" s="31">
        <f t="shared" si="42"/>
        <v>71494.585639288242</v>
      </c>
      <c r="J254" s="38">
        <f t="shared" si="43"/>
        <v>5.9902632017585541E-2</v>
      </c>
      <c r="K254" s="31">
        <v>9572968.6185814533</v>
      </c>
      <c r="L254" s="31">
        <v>9436279.1595818195</v>
      </c>
      <c r="M254" s="31">
        <v>10363423.12678864</v>
      </c>
      <c r="N254" s="31">
        <v>10997877.115574067</v>
      </c>
      <c r="O254" s="31">
        <f t="shared" si="44"/>
        <v>10092637.005131496</v>
      </c>
      <c r="P254" s="7">
        <f t="shared" si="45"/>
        <v>0.13556818437002985</v>
      </c>
      <c r="Q254" s="26">
        <v>0.4392309155148082</v>
      </c>
      <c r="R254" s="8">
        <v>51</v>
      </c>
      <c r="S254" s="7">
        <f t="shared" si="46"/>
        <v>0.11386978654996874</v>
      </c>
      <c r="T254" s="38">
        <f t="shared" si="47"/>
        <v>0.22955629547826892</v>
      </c>
      <c r="U254" s="31">
        <v>3108.369873046875</v>
      </c>
      <c r="V254" s="31">
        <v>882.2049560546875</v>
      </c>
      <c r="W254" s="31">
        <v>23816.2265625</v>
      </c>
      <c r="X254" s="31">
        <v>11853.3115234375</v>
      </c>
      <c r="Y254" s="31">
        <f t="shared" si="48"/>
        <v>9915.0282287597656</v>
      </c>
      <c r="Z254" s="7">
        <f t="shared" si="49"/>
        <v>0.21112897204566178</v>
      </c>
      <c r="AA254" s="31" t="s">
        <v>1087</v>
      </c>
      <c r="AB254" s="31" t="s">
        <v>1088</v>
      </c>
      <c r="AC254" s="31" t="s">
        <v>1088</v>
      </c>
      <c r="AD254" s="31">
        <f t="shared" si="50"/>
        <v>0</v>
      </c>
      <c r="AE254" s="31">
        <f t="shared" si="51"/>
        <v>0</v>
      </c>
      <c r="AF254" s="7">
        <f t="shared" si="52"/>
        <v>0</v>
      </c>
      <c r="AG254" s="38">
        <f t="shared" si="53"/>
        <v>0.10556448602283089</v>
      </c>
      <c r="AH254" s="38">
        <f t="shared" si="54"/>
        <v>13.167447117289511</v>
      </c>
      <c r="AI254" s="38" t="str">
        <f t="shared" si="55"/>
        <v>G1</v>
      </c>
    </row>
    <row r="255" spans="1:35" x14ac:dyDescent="0.25">
      <c r="A255" s="1">
        <v>15325</v>
      </c>
      <c r="B255" s="1" t="s">
        <v>413</v>
      </c>
      <c r="C255" s="1">
        <v>15</v>
      </c>
      <c r="D255" s="1" t="s">
        <v>827</v>
      </c>
      <c r="E255" s="31">
        <v>70293.016445734305</v>
      </c>
      <c r="F255" s="31">
        <v>88204.781484999476</v>
      </c>
      <c r="G255" s="31">
        <v>218848.62467155521</v>
      </c>
      <c r="H255" s="31">
        <v>185788.7205554783</v>
      </c>
      <c r="I255" s="31">
        <f t="shared" si="42"/>
        <v>140783.78578944184</v>
      </c>
      <c r="J255" s="38">
        <f t="shared" si="43"/>
        <v>0.12658081840671173</v>
      </c>
      <c r="K255" s="31">
        <v>8819760.0795470662</v>
      </c>
      <c r="L255" s="31">
        <v>10443319.411967842</v>
      </c>
      <c r="M255" s="31">
        <v>11351960.186574765</v>
      </c>
      <c r="N255" s="31">
        <v>11046183.478212884</v>
      </c>
      <c r="O255" s="31">
        <f t="shared" si="44"/>
        <v>10415305.789075639</v>
      </c>
      <c r="P255" s="7">
        <f t="shared" si="45"/>
        <v>0.14107648608295945</v>
      </c>
      <c r="Q255" s="26">
        <v>0.25399921966445571</v>
      </c>
      <c r="R255" s="8">
        <v>163.60000610351563</v>
      </c>
      <c r="S255" s="7">
        <f t="shared" si="46"/>
        <v>0.36527642695256685</v>
      </c>
      <c r="T255" s="38">
        <f t="shared" si="47"/>
        <v>0.25345071089999399</v>
      </c>
      <c r="U255" s="31">
        <v>0</v>
      </c>
      <c r="V255" s="31">
        <v>3221.176025390625</v>
      </c>
      <c r="W255" s="31">
        <v>2513.093505859375</v>
      </c>
      <c r="X255" s="31">
        <v>0</v>
      </c>
      <c r="Y255" s="31">
        <f t="shared" si="48"/>
        <v>1433.5673828125</v>
      </c>
      <c r="Z255" s="7">
        <f t="shared" si="49"/>
        <v>3.0526146865973412E-2</v>
      </c>
      <c r="AA255" s="31" t="s">
        <v>1087</v>
      </c>
      <c r="AB255" s="31" t="s">
        <v>1088</v>
      </c>
      <c r="AC255" s="31" t="s">
        <v>1087</v>
      </c>
      <c r="AD255" s="31">
        <f t="shared" si="50"/>
        <v>0</v>
      </c>
      <c r="AE255" s="31">
        <f t="shared" si="51"/>
        <v>0</v>
      </c>
      <c r="AF255" s="7">
        <f t="shared" si="52"/>
        <v>0</v>
      </c>
      <c r="AG255" s="38">
        <f t="shared" si="53"/>
        <v>1.5263073432986706E-2</v>
      </c>
      <c r="AH255" s="38">
        <f t="shared" si="54"/>
        <v>13.176486757989746</v>
      </c>
      <c r="AI255" s="38" t="str">
        <f t="shared" si="55"/>
        <v>G1</v>
      </c>
    </row>
    <row r="256" spans="1:35" x14ac:dyDescent="0.25">
      <c r="A256" s="1">
        <v>19256</v>
      </c>
      <c r="B256" s="1" t="s">
        <v>568</v>
      </c>
      <c r="C256" s="1">
        <v>19</v>
      </c>
      <c r="D256" s="1" t="s">
        <v>80</v>
      </c>
      <c r="E256" s="31">
        <v>30817.838827172087</v>
      </c>
      <c r="F256" s="31">
        <v>30233.45245424375</v>
      </c>
      <c r="G256" s="31">
        <v>43207.064624533443</v>
      </c>
      <c r="H256" s="31">
        <v>43786.74406305475</v>
      </c>
      <c r="I256" s="31">
        <f t="shared" si="42"/>
        <v>37011.274992251012</v>
      </c>
      <c r="J256" s="38">
        <f t="shared" si="43"/>
        <v>2.6718750407542291E-2</v>
      </c>
      <c r="K256" s="31">
        <v>5858632.6657538041</v>
      </c>
      <c r="L256" s="31">
        <v>7343553.555097918</v>
      </c>
      <c r="M256" s="31">
        <v>7092410.3786674561</v>
      </c>
      <c r="N256" s="31">
        <v>8677584.9715306312</v>
      </c>
      <c r="O256" s="31">
        <f t="shared" si="44"/>
        <v>7243045.3927624524</v>
      </c>
      <c r="P256" s="7">
        <f t="shared" si="45"/>
        <v>8.6922603698428968E-2</v>
      </c>
      <c r="Q256" s="26">
        <v>0.14354550236717517</v>
      </c>
      <c r="R256" s="8">
        <v>55.599998474121094</v>
      </c>
      <c r="S256" s="7">
        <f t="shared" si="46"/>
        <v>0.12414039134170111</v>
      </c>
      <c r="T256" s="38">
        <f t="shared" si="47"/>
        <v>0.11820283246910175</v>
      </c>
      <c r="U256" s="31">
        <v>0</v>
      </c>
      <c r="V256" s="31">
        <v>0</v>
      </c>
      <c r="W256" s="31">
        <v>377.80081176757813</v>
      </c>
      <c r="X256" s="31">
        <v>0</v>
      </c>
      <c r="Y256" s="31">
        <f t="shared" si="48"/>
        <v>94.450202941894531</v>
      </c>
      <c r="Z256" s="7">
        <f t="shared" si="49"/>
        <v>2.0112070078413384E-3</v>
      </c>
      <c r="AA256" s="31" t="s">
        <v>1085</v>
      </c>
      <c r="AB256" s="31" t="s">
        <v>1088</v>
      </c>
      <c r="AC256" s="31" t="s">
        <v>1088</v>
      </c>
      <c r="AD256" s="31">
        <f t="shared" si="50"/>
        <v>0</v>
      </c>
      <c r="AE256" s="31">
        <f t="shared" si="51"/>
        <v>1</v>
      </c>
      <c r="AF256" s="7">
        <f t="shared" si="52"/>
        <v>0.5</v>
      </c>
      <c r="AG256" s="38">
        <f t="shared" si="53"/>
        <v>0.25100560350392065</v>
      </c>
      <c r="AH256" s="38">
        <f t="shared" si="54"/>
        <v>13.197572879352157</v>
      </c>
      <c r="AI256" s="38" t="str">
        <f t="shared" si="55"/>
        <v>G1</v>
      </c>
    </row>
    <row r="257" spans="1:35" x14ac:dyDescent="0.25">
      <c r="A257" s="1">
        <v>15248</v>
      </c>
      <c r="B257" s="1" t="s">
        <v>511</v>
      </c>
      <c r="C257" s="1">
        <v>15</v>
      </c>
      <c r="D257" s="1" t="s">
        <v>827</v>
      </c>
      <c r="E257" s="31">
        <v>83866.905983160206</v>
      </c>
      <c r="F257" s="31">
        <v>76426.692577580281</v>
      </c>
      <c r="G257" s="31">
        <v>111766.98035004422</v>
      </c>
      <c r="H257" s="31">
        <v>174348.03868363073</v>
      </c>
      <c r="I257" s="31">
        <f t="shared" si="42"/>
        <v>111602.15439860386</v>
      </c>
      <c r="J257" s="38">
        <f t="shared" si="43"/>
        <v>9.8498833727996157E-2</v>
      </c>
      <c r="K257" s="31">
        <v>7555473.4329063278</v>
      </c>
      <c r="L257" s="31">
        <v>7959924.2875618953</v>
      </c>
      <c r="M257" s="31">
        <v>8861282.5423200931</v>
      </c>
      <c r="N257" s="31">
        <v>8433174.0942153949</v>
      </c>
      <c r="O257" s="31">
        <f t="shared" si="44"/>
        <v>8202463.5892509278</v>
      </c>
      <c r="P257" s="7">
        <f t="shared" si="45"/>
        <v>0.10330089982777541</v>
      </c>
      <c r="Q257" s="26">
        <v>0.3106078665077473</v>
      </c>
      <c r="R257" s="8">
        <v>154.60000610351563</v>
      </c>
      <c r="S257" s="7">
        <f t="shared" si="46"/>
        <v>0.34518175873786644</v>
      </c>
      <c r="T257" s="38">
        <f t="shared" si="47"/>
        <v>0.25303017502446307</v>
      </c>
      <c r="U257" s="31">
        <v>0</v>
      </c>
      <c r="V257" s="31">
        <v>9172.6025390625</v>
      </c>
      <c r="W257" s="31">
        <v>2218.909912109375</v>
      </c>
      <c r="X257" s="31">
        <v>5959.4755859375</v>
      </c>
      <c r="Y257" s="31">
        <f t="shared" si="48"/>
        <v>4337.7470092773438</v>
      </c>
      <c r="Z257" s="7">
        <f t="shared" si="49"/>
        <v>9.2367267740742109E-2</v>
      </c>
      <c r="AA257" s="31" t="s">
        <v>1087</v>
      </c>
      <c r="AB257" s="31" t="s">
        <v>1088</v>
      </c>
      <c r="AC257" s="31" t="s">
        <v>1088</v>
      </c>
      <c r="AD257" s="31">
        <f t="shared" si="50"/>
        <v>0</v>
      </c>
      <c r="AE257" s="31">
        <f t="shared" si="51"/>
        <v>0</v>
      </c>
      <c r="AF257" s="7">
        <f t="shared" si="52"/>
        <v>0</v>
      </c>
      <c r="AG257" s="38">
        <f t="shared" si="53"/>
        <v>4.6183633870371055E-2</v>
      </c>
      <c r="AH257" s="38">
        <f t="shared" si="54"/>
        <v>13.257088087427677</v>
      </c>
      <c r="AI257" s="38" t="str">
        <f t="shared" si="55"/>
        <v>G1</v>
      </c>
    </row>
    <row r="258" spans="1:35" x14ac:dyDescent="0.25">
      <c r="A258" s="1">
        <v>41396</v>
      </c>
      <c r="B258" s="1" t="s">
        <v>168</v>
      </c>
      <c r="C258" s="1">
        <v>41</v>
      </c>
      <c r="D258" s="1" t="s">
        <v>99</v>
      </c>
      <c r="E258" s="31">
        <v>69106.165087251502</v>
      </c>
      <c r="F258" s="31">
        <v>81825.232696474894</v>
      </c>
      <c r="G258" s="31">
        <v>87521.669591373648</v>
      </c>
      <c r="H258" s="31">
        <v>97355.998637283687</v>
      </c>
      <c r="I258" s="31">
        <f t="shared" si="42"/>
        <v>83952.266503095932</v>
      </c>
      <c r="J258" s="38">
        <f t="shared" si="43"/>
        <v>7.1890872101366896E-2</v>
      </c>
      <c r="K258" s="31">
        <v>6809722.6345988726</v>
      </c>
      <c r="L258" s="31">
        <v>7776302.8332439121</v>
      </c>
      <c r="M258" s="31">
        <v>8247324.6614521826</v>
      </c>
      <c r="N258" s="31">
        <v>8458501.4401362557</v>
      </c>
      <c r="O258" s="31">
        <f t="shared" si="44"/>
        <v>7822962.8923578057</v>
      </c>
      <c r="P258" s="7">
        <f t="shared" si="45"/>
        <v>9.6822416495107491E-2</v>
      </c>
      <c r="Q258" s="26">
        <v>0.41357926284912638</v>
      </c>
      <c r="R258" s="8">
        <v>208.80000305175781</v>
      </c>
      <c r="S258" s="7">
        <f t="shared" si="46"/>
        <v>0.46619630939483303</v>
      </c>
      <c r="T258" s="38">
        <f t="shared" si="47"/>
        <v>0.3255326629130223</v>
      </c>
      <c r="U258" s="31">
        <v>0</v>
      </c>
      <c r="V258" s="31">
        <v>60.688282012939453</v>
      </c>
      <c r="W258" s="31">
        <v>69.077888488769531</v>
      </c>
      <c r="X258" s="31">
        <v>0</v>
      </c>
      <c r="Y258" s="31">
        <f t="shared" si="48"/>
        <v>32.441542625427246</v>
      </c>
      <c r="Z258" s="7">
        <f t="shared" si="49"/>
        <v>6.9080484574058883E-4</v>
      </c>
      <c r="AA258" s="31" t="s">
        <v>1087</v>
      </c>
      <c r="AB258" s="31" t="s">
        <v>1088</v>
      </c>
      <c r="AC258" s="31" t="s">
        <v>1087</v>
      </c>
      <c r="AD258" s="31">
        <f t="shared" si="50"/>
        <v>0</v>
      </c>
      <c r="AE258" s="31">
        <f t="shared" si="51"/>
        <v>0</v>
      </c>
      <c r="AF258" s="7">
        <f t="shared" si="52"/>
        <v>0</v>
      </c>
      <c r="AG258" s="38">
        <f t="shared" si="53"/>
        <v>3.4540242287029442E-4</v>
      </c>
      <c r="AH258" s="38">
        <f t="shared" si="54"/>
        <v>13.258964581241983</v>
      </c>
      <c r="AI258" s="38" t="str">
        <f t="shared" si="55"/>
        <v>G1</v>
      </c>
    </row>
    <row r="259" spans="1:35" x14ac:dyDescent="0.25">
      <c r="A259" s="1">
        <v>73347</v>
      </c>
      <c r="B259" s="1" t="s">
        <v>277</v>
      </c>
      <c r="C259" s="1">
        <v>73</v>
      </c>
      <c r="D259" s="1" t="s">
        <v>35</v>
      </c>
      <c r="E259" s="31">
        <v>107913.83624768179</v>
      </c>
      <c r="F259" s="31">
        <v>64355.342898158262</v>
      </c>
      <c r="G259" s="31">
        <v>114888.34838651275</v>
      </c>
      <c r="H259" s="31">
        <v>208354.32594205128</v>
      </c>
      <c r="I259" s="31">
        <f t="shared" ref="I259:I322" si="56">AVERAGE(E259:H259)</f>
        <v>123877.96336860102</v>
      </c>
      <c r="J259" s="38">
        <f t="shared" ref="J259:J322" si="57">IF(I259&gt;$J$1127,1,IF(I259&lt;$J$1126,0,(I259-$J$1126)/($J$1127-$J$1126)))</f>
        <v>0.1103120553672268</v>
      </c>
      <c r="K259" s="31">
        <v>8700969.3629905544</v>
      </c>
      <c r="L259" s="31">
        <v>9138014.3623218536</v>
      </c>
      <c r="M259" s="31">
        <v>9365386.7706292514</v>
      </c>
      <c r="N259" s="31">
        <v>9434940.1255190577</v>
      </c>
      <c r="O259" s="31">
        <f t="shared" ref="O259:O322" si="58">AVERAGE(K259:N259)</f>
        <v>9159827.6553651802</v>
      </c>
      <c r="P259" s="7">
        <f t="shared" ref="P259:P322" si="59">IF(O259&gt;$P$1127,1,IF(O259&lt;$P$1126,0,(O259-$P$1126)/($P$1127-$P$1126)))</f>
        <v>0.11964412975170646</v>
      </c>
      <c r="Q259" s="26">
        <v>0.25469135802469134</v>
      </c>
      <c r="R259" s="8">
        <v>146.10000610351563</v>
      </c>
      <c r="S259" s="7">
        <f t="shared" ref="S259:S322" si="60">IF(R259&gt;$S$1127,1,IF(R259&lt;$S$1126,0,(R259-$S$1126)/($S$1127-$S$1126)))</f>
        <v>0.32620346097953834</v>
      </c>
      <c r="T259" s="38">
        <f t="shared" ref="T259:T322" si="61">AVERAGE(P259,Q259,S259)</f>
        <v>0.23351298291864539</v>
      </c>
      <c r="U259" s="31">
        <v>5556.11572265625</v>
      </c>
      <c r="V259" s="31">
        <v>5910.40771484375</v>
      </c>
      <c r="W259" s="31">
        <v>2744.1875</v>
      </c>
      <c r="X259" s="31">
        <v>6541.111328125</v>
      </c>
      <c r="Y259" s="31">
        <f t="shared" ref="Y259:Y322" si="62">AVERAGE(U259:X259)</f>
        <v>5187.95556640625</v>
      </c>
      <c r="Z259" s="7">
        <f t="shared" ref="Z259:Z322" si="63">IF(Y259&gt;$Z$1127,1,IF(Y259&lt;$Z$1126,0,(Y259-$Z$1126)/($Z$1127-$Z$1126)))</f>
        <v>0.11047146820790556</v>
      </c>
      <c r="AA259" s="31" t="s">
        <v>1087</v>
      </c>
      <c r="AB259" s="31" t="s">
        <v>1088</v>
      </c>
      <c r="AC259" s="31" t="s">
        <v>1087</v>
      </c>
      <c r="AD259" s="31">
        <f t="shared" ref="AD259:AD322" si="64">IF(OR(AB259="Adoptado",AC259="Adoptado"),1,0)</f>
        <v>0</v>
      </c>
      <c r="AE259" s="31">
        <f t="shared" ref="AE259:AE322" si="65">SUM(IF(AA259="Creado",1,0),AD259)</f>
        <v>0</v>
      </c>
      <c r="AF259" s="7">
        <f t="shared" ref="AF259:AF322" si="66">AE259/$AE$1126</f>
        <v>0</v>
      </c>
      <c r="AG259" s="38">
        <f t="shared" ref="AG259:AG322" si="67">AVERAGE(Z259,AF259)</f>
        <v>5.5235734103952779E-2</v>
      </c>
      <c r="AH259" s="38">
        <f t="shared" ref="AH259:AH322" si="68">AVERAGE(J259,T259,AG259)*100</f>
        <v>13.302025746327498</v>
      </c>
      <c r="AI259" s="38" t="str">
        <f t="shared" ref="AI259:AI322" si="69">IF(OR(A259=5001,A259=8001,A259=11001,A259=13001,A259=17001,A259=23001,A259=50001,A259=52001,A259=54001,A259=66001,A259=68001,A259=73001,A259=76001),"C",IF(AH259&lt;$AI$1126,"G1",IF(AND(AH259&gt;=$AI$1126,AH259&lt;$AI$1127),"G2",IF(AND(AH259&gt;=$AI$1127,AH259&lt;$AI$1128),"G3","G4"))))</f>
        <v>G1</v>
      </c>
    </row>
    <row r="260" spans="1:35" x14ac:dyDescent="0.25">
      <c r="A260" s="1">
        <v>18785</v>
      </c>
      <c r="B260" s="1" t="s">
        <v>905</v>
      </c>
      <c r="C260" s="1">
        <v>18</v>
      </c>
      <c r="D260" s="1" t="s">
        <v>1121</v>
      </c>
      <c r="E260" s="31">
        <v>70948.077193432517</v>
      </c>
      <c r="F260" s="31">
        <v>54588.394937685014</v>
      </c>
      <c r="G260" s="31">
        <v>75156.793965736841</v>
      </c>
      <c r="H260" s="31">
        <v>390383.14068082644</v>
      </c>
      <c r="I260" s="31">
        <f t="shared" si="56"/>
        <v>147769.10169442021</v>
      </c>
      <c r="J260" s="38">
        <f t="shared" si="57"/>
        <v>0.13330290777835593</v>
      </c>
      <c r="K260" s="31">
        <v>4205540.3783505084</v>
      </c>
      <c r="L260" s="31">
        <v>4830031.4799913717</v>
      </c>
      <c r="M260" s="31">
        <v>4898515.3664874034</v>
      </c>
      <c r="N260" s="31">
        <v>6952528.4451502962</v>
      </c>
      <c r="O260" s="31">
        <f t="shared" si="58"/>
        <v>5221653.9174948949</v>
      </c>
      <c r="P260" s="7">
        <f t="shared" si="59"/>
        <v>5.2415286350851235E-2</v>
      </c>
      <c r="Q260" s="26">
        <v>0.44332603938730852</v>
      </c>
      <c r="R260" s="8">
        <v>136.69999694824219</v>
      </c>
      <c r="S260" s="7">
        <f t="shared" si="60"/>
        <v>0.30521567595838661</v>
      </c>
      <c r="T260" s="38">
        <f t="shared" si="61"/>
        <v>0.26698566723218214</v>
      </c>
      <c r="U260" s="31">
        <v>0</v>
      </c>
      <c r="V260" s="31">
        <v>0</v>
      </c>
      <c r="W260" s="31">
        <v>0</v>
      </c>
      <c r="X260" s="31">
        <v>0</v>
      </c>
      <c r="Y260" s="31">
        <f t="shared" si="62"/>
        <v>0</v>
      </c>
      <c r="Z260" s="7">
        <f t="shared" si="63"/>
        <v>0</v>
      </c>
      <c r="AA260" s="31" t="s">
        <v>1087</v>
      </c>
      <c r="AB260" s="31" t="s">
        <v>1088</v>
      </c>
      <c r="AC260" s="31" t="s">
        <v>1087</v>
      </c>
      <c r="AD260" s="31">
        <f t="shared" si="64"/>
        <v>0</v>
      </c>
      <c r="AE260" s="31">
        <f t="shared" si="65"/>
        <v>0</v>
      </c>
      <c r="AF260" s="7">
        <f t="shared" si="66"/>
        <v>0</v>
      </c>
      <c r="AG260" s="38">
        <f t="shared" si="67"/>
        <v>0</v>
      </c>
      <c r="AH260" s="38">
        <f t="shared" si="68"/>
        <v>13.342952500351268</v>
      </c>
      <c r="AI260" s="38" t="str">
        <f t="shared" si="69"/>
        <v>G1</v>
      </c>
    </row>
    <row r="261" spans="1:35" x14ac:dyDescent="0.25">
      <c r="A261" s="1">
        <v>76377</v>
      </c>
      <c r="B261" s="1" t="s">
        <v>946</v>
      </c>
      <c r="C261" s="1">
        <v>76</v>
      </c>
      <c r="D261" s="1" t="s">
        <v>57</v>
      </c>
      <c r="E261" s="31">
        <v>159489.34648011389</v>
      </c>
      <c r="F261" s="31">
        <v>183209.73648506223</v>
      </c>
      <c r="G261" s="31">
        <v>182519.28965453096</v>
      </c>
      <c r="H261" s="31">
        <v>191706.509148679</v>
      </c>
      <c r="I261" s="31">
        <f t="shared" si="56"/>
        <v>179231.2204420965</v>
      </c>
      <c r="J261" s="38">
        <f t="shared" si="57"/>
        <v>0.16357944457641752</v>
      </c>
      <c r="K261" s="31">
        <v>10184618.873054579</v>
      </c>
      <c r="L261" s="31">
        <v>9597688.2540374789</v>
      </c>
      <c r="M261" s="31">
        <v>9728141.4583509937</v>
      </c>
      <c r="N261" s="31">
        <v>9564060.1242165305</v>
      </c>
      <c r="O261" s="31">
        <f t="shared" si="58"/>
        <v>9768627.1774148941</v>
      </c>
      <c r="P261" s="7">
        <f t="shared" si="59"/>
        <v>0.13003698960367671</v>
      </c>
      <c r="Q261" s="26">
        <v>0.21669272190376931</v>
      </c>
      <c r="R261" s="8">
        <v>165.19999694824219</v>
      </c>
      <c r="S261" s="7">
        <f t="shared" si="60"/>
        <v>0.36884879197160442</v>
      </c>
      <c r="T261" s="38">
        <f t="shared" si="61"/>
        <v>0.23852616782635017</v>
      </c>
      <c r="U261" s="31">
        <v>0</v>
      </c>
      <c r="V261" s="31">
        <v>0</v>
      </c>
      <c r="W261" s="31">
        <v>0</v>
      </c>
      <c r="X261" s="31">
        <v>0</v>
      </c>
      <c r="Y261" s="31">
        <f t="shared" si="62"/>
        <v>0</v>
      </c>
      <c r="Z261" s="7">
        <f t="shared" si="63"/>
        <v>0</v>
      </c>
      <c r="AA261" s="31" t="s">
        <v>1087</v>
      </c>
      <c r="AB261" s="31" t="s">
        <v>1087</v>
      </c>
      <c r="AC261" s="31" t="s">
        <v>1087</v>
      </c>
      <c r="AD261" s="31">
        <f t="shared" si="64"/>
        <v>0</v>
      </c>
      <c r="AE261" s="31">
        <f t="shared" si="65"/>
        <v>0</v>
      </c>
      <c r="AF261" s="7">
        <f t="shared" si="66"/>
        <v>0</v>
      </c>
      <c r="AG261" s="38">
        <f t="shared" si="67"/>
        <v>0</v>
      </c>
      <c r="AH261" s="38">
        <f t="shared" si="68"/>
        <v>13.403520413425587</v>
      </c>
      <c r="AI261" s="38" t="str">
        <f t="shared" si="69"/>
        <v>G1</v>
      </c>
    </row>
    <row r="262" spans="1:35" x14ac:dyDescent="0.25">
      <c r="A262" s="1">
        <v>13650</v>
      </c>
      <c r="B262" s="1" t="s">
        <v>147</v>
      </c>
      <c r="C262" s="1">
        <v>13</v>
      </c>
      <c r="D262" s="1" t="s">
        <v>222</v>
      </c>
      <c r="E262" s="31">
        <v>11592.516574050785</v>
      </c>
      <c r="F262" s="31">
        <v>28526.285815024683</v>
      </c>
      <c r="G262" s="31">
        <v>27538.402720503273</v>
      </c>
      <c r="H262" s="31">
        <v>18361.376084770283</v>
      </c>
      <c r="I262" s="31">
        <f t="shared" si="56"/>
        <v>21504.645298587257</v>
      </c>
      <c r="J262" s="38">
        <f t="shared" si="57"/>
        <v>1.1796454541222084E-2</v>
      </c>
      <c r="K262" s="31">
        <v>4172504.7246109932</v>
      </c>
      <c r="L262" s="31">
        <v>4957716.195847108</v>
      </c>
      <c r="M262" s="31">
        <v>5630085.4654602222</v>
      </c>
      <c r="N262" s="31">
        <v>5540078.5835175877</v>
      </c>
      <c r="O262" s="31">
        <f t="shared" si="58"/>
        <v>5075096.2423589779</v>
      </c>
      <c r="P262" s="7">
        <f t="shared" si="59"/>
        <v>4.9913389876310651E-2</v>
      </c>
      <c r="Q262" s="26">
        <v>0.21340798371264452</v>
      </c>
      <c r="R262" s="8">
        <v>20.200000762939453</v>
      </c>
      <c r="S262" s="7">
        <f t="shared" si="60"/>
        <v>4.510136814088473E-2</v>
      </c>
      <c r="T262" s="38">
        <f t="shared" si="61"/>
        <v>0.10280758057661331</v>
      </c>
      <c r="U262" s="31">
        <v>64787.78515625</v>
      </c>
      <c r="V262" s="31">
        <v>31579.509765625</v>
      </c>
      <c r="W262" s="31">
        <v>12315.11328125</v>
      </c>
      <c r="X262" s="31">
        <v>0</v>
      </c>
      <c r="Y262" s="31">
        <f t="shared" si="62"/>
        <v>27170.60205078125</v>
      </c>
      <c r="Z262" s="7">
        <f t="shared" si="63"/>
        <v>0.57856630848551327</v>
      </c>
      <c r="AA262" s="31" t="s">
        <v>1087</v>
      </c>
      <c r="AB262" s="31" t="s">
        <v>1088</v>
      </c>
      <c r="AC262" s="31" t="s">
        <v>1087</v>
      </c>
      <c r="AD262" s="31">
        <f t="shared" si="64"/>
        <v>0</v>
      </c>
      <c r="AE262" s="31">
        <f t="shared" si="65"/>
        <v>0</v>
      </c>
      <c r="AF262" s="7">
        <f t="shared" si="66"/>
        <v>0</v>
      </c>
      <c r="AG262" s="38">
        <f t="shared" si="67"/>
        <v>0.28928315424275663</v>
      </c>
      <c r="AH262" s="38">
        <f t="shared" si="68"/>
        <v>13.462906312019735</v>
      </c>
      <c r="AI262" s="38" t="str">
        <f t="shared" si="69"/>
        <v>G1</v>
      </c>
    </row>
    <row r="263" spans="1:35" x14ac:dyDescent="0.25">
      <c r="A263" s="1">
        <v>66687</v>
      </c>
      <c r="B263" s="1" t="s">
        <v>397</v>
      </c>
      <c r="C263" s="1">
        <v>66</v>
      </c>
      <c r="D263" s="1" t="s">
        <v>38</v>
      </c>
      <c r="E263" s="31">
        <v>82521.952697033688</v>
      </c>
      <c r="F263" s="31">
        <v>76644.260560596667</v>
      </c>
      <c r="G263" s="31">
        <v>91773.670219341846</v>
      </c>
      <c r="H263" s="31">
        <v>100711.09043536511</v>
      </c>
      <c r="I263" s="31">
        <f t="shared" si="56"/>
        <v>87912.743478084332</v>
      </c>
      <c r="J263" s="38">
        <f t="shared" si="57"/>
        <v>7.5702107060867774E-2</v>
      </c>
      <c r="K263" s="31">
        <v>8364045.8387998911</v>
      </c>
      <c r="L263" s="31">
        <v>10212178.292508086</v>
      </c>
      <c r="M263" s="31">
        <v>10475387.421459194</v>
      </c>
      <c r="N263" s="31">
        <v>10017076.495535819</v>
      </c>
      <c r="O263" s="31">
        <f t="shared" si="58"/>
        <v>9767172.0120757483</v>
      </c>
      <c r="P263" s="7">
        <f t="shared" si="59"/>
        <v>0.13001214837288819</v>
      </c>
      <c r="Q263" s="26">
        <v>0.4619299026779467</v>
      </c>
      <c r="R263" s="8">
        <v>168.19999694824219</v>
      </c>
      <c r="S263" s="7">
        <f t="shared" si="60"/>
        <v>0.37554701470983787</v>
      </c>
      <c r="T263" s="38">
        <f t="shared" si="61"/>
        <v>0.32249635525355758</v>
      </c>
      <c r="U263" s="31">
        <v>0</v>
      </c>
      <c r="V263" s="31">
        <v>0</v>
      </c>
      <c r="W263" s="31">
        <v>1829.8934326171875</v>
      </c>
      <c r="X263" s="31">
        <v>453.3426513671875</v>
      </c>
      <c r="Y263" s="31">
        <f t="shared" si="62"/>
        <v>570.80902099609375</v>
      </c>
      <c r="Z263" s="7">
        <f t="shared" si="63"/>
        <v>1.2154712932407913E-2</v>
      </c>
      <c r="AA263" s="31" t="s">
        <v>1087</v>
      </c>
      <c r="AB263" s="31" t="s">
        <v>1088</v>
      </c>
      <c r="AC263" s="31" t="s">
        <v>1087</v>
      </c>
      <c r="AD263" s="31">
        <f t="shared" si="64"/>
        <v>0</v>
      </c>
      <c r="AE263" s="31">
        <f t="shared" si="65"/>
        <v>0</v>
      </c>
      <c r="AF263" s="7">
        <f t="shared" si="66"/>
        <v>0</v>
      </c>
      <c r="AG263" s="38">
        <f t="shared" si="67"/>
        <v>6.0773564662039564E-3</v>
      </c>
      <c r="AH263" s="38">
        <f t="shared" si="68"/>
        <v>13.475860626020978</v>
      </c>
      <c r="AI263" s="38" t="str">
        <f t="shared" si="69"/>
        <v>G1</v>
      </c>
    </row>
    <row r="264" spans="1:35" x14ac:dyDescent="0.25">
      <c r="A264" s="1">
        <v>47675</v>
      </c>
      <c r="B264" s="1" t="s">
        <v>159</v>
      </c>
      <c r="C264" s="1">
        <v>47</v>
      </c>
      <c r="D264" s="1" t="s">
        <v>69</v>
      </c>
      <c r="E264" s="31">
        <v>78515.795898206052</v>
      </c>
      <c r="F264" s="31">
        <v>68425.883327624993</v>
      </c>
      <c r="G264" s="31">
        <v>92584.488401015275</v>
      </c>
      <c r="H264" s="31">
        <v>82435.090781636987</v>
      </c>
      <c r="I264" s="31">
        <f t="shared" si="56"/>
        <v>80490.314602120838</v>
      </c>
      <c r="J264" s="38">
        <f t="shared" si="57"/>
        <v>6.8559376375868966E-2</v>
      </c>
      <c r="K264" s="31">
        <v>4904526.0719878394</v>
      </c>
      <c r="L264" s="31">
        <v>5817949.442339683</v>
      </c>
      <c r="M264" s="31">
        <v>5820705.8312384803</v>
      </c>
      <c r="N264" s="31">
        <v>6452185.5096490961</v>
      </c>
      <c r="O264" s="31">
        <f t="shared" si="58"/>
        <v>5748841.7138037747</v>
      </c>
      <c r="P264" s="7">
        <f t="shared" si="59"/>
        <v>6.1414946640104578E-2</v>
      </c>
      <c r="Q264" s="26">
        <v>0.62646353505430952</v>
      </c>
      <c r="R264" s="8">
        <v>63</v>
      </c>
      <c r="S264" s="7">
        <f t="shared" si="60"/>
        <v>0.14066267750290257</v>
      </c>
      <c r="T264" s="38">
        <f t="shared" si="61"/>
        <v>0.27618038639910553</v>
      </c>
      <c r="U264" s="31">
        <v>19385.923828125</v>
      </c>
      <c r="V264" s="31">
        <v>3011.0302734375</v>
      </c>
      <c r="W264" s="31">
        <v>0</v>
      </c>
      <c r="X264" s="31">
        <v>0</v>
      </c>
      <c r="Y264" s="31">
        <f t="shared" si="62"/>
        <v>5599.238525390625</v>
      </c>
      <c r="Z264" s="7">
        <f t="shared" si="63"/>
        <v>0.11922925954715734</v>
      </c>
      <c r="AA264" s="31" t="s">
        <v>1087</v>
      </c>
      <c r="AB264" s="31" t="s">
        <v>1088</v>
      </c>
      <c r="AC264" s="31" t="s">
        <v>1087</v>
      </c>
      <c r="AD264" s="31">
        <f t="shared" si="64"/>
        <v>0</v>
      </c>
      <c r="AE264" s="31">
        <f t="shared" si="65"/>
        <v>0</v>
      </c>
      <c r="AF264" s="7">
        <f t="shared" si="66"/>
        <v>0</v>
      </c>
      <c r="AG264" s="38">
        <f t="shared" si="67"/>
        <v>5.9614629773578669E-2</v>
      </c>
      <c r="AH264" s="38">
        <f t="shared" si="68"/>
        <v>13.478479751618439</v>
      </c>
      <c r="AI264" s="38" t="str">
        <f t="shared" si="69"/>
        <v>G1</v>
      </c>
    </row>
    <row r="265" spans="1:35" x14ac:dyDescent="0.25">
      <c r="A265" s="1">
        <v>76863</v>
      </c>
      <c r="B265" s="1" t="s">
        <v>401</v>
      </c>
      <c r="C265" s="1">
        <v>76</v>
      </c>
      <c r="D265" s="1" t="s">
        <v>57</v>
      </c>
      <c r="E265" s="31">
        <v>87734.105847133789</v>
      </c>
      <c r="F265" s="31">
        <v>89466.993063448972</v>
      </c>
      <c r="G265" s="31">
        <v>94607.765847963849</v>
      </c>
      <c r="H265" s="31">
        <v>117336.93752698561</v>
      </c>
      <c r="I265" s="31">
        <f t="shared" si="56"/>
        <v>97286.450571383059</v>
      </c>
      <c r="J265" s="38">
        <f t="shared" si="57"/>
        <v>8.4722586260650559E-2</v>
      </c>
      <c r="K265" s="31">
        <v>13717178.122049317</v>
      </c>
      <c r="L265" s="31">
        <v>14505059.08049931</v>
      </c>
      <c r="M265" s="31">
        <v>15406821.116009105</v>
      </c>
      <c r="N265" s="31">
        <v>14407349.829452859</v>
      </c>
      <c r="O265" s="31">
        <f t="shared" si="58"/>
        <v>14509102.037002647</v>
      </c>
      <c r="P265" s="7">
        <f t="shared" si="59"/>
        <v>0.2109619723986875</v>
      </c>
      <c r="Q265" s="26">
        <v>0.41580041580041582</v>
      </c>
      <c r="R265" s="8">
        <v>148.89999389648438</v>
      </c>
      <c r="S265" s="7">
        <f t="shared" si="60"/>
        <v>0.33245510828008479</v>
      </c>
      <c r="T265" s="38">
        <f t="shared" si="61"/>
        <v>0.31973916549306275</v>
      </c>
      <c r="U265" s="31">
        <v>156.6500244140625</v>
      </c>
      <c r="V265" s="31">
        <v>0</v>
      </c>
      <c r="W265" s="31">
        <v>0</v>
      </c>
      <c r="X265" s="31">
        <v>0</v>
      </c>
      <c r="Y265" s="31">
        <f t="shared" si="62"/>
        <v>39.162506103515625</v>
      </c>
      <c r="Z265" s="7">
        <f t="shared" si="63"/>
        <v>8.3391993099766147E-4</v>
      </c>
      <c r="AA265" s="31" t="s">
        <v>1087</v>
      </c>
      <c r="AB265" s="31" t="s">
        <v>1088</v>
      </c>
      <c r="AC265" s="31" t="s">
        <v>1087</v>
      </c>
      <c r="AD265" s="31">
        <f t="shared" si="64"/>
        <v>0</v>
      </c>
      <c r="AE265" s="31">
        <f t="shared" si="65"/>
        <v>0</v>
      </c>
      <c r="AF265" s="7">
        <f t="shared" si="66"/>
        <v>0</v>
      </c>
      <c r="AG265" s="38">
        <f t="shared" si="67"/>
        <v>4.1695996549883074E-4</v>
      </c>
      <c r="AH265" s="38">
        <f t="shared" si="68"/>
        <v>13.49595705730707</v>
      </c>
      <c r="AI265" s="38" t="str">
        <f t="shared" si="69"/>
        <v>G1</v>
      </c>
    </row>
    <row r="266" spans="1:35" x14ac:dyDescent="0.25">
      <c r="A266" s="1">
        <v>25662</v>
      </c>
      <c r="B266" s="1" t="s">
        <v>1143</v>
      </c>
      <c r="C266" s="1">
        <v>25</v>
      </c>
      <c r="D266" s="1" t="s">
        <v>61</v>
      </c>
      <c r="E266" s="31">
        <v>148329.77480031466</v>
      </c>
      <c r="F266" s="31">
        <v>190410.26681037573</v>
      </c>
      <c r="G266" s="31">
        <v>181788.47696693393</v>
      </c>
      <c r="H266" s="31">
        <v>266046.95048918983</v>
      </c>
      <c r="I266" s="31">
        <f t="shared" si="56"/>
        <v>196643.86726670354</v>
      </c>
      <c r="J266" s="38">
        <f t="shared" si="57"/>
        <v>0.18033593343735296</v>
      </c>
      <c r="K266" s="31">
        <v>7801406.1577874357</v>
      </c>
      <c r="L266" s="31">
        <v>9170541.4892569073</v>
      </c>
      <c r="M266" s="31">
        <v>8529011.5019645318</v>
      </c>
      <c r="N266" s="31">
        <v>8419522.6173663549</v>
      </c>
      <c r="O266" s="31">
        <f t="shared" si="58"/>
        <v>8480120.4415938072</v>
      </c>
      <c r="P266" s="7">
        <f t="shared" si="59"/>
        <v>0.10804079966150607</v>
      </c>
      <c r="Q266" s="26">
        <v>0.30186142709410546</v>
      </c>
      <c r="R266" s="8">
        <v>107.59999847412109</v>
      </c>
      <c r="S266" s="7">
        <f t="shared" si="60"/>
        <v>0.24024291880441434</v>
      </c>
      <c r="T266" s="38">
        <f t="shared" si="61"/>
        <v>0.21671504852000859</v>
      </c>
      <c r="U266" s="31">
        <v>2010.4398193359375</v>
      </c>
      <c r="V266" s="31">
        <v>196.37773132324219</v>
      </c>
      <c r="W266" s="31">
        <v>472.47482299804688</v>
      </c>
      <c r="X266" s="31">
        <v>672.1820068359375</v>
      </c>
      <c r="Y266" s="31">
        <f t="shared" si="62"/>
        <v>837.86859512329102</v>
      </c>
      <c r="Z266" s="7">
        <f t="shared" si="63"/>
        <v>1.7841435356140259E-2</v>
      </c>
      <c r="AA266" s="31" t="s">
        <v>1087</v>
      </c>
      <c r="AB266" s="31" t="s">
        <v>1088</v>
      </c>
      <c r="AC266" s="31" t="s">
        <v>1087</v>
      </c>
      <c r="AD266" s="31">
        <f t="shared" si="64"/>
        <v>0</v>
      </c>
      <c r="AE266" s="31">
        <f t="shared" si="65"/>
        <v>0</v>
      </c>
      <c r="AF266" s="7">
        <f t="shared" si="66"/>
        <v>0</v>
      </c>
      <c r="AG266" s="38">
        <f t="shared" si="67"/>
        <v>8.9207176780701294E-3</v>
      </c>
      <c r="AH266" s="38">
        <f t="shared" si="68"/>
        <v>13.532389987847724</v>
      </c>
      <c r="AI266" s="38" t="str">
        <f t="shared" si="69"/>
        <v>G1</v>
      </c>
    </row>
    <row r="267" spans="1:35" x14ac:dyDescent="0.25">
      <c r="A267" s="1">
        <v>68377</v>
      </c>
      <c r="B267" s="1" t="s">
        <v>844</v>
      </c>
      <c r="C267" s="1">
        <v>68</v>
      </c>
      <c r="D267" s="1" t="s">
        <v>350</v>
      </c>
      <c r="E267" s="31">
        <v>158988.89514388217</v>
      </c>
      <c r="F267" s="31">
        <v>217444.19470768937</v>
      </c>
      <c r="G267" s="31">
        <v>222143.38338727065</v>
      </c>
      <c r="H267" s="31">
        <v>398457.08569617337</v>
      </c>
      <c r="I267" s="31">
        <f t="shared" si="56"/>
        <v>249258.38973375389</v>
      </c>
      <c r="J267" s="38">
        <f t="shared" si="57"/>
        <v>0.23096779133483619</v>
      </c>
      <c r="K267" s="31">
        <v>7082278.7164409682</v>
      </c>
      <c r="L267" s="31">
        <v>9105009.3026544061</v>
      </c>
      <c r="M267" s="31">
        <v>9215075.0098062754</v>
      </c>
      <c r="N267" s="31">
        <v>9698506.720554702</v>
      </c>
      <c r="O267" s="31">
        <f t="shared" si="58"/>
        <v>8775217.4373640884</v>
      </c>
      <c r="P267" s="7">
        <f t="shared" si="59"/>
        <v>0.11307842142154344</v>
      </c>
      <c r="Q267" s="26">
        <v>0.22242925352276696</v>
      </c>
      <c r="R267" s="8">
        <v>67.5</v>
      </c>
      <c r="S267" s="7">
        <f t="shared" si="60"/>
        <v>0.15071001161025274</v>
      </c>
      <c r="T267" s="38">
        <f t="shared" si="61"/>
        <v>0.16207256218485436</v>
      </c>
      <c r="U267" s="31">
        <v>0</v>
      </c>
      <c r="V267" s="31">
        <v>3061.845703125</v>
      </c>
      <c r="W267" s="31">
        <v>2067.046630859375</v>
      </c>
      <c r="X267" s="31">
        <v>139.28030395507813</v>
      </c>
      <c r="Y267" s="31">
        <f t="shared" si="62"/>
        <v>1317.0431594848633</v>
      </c>
      <c r="Z267" s="7">
        <f t="shared" si="63"/>
        <v>2.8044899317103814E-2</v>
      </c>
      <c r="AA267" s="31" t="s">
        <v>1087</v>
      </c>
      <c r="AB267" s="31" t="s">
        <v>1088</v>
      </c>
      <c r="AC267" s="31" t="s">
        <v>1087</v>
      </c>
      <c r="AD267" s="31">
        <f t="shared" si="64"/>
        <v>0</v>
      </c>
      <c r="AE267" s="31">
        <f t="shared" si="65"/>
        <v>0</v>
      </c>
      <c r="AF267" s="7">
        <f t="shared" si="66"/>
        <v>0</v>
      </c>
      <c r="AG267" s="38">
        <f t="shared" si="67"/>
        <v>1.4022449658551907E-2</v>
      </c>
      <c r="AH267" s="38">
        <f t="shared" si="68"/>
        <v>13.568760105941417</v>
      </c>
      <c r="AI267" s="38" t="str">
        <f t="shared" si="69"/>
        <v>G1</v>
      </c>
    </row>
    <row r="268" spans="1:35" x14ac:dyDescent="0.25">
      <c r="A268" s="1">
        <v>19824</v>
      </c>
      <c r="B268" s="1" t="s">
        <v>321</v>
      </c>
      <c r="C268" s="1">
        <v>19</v>
      </c>
      <c r="D268" s="1" t="s">
        <v>80</v>
      </c>
      <c r="E268" s="31">
        <v>48393.740285200154</v>
      </c>
      <c r="F268" s="31">
        <v>45892.074183895129</v>
      </c>
      <c r="G268" s="31">
        <v>70227.456223128494</v>
      </c>
      <c r="H268" s="31">
        <v>157382.60206322907</v>
      </c>
      <c r="I268" s="31">
        <f t="shared" si="56"/>
        <v>80473.968188863219</v>
      </c>
      <c r="J268" s="38">
        <f t="shared" si="57"/>
        <v>6.8543645941867376E-2</v>
      </c>
      <c r="K268" s="31">
        <v>6020401.8058186974</v>
      </c>
      <c r="L268" s="31">
        <v>7029236.2775814356</v>
      </c>
      <c r="M268" s="31">
        <v>8279556.7348924102</v>
      </c>
      <c r="N268" s="31">
        <v>9234251.0755994227</v>
      </c>
      <c r="O268" s="31">
        <f t="shared" si="58"/>
        <v>7640861.473472992</v>
      </c>
      <c r="P268" s="7">
        <f t="shared" si="59"/>
        <v>9.3713750248223912E-2</v>
      </c>
      <c r="Q268" s="26">
        <v>9.3524822342593059E-2</v>
      </c>
      <c r="R268" s="8">
        <v>35.299999237060547</v>
      </c>
      <c r="S268" s="7">
        <f t="shared" si="60"/>
        <v>7.881575251643419E-2</v>
      </c>
      <c r="T268" s="38">
        <f t="shared" si="61"/>
        <v>8.8684775035750382E-2</v>
      </c>
      <c r="U268" s="31">
        <v>0</v>
      </c>
      <c r="V268" s="31">
        <v>0</v>
      </c>
      <c r="W268" s="31">
        <v>0</v>
      </c>
      <c r="X268" s="31">
        <v>0</v>
      </c>
      <c r="Y268" s="31">
        <f t="shared" si="62"/>
        <v>0</v>
      </c>
      <c r="Z268" s="7">
        <f t="shared" si="63"/>
        <v>0</v>
      </c>
      <c r="AA268" s="31" t="s">
        <v>1085</v>
      </c>
      <c r="AB268" s="31" t="s">
        <v>1087</v>
      </c>
      <c r="AC268" s="31" t="s">
        <v>1087</v>
      </c>
      <c r="AD268" s="31">
        <f t="shared" si="64"/>
        <v>0</v>
      </c>
      <c r="AE268" s="31">
        <f t="shared" si="65"/>
        <v>1</v>
      </c>
      <c r="AF268" s="7">
        <f t="shared" si="66"/>
        <v>0.5</v>
      </c>
      <c r="AG268" s="38">
        <f t="shared" si="67"/>
        <v>0.25</v>
      </c>
      <c r="AH268" s="38">
        <f t="shared" si="68"/>
        <v>13.574280699253924</v>
      </c>
      <c r="AI268" s="38" t="str">
        <f t="shared" si="69"/>
        <v>G1</v>
      </c>
    </row>
    <row r="269" spans="1:35" x14ac:dyDescent="0.25">
      <c r="A269" s="1">
        <v>52694</v>
      </c>
      <c r="B269" s="1" t="s">
        <v>1179</v>
      </c>
      <c r="C269" s="1">
        <v>52</v>
      </c>
      <c r="D269" s="1" t="s">
        <v>18</v>
      </c>
      <c r="E269" s="31">
        <v>76661.707329932629</v>
      </c>
      <c r="F269" s="31">
        <v>89955.317008555372</v>
      </c>
      <c r="G269" s="31">
        <v>58181.775459112658</v>
      </c>
      <c r="H269" s="31">
        <v>177540.78531220983</v>
      </c>
      <c r="I269" s="31">
        <f t="shared" si="56"/>
        <v>100584.89627745262</v>
      </c>
      <c r="J269" s="38">
        <f t="shared" si="57"/>
        <v>8.7896737168831174E-2</v>
      </c>
      <c r="K269" s="31">
        <v>2674689.5692997379</v>
      </c>
      <c r="L269" s="31">
        <v>3369381.2140511926</v>
      </c>
      <c r="M269" s="31">
        <v>3059099.6828471385</v>
      </c>
      <c r="N269" s="31">
        <v>3879324.3691169345</v>
      </c>
      <c r="O269" s="31">
        <f t="shared" si="58"/>
        <v>3245623.7088287505</v>
      </c>
      <c r="P269" s="7">
        <f t="shared" si="59"/>
        <v>1.8682334405054894E-2</v>
      </c>
      <c r="Q269" s="26">
        <v>9.2585223504443565E-2</v>
      </c>
      <c r="R269" s="8">
        <v>43.5</v>
      </c>
      <c r="S269" s="7">
        <f t="shared" si="60"/>
        <v>9.7124229704385098E-2</v>
      </c>
      <c r="T269" s="38">
        <f t="shared" si="61"/>
        <v>6.946392920462785E-2</v>
      </c>
      <c r="U269" s="31">
        <v>0</v>
      </c>
      <c r="V269" s="31">
        <v>0</v>
      </c>
      <c r="W269" s="31">
        <v>0</v>
      </c>
      <c r="X269" s="31">
        <v>0</v>
      </c>
      <c r="Y269" s="31">
        <f t="shared" si="62"/>
        <v>0</v>
      </c>
      <c r="Z269" s="7">
        <f t="shared" si="63"/>
        <v>0</v>
      </c>
      <c r="AA269" s="31" t="s">
        <v>1085</v>
      </c>
      <c r="AB269" s="31" t="s">
        <v>1088</v>
      </c>
      <c r="AC269" s="31" t="s">
        <v>1088</v>
      </c>
      <c r="AD269" s="31">
        <f t="shared" si="64"/>
        <v>0</v>
      </c>
      <c r="AE269" s="31">
        <f t="shared" si="65"/>
        <v>1</v>
      </c>
      <c r="AF269" s="7">
        <f t="shared" si="66"/>
        <v>0.5</v>
      </c>
      <c r="AG269" s="38">
        <f t="shared" si="67"/>
        <v>0.25</v>
      </c>
      <c r="AH269" s="38">
        <f t="shared" si="68"/>
        <v>13.578688879115299</v>
      </c>
      <c r="AI269" s="38" t="str">
        <f t="shared" si="69"/>
        <v>G1</v>
      </c>
    </row>
    <row r="270" spans="1:35" x14ac:dyDescent="0.25">
      <c r="A270" s="1">
        <v>52612</v>
      </c>
      <c r="B270" s="1" t="s">
        <v>44</v>
      </c>
      <c r="C270" s="1">
        <v>52</v>
      </c>
      <c r="D270" s="1" t="s">
        <v>18</v>
      </c>
      <c r="E270" s="31">
        <v>77304.998752334301</v>
      </c>
      <c r="F270" s="31">
        <v>71633.548412120028</v>
      </c>
      <c r="G270" s="31">
        <v>74545.567269030929</v>
      </c>
      <c r="H270" s="31">
        <v>22751.68697741791</v>
      </c>
      <c r="I270" s="31">
        <f t="shared" si="56"/>
        <v>61558.950352725791</v>
      </c>
      <c r="J270" s="38">
        <f t="shared" si="57"/>
        <v>5.0341399674072598E-2</v>
      </c>
      <c r="K270" s="31">
        <v>2957859.1768085714</v>
      </c>
      <c r="L270" s="31">
        <v>2817167.7803077828</v>
      </c>
      <c r="M270" s="31">
        <v>3141489.7340733847</v>
      </c>
      <c r="N270" s="31">
        <v>3110561.0695384396</v>
      </c>
      <c r="O270" s="31">
        <f t="shared" si="58"/>
        <v>3006769.4401820451</v>
      </c>
      <c r="P270" s="7">
        <f t="shared" si="59"/>
        <v>1.4604836231711462E-2</v>
      </c>
      <c r="Q270" s="26">
        <v>0.13414764813029037</v>
      </c>
      <c r="R270" s="8">
        <v>78.599998474121094</v>
      </c>
      <c r="S270" s="7">
        <f t="shared" si="60"/>
        <v>0.17549343233482428</v>
      </c>
      <c r="T270" s="38">
        <f t="shared" si="61"/>
        <v>0.10808197223227538</v>
      </c>
      <c r="U270" s="31">
        <v>0</v>
      </c>
      <c r="V270" s="31">
        <v>0</v>
      </c>
      <c r="W270" s="31">
        <v>0</v>
      </c>
      <c r="X270" s="31">
        <v>0</v>
      </c>
      <c r="Y270" s="31">
        <f t="shared" si="62"/>
        <v>0</v>
      </c>
      <c r="Z270" s="7">
        <f t="shared" si="63"/>
        <v>0</v>
      </c>
      <c r="AA270" s="31" t="s">
        <v>1085</v>
      </c>
      <c r="AB270" s="31" t="s">
        <v>1088</v>
      </c>
      <c r="AC270" s="31" t="s">
        <v>1087</v>
      </c>
      <c r="AD270" s="31">
        <f t="shared" si="64"/>
        <v>0</v>
      </c>
      <c r="AE270" s="31">
        <f t="shared" si="65"/>
        <v>1</v>
      </c>
      <c r="AF270" s="7">
        <f t="shared" si="66"/>
        <v>0.5</v>
      </c>
      <c r="AG270" s="38">
        <f t="shared" si="67"/>
        <v>0.25</v>
      </c>
      <c r="AH270" s="38">
        <f t="shared" si="68"/>
        <v>13.614112396878268</v>
      </c>
      <c r="AI270" s="38" t="str">
        <f t="shared" si="69"/>
        <v>G1</v>
      </c>
    </row>
    <row r="271" spans="1:35" x14ac:dyDescent="0.25">
      <c r="A271" s="1">
        <v>52560</v>
      </c>
      <c r="B271" s="1" t="s">
        <v>678</v>
      </c>
      <c r="C271" s="1">
        <v>52</v>
      </c>
      <c r="D271" s="1" t="s">
        <v>18</v>
      </c>
      <c r="E271" s="31">
        <v>16750.087300663483</v>
      </c>
      <c r="F271" s="31">
        <v>22553.027949883723</v>
      </c>
      <c r="G271" s="31">
        <v>43134.750500329719</v>
      </c>
      <c r="H271" s="31">
        <v>53943.724238205577</v>
      </c>
      <c r="I271" s="31">
        <f t="shared" si="56"/>
        <v>34095.397497270627</v>
      </c>
      <c r="J271" s="38">
        <f t="shared" si="57"/>
        <v>2.3912751454215803E-2</v>
      </c>
      <c r="K271" s="31">
        <v>5624444.5460431315</v>
      </c>
      <c r="L271" s="31">
        <v>6235701.0856882855</v>
      </c>
      <c r="M271" s="31">
        <v>6754348.2252647514</v>
      </c>
      <c r="N271" s="31">
        <v>7731698.9572974034</v>
      </c>
      <c r="O271" s="31">
        <f t="shared" si="58"/>
        <v>6586548.2035733927</v>
      </c>
      <c r="P271" s="7">
        <f t="shared" si="59"/>
        <v>7.5715493585262444E-2</v>
      </c>
      <c r="Q271" s="26">
        <v>0.1769794842218011</v>
      </c>
      <c r="R271" s="8">
        <v>54.799999237060547</v>
      </c>
      <c r="S271" s="7">
        <f t="shared" si="60"/>
        <v>0.12235420031495166</v>
      </c>
      <c r="T271" s="38">
        <f t="shared" si="61"/>
        <v>0.12501639270733839</v>
      </c>
      <c r="U271" s="31">
        <v>0</v>
      </c>
      <c r="V271" s="31">
        <v>0</v>
      </c>
      <c r="W271" s="31">
        <v>0</v>
      </c>
      <c r="X271" s="31">
        <v>3707.670654296875</v>
      </c>
      <c r="Y271" s="31">
        <f t="shared" si="62"/>
        <v>926.91766357421875</v>
      </c>
      <c r="Z271" s="7">
        <f t="shared" si="63"/>
        <v>1.9737631498994799E-2</v>
      </c>
      <c r="AA271" s="31" t="s">
        <v>1085</v>
      </c>
      <c r="AB271" s="31" t="s">
        <v>1088</v>
      </c>
      <c r="AC271" s="31" t="s">
        <v>1087</v>
      </c>
      <c r="AD271" s="31">
        <f t="shared" si="64"/>
        <v>0</v>
      </c>
      <c r="AE271" s="31">
        <f t="shared" si="65"/>
        <v>1</v>
      </c>
      <c r="AF271" s="7">
        <f t="shared" si="66"/>
        <v>0.5</v>
      </c>
      <c r="AG271" s="38">
        <f t="shared" si="67"/>
        <v>0.25986881574949738</v>
      </c>
      <c r="AH271" s="38">
        <f t="shared" si="68"/>
        <v>13.626598663701719</v>
      </c>
      <c r="AI271" s="38" t="str">
        <f t="shared" si="69"/>
        <v>G1</v>
      </c>
    </row>
    <row r="272" spans="1:35" x14ac:dyDescent="0.25">
      <c r="A272" s="1">
        <v>8558</v>
      </c>
      <c r="B272" s="1" t="s">
        <v>1072</v>
      </c>
      <c r="C272" s="1">
        <v>8</v>
      </c>
      <c r="D272" s="1" t="s">
        <v>1102</v>
      </c>
      <c r="E272" s="31">
        <v>23493.045287337402</v>
      </c>
      <c r="F272" s="31">
        <v>92676.500064329579</v>
      </c>
      <c r="G272" s="31">
        <v>81153.854730538063</v>
      </c>
      <c r="H272" s="31">
        <v>41099.023344722176</v>
      </c>
      <c r="I272" s="31">
        <f t="shared" si="56"/>
        <v>59605.605856731803</v>
      </c>
      <c r="J272" s="38">
        <f t="shared" si="57"/>
        <v>4.8461662743875519E-2</v>
      </c>
      <c r="K272" s="31">
        <v>8041036.9326672209</v>
      </c>
      <c r="L272" s="31">
        <v>8884627.4393013641</v>
      </c>
      <c r="M272" s="31">
        <v>8974147.4566978496</v>
      </c>
      <c r="N272" s="31">
        <v>8855705.3024465498</v>
      </c>
      <c r="O272" s="31">
        <f t="shared" si="58"/>
        <v>8688879.2827782463</v>
      </c>
      <c r="P272" s="7">
        <f t="shared" si="59"/>
        <v>0.11160453665654337</v>
      </c>
      <c r="Q272" s="26">
        <v>0.82084669240332397</v>
      </c>
      <c r="R272" s="8">
        <v>62.299999237060547</v>
      </c>
      <c r="S272" s="7">
        <f t="shared" si="60"/>
        <v>0.1390997571605353</v>
      </c>
      <c r="T272" s="38">
        <f t="shared" si="61"/>
        <v>0.35718366207346758</v>
      </c>
      <c r="U272" s="31">
        <v>553.3936767578125</v>
      </c>
      <c r="V272" s="31">
        <v>908.1151123046875</v>
      </c>
      <c r="W272" s="31">
        <v>544.36529541015625</v>
      </c>
      <c r="X272" s="31">
        <v>0</v>
      </c>
      <c r="Y272" s="31">
        <f t="shared" si="62"/>
        <v>501.46852111816406</v>
      </c>
      <c r="Z272" s="7">
        <f t="shared" si="63"/>
        <v>1.0678187790714911E-2</v>
      </c>
      <c r="AA272" s="31" t="s">
        <v>1087</v>
      </c>
      <c r="AB272" s="31" t="s">
        <v>1088</v>
      </c>
      <c r="AC272" s="31" t="s">
        <v>1087</v>
      </c>
      <c r="AD272" s="31">
        <f t="shared" si="64"/>
        <v>0</v>
      </c>
      <c r="AE272" s="31">
        <f t="shared" si="65"/>
        <v>0</v>
      </c>
      <c r="AF272" s="7">
        <f t="shared" si="66"/>
        <v>0</v>
      </c>
      <c r="AG272" s="38">
        <f t="shared" si="67"/>
        <v>5.3390938953574553E-3</v>
      </c>
      <c r="AH272" s="38">
        <f t="shared" si="68"/>
        <v>13.699480623756685</v>
      </c>
      <c r="AI272" s="38" t="str">
        <f t="shared" si="69"/>
        <v>G1</v>
      </c>
    </row>
    <row r="273" spans="1:35" x14ac:dyDescent="0.25">
      <c r="A273" s="1">
        <v>54680</v>
      </c>
      <c r="B273" s="1" t="s">
        <v>101</v>
      </c>
      <c r="C273" s="1">
        <v>54</v>
      </c>
      <c r="D273" s="1" t="s">
        <v>12</v>
      </c>
      <c r="E273" s="31">
        <v>116860.55444125198</v>
      </c>
      <c r="F273" s="31">
        <v>177195.1695823569</v>
      </c>
      <c r="G273" s="31">
        <v>150912.83755905263</v>
      </c>
      <c r="H273" s="31">
        <v>148123.62730355261</v>
      </c>
      <c r="I273" s="31">
        <f t="shared" si="56"/>
        <v>148273.04722155354</v>
      </c>
      <c r="J273" s="38">
        <f t="shared" si="57"/>
        <v>0.13378786320741767</v>
      </c>
      <c r="K273" s="31">
        <v>8714794.6389290486</v>
      </c>
      <c r="L273" s="31">
        <v>8538260.6872439217</v>
      </c>
      <c r="M273" s="31">
        <v>8438459.7170880232</v>
      </c>
      <c r="N273" s="31">
        <v>8542512.7103681844</v>
      </c>
      <c r="O273" s="31">
        <f t="shared" si="58"/>
        <v>8558506.9384072945</v>
      </c>
      <c r="P273" s="7">
        <f t="shared" si="59"/>
        <v>0.10937894111228559</v>
      </c>
      <c r="Q273" s="26">
        <v>0.4810485299326957</v>
      </c>
      <c r="R273" s="8">
        <v>84.400001525878906</v>
      </c>
      <c r="S273" s="7">
        <f t="shared" si="60"/>
        <v>0.18844333644252681</v>
      </c>
      <c r="T273" s="38">
        <f t="shared" si="61"/>
        <v>0.25962360249583605</v>
      </c>
      <c r="U273" s="31">
        <v>0</v>
      </c>
      <c r="V273" s="31">
        <v>0</v>
      </c>
      <c r="W273" s="31">
        <v>5578.81396484375</v>
      </c>
      <c r="X273" s="31">
        <v>1112.2918701171875</v>
      </c>
      <c r="Y273" s="31">
        <f t="shared" si="62"/>
        <v>1672.7764587402344</v>
      </c>
      <c r="Z273" s="7">
        <f t="shared" si="63"/>
        <v>3.5619825385024138E-2</v>
      </c>
      <c r="AA273" s="31" t="s">
        <v>1087</v>
      </c>
      <c r="AB273" s="31" t="s">
        <v>1088</v>
      </c>
      <c r="AC273" s="31" t="s">
        <v>1087</v>
      </c>
      <c r="AD273" s="31">
        <f t="shared" si="64"/>
        <v>0</v>
      </c>
      <c r="AE273" s="31">
        <f t="shared" si="65"/>
        <v>0</v>
      </c>
      <c r="AF273" s="7">
        <f t="shared" si="66"/>
        <v>0</v>
      </c>
      <c r="AG273" s="38">
        <f t="shared" si="67"/>
        <v>1.7809912692512069E-2</v>
      </c>
      <c r="AH273" s="38">
        <f t="shared" si="68"/>
        <v>13.707379279858859</v>
      </c>
      <c r="AI273" s="38" t="str">
        <f t="shared" si="69"/>
        <v>G1</v>
      </c>
    </row>
    <row r="274" spans="1:35" x14ac:dyDescent="0.25">
      <c r="A274" s="1">
        <v>68669</v>
      </c>
      <c r="B274" s="1" t="s">
        <v>117</v>
      </c>
      <c r="C274" s="1">
        <v>68</v>
      </c>
      <c r="D274" s="1" t="s">
        <v>350</v>
      </c>
      <c r="E274" s="31">
        <v>134544.40775397324</v>
      </c>
      <c r="F274" s="31">
        <v>132074.90447508625</v>
      </c>
      <c r="G274" s="31">
        <v>145787.79639661493</v>
      </c>
      <c r="H274" s="31">
        <v>219211.71594838539</v>
      </c>
      <c r="I274" s="31">
        <f t="shared" si="56"/>
        <v>157904.70614351495</v>
      </c>
      <c r="J274" s="38">
        <f t="shared" si="57"/>
        <v>0.14305657387868106</v>
      </c>
      <c r="K274" s="31">
        <v>8053521.7390371887</v>
      </c>
      <c r="L274" s="31">
        <v>9972025.8752248138</v>
      </c>
      <c r="M274" s="31">
        <v>9938589.2408838868</v>
      </c>
      <c r="N274" s="31">
        <v>13586719.252410991</v>
      </c>
      <c r="O274" s="31">
        <f t="shared" si="58"/>
        <v>10387714.02688922</v>
      </c>
      <c r="P274" s="7">
        <f t="shared" si="59"/>
        <v>0.14060546515228114</v>
      </c>
      <c r="Q274" s="26">
        <v>0.30690866510538639</v>
      </c>
      <c r="R274" s="8">
        <v>150.60000610351563</v>
      </c>
      <c r="S274" s="7">
        <f t="shared" si="60"/>
        <v>0.33625079508688849</v>
      </c>
      <c r="T274" s="38">
        <f t="shared" si="61"/>
        <v>0.26125497511485202</v>
      </c>
      <c r="U274" s="31">
        <v>99.128890991210938</v>
      </c>
      <c r="V274" s="31">
        <v>3763.912841796875</v>
      </c>
      <c r="W274" s="31">
        <v>0</v>
      </c>
      <c r="X274" s="31">
        <v>0</v>
      </c>
      <c r="Y274" s="31">
        <f t="shared" si="62"/>
        <v>965.76043319702148</v>
      </c>
      <c r="Z274" s="7">
        <f t="shared" si="63"/>
        <v>2.0564743014227935E-2</v>
      </c>
      <c r="AA274" s="31" t="s">
        <v>1087</v>
      </c>
      <c r="AB274" s="31" t="s">
        <v>1088</v>
      </c>
      <c r="AC274" s="31" t="s">
        <v>1087</v>
      </c>
      <c r="AD274" s="31">
        <f t="shared" si="64"/>
        <v>0</v>
      </c>
      <c r="AE274" s="31">
        <f t="shared" si="65"/>
        <v>0</v>
      </c>
      <c r="AF274" s="7">
        <f t="shared" si="66"/>
        <v>0</v>
      </c>
      <c r="AG274" s="38">
        <f t="shared" si="67"/>
        <v>1.0282371507113967E-2</v>
      </c>
      <c r="AH274" s="38">
        <f t="shared" si="68"/>
        <v>13.819797350021567</v>
      </c>
      <c r="AI274" s="38" t="str">
        <f t="shared" si="69"/>
        <v>G1</v>
      </c>
    </row>
    <row r="275" spans="1:35" x14ac:dyDescent="0.25">
      <c r="A275" s="1">
        <v>41801</v>
      </c>
      <c r="B275" s="1" t="s">
        <v>199</v>
      </c>
      <c r="C275" s="1">
        <v>41</v>
      </c>
      <c r="D275" s="1" t="s">
        <v>99</v>
      </c>
      <c r="E275" s="31">
        <v>48749.98133847303</v>
      </c>
      <c r="F275" s="31">
        <v>62115.137076344647</v>
      </c>
      <c r="G275" s="31">
        <v>70475.861114656262</v>
      </c>
      <c r="H275" s="31">
        <v>84474.839099699064</v>
      </c>
      <c r="I275" s="31">
        <f t="shared" si="56"/>
        <v>66453.954657293245</v>
      </c>
      <c r="J275" s="38">
        <f t="shared" si="57"/>
        <v>5.5051946320421791E-2</v>
      </c>
      <c r="K275" s="31">
        <v>7694332.9725108175</v>
      </c>
      <c r="L275" s="31">
        <v>8814998.9834985454</v>
      </c>
      <c r="M275" s="31">
        <v>9592901.2018564604</v>
      </c>
      <c r="N275" s="31">
        <v>9625005.814335078</v>
      </c>
      <c r="O275" s="31">
        <f t="shared" si="58"/>
        <v>8931809.7430502251</v>
      </c>
      <c r="P275" s="7">
        <f t="shared" si="59"/>
        <v>0.11575161978643966</v>
      </c>
      <c r="Q275" s="26">
        <v>0.50068618481244287</v>
      </c>
      <c r="R275" s="8">
        <v>208.30000305175781</v>
      </c>
      <c r="S275" s="7">
        <f t="shared" si="60"/>
        <v>0.46507993893846078</v>
      </c>
      <c r="T275" s="38">
        <f t="shared" si="61"/>
        <v>0.36050591451244779</v>
      </c>
      <c r="U275" s="31">
        <v>0</v>
      </c>
      <c r="V275" s="31">
        <v>0</v>
      </c>
      <c r="W275" s="31">
        <v>0</v>
      </c>
      <c r="X275" s="31">
        <v>0</v>
      </c>
      <c r="Y275" s="31">
        <f t="shared" si="62"/>
        <v>0</v>
      </c>
      <c r="Z275" s="7">
        <f t="shared" si="63"/>
        <v>0</v>
      </c>
      <c r="AA275" s="31" t="s">
        <v>1087</v>
      </c>
      <c r="AB275" s="31" t="s">
        <v>1087</v>
      </c>
      <c r="AC275" s="31" t="s">
        <v>1087</v>
      </c>
      <c r="AD275" s="31">
        <f t="shared" si="64"/>
        <v>0</v>
      </c>
      <c r="AE275" s="31">
        <f t="shared" si="65"/>
        <v>0</v>
      </c>
      <c r="AF275" s="7">
        <f t="shared" si="66"/>
        <v>0</v>
      </c>
      <c r="AG275" s="38">
        <f t="shared" si="67"/>
        <v>0</v>
      </c>
      <c r="AH275" s="38">
        <f t="shared" si="68"/>
        <v>13.851928694428986</v>
      </c>
      <c r="AI275" s="38" t="str">
        <f t="shared" si="69"/>
        <v>G1</v>
      </c>
    </row>
    <row r="276" spans="1:35" x14ac:dyDescent="0.25">
      <c r="A276" s="1">
        <v>68245</v>
      </c>
      <c r="B276" s="1" t="s">
        <v>832</v>
      </c>
      <c r="C276" s="1">
        <v>68</v>
      </c>
      <c r="D276" s="1" t="s">
        <v>350</v>
      </c>
      <c r="E276" s="31">
        <v>178486.24425338631</v>
      </c>
      <c r="F276" s="31">
        <v>212925.7837544592</v>
      </c>
      <c r="G276" s="31">
        <v>297470.50810908346</v>
      </c>
      <c r="H276" s="31">
        <v>270496.7546344095</v>
      </c>
      <c r="I276" s="31">
        <f t="shared" si="56"/>
        <v>239844.82268783462</v>
      </c>
      <c r="J276" s="38">
        <f t="shared" si="57"/>
        <v>0.22190895421860271</v>
      </c>
      <c r="K276" s="31">
        <v>8035097.37505503</v>
      </c>
      <c r="L276" s="31">
        <v>11468191.970655093</v>
      </c>
      <c r="M276" s="31">
        <v>12163925.909357361</v>
      </c>
      <c r="N276" s="31">
        <v>13340765.08460097</v>
      </c>
      <c r="O276" s="31">
        <f t="shared" si="58"/>
        <v>11251995.084917113</v>
      </c>
      <c r="P276" s="7">
        <f t="shared" si="59"/>
        <v>0.15535966843837207</v>
      </c>
      <c r="Q276" s="26">
        <v>0.21147132169576061</v>
      </c>
      <c r="R276" s="8">
        <v>96.599998474121094</v>
      </c>
      <c r="S276" s="7">
        <f t="shared" si="60"/>
        <v>0.21568276876422501</v>
      </c>
      <c r="T276" s="38">
        <f t="shared" si="61"/>
        <v>0.19417125296611923</v>
      </c>
      <c r="U276" s="31">
        <v>0</v>
      </c>
      <c r="V276" s="31">
        <v>0</v>
      </c>
      <c r="W276" s="31">
        <v>0</v>
      </c>
      <c r="X276" s="31">
        <v>0</v>
      </c>
      <c r="Y276" s="31">
        <f t="shared" si="62"/>
        <v>0</v>
      </c>
      <c r="Z276" s="7">
        <f t="shared" si="63"/>
        <v>0</v>
      </c>
      <c r="AA276" s="31" t="s">
        <v>1087</v>
      </c>
      <c r="AB276" s="31" t="s">
        <v>1088</v>
      </c>
      <c r="AC276" s="31" t="s">
        <v>1087</v>
      </c>
      <c r="AD276" s="31">
        <f t="shared" si="64"/>
        <v>0</v>
      </c>
      <c r="AE276" s="31">
        <f t="shared" si="65"/>
        <v>0</v>
      </c>
      <c r="AF276" s="7">
        <f t="shared" si="66"/>
        <v>0</v>
      </c>
      <c r="AG276" s="38">
        <f t="shared" si="67"/>
        <v>0</v>
      </c>
      <c r="AH276" s="38">
        <f t="shared" si="68"/>
        <v>13.869340239490732</v>
      </c>
      <c r="AI276" s="38" t="str">
        <f t="shared" si="69"/>
        <v>G1</v>
      </c>
    </row>
    <row r="277" spans="1:35" x14ac:dyDescent="0.25">
      <c r="A277" s="1">
        <v>52427</v>
      </c>
      <c r="B277" s="1" t="s">
        <v>1174</v>
      </c>
      <c r="C277" s="1">
        <v>52</v>
      </c>
      <c r="D277" s="1" t="s">
        <v>18</v>
      </c>
      <c r="E277" s="31">
        <v>14081.983496617127</v>
      </c>
      <c r="F277" s="31">
        <v>23167.482400564597</v>
      </c>
      <c r="G277" s="31">
        <v>21955.691234292597</v>
      </c>
      <c r="H277" s="31">
        <v>42457.547582884836</v>
      </c>
      <c r="I277" s="31">
        <f t="shared" si="56"/>
        <v>25415.676178589791</v>
      </c>
      <c r="J277" s="38">
        <f t="shared" si="57"/>
        <v>1.556010667496459E-2</v>
      </c>
      <c r="K277" s="31">
        <v>2677513.8114587958</v>
      </c>
      <c r="L277" s="31">
        <v>4179436.0278890738</v>
      </c>
      <c r="M277" s="31">
        <v>4389598.8085302031</v>
      </c>
      <c r="N277" s="31">
        <v>4746713.0543212146</v>
      </c>
      <c r="O277" s="31">
        <f t="shared" si="58"/>
        <v>3998315.4255498219</v>
      </c>
      <c r="P277" s="7">
        <f t="shared" si="59"/>
        <v>3.1531588125366133E-2</v>
      </c>
      <c r="Q277" s="26">
        <v>0.20546418861701654</v>
      </c>
      <c r="R277" s="8">
        <v>49.700000762939453</v>
      </c>
      <c r="S277" s="7">
        <f t="shared" si="60"/>
        <v>0.11096722506684704</v>
      </c>
      <c r="T277" s="38">
        <f t="shared" si="61"/>
        <v>0.11598766726974324</v>
      </c>
      <c r="U277" s="31">
        <v>602.1881103515625</v>
      </c>
      <c r="V277" s="31">
        <v>0</v>
      </c>
      <c r="W277" s="31">
        <v>12080.4892578125</v>
      </c>
      <c r="X277" s="31">
        <v>445.6923828125</v>
      </c>
      <c r="Y277" s="31">
        <f t="shared" si="62"/>
        <v>3282.0924377441406</v>
      </c>
      <c r="Z277" s="7">
        <f t="shared" si="63"/>
        <v>6.98883338052219E-2</v>
      </c>
      <c r="AA277" s="31" t="s">
        <v>1085</v>
      </c>
      <c r="AB277" s="31" t="s">
        <v>1088</v>
      </c>
      <c r="AC277" s="31" t="s">
        <v>1087</v>
      </c>
      <c r="AD277" s="31">
        <f t="shared" si="64"/>
        <v>0</v>
      </c>
      <c r="AE277" s="31">
        <f t="shared" si="65"/>
        <v>1</v>
      </c>
      <c r="AF277" s="7">
        <f t="shared" si="66"/>
        <v>0.5</v>
      </c>
      <c r="AG277" s="38">
        <f t="shared" si="67"/>
        <v>0.28494416690261093</v>
      </c>
      <c r="AH277" s="38">
        <f t="shared" si="68"/>
        <v>13.883064694910626</v>
      </c>
      <c r="AI277" s="38" t="str">
        <f t="shared" si="69"/>
        <v>G1</v>
      </c>
    </row>
    <row r="278" spans="1:35" x14ac:dyDescent="0.25">
      <c r="A278" s="1">
        <v>19785</v>
      </c>
      <c r="B278" s="1" t="s">
        <v>214</v>
      </c>
      <c r="C278" s="1">
        <v>19</v>
      </c>
      <c r="D278" s="1" t="s">
        <v>80</v>
      </c>
      <c r="E278" s="31">
        <v>24675.51833478258</v>
      </c>
      <c r="F278" s="31">
        <v>75269.279589545782</v>
      </c>
      <c r="G278" s="31">
        <v>62491.390445226119</v>
      </c>
      <c r="H278" s="31">
        <v>90364.842111131191</v>
      </c>
      <c r="I278" s="31">
        <f t="shared" si="56"/>
        <v>63200.257620171411</v>
      </c>
      <c r="J278" s="38">
        <f t="shared" si="57"/>
        <v>5.1920857824309649E-2</v>
      </c>
      <c r="K278" s="31">
        <v>3955079.3069206327</v>
      </c>
      <c r="L278" s="31">
        <v>5038064.9977816092</v>
      </c>
      <c r="M278" s="31">
        <v>4843424.888900673</v>
      </c>
      <c r="N278" s="31">
        <v>5532912.5075922636</v>
      </c>
      <c r="O278" s="31">
        <f t="shared" si="58"/>
        <v>4842370.4252987942</v>
      </c>
      <c r="P278" s="7">
        <f t="shared" si="59"/>
        <v>4.5940510934982817E-2</v>
      </c>
      <c r="Q278" s="26">
        <v>0.16520369119963987</v>
      </c>
      <c r="R278" s="8">
        <v>32.599998474121094</v>
      </c>
      <c r="S278" s="7">
        <f t="shared" si="60"/>
        <v>7.2787350348577959E-2</v>
      </c>
      <c r="T278" s="38">
        <f t="shared" si="61"/>
        <v>9.4643850827733564E-2</v>
      </c>
      <c r="U278" s="31">
        <v>10478.734375</v>
      </c>
      <c r="V278" s="31">
        <v>24528.681640625</v>
      </c>
      <c r="W278" s="31">
        <v>53091.484375</v>
      </c>
      <c r="X278" s="31">
        <v>13480.6435546875</v>
      </c>
      <c r="Y278" s="31">
        <f t="shared" si="62"/>
        <v>25394.885986328125</v>
      </c>
      <c r="Z278" s="7">
        <f t="shared" si="63"/>
        <v>0.54075450415342907</v>
      </c>
      <c r="AA278" s="31" t="s">
        <v>1087</v>
      </c>
      <c r="AB278" s="31" t="s">
        <v>1088</v>
      </c>
      <c r="AC278" s="31" t="s">
        <v>1087</v>
      </c>
      <c r="AD278" s="31">
        <f t="shared" si="64"/>
        <v>0</v>
      </c>
      <c r="AE278" s="31">
        <f t="shared" si="65"/>
        <v>0</v>
      </c>
      <c r="AF278" s="7">
        <f t="shared" si="66"/>
        <v>0</v>
      </c>
      <c r="AG278" s="38">
        <f t="shared" si="67"/>
        <v>0.27037725207671454</v>
      </c>
      <c r="AH278" s="38">
        <f t="shared" si="68"/>
        <v>13.898065357625258</v>
      </c>
      <c r="AI278" s="38" t="str">
        <f t="shared" si="69"/>
        <v>G1</v>
      </c>
    </row>
    <row r="279" spans="1:35" x14ac:dyDescent="0.25">
      <c r="A279" s="1">
        <v>13074</v>
      </c>
      <c r="B279" s="1" t="s">
        <v>125</v>
      </c>
      <c r="C279" s="1">
        <v>13</v>
      </c>
      <c r="D279" s="1" t="s">
        <v>222</v>
      </c>
      <c r="E279" s="31">
        <v>7048.0216984201015</v>
      </c>
      <c r="F279" s="31">
        <v>8727.5772414861858</v>
      </c>
      <c r="G279" s="31">
        <v>8789.9559000593454</v>
      </c>
      <c r="H279" s="31">
        <v>0</v>
      </c>
      <c r="I279" s="31">
        <f t="shared" si="56"/>
        <v>6141.3887099914082</v>
      </c>
      <c r="J279" s="38">
        <f t="shared" si="57"/>
        <v>0</v>
      </c>
      <c r="K279" s="31">
        <v>5305000.9120739484</v>
      </c>
      <c r="L279" s="31">
        <v>6415523.1121195043</v>
      </c>
      <c r="M279" s="31">
        <v>5284002.7175107552</v>
      </c>
      <c r="N279" s="31">
        <v>5576303.0008605737</v>
      </c>
      <c r="O279" s="31">
        <f t="shared" si="58"/>
        <v>5645207.4356411956</v>
      </c>
      <c r="P279" s="7">
        <f t="shared" si="59"/>
        <v>5.9645798521890663E-2</v>
      </c>
      <c r="Q279" s="26">
        <v>0.34663439891940567</v>
      </c>
      <c r="R279" s="8">
        <v>27.100000381469727</v>
      </c>
      <c r="S279" s="7">
        <f t="shared" si="60"/>
        <v>6.050727958709861E-2</v>
      </c>
      <c r="T279" s="38">
        <f t="shared" si="61"/>
        <v>0.15559582567613164</v>
      </c>
      <c r="U279" s="31">
        <v>2105.49755859375</v>
      </c>
      <c r="V279" s="31">
        <v>397.522705078125</v>
      </c>
      <c r="W279" s="31">
        <v>1860.4862060546875</v>
      </c>
      <c r="X279" s="31">
        <v>0</v>
      </c>
      <c r="Y279" s="31">
        <f t="shared" si="62"/>
        <v>1090.8766174316406</v>
      </c>
      <c r="Z279" s="7">
        <f t="shared" si="63"/>
        <v>2.3228946358310094E-2</v>
      </c>
      <c r="AA279" s="31" t="s">
        <v>1085</v>
      </c>
      <c r="AB279" s="31" t="s">
        <v>1088</v>
      </c>
      <c r="AC279" s="31" t="s">
        <v>1087</v>
      </c>
      <c r="AD279" s="31">
        <f t="shared" si="64"/>
        <v>0</v>
      </c>
      <c r="AE279" s="31">
        <f t="shared" si="65"/>
        <v>1</v>
      </c>
      <c r="AF279" s="7">
        <f t="shared" si="66"/>
        <v>0.5</v>
      </c>
      <c r="AG279" s="38">
        <f t="shared" si="67"/>
        <v>0.26161447317915504</v>
      </c>
      <c r="AH279" s="38">
        <f t="shared" si="68"/>
        <v>13.90700996184289</v>
      </c>
      <c r="AI279" s="38" t="str">
        <f t="shared" si="69"/>
        <v>G1</v>
      </c>
    </row>
    <row r="280" spans="1:35" x14ac:dyDescent="0.25">
      <c r="A280" s="1">
        <v>73770</v>
      </c>
      <c r="B280" s="1" t="s">
        <v>286</v>
      </c>
      <c r="C280" s="1">
        <v>73</v>
      </c>
      <c r="D280" s="1" t="s">
        <v>35</v>
      </c>
      <c r="E280" s="31">
        <v>145395.21718926998</v>
      </c>
      <c r="F280" s="31">
        <v>199983.21866084912</v>
      </c>
      <c r="G280" s="31">
        <v>153012.81010392922</v>
      </c>
      <c r="H280" s="31">
        <v>166890.45274820307</v>
      </c>
      <c r="I280" s="31">
        <f t="shared" si="56"/>
        <v>166320.42467556286</v>
      </c>
      <c r="J280" s="38">
        <f t="shared" si="57"/>
        <v>0.15115516424575531</v>
      </c>
      <c r="K280" s="31">
        <v>7762111.2388879005</v>
      </c>
      <c r="L280" s="31">
        <v>9145167.8391245045</v>
      </c>
      <c r="M280" s="31">
        <v>9249835.6617350578</v>
      </c>
      <c r="N280" s="31">
        <v>8573403.68311207</v>
      </c>
      <c r="O280" s="31">
        <f t="shared" si="58"/>
        <v>8682629.6057148837</v>
      </c>
      <c r="P280" s="7">
        <f t="shared" si="59"/>
        <v>0.11149784797580833</v>
      </c>
      <c r="Q280" s="26">
        <v>0.474423710208562</v>
      </c>
      <c r="R280" s="8">
        <v>92.400001525878906</v>
      </c>
      <c r="S280" s="7">
        <f t="shared" si="60"/>
        <v>0.20630526374448269</v>
      </c>
      <c r="T280" s="38">
        <f t="shared" si="61"/>
        <v>0.26407560730961765</v>
      </c>
      <c r="U280" s="31">
        <v>827.4769287109375</v>
      </c>
      <c r="V280" s="31">
        <v>0</v>
      </c>
      <c r="W280" s="31">
        <v>0</v>
      </c>
      <c r="X280" s="31">
        <v>0</v>
      </c>
      <c r="Y280" s="31">
        <f t="shared" si="62"/>
        <v>206.86923217773438</v>
      </c>
      <c r="Z280" s="7">
        <f t="shared" si="63"/>
        <v>4.4050392323516036E-3</v>
      </c>
      <c r="AA280" s="31" t="s">
        <v>1087</v>
      </c>
      <c r="AB280" s="31" t="s">
        <v>1088</v>
      </c>
      <c r="AC280" s="31" t="s">
        <v>1087</v>
      </c>
      <c r="AD280" s="31">
        <f t="shared" si="64"/>
        <v>0</v>
      </c>
      <c r="AE280" s="31">
        <f t="shared" si="65"/>
        <v>0</v>
      </c>
      <c r="AF280" s="7">
        <f t="shared" si="66"/>
        <v>0</v>
      </c>
      <c r="AG280" s="38">
        <f t="shared" si="67"/>
        <v>2.2025196161758018E-3</v>
      </c>
      <c r="AH280" s="38">
        <f t="shared" si="68"/>
        <v>13.914443039051624</v>
      </c>
      <c r="AI280" s="38" t="str">
        <f t="shared" si="69"/>
        <v>G1</v>
      </c>
    </row>
    <row r="281" spans="1:35" x14ac:dyDescent="0.25">
      <c r="A281" s="1">
        <v>15401</v>
      </c>
      <c r="B281" s="5" t="s">
        <v>233</v>
      </c>
      <c r="C281" s="1">
        <v>15</v>
      </c>
      <c r="D281" s="1" t="s">
        <v>827</v>
      </c>
      <c r="E281" s="31">
        <v>149785.26843783827</v>
      </c>
      <c r="F281" s="31">
        <v>136158.31865216771</v>
      </c>
      <c r="G281" s="31">
        <v>151319.66162255395</v>
      </c>
      <c r="H281" s="31">
        <v>258809.43489758327</v>
      </c>
      <c r="I281" s="31">
        <f t="shared" si="56"/>
        <v>174018.17090253578</v>
      </c>
      <c r="J281" s="38">
        <f t="shared" si="57"/>
        <v>0.15856283754240189</v>
      </c>
      <c r="K281" s="31">
        <v>6752082.3175446577</v>
      </c>
      <c r="L281" s="31">
        <v>7156936.6246238565</v>
      </c>
      <c r="M281" s="31">
        <v>8468114.8293932211</v>
      </c>
      <c r="N281" s="31">
        <v>7511416.238203519</v>
      </c>
      <c r="O281" s="31">
        <f t="shared" si="58"/>
        <v>7472137.5024413131</v>
      </c>
      <c r="P281" s="7">
        <f t="shared" si="59"/>
        <v>9.083345136313882E-2</v>
      </c>
      <c r="Q281" s="26">
        <v>0.51194743130227005</v>
      </c>
      <c r="R281" s="8">
        <v>47.799999237060547</v>
      </c>
      <c r="S281" s="7">
        <f t="shared" si="60"/>
        <v>0.10672501392574026</v>
      </c>
      <c r="T281" s="38">
        <f t="shared" si="61"/>
        <v>0.23650196553038305</v>
      </c>
      <c r="U281" s="31">
        <v>2540.91796875</v>
      </c>
      <c r="V281" s="31">
        <v>5914.99462890625</v>
      </c>
      <c r="W281" s="31">
        <v>0</v>
      </c>
      <c r="X281" s="31">
        <v>0</v>
      </c>
      <c r="Y281" s="31">
        <f t="shared" si="62"/>
        <v>2113.9781494140625</v>
      </c>
      <c r="Z281" s="7">
        <f t="shared" si="63"/>
        <v>4.5014701250992828E-2</v>
      </c>
      <c r="AA281" s="31" t="s">
        <v>1087</v>
      </c>
      <c r="AB281" s="31" t="s">
        <v>1088</v>
      </c>
      <c r="AC281" s="31" t="s">
        <v>1087</v>
      </c>
      <c r="AD281" s="31">
        <f t="shared" si="64"/>
        <v>0</v>
      </c>
      <c r="AE281" s="31">
        <f t="shared" si="65"/>
        <v>0</v>
      </c>
      <c r="AF281" s="7">
        <f t="shared" si="66"/>
        <v>0</v>
      </c>
      <c r="AG281" s="38">
        <f t="shared" si="67"/>
        <v>2.2507350625496414E-2</v>
      </c>
      <c r="AH281" s="38">
        <f t="shared" si="68"/>
        <v>13.919071789942711</v>
      </c>
      <c r="AI281" s="38" t="str">
        <f t="shared" si="69"/>
        <v>G2</v>
      </c>
    </row>
    <row r="282" spans="1:35" x14ac:dyDescent="0.25">
      <c r="A282" s="1">
        <v>8141</v>
      </c>
      <c r="B282" s="1" t="s">
        <v>1023</v>
      </c>
      <c r="C282" s="1">
        <v>8</v>
      </c>
      <c r="D282" s="1" t="s">
        <v>1102</v>
      </c>
      <c r="E282" s="31">
        <v>26964.520643263171</v>
      </c>
      <c r="F282" s="31">
        <v>25266.618375759695</v>
      </c>
      <c r="G282" s="31">
        <v>34997.334754130541</v>
      </c>
      <c r="H282" s="31">
        <v>53909.32961058418</v>
      </c>
      <c r="I282" s="31">
        <f t="shared" si="56"/>
        <v>35284.4508459344</v>
      </c>
      <c r="J282" s="38">
        <f t="shared" si="57"/>
        <v>2.5056997897196887E-2</v>
      </c>
      <c r="K282" s="31">
        <v>4456852.3692189502</v>
      </c>
      <c r="L282" s="31">
        <v>5058483.282536027</v>
      </c>
      <c r="M282" s="31">
        <v>5310183.9980486538</v>
      </c>
      <c r="N282" s="31">
        <v>5470174.9735967442</v>
      </c>
      <c r="O282" s="31">
        <f t="shared" si="58"/>
        <v>5073923.6558500938</v>
      </c>
      <c r="P282" s="7">
        <f t="shared" si="59"/>
        <v>4.9893372568790242E-2</v>
      </c>
      <c r="Q282" s="26">
        <v>0.76711560044893379</v>
      </c>
      <c r="R282" s="8">
        <v>40</v>
      </c>
      <c r="S282" s="7">
        <f t="shared" si="60"/>
        <v>8.9309636509779411E-2</v>
      </c>
      <c r="T282" s="38">
        <f t="shared" si="61"/>
        <v>0.30210620317583448</v>
      </c>
      <c r="U282" s="31">
        <v>5089.38916015625</v>
      </c>
      <c r="V282" s="31">
        <v>1565.08935546875</v>
      </c>
      <c r="W282" s="31">
        <v>1118.7264404296875</v>
      </c>
      <c r="X282" s="31">
        <v>26230.55859375</v>
      </c>
      <c r="Y282" s="31">
        <f t="shared" si="62"/>
        <v>8500.9408874511719</v>
      </c>
      <c r="Z282" s="7">
        <f t="shared" si="63"/>
        <v>0.18101762996321857</v>
      </c>
      <c r="AA282" s="31" t="s">
        <v>1087</v>
      </c>
      <c r="AB282" s="31" t="s">
        <v>1088</v>
      </c>
      <c r="AC282" s="31" t="s">
        <v>1087</v>
      </c>
      <c r="AD282" s="31">
        <f t="shared" si="64"/>
        <v>0</v>
      </c>
      <c r="AE282" s="31">
        <f t="shared" si="65"/>
        <v>0</v>
      </c>
      <c r="AF282" s="7">
        <f t="shared" si="66"/>
        <v>0</v>
      </c>
      <c r="AG282" s="38">
        <f t="shared" si="67"/>
        <v>9.0508814981609287E-2</v>
      </c>
      <c r="AH282" s="38">
        <f t="shared" si="68"/>
        <v>13.922400535154688</v>
      </c>
      <c r="AI282" s="38" t="str">
        <f t="shared" si="69"/>
        <v>G2</v>
      </c>
    </row>
    <row r="283" spans="1:35" x14ac:dyDescent="0.25">
      <c r="A283" s="1">
        <v>52227</v>
      </c>
      <c r="B283" s="1" t="s">
        <v>764</v>
      </c>
      <c r="C283" s="1">
        <v>52</v>
      </c>
      <c r="D283" s="1" t="s">
        <v>18</v>
      </c>
      <c r="E283" s="31">
        <v>26340.083758371122</v>
      </c>
      <c r="F283" s="31">
        <v>32217.02906959334</v>
      </c>
      <c r="G283" s="31">
        <v>38546.028087910265</v>
      </c>
      <c r="H283" s="31">
        <v>44749.849942063978</v>
      </c>
      <c r="I283" s="31">
        <f t="shared" si="56"/>
        <v>35463.247714484678</v>
      </c>
      <c r="J283" s="38">
        <f t="shared" si="57"/>
        <v>2.5229057192168575E-2</v>
      </c>
      <c r="K283" s="31">
        <v>3278208.7467346275</v>
      </c>
      <c r="L283" s="31">
        <v>3391806.2303957189</v>
      </c>
      <c r="M283" s="31">
        <v>3469352.1245257151</v>
      </c>
      <c r="N283" s="31">
        <v>3607301.245431643</v>
      </c>
      <c r="O283" s="31">
        <f t="shared" si="58"/>
        <v>3436667.0867719259</v>
      </c>
      <c r="P283" s="7">
        <f t="shared" si="59"/>
        <v>2.1943649469701534E-2</v>
      </c>
      <c r="Q283" s="26">
        <v>0.22394048093529959</v>
      </c>
      <c r="R283" s="8">
        <v>81.900001525878906</v>
      </c>
      <c r="S283" s="7">
        <f t="shared" si="60"/>
        <v>0.18286148416066558</v>
      </c>
      <c r="T283" s="38">
        <f t="shared" si="61"/>
        <v>0.14291520485522224</v>
      </c>
      <c r="U283" s="31">
        <v>0</v>
      </c>
      <c r="V283" s="31">
        <v>0</v>
      </c>
      <c r="W283" s="31">
        <v>0</v>
      </c>
      <c r="X283" s="31">
        <v>0</v>
      </c>
      <c r="Y283" s="31">
        <f t="shared" si="62"/>
        <v>0</v>
      </c>
      <c r="Z283" s="7">
        <f t="shared" si="63"/>
        <v>0</v>
      </c>
      <c r="AA283" s="31" t="s">
        <v>1085</v>
      </c>
      <c r="AB283" s="31" t="s">
        <v>1088</v>
      </c>
      <c r="AC283" s="31" t="s">
        <v>1088</v>
      </c>
      <c r="AD283" s="31">
        <f t="shared" si="64"/>
        <v>0</v>
      </c>
      <c r="AE283" s="31">
        <f t="shared" si="65"/>
        <v>1</v>
      </c>
      <c r="AF283" s="7">
        <f t="shared" si="66"/>
        <v>0.5</v>
      </c>
      <c r="AG283" s="38">
        <f t="shared" si="67"/>
        <v>0.25</v>
      </c>
      <c r="AH283" s="38">
        <f t="shared" si="68"/>
        <v>13.938142068246362</v>
      </c>
      <c r="AI283" s="38" t="str">
        <f t="shared" si="69"/>
        <v>G2</v>
      </c>
    </row>
    <row r="284" spans="1:35" x14ac:dyDescent="0.25">
      <c r="A284" s="1">
        <v>20614</v>
      </c>
      <c r="B284" s="1" t="s">
        <v>1130</v>
      </c>
      <c r="C284" s="1">
        <v>20</v>
      </c>
      <c r="D284" s="1" t="s">
        <v>28</v>
      </c>
      <c r="E284" s="31">
        <v>74429.621104905542</v>
      </c>
      <c r="F284" s="31">
        <v>68146.693307676076</v>
      </c>
      <c r="G284" s="31">
        <v>104691.41468776015</v>
      </c>
      <c r="H284" s="31">
        <v>145467.42794834755</v>
      </c>
      <c r="I284" s="31">
        <f t="shared" si="56"/>
        <v>98183.789262172329</v>
      </c>
      <c r="J284" s="38">
        <f t="shared" si="57"/>
        <v>8.5586110682190422E-2</v>
      </c>
      <c r="K284" s="31">
        <v>12679268.359754127</v>
      </c>
      <c r="L284" s="31">
        <v>12391282.158810478</v>
      </c>
      <c r="M284" s="31">
        <v>14560029.486384053</v>
      </c>
      <c r="N284" s="31">
        <v>11967045.891430857</v>
      </c>
      <c r="O284" s="31">
        <f t="shared" si="58"/>
        <v>12899406.474094879</v>
      </c>
      <c r="P284" s="7">
        <f t="shared" si="59"/>
        <v>0.18348274519214461</v>
      </c>
      <c r="Q284" s="26">
        <v>0.436792251264155</v>
      </c>
      <c r="R284" s="8">
        <v>69.300003051757813</v>
      </c>
      <c r="S284" s="7">
        <f t="shared" si="60"/>
        <v>0.15472895206697734</v>
      </c>
      <c r="T284" s="38">
        <f t="shared" si="61"/>
        <v>0.25833464950775897</v>
      </c>
      <c r="U284" s="31">
        <v>0</v>
      </c>
      <c r="V284" s="31">
        <v>0</v>
      </c>
      <c r="W284" s="31">
        <v>28613.220703125</v>
      </c>
      <c r="X284" s="31">
        <v>0</v>
      </c>
      <c r="Y284" s="31">
        <f t="shared" si="62"/>
        <v>7153.30517578125</v>
      </c>
      <c r="Z284" s="7">
        <f t="shared" si="63"/>
        <v>0.15232129789715398</v>
      </c>
      <c r="AA284" s="31" t="s">
        <v>1087</v>
      </c>
      <c r="AB284" s="31" t="s">
        <v>1088</v>
      </c>
      <c r="AC284" s="31" t="s">
        <v>1087</v>
      </c>
      <c r="AD284" s="31">
        <f t="shared" si="64"/>
        <v>0</v>
      </c>
      <c r="AE284" s="31">
        <f t="shared" si="65"/>
        <v>0</v>
      </c>
      <c r="AF284" s="7">
        <f t="shared" si="66"/>
        <v>0</v>
      </c>
      <c r="AG284" s="38">
        <f t="shared" si="67"/>
        <v>7.6160648948576992E-2</v>
      </c>
      <c r="AH284" s="38">
        <f t="shared" si="68"/>
        <v>14.002713637950878</v>
      </c>
      <c r="AI284" s="38" t="str">
        <f t="shared" si="69"/>
        <v>G2</v>
      </c>
    </row>
    <row r="285" spans="1:35" x14ac:dyDescent="0.25">
      <c r="A285" s="1">
        <v>15879</v>
      </c>
      <c r="B285" s="1" t="s">
        <v>801</v>
      </c>
      <c r="C285" s="1">
        <v>15</v>
      </c>
      <c r="D285" s="1" t="s">
        <v>827</v>
      </c>
      <c r="E285" s="31">
        <v>77289.878519175807</v>
      </c>
      <c r="F285" s="31">
        <v>102458.736530646</v>
      </c>
      <c r="G285" s="31">
        <v>93083.246387132298</v>
      </c>
      <c r="H285" s="31">
        <v>187803.7455657637</v>
      </c>
      <c r="I285" s="31">
        <f t="shared" si="56"/>
        <v>115158.90175067945</v>
      </c>
      <c r="J285" s="38">
        <f t="shared" si="57"/>
        <v>0.10192155274289016</v>
      </c>
      <c r="K285" s="31">
        <v>10338755.504906047</v>
      </c>
      <c r="L285" s="31">
        <v>8438712.1279564835</v>
      </c>
      <c r="M285" s="31">
        <v>12872989.061317492</v>
      </c>
      <c r="N285" s="31">
        <v>14136451.508530984</v>
      </c>
      <c r="O285" s="31">
        <f t="shared" si="58"/>
        <v>11446727.050677752</v>
      </c>
      <c r="P285" s="7">
        <f t="shared" si="59"/>
        <v>0.15868395164745733</v>
      </c>
      <c r="Q285" s="26">
        <v>0.11607697082557418</v>
      </c>
      <c r="R285" s="8">
        <v>71.900001525878906</v>
      </c>
      <c r="S285" s="7">
        <f t="shared" si="60"/>
        <v>0.16053407503322076</v>
      </c>
      <c r="T285" s="38">
        <f t="shared" si="61"/>
        <v>0.14509833250208409</v>
      </c>
      <c r="U285" s="31">
        <v>3244.578857421875</v>
      </c>
      <c r="V285" s="31">
        <v>51191.03515625</v>
      </c>
      <c r="W285" s="31">
        <v>2554.92333984375</v>
      </c>
      <c r="X285" s="31">
        <v>8091.55419921875</v>
      </c>
      <c r="Y285" s="31">
        <f t="shared" si="62"/>
        <v>16270.522888183594</v>
      </c>
      <c r="Z285" s="7">
        <f t="shared" si="63"/>
        <v>0.3464618246938978</v>
      </c>
      <c r="AA285" s="31" t="s">
        <v>1087</v>
      </c>
      <c r="AB285" s="31" t="s">
        <v>1088</v>
      </c>
      <c r="AC285" s="31" t="s">
        <v>1088</v>
      </c>
      <c r="AD285" s="31">
        <f t="shared" si="64"/>
        <v>0</v>
      </c>
      <c r="AE285" s="31">
        <f t="shared" si="65"/>
        <v>0</v>
      </c>
      <c r="AF285" s="7">
        <f t="shared" si="66"/>
        <v>0</v>
      </c>
      <c r="AG285" s="38">
        <f t="shared" si="67"/>
        <v>0.1732309123469489</v>
      </c>
      <c r="AH285" s="38">
        <f t="shared" si="68"/>
        <v>14.008359919730772</v>
      </c>
      <c r="AI285" s="38" t="str">
        <f t="shared" si="69"/>
        <v>G2</v>
      </c>
    </row>
    <row r="286" spans="1:35" x14ac:dyDescent="0.25">
      <c r="A286" s="1">
        <v>18610</v>
      </c>
      <c r="B286" s="1" t="s">
        <v>181</v>
      </c>
      <c r="C286" s="1">
        <v>18</v>
      </c>
      <c r="D286" s="1" t="s">
        <v>1121</v>
      </c>
      <c r="E286" s="31">
        <v>86280.159362018443</v>
      </c>
      <c r="F286" s="31">
        <v>88343.727822785047</v>
      </c>
      <c r="G286" s="31">
        <v>114272.89199775562</v>
      </c>
      <c r="H286" s="31">
        <v>168734.27302146581</v>
      </c>
      <c r="I286" s="31">
        <f t="shared" si="56"/>
        <v>114407.76305100623</v>
      </c>
      <c r="J286" s="38">
        <f t="shared" si="57"/>
        <v>0.10119871908176604</v>
      </c>
      <c r="K286" s="31">
        <v>4188951.4398118942</v>
      </c>
      <c r="L286" s="31">
        <v>4417098.0658367919</v>
      </c>
      <c r="M286" s="31">
        <v>4318494.302081774</v>
      </c>
      <c r="N286" s="31">
        <v>4944712.0026362361</v>
      </c>
      <c r="O286" s="31">
        <f t="shared" si="58"/>
        <v>4467313.9525916735</v>
      </c>
      <c r="P286" s="7">
        <f t="shared" si="59"/>
        <v>3.9537895268833993E-2</v>
      </c>
      <c r="Q286" s="26">
        <v>0.41116547148314458</v>
      </c>
      <c r="R286" s="8">
        <v>129.10000610351563</v>
      </c>
      <c r="S286" s="7">
        <f t="shared" si="60"/>
        <v>0.28824686546288208</v>
      </c>
      <c r="T286" s="38">
        <f t="shared" si="61"/>
        <v>0.24631674407162021</v>
      </c>
      <c r="U286" s="31">
        <v>351.536376953125</v>
      </c>
      <c r="V286" s="31">
        <v>14655.888671875</v>
      </c>
      <c r="W286" s="31">
        <v>12526.150390625</v>
      </c>
      <c r="X286" s="31">
        <v>367.53567504882813</v>
      </c>
      <c r="Y286" s="31">
        <f t="shared" si="62"/>
        <v>6975.2777786254883</v>
      </c>
      <c r="Z286" s="7">
        <f t="shared" si="63"/>
        <v>0.14853041193190419</v>
      </c>
      <c r="AA286" s="31" t="s">
        <v>1087</v>
      </c>
      <c r="AB286" s="31" t="s">
        <v>1088</v>
      </c>
      <c r="AC286" s="31" t="s">
        <v>1087</v>
      </c>
      <c r="AD286" s="31">
        <f t="shared" si="64"/>
        <v>0</v>
      </c>
      <c r="AE286" s="31">
        <f t="shared" si="65"/>
        <v>0</v>
      </c>
      <c r="AF286" s="7">
        <f t="shared" si="66"/>
        <v>0</v>
      </c>
      <c r="AG286" s="38">
        <f t="shared" si="67"/>
        <v>7.4265205965952097E-2</v>
      </c>
      <c r="AH286" s="38">
        <f t="shared" si="68"/>
        <v>14.059355637311279</v>
      </c>
      <c r="AI286" s="38" t="str">
        <f t="shared" si="69"/>
        <v>G2</v>
      </c>
    </row>
    <row r="287" spans="1:35" x14ac:dyDescent="0.25">
      <c r="A287" s="1">
        <v>27787</v>
      </c>
      <c r="B287" s="1" t="s">
        <v>707</v>
      </c>
      <c r="C287" s="1">
        <v>27</v>
      </c>
      <c r="D287" s="1" t="s">
        <v>1145</v>
      </c>
      <c r="E287" s="31">
        <v>66463.540073430297</v>
      </c>
      <c r="F287" s="31">
        <v>86125.502545265219</v>
      </c>
      <c r="G287" s="31">
        <v>166067.23030422488</v>
      </c>
      <c r="H287" s="31">
        <v>45840.52546824095</v>
      </c>
      <c r="I287" s="31">
        <f t="shared" si="56"/>
        <v>91124.199597790343</v>
      </c>
      <c r="J287" s="38">
        <f t="shared" si="57"/>
        <v>7.879254639724656E-2</v>
      </c>
      <c r="K287" s="31">
        <v>11922857.055889804</v>
      </c>
      <c r="L287" s="31">
        <v>7802234.460363701</v>
      </c>
      <c r="M287" s="31">
        <v>6568926.307376245</v>
      </c>
      <c r="N287" s="31">
        <v>8107411.2295791414</v>
      </c>
      <c r="O287" s="31">
        <f t="shared" si="58"/>
        <v>8600357.2633022238</v>
      </c>
      <c r="P287" s="7">
        <f t="shared" si="59"/>
        <v>0.11009337097899778</v>
      </c>
      <c r="Q287" s="26">
        <v>0.64878874431397437</v>
      </c>
      <c r="R287" s="8">
        <v>121.69999694824219</v>
      </c>
      <c r="S287" s="7">
        <f t="shared" si="60"/>
        <v>0.27172456226721931</v>
      </c>
      <c r="T287" s="38">
        <f t="shared" si="61"/>
        <v>0.34353555918673045</v>
      </c>
      <c r="U287" s="31">
        <v>0</v>
      </c>
      <c r="V287" s="31">
        <v>0</v>
      </c>
      <c r="W287" s="31">
        <v>0</v>
      </c>
      <c r="X287" s="31">
        <v>0</v>
      </c>
      <c r="Y287" s="31">
        <f t="shared" si="62"/>
        <v>0</v>
      </c>
      <c r="Z287" s="7">
        <f t="shared" si="63"/>
        <v>0</v>
      </c>
      <c r="AA287" s="31" t="s">
        <v>1087</v>
      </c>
      <c r="AB287" s="31" t="s">
        <v>1088</v>
      </c>
      <c r="AC287" s="31" t="s">
        <v>1087</v>
      </c>
      <c r="AD287" s="31">
        <f t="shared" si="64"/>
        <v>0</v>
      </c>
      <c r="AE287" s="31">
        <f t="shared" si="65"/>
        <v>0</v>
      </c>
      <c r="AF287" s="7">
        <f t="shared" si="66"/>
        <v>0</v>
      </c>
      <c r="AG287" s="38">
        <f t="shared" si="67"/>
        <v>0</v>
      </c>
      <c r="AH287" s="38">
        <f t="shared" si="68"/>
        <v>14.077603519465901</v>
      </c>
      <c r="AI287" s="38" t="str">
        <f t="shared" si="69"/>
        <v>G2</v>
      </c>
    </row>
    <row r="288" spans="1:35" x14ac:dyDescent="0.25">
      <c r="A288" s="1">
        <v>5361</v>
      </c>
      <c r="B288" s="1" t="s">
        <v>282</v>
      </c>
      <c r="C288" s="1">
        <v>5</v>
      </c>
      <c r="D288" s="1" t="s">
        <v>15</v>
      </c>
      <c r="E288" s="31">
        <v>180935.46298486443</v>
      </c>
      <c r="F288" s="31">
        <v>177464.12025586152</v>
      </c>
      <c r="G288" s="31">
        <v>228195.68274458117</v>
      </c>
      <c r="H288" s="31">
        <v>265953.80088673881</v>
      </c>
      <c r="I288" s="31">
        <f t="shared" si="56"/>
        <v>213137.26671801147</v>
      </c>
      <c r="J288" s="38">
        <f t="shared" si="57"/>
        <v>0.19620781477559041</v>
      </c>
      <c r="K288" s="31">
        <v>8209189.3973616892</v>
      </c>
      <c r="L288" s="31">
        <v>7796812.2129449937</v>
      </c>
      <c r="M288" s="31">
        <v>8658406.3105675727</v>
      </c>
      <c r="N288" s="31">
        <v>8023015.2287429534</v>
      </c>
      <c r="O288" s="31">
        <f t="shared" si="58"/>
        <v>8171855.7874043025</v>
      </c>
      <c r="P288" s="7">
        <f t="shared" si="59"/>
        <v>0.10277839186998683</v>
      </c>
      <c r="Q288" s="26">
        <v>0.27786244999047438</v>
      </c>
      <c r="R288" s="8">
        <v>111.5</v>
      </c>
      <c r="S288" s="7">
        <f t="shared" si="60"/>
        <v>0.24895061177101011</v>
      </c>
      <c r="T288" s="38">
        <f t="shared" si="61"/>
        <v>0.20986381787715711</v>
      </c>
      <c r="U288" s="31">
        <v>2481.0771484375</v>
      </c>
      <c r="V288" s="31">
        <v>1338.138427734375</v>
      </c>
      <c r="W288" s="31">
        <v>1197.4410400390625</v>
      </c>
      <c r="X288" s="31">
        <v>1406.22021484375</v>
      </c>
      <c r="Y288" s="31">
        <f t="shared" si="62"/>
        <v>1605.7192077636719</v>
      </c>
      <c r="Z288" s="7">
        <f t="shared" si="63"/>
        <v>3.4191919367991999E-2</v>
      </c>
      <c r="AA288" s="31" t="s">
        <v>1087</v>
      </c>
      <c r="AB288" s="31" t="s">
        <v>1088</v>
      </c>
      <c r="AC288" s="31" t="s">
        <v>1087</v>
      </c>
      <c r="AD288" s="31">
        <f t="shared" si="64"/>
        <v>0</v>
      </c>
      <c r="AE288" s="31">
        <f t="shared" si="65"/>
        <v>0</v>
      </c>
      <c r="AF288" s="7">
        <f t="shared" si="66"/>
        <v>0</v>
      </c>
      <c r="AG288" s="38">
        <f t="shared" si="67"/>
        <v>1.7095959683996E-2</v>
      </c>
      <c r="AH288" s="38">
        <f t="shared" si="68"/>
        <v>14.105586411224783</v>
      </c>
      <c r="AI288" s="38" t="str">
        <f t="shared" si="69"/>
        <v>G2</v>
      </c>
    </row>
    <row r="289" spans="1:35" x14ac:dyDescent="0.25">
      <c r="A289" s="1">
        <v>27025</v>
      </c>
      <c r="B289" s="1" t="s">
        <v>1146</v>
      </c>
      <c r="C289" s="1">
        <v>27</v>
      </c>
      <c r="D289" s="1" t="s">
        <v>1145</v>
      </c>
      <c r="E289" s="31">
        <v>68102.010043146176</v>
      </c>
      <c r="F289" s="31">
        <v>11877.01479906416</v>
      </c>
      <c r="G289" s="31">
        <v>81724.011850523209</v>
      </c>
      <c r="H289" s="31">
        <v>52715.416972243496</v>
      </c>
      <c r="I289" s="31">
        <f t="shared" si="56"/>
        <v>53604.613416244254</v>
      </c>
      <c r="J289" s="38">
        <f t="shared" si="57"/>
        <v>4.2686804734265789E-2</v>
      </c>
      <c r="K289" s="31">
        <v>2703485.7183333756</v>
      </c>
      <c r="L289" s="31">
        <v>2727090.2833848787</v>
      </c>
      <c r="M289" s="31">
        <v>2694142.1992845265</v>
      </c>
      <c r="N289" s="31">
        <v>2398081.5999734951</v>
      </c>
      <c r="O289" s="31">
        <f t="shared" si="58"/>
        <v>2630699.9502440691</v>
      </c>
      <c r="P289" s="7">
        <f t="shared" si="59"/>
        <v>8.184927276513293E-3</v>
      </c>
      <c r="Q289" s="26">
        <v>0.26005493160742937</v>
      </c>
      <c r="R289" s="8">
        <v>11.899999618530273</v>
      </c>
      <c r="S289" s="7">
        <f t="shared" si="60"/>
        <v>2.6569616009936309E-2</v>
      </c>
      <c r="T289" s="38">
        <f t="shared" si="61"/>
        <v>9.8269824964626315E-2</v>
      </c>
      <c r="U289" s="31">
        <v>802.93072509765625</v>
      </c>
      <c r="V289" s="31">
        <v>11346.7421875</v>
      </c>
      <c r="W289" s="31">
        <v>0</v>
      </c>
      <c r="X289" s="31">
        <v>0</v>
      </c>
      <c r="Y289" s="31">
        <f t="shared" si="62"/>
        <v>3037.4182281494141</v>
      </c>
      <c r="Z289" s="7">
        <f t="shared" si="63"/>
        <v>6.4678281633309825E-2</v>
      </c>
      <c r="AA289" s="31" t="s">
        <v>1085</v>
      </c>
      <c r="AB289" s="31" t="s">
        <v>1088</v>
      </c>
      <c r="AC289" s="31" t="s">
        <v>1087</v>
      </c>
      <c r="AD289" s="31">
        <f t="shared" si="64"/>
        <v>0</v>
      </c>
      <c r="AE289" s="31">
        <f t="shared" si="65"/>
        <v>1</v>
      </c>
      <c r="AF289" s="7">
        <f t="shared" si="66"/>
        <v>0.5</v>
      </c>
      <c r="AG289" s="38">
        <f t="shared" si="67"/>
        <v>0.2823391408166549</v>
      </c>
      <c r="AH289" s="38">
        <f t="shared" si="68"/>
        <v>14.109859017184901</v>
      </c>
      <c r="AI289" s="38" t="str">
        <f t="shared" si="69"/>
        <v>G2</v>
      </c>
    </row>
    <row r="290" spans="1:35" x14ac:dyDescent="0.25">
      <c r="A290" s="1">
        <v>15223</v>
      </c>
      <c r="B290" s="1" t="s">
        <v>641</v>
      </c>
      <c r="C290" s="1">
        <v>15</v>
      </c>
      <c r="D290" s="1" t="s">
        <v>827</v>
      </c>
      <c r="E290" s="31">
        <v>206666.7367605886</v>
      </c>
      <c r="F290" s="31">
        <v>146462.58225138296</v>
      </c>
      <c r="G290" s="31">
        <v>105882.09457511395</v>
      </c>
      <c r="H290" s="31">
        <v>156392.88579664251</v>
      </c>
      <c r="I290" s="31">
        <f t="shared" si="56"/>
        <v>153851.07484593202</v>
      </c>
      <c r="J290" s="38">
        <f t="shared" si="57"/>
        <v>0.1391556949159091</v>
      </c>
      <c r="K290" s="31">
        <v>8172705.2091835542</v>
      </c>
      <c r="L290" s="31">
        <v>8469983.2921750136</v>
      </c>
      <c r="M290" s="31">
        <v>8658192.9388803318</v>
      </c>
      <c r="N290" s="31">
        <v>8493357.8265804835</v>
      </c>
      <c r="O290" s="31">
        <f t="shared" si="58"/>
        <v>8448559.8167048469</v>
      </c>
      <c r="P290" s="7">
        <f t="shared" si="59"/>
        <v>0.10750202599393281</v>
      </c>
      <c r="Q290" s="26">
        <v>0.29710037174721188</v>
      </c>
      <c r="R290" s="8">
        <v>163.39999389648438</v>
      </c>
      <c r="S290" s="7">
        <f t="shared" si="60"/>
        <v>0.36482985151487984</v>
      </c>
      <c r="T290" s="38">
        <f t="shared" si="61"/>
        <v>0.25647741641867489</v>
      </c>
      <c r="U290" s="31">
        <v>10514.134765625</v>
      </c>
      <c r="V290" s="31">
        <v>0</v>
      </c>
      <c r="W290" s="31">
        <v>0</v>
      </c>
      <c r="X290" s="31">
        <v>0</v>
      </c>
      <c r="Y290" s="31">
        <f t="shared" si="62"/>
        <v>2628.53369140625</v>
      </c>
      <c r="Z290" s="7">
        <f t="shared" si="63"/>
        <v>5.5971561900778184E-2</v>
      </c>
      <c r="AA290" s="31" t="s">
        <v>1087</v>
      </c>
      <c r="AB290" s="31" t="s">
        <v>1088</v>
      </c>
      <c r="AC290" s="31" t="s">
        <v>1087</v>
      </c>
      <c r="AD290" s="31">
        <f t="shared" si="64"/>
        <v>0</v>
      </c>
      <c r="AE290" s="31">
        <f t="shared" si="65"/>
        <v>0</v>
      </c>
      <c r="AF290" s="7">
        <f t="shared" si="66"/>
        <v>0</v>
      </c>
      <c r="AG290" s="38">
        <f t="shared" si="67"/>
        <v>2.7985780950389092E-2</v>
      </c>
      <c r="AH290" s="38">
        <f t="shared" si="68"/>
        <v>14.120629742832438</v>
      </c>
      <c r="AI290" s="38" t="str">
        <f t="shared" si="69"/>
        <v>G2</v>
      </c>
    </row>
    <row r="291" spans="1:35" x14ac:dyDescent="0.25">
      <c r="A291" s="1">
        <v>13212</v>
      </c>
      <c r="B291" s="1" t="s">
        <v>410</v>
      </c>
      <c r="C291" s="1">
        <v>13</v>
      </c>
      <c r="D291" s="1" t="s">
        <v>222</v>
      </c>
      <c r="E291" s="31">
        <v>45382.984250619265</v>
      </c>
      <c r="F291" s="31">
        <v>20625.787282520603</v>
      </c>
      <c r="G291" s="31">
        <v>77661.239023615024</v>
      </c>
      <c r="H291" s="31">
        <v>48290.150578740002</v>
      </c>
      <c r="I291" s="31">
        <f t="shared" si="56"/>
        <v>47990.040283873721</v>
      </c>
      <c r="J291" s="38">
        <f t="shared" si="57"/>
        <v>3.7283804656269473E-2</v>
      </c>
      <c r="K291" s="31">
        <v>6941050.195844464</v>
      </c>
      <c r="L291" s="31">
        <v>6701964.3220243854</v>
      </c>
      <c r="M291" s="31">
        <v>7256369.2571154879</v>
      </c>
      <c r="N291" s="31">
        <v>7349435.7657883326</v>
      </c>
      <c r="O291" s="31">
        <f t="shared" si="58"/>
        <v>7062204.8851931673</v>
      </c>
      <c r="P291" s="7">
        <f t="shared" si="59"/>
        <v>8.38354625581091E-2</v>
      </c>
      <c r="Q291" s="26">
        <v>0.24985926819461199</v>
      </c>
      <c r="R291" s="8">
        <v>33.900001525878906</v>
      </c>
      <c r="S291" s="7">
        <f t="shared" si="60"/>
        <v>7.5689920348930309E-2</v>
      </c>
      <c r="T291" s="38">
        <f t="shared" si="61"/>
        <v>0.13646155036721713</v>
      </c>
      <c r="U291" s="31">
        <v>0</v>
      </c>
      <c r="V291" s="31">
        <v>0</v>
      </c>
      <c r="W291" s="31">
        <v>0</v>
      </c>
      <c r="X291" s="31">
        <v>0</v>
      </c>
      <c r="Y291" s="31">
        <f t="shared" si="62"/>
        <v>0</v>
      </c>
      <c r="Z291" s="7">
        <f t="shared" si="63"/>
        <v>0</v>
      </c>
      <c r="AA291" s="31" t="s">
        <v>1085</v>
      </c>
      <c r="AB291" s="31" t="s">
        <v>1088</v>
      </c>
      <c r="AC291" s="31" t="s">
        <v>1088</v>
      </c>
      <c r="AD291" s="31">
        <f t="shared" si="64"/>
        <v>0</v>
      </c>
      <c r="AE291" s="31">
        <f t="shared" si="65"/>
        <v>1</v>
      </c>
      <c r="AF291" s="7">
        <f t="shared" si="66"/>
        <v>0.5</v>
      </c>
      <c r="AG291" s="38">
        <f t="shared" si="67"/>
        <v>0.25</v>
      </c>
      <c r="AH291" s="38">
        <f t="shared" si="68"/>
        <v>14.124845167449553</v>
      </c>
      <c r="AI291" s="38" t="str">
        <f t="shared" si="69"/>
        <v>G2</v>
      </c>
    </row>
    <row r="292" spans="1:35" x14ac:dyDescent="0.25">
      <c r="A292" s="1">
        <v>41206</v>
      </c>
      <c r="B292" s="1" t="s">
        <v>196</v>
      </c>
      <c r="C292" s="1">
        <v>41</v>
      </c>
      <c r="D292" s="1" t="s">
        <v>99</v>
      </c>
      <c r="E292" s="31">
        <v>25372.98952000606</v>
      </c>
      <c r="F292" s="31">
        <v>26353.83550155058</v>
      </c>
      <c r="G292" s="31">
        <v>33745.539862354344</v>
      </c>
      <c r="H292" s="31">
        <v>33005.155577949561</v>
      </c>
      <c r="I292" s="31">
        <f t="shared" si="56"/>
        <v>29619.380115465137</v>
      </c>
      <c r="J292" s="38">
        <f t="shared" si="57"/>
        <v>1.9605403113951647E-2</v>
      </c>
      <c r="K292" s="31">
        <v>6945154.4307085769</v>
      </c>
      <c r="L292" s="31">
        <v>7300930.5229437659</v>
      </c>
      <c r="M292" s="31">
        <v>8162943.9297212893</v>
      </c>
      <c r="N292" s="31">
        <v>8195391.2555886414</v>
      </c>
      <c r="O292" s="31">
        <f t="shared" si="58"/>
        <v>7651105.0347405691</v>
      </c>
      <c r="P292" s="7">
        <f t="shared" si="59"/>
        <v>9.3888618809684951E-2</v>
      </c>
      <c r="Q292" s="26">
        <v>0.20370519532823197</v>
      </c>
      <c r="R292" s="8">
        <v>68.599998474121094</v>
      </c>
      <c r="S292" s="7">
        <f t="shared" si="60"/>
        <v>0.15316602320737943</v>
      </c>
      <c r="T292" s="38">
        <f t="shared" si="61"/>
        <v>0.15025327911509878</v>
      </c>
      <c r="U292" s="31">
        <v>0</v>
      </c>
      <c r="V292" s="31">
        <v>0</v>
      </c>
      <c r="W292" s="31">
        <v>0</v>
      </c>
      <c r="X292" s="31">
        <v>1852.59765625</v>
      </c>
      <c r="Y292" s="31">
        <f t="shared" si="62"/>
        <v>463.1494140625</v>
      </c>
      <c r="Z292" s="7">
        <f t="shared" si="63"/>
        <v>9.8622270596195431E-3</v>
      </c>
      <c r="AA292" s="31" t="s">
        <v>1085</v>
      </c>
      <c r="AB292" s="31" t="s">
        <v>1088</v>
      </c>
      <c r="AC292" s="31" t="s">
        <v>1088</v>
      </c>
      <c r="AD292" s="31">
        <f t="shared" si="64"/>
        <v>0</v>
      </c>
      <c r="AE292" s="31">
        <f t="shared" si="65"/>
        <v>1</v>
      </c>
      <c r="AF292" s="7">
        <f t="shared" si="66"/>
        <v>0.5</v>
      </c>
      <c r="AG292" s="38">
        <f t="shared" si="67"/>
        <v>0.25493111352980979</v>
      </c>
      <c r="AH292" s="38">
        <f t="shared" si="68"/>
        <v>14.159659858628673</v>
      </c>
      <c r="AI292" s="38" t="str">
        <f t="shared" si="69"/>
        <v>G2</v>
      </c>
    </row>
    <row r="293" spans="1:35" x14ac:dyDescent="0.25">
      <c r="A293" s="1">
        <v>70400</v>
      </c>
      <c r="B293" s="1" t="s">
        <v>348</v>
      </c>
      <c r="C293" s="1">
        <v>70</v>
      </c>
      <c r="D293" s="1" t="s">
        <v>214</v>
      </c>
      <c r="E293" s="31">
        <v>137467.09368626721</v>
      </c>
      <c r="F293" s="31">
        <v>166958.33468364819</v>
      </c>
      <c r="G293" s="31">
        <v>197923.67788298172</v>
      </c>
      <c r="H293" s="31">
        <v>137932.14065428809</v>
      </c>
      <c r="I293" s="31">
        <f t="shared" si="56"/>
        <v>160070.3117267963</v>
      </c>
      <c r="J293" s="38">
        <f t="shared" si="57"/>
        <v>0.14514057329582608</v>
      </c>
      <c r="K293" s="31">
        <v>4384494.5500138244</v>
      </c>
      <c r="L293" s="31">
        <v>4653722.8599733645</v>
      </c>
      <c r="M293" s="31">
        <v>4935344.8360326607</v>
      </c>
      <c r="N293" s="31">
        <v>5092906.0246670768</v>
      </c>
      <c r="O293" s="31">
        <f t="shared" si="58"/>
        <v>4766617.0676717311</v>
      </c>
      <c r="P293" s="7">
        <f t="shared" si="59"/>
        <v>4.4647319990148336E-2</v>
      </c>
      <c r="Q293" s="26">
        <v>0.53858549686660695</v>
      </c>
      <c r="R293" s="8">
        <v>115.40000152587891</v>
      </c>
      <c r="S293" s="7">
        <f t="shared" si="60"/>
        <v>0.25765830473760587</v>
      </c>
      <c r="T293" s="38">
        <f t="shared" si="61"/>
        <v>0.28029704053145371</v>
      </c>
      <c r="U293" s="31">
        <v>0</v>
      </c>
      <c r="V293" s="31">
        <v>0</v>
      </c>
      <c r="W293" s="31">
        <v>0</v>
      </c>
      <c r="X293" s="31">
        <v>0</v>
      </c>
      <c r="Y293" s="31">
        <f t="shared" si="62"/>
        <v>0</v>
      </c>
      <c r="Z293" s="7">
        <f t="shared" si="63"/>
        <v>0</v>
      </c>
      <c r="AA293" s="31" t="s">
        <v>1087</v>
      </c>
      <c r="AB293" s="31" t="s">
        <v>1088</v>
      </c>
      <c r="AC293" s="31" t="s">
        <v>1087</v>
      </c>
      <c r="AD293" s="31">
        <f t="shared" si="64"/>
        <v>0</v>
      </c>
      <c r="AE293" s="31">
        <f t="shared" si="65"/>
        <v>0</v>
      </c>
      <c r="AF293" s="7">
        <f t="shared" si="66"/>
        <v>0</v>
      </c>
      <c r="AG293" s="38">
        <f t="shared" si="67"/>
        <v>0</v>
      </c>
      <c r="AH293" s="38">
        <f t="shared" si="68"/>
        <v>14.181253794242659</v>
      </c>
      <c r="AI293" s="38" t="str">
        <f t="shared" si="69"/>
        <v>G2</v>
      </c>
    </row>
    <row r="294" spans="1:35" x14ac:dyDescent="0.25">
      <c r="A294" s="1">
        <v>23660</v>
      </c>
      <c r="B294" s="1" t="s">
        <v>1133</v>
      </c>
      <c r="C294" s="1">
        <v>23</v>
      </c>
      <c r="D294" s="1" t="s">
        <v>410</v>
      </c>
      <c r="E294" s="31">
        <v>102187.31097010554</v>
      </c>
      <c r="F294" s="31">
        <v>139278.54115985875</v>
      </c>
      <c r="G294" s="31">
        <v>154445.32906114846</v>
      </c>
      <c r="H294" s="31">
        <v>146799.45786420838</v>
      </c>
      <c r="I294" s="31">
        <f t="shared" si="56"/>
        <v>135677.65976383028</v>
      </c>
      <c r="J294" s="38">
        <f t="shared" si="57"/>
        <v>0.12166710570510335</v>
      </c>
      <c r="K294" s="31">
        <v>7535187.7269830583</v>
      </c>
      <c r="L294" s="31">
        <v>7722950.4556791615</v>
      </c>
      <c r="M294" s="31">
        <v>8617637.1894426886</v>
      </c>
      <c r="N294" s="31">
        <v>8651788.3739545327</v>
      </c>
      <c r="O294" s="31">
        <f t="shared" si="58"/>
        <v>8131890.93651486</v>
      </c>
      <c r="P294" s="7">
        <f t="shared" si="59"/>
        <v>0.10209614906384851</v>
      </c>
      <c r="Q294" s="26">
        <v>0.53603658740138205</v>
      </c>
      <c r="R294" s="8">
        <v>97.599998474121094</v>
      </c>
      <c r="S294" s="7">
        <f t="shared" si="60"/>
        <v>0.21791550967696949</v>
      </c>
      <c r="T294" s="38">
        <f t="shared" si="61"/>
        <v>0.28534941538073333</v>
      </c>
      <c r="U294" s="31">
        <v>0</v>
      </c>
      <c r="V294" s="31">
        <v>0</v>
      </c>
      <c r="W294" s="31">
        <v>1155.535400390625</v>
      </c>
      <c r="X294" s="31">
        <v>6215.0986328125</v>
      </c>
      <c r="Y294" s="31">
        <f t="shared" si="62"/>
        <v>1842.6585083007813</v>
      </c>
      <c r="Z294" s="7">
        <f t="shared" si="63"/>
        <v>3.9237265665092301E-2</v>
      </c>
      <c r="AA294" s="31" t="s">
        <v>1087</v>
      </c>
      <c r="AB294" s="31" t="s">
        <v>1088</v>
      </c>
      <c r="AC294" s="31" t="s">
        <v>1088</v>
      </c>
      <c r="AD294" s="31">
        <f t="shared" si="64"/>
        <v>0</v>
      </c>
      <c r="AE294" s="31">
        <f t="shared" si="65"/>
        <v>0</v>
      </c>
      <c r="AF294" s="7">
        <f t="shared" si="66"/>
        <v>0</v>
      </c>
      <c r="AG294" s="38">
        <f t="shared" si="67"/>
        <v>1.9618632832546151E-2</v>
      </c>
      <c r="AH294" s="38">
        <f t="shared" si="68"/>
        <v>14.221171797279428</v>
      </c>
      <c r="AI294" s="38" t="str">
        <f t="shared" si="69"/>
        <v>G2</v>
      </c>
    </row>
    <row r="295" spans="1:35" x14ac:dyDescent="0.25">
      <c r="A295" s="1">
        <v>68207</v>
      </c>
      <c r="B295" s="1" t="s">
        <v>175</v>
      </c>
      <c r="C295" s="1">
        <v>68</v>
      </c>
      <c r="D295" s="1" t="s">
        <v>350</v>
      </c>
      <c r="E295" s="31">
        <v>111820.14220938311</v>
      </c>
      <c r="F295" s="31">
        <v>113634.15756793905</v>
      </c>
      <c r="G295" s="31">
        <v>133610.24730583702</v>
      </c>
      <c r="H295" s="31">
        <v>177645.87863682787</v>
      </c>
      <c r="I295" s="31">
        <f t="shared" si="56"/>
        <v>134177.60642999678</v>
      </c>
      <c r="J295" s="38">
        <f t="shared" si="57"/>
        <v>0.12022357863926582</v>
      </c>
      <c r="K295" s="31">
        <v>10871042.354856513</v>
      </c>
      <c r="L295" s="31">
        <v>18189317.7133407</v>
      </c>
      <c r="M295" s="31">
        <v>20732091.512737218</v>
      </c>
      <c r="N295" s="31">
        <v>18120774.582952969</v>
      </c>
      <c r="O295" s="31">
        <f t="shared" si="58"/>
        <v>16978306.540971853</v>
      </c>
      <c r="P295" s="7">
        <f t="shared" si="59"/>
        <v>0.25311393774387408</v>
      </c>
      <c r="Q295" s="26">
        <v>0.48280423280423279</v>
      </c>
      <c r="R295" s="8">
        <v>82.199996948242188</v>
      </c>
      <c r="S295" s="7">
        <f t="shared" si="60"/>
        <v>0.18353129621381215</v>
      </c>
      <c r="T295" s="38">
        <f t="shared" si="61"/>
        <v>0.30648315558730632</v>
      </c>
      <c r="U295" s="31">
        <v>0</v>
      </c>
      <c r="V295" s="31">
        <v>0</v>
      </c>
      <c r="W295" s="31">
        <v>0</v>
      </c>
      <c r="X295" s="31">
        <v>0</v>
      </c>
      <c r="Y295" s="31">
        <f t="shared" si="62"/>
        <v>0</v>
      </c>
      <c r="Z295" s="7">
        <f t="shared" si="63"/>
        <v>0</v>
      </c>
      <c r="AA295" s="31" t="s">
        <v>1087</v>
      </c>
      <c r="AB295" s="31" t="s">
        <v>1087</v>
      </c>
      <c r="AC295" s="31" t="s">
        <v>1087</v>
      </c>
      <c r="AD295" s="31">
        <f t="shared" si="64"/>
        <v>0</v>
      </c>
      <c r="AE295" s="31">
        <f t="shared" si="65"/>
        <v>0</v>
      </c>
      <c r="AF295" s="7">
        <f t="shared" si="66"/>
        <v>0</v>
      </c>
      <c r="AG295" s="38">
        <f t="shared" si="67"/>
        <v>0</v>
      </c>
      <c r="AH295" s="38">
        <f t="shared" si="68"/>
        <v>14.223557807552403</v>
      </c>
      <c r="AI295" s="38" t="str">
        <f t="shared" si="69"/>
        <v>G2</v>
      </c>
    </row>
    <row r="296" spans="1:35" x14ac:dyDescent="0.25">
      <c r="A296" s="1">
        <v>68229</v>
      </c>
      <c r="B296" s="1" t="s">
        <v>942</v>
      </c>
      <c r="C296" s="1">
        <v>68</v>
      </c>
      <c r="D296" s="1" t="s">
        <v>350</v>
      </c>
      <c r="E296" s="31">
        <v>119199.28840680067</v>
      </c>
      <c r="F296" s="31">
        <v>168167.79861785311</v>
      </c>
      <c r="G296" s="31">
        <v>157979.62683018434</v>
      </c>
      <c r="H296" s="31">
        <v>189267.58561397553</v>
      </c>
      <c r="I296" s="31">
        <f t="shared" si="56"/>
        <v>158653.57486720342</v>
      </c>
      <c r="J296" s="38">
        <f t="shared" si="57"/>
        <v>0.14377722310295957</v>
      </c>
      <c r="K296" s="31">
        <v>10321744.719210733</v>
      </c>
      <c r="L296" s="31">
        <v>14213625.251388341</v>
      </c>
      <c r="M296" s="31">
        <v>14968998.391687861</v>
      </c>
      <c r="N296" s="31">
        <v>15582590.198633201</v>
      </c>
      <c r="O296" s="31">
        <f t="shared" si="58"/>
        <v>13771739.640230034</v>
      </c>
      <c r="P296" s="7">
        <f t="shared" si="59"/>
        <v>0.19837440658725297</v>
      </c>
      <c r="Q296" s="26">
        <v>0.30136986301369861</v>
      </c>
      <c r="R296" s="8">
        <v>156.60000610351563</v>
      </c>
      <c r="S296" s="7">
        <f t="shared" si="60"/>
        <v>0.34964724056335544</v>
      </c>
      <c r="T296" s="38">
        <f t="shared" si="61"/>
        <v>0.28313050338810236</v>
      </c>
      <c r="U296" s="31">
        <v>0</v>
      </c>
      <c r="V296" s="31">
        <v>0</v>
      </c>
      <c r="W296" s="31">
        <v>0</v>
      </c>
      <c r="X296" s="31">
        <v>0</v>
      </c>
      <c r="Y296" s="31">
        <f t="shared" si="62"/>
        <v>0</v>
      </c>
      <c r="Z296" s="7">
        <f t="shared" si="63"/>
        <v>0</v>
      </c>
      <c r="AA296" s="31" t="s">
        <v>1087</v>
      </c>
      <c r="AB296" s="31" t="s">
        <v>1087</v>
      </c>
      <c r="AC296" s="31" t="s">
        <v>1087</v>
      </c>
      <c r="AD296" s="31">
        <f t="shared" si="64"/>
        <v>0</v>
      </c>
      <c r="AE296" s="31">
        <f t="shared" si="65"/>
        <v>0</v>
      </c>
      <c r="AF296" s="7">
        <f t="shared" si="66"/>
        <v>0</v>
      </c>
      <c r="AG296" s="38">
        <f t="shared" si="67"/>
        <v>0</v>
      </c>
      <c r="AH296" s="38">
        <f t="shared" si="68"/>
        <v>14.230257549702063</v>
      </c>
      <c r="AI296" s="38" t="str">
        <f t="shared" si="69"/>
        <v>G2</v>
      </c>
    </row>
    <row r="297" spans="1:35" x14ac:dyDescent="0.25">
      <c r="A297" s="1">
        <v>52565</v>
      </c>
      <c r="B297" s="1" t="s">
        <v>648</v>
      </c>
      <c r="C297" s="1">
        <v>52</v>
      </c>
      <c r="D297" s="1" t="s">
        <v>18</v>
      </c>
      <c r="E297" s="31">
        <v>12810.947336875743</v>
      </c>
      <c r="F297" s="31">
        <v>17904.300414080029</v>
      </c>
      <c r="G297" s="31">
        <v>18736.083920934107</v>
      </c>
      <c r="H297" s="31">
        <v>35661.058517270678</v>
      </c>
      <c r="I297" s="31">
        <f t="shared" si="56"/>
        <v>21278.097547290141</v>
      </c>
      <c r="J297" s="38">
        <f t="shared" si="57"/>
        <v>1.1578443752321485E-2</v>
      </c>
      <c r="K297" s="31">
        <v>2051603.2853513467</v>
      </c>
      <c r="L297" s="31">
        <v>2263511.2605781122</v>
      </c>
      <c r="M297" s="31">
        <v>2384474.0724175149</v>
      </c>
      <c r="N297" s="31">
        <v>3519322.3261185577</v>
      </c>
      <c r="O297" s="31">
        <f t="shared" si="58"/>
        <v>2554727.7361163832</v>
      </c>
      <c r="P297" s="7">
        <f t="shared" si="59"/>
        <v>6.8880002168227993E-3</v>
      </c>
      <c r="Q297" s="26">
        <v>0.40819251659625833</v>
      </c>
      <c r="R297" s="8">
        <v>34.299999237060547</v>
      </c>
      <c r="S297" s="7">
        <f t="shared" si="60"/>
        <v>7.6583011603689716E-2</v>
      </c>
      <c r="T297" s="38">
        <f t="shared" si="61"/>
        <v>0.16388784280559029</v>
      </c>
      <c r="U297" s="31">
        <v>0</v>
      </c>
      <c r="V297" s="31">
        <v>0</v>
      </c>
      <c r="W297" s="31">
        <v>550.656005859375</v>
      </c>
      <c r="X297" s="31">
        <v>0</v>
      </c>
      <c r="Y297" s="31">
        <f t="shared" si="62"/>
        <v>137.66400146484375</v>
      </c>
      <c r="Z297" s="7">
        <f t="shared" si="63"/>
        <v>2.9313944898975396E-3</v>
      </c>
      <c r="AA297" s="31" t="s">
        <v>1085</v>
      </c>
      <c r="AB297" s="31" t="s">
        <v>1088</v>
      </c>
      <c r="AC297" s="31" t="s">
        <v>1087</v>
      </c>
      <c r="AD297" s="31">
        <f t="shared" si="64"/>
        <v>0</v>
      </c>
      <c r="AE297" s="31">
        <f t="shared" si="65"/>
        <v>1</v>
      </c>
      <c r="AF297" s="7">
        <f t="shared" si="66"/>
        <v>0.5</v>
      </c>
      <c r="AG297" s="38">
        <f t="shared" si="67"/>
        <v>0.25146569724494877</v>
      </c>
      <c r="AH297" s="38">
        <f t="shared" si="68"/>
        <v>14.231066126762018</v>
      </c>
      <c r="AI297" s="38" t="str">
        <f t="shared" si="69"/>
        <v>G2</v>
      </c>
    </row>
    <row r="298" spans="1:35" x14ac:dyDescent="0.25">
      <c r="A298" s="1">
        <v>13744</v>
      </c>
      <c r="B298" s="1" t="s">
        <v>140</v>
      </c>
      <c r="C298" s="1">
        <v>13</v>
      </c>
      <c r="D298" s="1" t="s">
        <v>222</v>
      </c>
      <c r="E298" s="31">
        <v>34920.002099078425</v>
      </c>
      <c r="F298" s="31">
        <v>44072.275341672444</v>
      </c>
      <c r="G298" s="31">
        <v>56436.965770909504</v>
      </c>
      <c r="H298" s="31">
        <v>64463.171065750241</v>
      </c>
      <c r="I298" s="31">
        <f t="shared" si="56"/>
        <v>49973.10356935265</v>
      </c>
      <c r="J298" s="38">
        <f t="shared" si="57"/>
        <v>3.919214048759749E-2</v>
      </c>
      <c r="K298" s="31">
        <v>11787459.684525548</v>
      </c>
      <c r="L298" s="31">
        <v>8516661.3050941695</v>
      </c>
      <c r="M298" s="31">
        <v>9584290.6764296871</v>
      </c>
      <c r="N298" s="31">
        <v>13563736.468620364</v>
      </c>
      <c r="O298" s="31">
        <f t="shared" si="58"/>
        <v>10863037.033667441</v>
      </c>
      <c r="P298" s="7">
        <f t="shared" si="59"/>
        <v>0.14871973793822427</v>
      </c>
      <c r="Q298" s="26">
        <v>0.48606383503527206</v>
      </c>
      <c r="R298" s="8">
        <v>58.299999237060547</v>
      </c>
      <c r="S298" s="7">
        <f t="shared" si="60"/>
        <v>0.13016879350955735</v>
      </c>
      <c r="T298" s="38">
        <f t="shared" si="61"/>
        <v>0.2549841221610179</v>
      </c>
      <c r="U298" s="31">
        <v>0</v>
      </c>
      <c r="V298" s="31">
        <v>19317.04296875</v>
      </c>
      <c r="W298" s="31">
        <v>10185.7646484375</v>
      </c>
      <c r="X298" s="31">
        <v>20400.76953125</v>
      </c>
      <c r="Y298" s="31">
        <f t="shared" si="62"/>
        <v>12475.894287109375</v>
      </c>
      <c r="Z298" s="7">
        <f t="shared" si="63"/>
        <v>0.26565963055429714</v>
      </c>
      <c r="AA298" s="31" t="s">
        <v>1087</v>
      </c>
      <c r="AB298" s="31" t="s">
        <v>1087</v>
      </c>
      <c r="AC298" s="31" t="s">
        <v>1087</v>
      </c>
      <c r="AD298" s="31">
        <f t="shared" si="64"/>
        <v>0</v>
      </c>
      <c r="AE298" s="31">
        <f t="shared" si="65"/>
        <v>0</v>
      </c>
      <c r="AF298" s="7">
        <f t="shared" si="66"/>
        <v>0</v>
      </c>
      <c r="AG298" s="38">
        <f t="shared" si="67"/>
        <v>0.13282981527714857</v>
      </c>
      <c r="AH298" s="38">
        <f t="shared" si="68"/>
        <v>14.233535930858798</v>
      </c>
      <c r="AI298" s="38" t="str">
        <f t="shared" si="69"/>
        <v>G2</v>
      </c>
    </row>
    <row r="299" spans="1:35" x14ac:dyDescent="0.25">
      <c r="A299" s="1">
        <v>52256</v>
      </c>
      <c r="B299" s="1" t="s">
        <v>308</v>
      </c>
      <c r="C299" s="1">
        <v>52</v>
      </c>
      <c r="D299" s="1" t="s">
        <v>18</v>
      </c>
      <c r="E299" s="31">
        <v>8938.5147412226706</v>
      </c>
      <c r="F299" s="31">
        <v>19094.545631398491</v>
      </c>
      <c r="G299" s="31">
        <v>32246.481013281384</v>
      </c>
      <c r="H299" s="31">
        <v>74945.19946738999</v>
      </c>
      <c r="I299" s="31">
        <f t="shared" si="56"/>
        <v>33806.18521332313</v>
      </c>
      <c r="J299" s="38">
        <f t="shared" si="57"/>
        <v>2.3634437510148241E-2</v>
      </c>
      <c r="K299" s="31">
        <v>3194430.949465936</v>
      </c>
      <c r="L299" s="31">
        <v>3559887.3209198443</v>
      </c>
      <c r="M299" s="31">
        <v>3703095.5474414434</v>
      </c>
      <c r="N299" s="31">
        <v>3876333.1940801842</v>
      </c>
      <c r="O299" s="31">
        <f t="shared" si="58"/>
        <v>3583436.7529768525</v>
      </c>
      <c r="P299" s="7">
        <f t="shared" si="59"/>
        <v>2.4449164858827772E-2</v>
      </c>
      <c r="Q299" s="26">
        <v>0.33232036074894616</v>
      </c>
      <c r="R299" s="8">
        <v>48.700000762939453</v>
      </c>
      <c r="S299" s="7">
        <f t="shared" si="60"/>
        <v>0.10873448415410256</v>
      </c>
      <c r="T299" s="38">
        <f t="shared" si="61"/>
        <v>0.15516800325395882</v>
      </c>
      <c r="U299" s="31">
        <v>0</v>
      </c>
      <c r="V299" s="31">
        <v>0</v>
      </c>
      <c r="W299" s="31">
        <v>299.70938110351563</v>
      </c>
      <c r="X299" s="31">
        <v>0</v>
      </c>
      <c r="Y299" s="31">
        <f t="shared" si="62"/>
        <v>74.927345275878906</v>
      </c>
      <c r="Z299" s="7">
        <f t="shared" si="63"/>
        <v>1.5954905040331355E-3</v>
      </c>
      <c r="AA299" s="31" t="s">
        <v>1085</v>
      </c>
      <c r="AB299" s="31" t="s">
        <v>1088</v>
      </c>
      <c r="AC299" s="31" t="s">
        <v>1087</v>
      </c>
      <c r="AD299" s="31">
        <f t="shared" si="64"/>
        <v>0</v>
      </c>
      <c r="AE299" s="31">
        <f t="shared" si="65"/>
        <v>1</v>
      </c>
      <c r="AF299" s="7">
        <f t="shared" si="66"/>
        <v>0.5</v>
      </c>
      <c r="AG299" s="38">
        <f t="shared" si="67"/>
        <v>0.25079774525201659</v>
      </c>
      <c r="AH299" s="38">
        <f t="shared" si="68"/>
        <v>14.320006200537454</v>
      </c>
      <c r="AI299" s="38" t="str">
        <f t="shared" si="69"/>
        <v>G2</v>
      </c>
    </row>
    <row r="300" spans="1:35" x14ac:dyDescent="0.25">
      <c r="A300" s="1">
        <v>27660</v>
      </c>
      <c r="B300" s="1" t="s">
        <v>347</v>
      </c>
      <c r="C300" s="1">
        <v>27</v>
      </c>
      <c r="D300" s="1" t="s">
        <v>1145</v>
      </c>
      <c r="E300" s="31">
        <v>105748.72837347204</v>
      </c>
      <c r="F300" s="31">
        <v>86906.9969578444</v>
      </c>
      <c r="G300" s="31">
        <v>82429.697259555527</v>
      </c>
      <c r="H300" s="31">
        <v>370306.09175161074</v>
      </c>
      <c r="I300" s="31">
        <f t="shared" si="56"/>
        <v>161347.87858562067</v>
      </c>
      <c r="J300" s="38">
        <f t="shared" si="57"/>
        <v>0.14636999780863125</v>
      </c>
      <c r="K300" s="31">
        <v>3365158.9699468073</v>
      </c>
      <c r="L300" s="31">
        <v>3081985.4622796183</v>
      </c>
      <c r="M300" s="31">
        <v>3068495.7065566191</v>
      </c>
      <c r="N300" s="31">
        <v>4001292.2695507188</v>
      </c>
      <c r="O300" s="31">
        <f t="shared" si="58"/>
        <v>3379233.1020834409</v>
      </c>
      <c r="P300" s="7">
        <f t="shared" si="59"/>
        <v>2.0963189840564559E-2</v>
      </c>
      <c r="Q300" s="26">
        <v>0.23475736209041892</v>
      </c>
      <c r="R300" s="8">
        <v>133.30000305175781</v>
      </c>
      <c r="S300" s="7">
        <f t="shared" si="60"/>
        <v>0.29762437048262441</v>
      </c>
      <c r="T300" s="38">
        <f t="shared" si="61"/>
        <v>0.18444830747120264</v>
      </c>
      <c r="U300" s="31">
        <v>6893.3837890625</v>
      </c>
      <c r="V300" s="31">
        <v>8616.4736328125</v>
      </c>
      <c r="W300" s="31">
        <v>21675.357421875</v>
      </c>
      <c r="X300" s="31">
        <v>0</v>
      </c>
      <c r="Y300" s="31">
        <f t="shared" si="62"/>
        <v>9296.3037109375</v>
      </c>
      <c r="Z300" s="7">
        <f t="shared" si="63"/>
        <v>0.1979539544447686</v>
      </c>
      <c r="AA300" s="31" t="s">
        <v>1087</v>
      </c>
      <c r="AB300" s="31" t="s">
        <v>1088</v>
      </c>
      <c r="AC300" s="31" t="s">
        <v>1087</v>
      </c>
      <c r="AD300" s="31">
        <f t="shared" si="64"/>
        <v>0</v>
      </c>
      <c r="AE300" s="31">
        <f t="shared" si="65"/>
        <v>0</v>
      </c>
      <c r="AF300" s="7">
        <f t="shared" si="66"/>
        <v>0</v>
      </c>
      <c r="AG300" s="38">
        <f t="shared" si="67"/>
        <v>9.8976977222384299E-2</v>
      </c>
      <c r="AH300" s="38">
        <f t="shared" si="68"/>
        <v>14.326509416740606</v>
      </c>
      <c r="AI300" s="38" t="str">
        <f t="shared" si="69"/>
        <v>G2</v>
      </c>
    </row>
    <row r="301" spans="1:35" x14ac:dyDescent="0.25">
      <c r="A301" s="1">
        <v>13873</v>
      </c>
      <c r="B301" s="1" t="s">
        <v>135</v>
      </c>
      <c r="C301" s="1">
        <v>13</v>
      </c>
      <c r="D301" s="1" t="s">
        <v>222</v>
      </c>
      <c r="E301" s="31">
        <v>14991.422979915562</v>
      </c>
      <c r="F301" s="31">
        <v>22022.651889397835</v>
      </c>
      <c r="G301" s="31">
        <v>39125.273103299973</v>
      </c>
      <c r="H301" s="31">
        <v>38867.402189325563</v>
      </c>
      <c r="I301" s="31">
        <f t="shared" si="56"/>
        <v>28751.687540484731</v>
      </c>
      <c r="J301" s="38">
        <f t="shared" si="57"/>
        <v>1.8770407658417063E-2</v>
      </c>
      <c r="K301" s="31">
        <v>6268173.5426822444</v>
      </c>
      <c r="L301" s="31">
        <v>6061584.4957854245</v>
      </c>
      <c r="M301" s="31">
        <v>7499705.901123249</v>
      </c>
      <c r="N301" s="31">
        <v>7384928.4566518748</v>
      </c>
      <c r="O301" s="31">
        <f t="shared" si="58"/>
        <v>6803598.0990606975</v>
      </c>
      <c r="P301" s="7">
        <f t="shared" si="59"/>
        <v>7.9420767756782154E-2</v>
      </c>
      <c r="Q301" s="26">
        <v>0.92595602051698744</v>
      </c>
      <c r="R301" s="8">
        <v>40.700000762939453</v>
      </c>
      <c r="S301" s="7">
        <f t="shared" si="60"/>
        <v>9.087255685214668E-2</v>
      </c>
      <c r="T301" s="38">
        <f t="shared" si="61"/>
        <v>0.36541644837530546</v>
      </c>
      <c r="U301" s="31">
        <v>0</v>
      </c>
      <c r="V301" s="31">
        <v>12475.5263671875</v>
      </c>
      <c r="W301" s="31">
        <v>5330.7158203125</v>
      </c>
      <c r="X301" s="31">
        <v>0</v>
      </c>
      <c r="Y301" s="31">
        <f t="shared" si="62"/>
        <v>4451.560546875</v>
      </c>
      <c r="Z301" s="7">
        <f t="shared" si="63"/>
        <v>9.4790794395782127E-2</v>
      </c>
      <c r="AA301" s="31" t="s">
        <v>1087</v>
      </c>
      <c r="AB301" s="31" t="s">
        <v>1088</v>
      </c>
      <c r="AC301" s="31" t="s">
        <v>1087</v>
      </c>
      <c r="AD301" s="31">
        <f t="shared" si="64"/>
        <v>0</v>
      </c>
      <c r="AE301" s="31">
        <f t="shared" si="65"/>
        <v>0</v>
      </c>
      <c r="AF301" s="7">
        <f t="shared" si="66"/>
        <v>0</v>
      </c>
      <c r="AG301" s="38">
        <f t="shared" si="67"/>
        <v>4.7395397197891063E-2</v>
      </c>
      <c r="AH301" s="38">
        <f t="shared" si="68"/>
        <v>14.386075107720453</v>
      </c>
      <c r="AI301" s="38" t="str">
        <f t="shared" si="69"/>
        <v>G2</v>
      </c>
    </row>
    <row r="302" spans="1:35" x14ac:dyDescent="0.25">
      <c r="A302" s="1">
        <v>5809</v>
      </c>
      <c r="B302" s="1" t="s">
        <v>479</v>
      </c>
      <c r="C302" s="1">
        <v>5</v>
      </c>
      <c r="D302" s="1" t="s">
        <v>15</v>
      </c>
      <c r="E302" s="31">
        <v>126244.81796562871</v>
      </c>
      <c r="F302" s="31">
        <v>129143.9567837792</v>
      </c>
      <c r="G302" s="31">
        <v>153870.41188434081</v>
      </c>
      <c r="H302" s="31">
        <v>136487.31849493837</v>
      </c>
      <c r="I302" s="31">
        <f t="shared" si="56"/>
        <v>136436.62628217175</v>
      </c>
      <c r="J302" s="38">
        <f t="shared" si="57"/>
        <v>0.12239747221046654</v>
      </c>
      <c r="K302" s="31">
        <v>6859138.3907049876</v>
      </c>
      <c r="L302" s="31">
        <v>6826307.0877742646</v>
      </c>
      <c r="M302" s="31">
        <v>7400091.6616207091</v>
      </c>
      <c r="N302" s="31">
        <v>6882471.3141581276</v>
      </c>
      <c r="O302" s="31">
        <f t="shared" si="58"/>
        <v>6992002.113564522</v>
      </c>
      <c r="P302" s="7">
        <f t="shared" si="59"/>
        <v>8.263702606082024E-2</v>
      </c>
      <c r="Q302" s="26">
        <v>0.56124504967692623</v>
      </c>
      <c r="R302" s="8">
        <v>127.59999847412109</v>
      </c>
      <c r="S302" s="7">
        <f t="shared" si="60"/>
        <v>0.28489773705930405</v>
      </c>
      <c r="T302" s="38">
        <f t="shared" si="61"/>
        <v>0.30959327093235017</v>
      </c>
      <c r="U302" s="31">
        <v>0</v>
      </c>
      <c r="V302" s="31">
        <v>0</v>
      </c>
      <c r="W302" s="31">
        <v>0</v>
      </c>
      <c r="X302" s="31">
        <v>0</v>
      </c>
      <c r="Y302" s="31">
        <f t="shared" si="62"/>
        <v>0</v>
      </c>
      <c r="Z302" s="7">
        <f t="shared" si="63"/>
        <v>0</v>
      </c>
      <c r="AA302" s="31" t="s">
        <v>1087</v>
      </c>
      <c r="AB302" s="31" t="s">
        <v>1088</v>
      </c>
      <c r="AC302" s="31" t="s">
        <v>1087</v>
      </c>
      <c r="AD302" s="31">
        <f t="shared" si="64"/>
        <v>0</v>
      </c>
      <c r="AE302" s="31">
        <f t="shared" si="65"/>
        <v>0</v>
      </c>
      <c r="AF302" s="7">
        <f t="shared" si="66"/>
        <v>0</v>
      </c>
      <c r="AG302" s="38">
        <f t="shared" si="67"/>
        <v>0</v>
      </c>
      <c r="AH302" s="38">
        <f t="shared" si="68"/>
        <v>14.399691438093889</v>
      </c>
      <c r="AI302" s="38" t="str">
        <f t="shared" si="69"/>
        <v>G2</v>
      </c>
    </row>
    <row r="303" spans="1:35" x14ac:dyDescent="0.25">
      <c r="A303" s="1">
        <v>19050</v>
      </c>
      <c r="B303" s="1" t="s">
        <v>66</v>
      </c>
      <c r="C303" s="1">
        <v>19</v>
      </c>
      <c r="D303" s="1" t="s">
        <v>80</v>
      </c>
      <c r="E303" s="31">
        <v>29830.8776423009</v>
      </c>
      <c r="F303" s="31">
        <v>30846.669023857834</v>
      </c>
      <c r="G303" s="31">
        <v>39460.850045209612</v>
      </c>
      <c r="H303" s="31">
        <v>56449.794323060785</v>
      </c>
      <c r="I303" s="31">
        <f t="shared" si="56"/>
        <v>39147.047758607281</v>
      </c>
      <c r="J303" s="38">
        <f t="shared" si="57"/>
        <v>2.8774041192993902E-2</v>
      </c>
      <c r="K303" s="31">
        <v>3217155.269229935</v>
      </c>
      <c r="L303" s="31">
        <v>4096594.6183117586</v>
      </c>
      <c r="M303" s="31">
        <v>4235110.0377640091</v>
      </c>
      <c r="N303" s="31">
        <v>4428564.1730407355</v>
      </c>
      <c r="O303" s="31">
        <f t="shared" si="58"/>
        <v>3994356.0245866096</v>
      </c>
      <c r="P303" s="7">
        <f t="shared" si="59"/>
        <v>3.1463996910494806E-2</v>
      </c>
      <c r="Q303" s="26">
        <v>0.14737039116601161</v>
      </c>
      <c r="R303" s="8">
        <v>126.40000152587891</v>
      </c>
      <c r="S303" s="7">
        <f t="shared" si="60"/>
        <v>0.28221845477779517</v>
      </c>
      <c r="T303" s="38">
        <f t="shared" si="61"/>
        <v>0.15368428095143385</v>
      </c>
      <c r="U303" s="31">
        <v>0</v>
      </c>
      <c r="V303" s="31">
        <v>0</v>
      </c>
      <c r="W303" s="31">
        <v>0</v>
      </c>
      <c r="X303" s="31">
        <v>0</v>
      </c>
      <c r="Y303" s="31">
        <f t="shared" si="62"/>
        <v>0</v>
      </c>
      <c r="Z303" s="7">
        <f t="shared" si="63"/>
        <v>0</v>
      </c>
      <c r="AA303" s="31" t="s">
        <v>1085</v>
      </c>
      <c r="AB303" s="31" t="s">
        <v>1088</v>
      </c>
      <c r="AC303" s="31" t="s">
        <v>1087</v>
      </c>
      <c r="AD303" s="31">
        <f t="shared" si="64"/>
        <v>0</v>
      </c>
      <c r="AE303" s="31">
        <f t="shared" si="65"/>
        <v>1</v>
      </c>
      <c r="AF303" s="7">
        <f t="shared" si="66"/>
        <v>0.5</v>
      </c>
      <c r="AG303" s="38">
        <f t="shared" si="67"/>
        <v>0.25</v>
      </c>
      <c r="AH303" s="38">
        <f t="shared" si="68"/>
        <v>14.415277404814258</v>
      </c>
      <c r="AI303" s="38" t="str">
        <f t="shared" si="69"/>
        <v>G2</v>
      </c>
    </row>
    <row r="304" spans="1:35" x14ac:dyDescent="0.25">
      <c r="A304" s="1">
        <v>25645</v>
      </c>
      <c r="B304" s="1" t="s">
        <v>1142</v>
      </c>
      <c r="C304" s="1">
        <v>25</v>
      </c>
      <c r="D304" s="1" t="s">
        <v>61</v>
      </c>
      <c r="E304" s="31">
        <v>207993.41495414762</v>
      </c>
      <c r="F304" s="31">
        <v>309048.96130975359</v>
      </c>
      <c r="G304" s="31">
        <v>293925.09312416625</v>
      </c>
      <c r="H304" s="31">
        <v>256013.56760583021</v>
      </c>
      <c r="I304" s="31">
        <f t="shared" si="56"/>
        <v>266745.25924847444</v>
      </c>
      <c r="J304" s="38">
        <f t="shared" si="57"/>
        <v>0.24779570596421702</v>
      </c>
      <c r="K304" s="31">
        <v>6013624.3656582423</v>
      </c>
      <c r="L304" s="31">
        <v>8639472.5389069915</v>
      </c>
      <c r="M304" s="31">
        <v>9726118.0121796317</v>
      </c>
      <c r="N304" s="31">
        <v>9044674.3804027364</v>
      </c>
      <c r="O304" s="31">
        <f t="shared" si="58"/>
        <v>8355972.3242869005</v>
      </c>
      <c r="P304" s="7">
        <f t="shared" si="59"/>
        <v>0.10592145833923859</v>
      </c>
      <c r="Q304" s="26">
        <v>7.7804952613879541E-2</v>
      </c>
      <c r="R304" s="8">
        <v>143.69999694824219</v>
      </c>
      <c r="S304" s="7">
        <f t="shared" si="60"/>
        <v>0.32084486234759801</v>
      </c>
      <c r="T304" s="38">
        <f t="shared" si="61"/>
        <v>0.16819042443357204</v>
      </c>
      <c r="U304" s="31">
        <v>2819.97021484375</v>
      </c>
      <c r="V304" s="31">
        <v>2027.4398193359375</v>
      </c>
      <c r="W304" s="31">
        <v>1291.8973388671875</v>
      </c>
      <c r="X304" s="31">
        <v>784.92816162109375</v>
      </c>
      <c r="Y304" s="31">
        <f t="shared" si="62"/>
        <v>1731.0588836669922</v>
      </c>
      <c r="Z304" s="7">
        <f t="shared" si="63"/>
        <v>3.6860881706721978E-2</v>
      </c>
      <c r="AA304" s="31" t="s">
        <v>1087</v>
      </c>
      <c r="AB304" s="31" t="s">
        <v>1088</v>
      </c>
      <c r="AC304" s="31" t="s">
        <v>1087</v>
      </c>
      <c r="AD304" s="31">
        <f t="shared" si="64"/>
        <v>0</v>
      </c>
      <c r="AE304" s="31">
        <f t="shared" si="65"/>
        <v>0</v>
      </c>
      <c r="AF304" s="7">
        <f t="shared" si="66"/>
        <v>0</v>
      </c>
      <c r="AG304" s="38">
        <f t="shared" si="67"/>
        <v>1.8430440853360989E-2</v>
      </c>
      <c r="AH304" s="38">
        <f t="shared" si="68"/>
        <v>14.480552375038336</v>
      </c>
      <c r="AI304" s="38" t="str">
        <f t="shared" si="69"/>
        <v>G2</v>
      </c>
    </row>
    <row r="305" spans="1:35" x14ac:dyDescent="0.25">
      <c r="A305" s="1">
        <v>52250</v>
      </c>
      <c r="B305" s="1" t="s">
        <v>382</v>
      </c>
      <c r="C305" s="1">
        <v>52</v>
      </c>
      <c r="D305" s="1" t="s">
        <v>18</v>
      </c>
      <c r="E305" s="31">
        <v>19238.443849041603</v>
      </c>
      <c r="F305" s="31">
        <v>10997.801057468991</v>
      </c>
      <c r="G305" s="31">
        <v>28910.760683168435</v>
      </c>
      <c r="H305" s="31">
        <v>36535.028731302868</v>
      </c>
      <c r="I305" s="31">
        <f t="shared" si="56"/>
        <v>23920.508580245474</v>
      </c>
      <c r="J305" s="38">
        <f t="shared" si="57"/>
        <v>1.4121281236233307E-2</v>
      </c>
      <c r="K305" s="31">
        <v>2161997.0688992226</v>
      </c>
      <c r="L305" s="31">
        <v>2426864.6862689825</v>
      </c>
      <c r="M305" s="31">
        <v>3472121.6010701274</v>
      </c>
      <c r="N305" s="31">
        <v>3118276.9253288433</v>
      </c>
      <c r="O305" s="31">
        <f t="shared" si="58"/>
        <v>2794815.0703917937</v>
      </c>
      <c r="P305" s="7">
        <f t="shared" si="59"/>
        <v>1.0986548141033753E-2</v>
      </c>
      <c r="Q305" s="26">
        <v>0.27344258736705013</v>
      </c>
      <c r="R305" s="8">
        <v>94.699996948242188</v>
      </c>
      <c r="S305" s="7">
        <f t="shared" si="60"/>
        <v>0.21144055762311822</v>
      </c>
      <c r="T305" s="38">
        <f t="shared" si="61"/>
        <v>0.1652898977104007</v>
      </c>
      <c r="U305" s="31">
        <v>1892.0548095703125</v>
      </c>
      <c r="V305" s="31">
        <v>0</v>
      </c>
      <c r="W305" s="31">
        <v>0</v>
      </c>
      <c r="X305" s="31">
        <v>141.87649536132813</v>
      </c>
      <c r="Y305" s="31">
        <f t="shared" si="62"/>
        <v>508.48282623291016</v>
      </c>
      <c r="Z305" s="7">
        <f t="shared" si="63"/>
        <v>1.0827549244290541E-2</v>
      </c>
      <c r="AA305" s="31" t="s">
        <v>1085</v>
      </c>
      <c r="AB305" s="31" t="s">
        <v>1088</v>
      </c>
      <c r="AC305" s="31" t="s">
        <v>1088</v>
      </c>
      <c r="AD305" s="31">
        <f t="shared" si="64"/>
        <v>0</v>
      </c>
      <c r="AE305" s="31">
        <f t="shared" si="65"/>
        <v>1</v>
      </c>
      <c r="AF305" s="7">
        <f t="shared" si="66"/>
        <v>0.5</v>
      </c>
      <c r="AG305" s="38">
        <f t="shared" si="67"/>
        <v>0.25541377462214526</v>
      </c>
      <c r="AH305" s="38">
        <f t="shared" si="68"/>
        <v>14.494165118959309</v>
      </c>
      <c r="AI305" s="38" t="str">
        <f t="shared" si="69"/>
        <v>G2</v>
      </c>
    </row>
    <row r="306" spans="1:35" x14ac:dyDescent="0.25">
      <c r="A306" s="1">
        <v>15861</v>
      </c>
      <c r="B306" s="1" t="s">
        <v>605</v>
      </c>
      <c r="C306" s="1">
        <v>15</v>
      </c>
      <c r="D306" s="1" t="s">
        <v>827</v>
      </c>
      <c r="E306" s="31">
        <v>104792.07344564876</v>
      </c>
      <c r="F306" s="31">
        <v>151014.29414816038</v>
      </c>
      <c r="G306" s="31">
        <v>175757.18769332985</v>
      </c>
      <c r="H306" s="31">
        <v>225373.9152327051</v>
      </c>
      <c r="I306" s="31">
        <f t="shared" si="56"/>
        <v>164234.36762996102</v>
      </c>
      <c r="J306" s="38">
        <f t="shared" si="57"/>
        <v>0.14914771575156627</v>
      </c>
      <c r="K306" s="31">
        <v>14145782.255263221</v>
      </c>
      <c r="L306" s="31">
        <v>16374853.379295638</v>
      </c>
      <c r="M306" s="31">
        <v>21877187.438665796</v>
      </c>
      <c r="N306" s="31">
        <v>21081847.555711865</v>
      </c>
      <c r="O306" s="31">
        <f t="shared" si="58"/>
        <v>18369917.657234129</v>
      </c>
      <c r="P306" s="7">
        <f t="shared" si="59"/>
        <v>0.27687022988264598</v>
      </c>
      <c r="Q306" s="26">
        <v>0.1553555238958684</v>
      </c>
      <c r="R306" s="8">
        <v>157.10000610351563</v>
      </c>
      <c r="S306" s="7">
        <f t="shared" si="60"/>
        <v>0.35076361101972764</v>
      </c>
      <c r="T306" s="38">
        <f t="shared" si="61"/>
        <v>0.26099645493274731</v>
      </c>
      <c r="U306" s="31">
        <v>2732.3173828125</v>
      </c>
      <c r="V306" s="31">
        <v>0</v>
      </c>
      <c r="W306" s="31">
        <v>7254.73828125</v>
      </c>
      <c r="X306" s="31">
        <v>0</v>
      </c>
      <c r="Y306" s="31">
        <f t="shared" si="62"/>
        <v>2496.763916015625</v>
      </c>
      <c r="Z306" s="7">
        <f t="shared" si="63"/>
        <v>5.3165678086528036E-2</v>
      </c>
      <c r="AA306" s="31" t="s">
        <v>1087</v>
      </c>
      <c r="AB306" s="31" t="s">
        <v>1088</v>
      </c>
      <c r="AC306" s="31" t="s">
        <v>1087</v>
      </c>
      <c r="AD306" s="31">
        <f t="shared" si="64"/>
        <v>0</v>
      </c>
      <c r="AE306" s="31">
        <f t="shared" si="65"/>
        <v>0</v>
      </c>
      <c r="AF306" s="7">
        <f t="shared" si="66"/>
        <v>0</v>
      </c>
      <c r="AG306" s="38">
        <f t="shared" si="67"/>
        <v>2.6582839043264018E-2</v>
      </c>
      <c r="AH306" s="38">
        <f t="shared" si="68"/>
        <v>14.557566990919254</v>
      </c>
      <c r="AI306" s="38" t="str">
        <f t="shared" si="69"/>
        <v>G2</v>
      </c>
    </row>
    <row r="307" spans="1:35" x14ac:dyDescent="0.25">
      <c r="A307" s="1">
        <v>19807</v>
      </c>
      <c r="B307" s="1" t="s">
        <v>552</v>
      </c>
      <c r="C307" s="1">
        <v>19</v>
      </c>
      <c r="D307" s="1" t="s">
        <v>80</v>
      </c>
      <c r="E307" s="31">
        <v>80491.999309121777</v>
      </c>
      <c r="F307" s="31">
        <v>70848.884759508321</v>
      </c>
      <c r="G307" s="31">
        <v>88444.217657506859</v>
      </c>
      <c r="H307" s="31">
        <v>92212.143914813336</v>
      </c>
      <c r="I307" s="31">
        <f t="shared" si="56"/>
        <v>82999.311410237584</v>
      </c>
      <c r="J307" s="38">
        <f t="shared" si="57"/>
        <v>7.0973827061672712E-2</v>
      </c>
      <c r="K307" s="31">
        <v>5460852.1613573097</v>
      </c>
      <c r="L307" s="31">
        <v>6711230.1744193751</v>
      </c>
      <c r="M307" s="31">
        <v>7237425.6612947006</v>
      </c>
      <c r="N307" s="31">
        <v>6595133.6025530072</v>
      </c>
      <c r="O307" s="31">
        <f t="shared" si="58"/>
        <v>6501160.3999060979</v>
      </c>
      <c r="P307" s="7">
        <f t="shared" si="59"/>
        <v>7.4257832328246384E-2</v>
      </c>
      <c r="Q307" s="26">
        <v>0.3916123129593011</v>
      </c>
      <c r="R307" s="8">
        <v>120.90000152587891</v>
      </c>
      <c r="S307" s="7">
        <f t="shared" si="60"/>
        <v>0.26993837975770052</v>
      </c>
      <c r="T307" s="38">
        <f t="shared" si="61"/>
        <v>0.24526950834841599</v>
      </c>
      <c r="U307" s="31">
        <v>0</v>
      </c>
      <c r="V307" s="31">
        <v>24145.51953125</v>
      </c>
      <c r="W307" s="31">
        <v>0</v>
      </c>
      <c r="X307" s="31">
        <v>21159.548828125</v>
      </c>
      <c r="Y307" s="31">
        <f t="shared" si="62"/>
        <v>11326.26708984375</v>
      </c>
      <c r="Z307" s="7">
        <f t="shared" si="63"/>
        <v>0.24117965906108563</v>
      </c>
      <c r="AA307" s="31" t="s">
        <v>1087</v>
      </c>
      <c r="AB307" s="31" t="s">
        <v>1088</v>
      </c>
      <c r="AC307" s="31" t="s">
        <v>1087</v>
      </c>
      <c r="AD307" s="31">
        <f t="shared" si="64"/>
        <v>0</v>
      </c>
      <c r="AE307" s="31">
        <f t="shared" si="65"/>
        <v>0</v>
      </c>
      <c r="AF307" s="7">
        <f t="shared" si="66"/>
        <v>0</v>
      </c>
      <c r="AG307" s="38">
        <f t="shared" si="67"/>
        <v>0.12058982953054281</v>
      </c>
      <c r="AH307" s="38">
        <f t="shared" si="68"/>
        <v>14.561105498021051</v>
      </c>
      <c r="AI307" s="38" t="str">
        <f t="shared" si="69"/>
        <v>G2</v>
      </c>
    </row>
    <row r="308" spans="1:35" x14ac:dyDescent="0.25">
      <c r="A308" s="1">
        <v>73283</v>
      </c>
      <c r="B308" s="1" t="s">
        <v>406</v>
      </c>
      <c r="C308" s="1">
        <v>73</v>
      </c>
      <c r="D308" s="1" t="s">
        <v>35</v>
      </c>
      <c r="E308" s="31">
        <v>91713.121591212577</v>
      </c>
      <c r="F308" s="31">
        <v>89149.798555154222</v>
      </c>
      <c r="G308" s="31">
        <v>87294.774910771928</v>
      </c>
      <c r="H308" s="31">
        <v>105906.35034402173</v>
      </c>
      <c r="I308" s="31">
        <f t="shared" si="56"/>
        <v>93516.011350290122</v>
      </c>
      <c r="J308" s="38">
        <f t="shared" si="57"/>
        <v>8.1094227892995918E-2</v>
      </c>
      <c r="K308" s="31">
        <v>8271229.0475389343</v>
      </c>
      <c r="L308" s="31">
        <v>8831311.4995581042</v>
      </c>
      <c r="M308" s="31">
        <v>8814696.8153763898</v>
      </c>
      <c r="N308" s="31">
        <v>8820193.0788124967</v>
      </c>
      <c r="O308" s="31">
        <f t="shared" si="58"/>
        <v>8684357.6103214808</v>
      </c>
      <c r="P308" s="7">
        <f t="shared" si="59"/>
        <v>0.11152734686509697</v>
      </c>
      <c r="Q308" s="26">
        <v>0.49128252542596751</v>
      </c>
      <c r="R308" s="8">
        <v>196.89999389648438</v>
      </c>
      <c r="S308" s="7">
        <f t="shared" si="60"/>
        <v>0.4396266720918201</v>
      </c>
      <c r="T308" s="38">
        <f t="shared" si="61"/>
        <v>0.34747884812762814</v>
      </c>
      <c r="U308" s="31">
        <v>1713.42041015625</v>
      </c>
      <c r="V308" s="31">
        <v>464.50296020507813</v>
      </c>
      <c r="W308" s="31">
        <v>850.86065673828125</v>
      </c>
      <c r="X308" s="31">
        <v>151.8953857421875</v>
      </c>
      <c r="Y308" s="31">
        <f t="shared" si="62"/>
        <v>795.16985321044922</v>
      </c>
      <c r="Z308" s="7">
        <f t="shared" si="63"/>
        <v>1.6932215404395459E-2</v>
      </c>
      <c r="AA308" s="31" t="s">
        <v>1087</v>
      </c>
      <c r="AB308" s="31" t="s">
        <v>1088</v>
      </c>
      <c r="AC308" s="31" t="s">
        <v>1087</v>
      </c>
      <c r="AD308" s="31">
        <f t="shared" si="64"/>
        <v>0</v>
      </c>
      <c r="AE308" s="31">
        <f t="shared" si="65"/>
        <v>0</v>
      </c>
      <c r="AF308" s="7">
        <f t="shared" si="66"/>
        <v>0</v>
      </c>
      <c r="AG308" s="38">
        <f t="shared" si="67"/>
        <v>8.4661077021977293E-3</v>
      </c>
      <c r="AH308" s="38">
        <f t="shared" si="68"/>
        <v>14.567972790760727</v>
      </c>
      <c r="AI308" s="38" t="str">
        <f t="shared" si="69"/>
        <v>G2</v>
      </c>
    </row>
    <row r="309" spans="1:35" x14ac:dyDescent="0.25">
      <c r="A309" s="1">
        <v>54743</v>
      </c>
      <c r="B309" s="1" t="s">
        <v>375</v>
      </c>
      <c r="C309" s="1">
        <v>54</v>
      </c>
      <c r="D309" s="1" t="s">
        <v>12</v>
      </c>
      <c r="E309" s="31">
        <v>103085.21143267634</v>
      </c>
      <c r="F309" s="31">
        <v>62202.198982683578</v>
      </c>
      <c r="G309" s="31">
        <v>119741.00205040288</v>
      </c>
      <c r="H309" s="31">
        <v>390014.73769025831</v>
      </c>
      <c r="I309" s="31">
        <f t="shared" si="56"/>
        <v>168760.78753900528</v>
      </c>
      <c r="J309" s="38">
        <f t="shared" si="57"/>
        <v>0.15350356730875928</v>
      </c>
      <c r="K309" s="31">
        <v>8738444.1173620857</v>
      </c>
      <c r="L309" s="31">
        <v>6151016.5465224851</v>
      </c>
      <c r="M309" s="31">
        <v>19479901.968334537</v>
      </c>
      <c r="N309" s="31">
        <v>16817419.811519679</v>
      </c>
      <c r="O309" s="31">
        <f t="shared" si="58"/>
        <v>12796695.610934697</v>
      </c>
      <c r="P309" s="7">
        <f t="shared" si="59"/>
        <v>0.18172936075697829</v>
      </c>
      <c r="Q309" s="26">
        <v>0.221822272215973</v>
      </c>
      <c r="R309" s="8">
        <v>201.60000610351563</v>
      </c>
      <c r="S309" s="7">
        <f t="shared" si="60"/>
        <v>0.45012058163685725</v>
      </c>
      <c r="T309" s="38">
        <f t="shared" si="61"/>
        <v>0.28455740486993619</v>
      </c>
      <c r="U309" s="31">
        <v>0</v>
      </c>
      <c r="V309" s="31">
        <v>0</v>
      </c>
      <c r="W309" s="31">
        <v>0</v>
      </c>
      <c r="X309" s="31">
        <v>0</v>
      </c>
      <c r="Y309" s="31">
        <f t="shared" si="62"/>
        <v>0</v>
      </c>
      <c r="Z309" s="7">
        <f t="shared" si="63"/>
        <v>0</v>
      </c>
      <c r="AA309" s="31" t="s">
        <v>1087</v>
      </c>
      <c r="AB309" s="31" t="s">
        <v>1088</v>
      </c>
      <c r="AC309" s="31" t="s">
        <v>1088</v>
      </c>
      <c r="AD309" s="31">
        <f t="shared" si="64"/>
        <v>0</v>
      </c>
      <c r="AE309" s="31">
        <f t="shared" si="65"/>
        <v>0</v>
      </c>
      <c r="AF309" s="7">
        <f t="shared" si="66"/>
        <v>0</v>
      </c>
      <c r="AG309" s="38">
        <f t="shared" si="67"/>
        <v>0</v>
      </c>
      <c r="AH309" s="38">
        <f t="shared" si="68"/>
        <v>14.602032405956514</v>
      </c>
      <c r="AI309" s="38" t="str">
        <f t="shared" si="69"/>
        <v>G2</v>
      </c>
    </row>
    <row r="310" spans="1:35" x14ac:dyDescent="0.25">
      <c r="A310" s="1">
        <v>44279</v>
      </c>
      <c r="B310" s="1" t="s">
        <v>83</v>
      </c>
      <c r="C310" s="1">
        <v>44</v>
      </c>
      <c r="D310" s="1" t="s">
        <v>23</v>
      </c>
      <c r="E310" s="31">
        <v>79884.923380849694</v>
      </c>
      <c r="F310" s="31">
        <v>89189.0374616591</v>
      </c>
      <c r="G310" s="31">
        <v>104631.65974688907</v>
      </c>
      <c r="H310" s="31">
        <v>86704.424156445457</v>
      </c>
      <c r="I310" s="31">
        <f t="shared" si="56"/>
        <v>90102.511186460819</v>
      </c>
      <c r="J310" s="38">
        <f t="shared" si="57"/>
        <v>7.7809358105642518E-2</v>
      </c>
      <c r="K310" s="31">
        <v>3648167.9885764886</v>
      </c>
      <c r="L310" s="31">
        <v>3745635.8464372824</v>
      </c>
      <c r="M310" s="31">
        <v>3838174.9234725391</v>
      </c>
      <c r="N310" s="31">
        <v>3777231.1928911707</v>
      </c>
      <c r="O310" s="31">
        <f t="shared" si="58"/>
        <v>3752302.4878443703</v>
      </c>
      <c r="P310" s="7">
        <f t="shared" si="59"/>
        <v>2.733188380441651E-2</v>
      </c>
      <c r="Q310" s="26">
        <v>0.64479461117459558</v>
      </c>
      <c r="R310" s="8">
        <v>183.5</v>
      </c>
      <c r="S310" s="7">
        <f t="shared" si="60"/>
        <v>0.40970795748861305</v>
      </c>
      <c r="T310" s="38">
        <f t="shared" si="61"/>
        <v>0.36061148415587502</v>
      </c>
      <c r="U310" s="31">
        <v>0</v>
      </c>
      <c r="V310" s="31">
        <v>0</v>
      </c>
      <c r="W310" s="31">
        <v>0</v>
      </c>
      <c r="X310" s="31">
        <v>0</v>
      </c>
      <c r="Y310" s="31">
        <f t="shared" si="62"/>
        <v>0</v>
      </c>
      <c r="Z310" s="7">
        <f t="shared" si="63"/>
        <v>0</v>
      </c>
      <c r="AA310" s="31" t="s">
        <v>1087</v>
      </c>
      <c r="AB310" s="31" t="s">
        <v>1088</v>
      </c>
      <c r="AC310" s="31" t="s">
        <v>1088</v>
      </c>
      <c r="AD310" s="31">
        <f t="shared" si="64"/>
        <v>0</v>
      </c>
      <c r="AE310" s="31">
        <f t="shared" si="65"/>
        <v>0</v>
      </c>
      <c r="AF310" s="7">
        <f t="shared" si="66"/>
        <v>0</v>
      </c>
      <c r="AG310" s="38">
        <f t="shared" si="67"/>
        <v>0</v>
      </c>
      <c r="AH310" s="38">
        <f t="shared" si="68"/>
        <v>14.614028075383919</v>
      </c>
      <c r="AI310" s="38" t="str">
        <f t="shared" si="69"/>
        <v>G2</v>
      </c>
    </row>
    <row r="311" spans="1:35" x14ac:dyDescent="0.25">
      <c r="A311" s="1">
        <v>52540</v>
      </c>
      <c r="B311" s="1" t="s">
        <v>190</v>
      </c>
      <c r="C311" s="1">
        <v>52</v>
      </c>
      <c r="D311" s="1" t="s">
        <v>18</v>
      </c>
      <c r="E311" s="31">
        <v>43874.819796351978</v>
      </c>
      <c r="F311" s="31">
        <v>32398.426942081674</v>
      </c>
      <c r="G311" s="31">
        <v>78487.476643643575</v>
      </c>
      <c r="H311" s="31">
        <v>45158.903233665333</v>
      </c>
      <c r="I311" s="31">
        <f t="shared" si="56"/>
        <v>49979.906653935643</v>
      </c>
      <c r="J311" s="38">
        <f t="shared" si="57"/>
        <v>3.9198687212640686E-2</v>
      </c>
      <c r="K311" s="31">
        <v>3627613.9588163448</v>
      </c>
      <c r="L311" s="31">
        <v>4151810.345167256</v>
      </c>
      <c r="M311" s="31">
        <v>4086983.4677828732</v>
      </c>
      <c r="N311" s="31">
        <v>4060571.7227609991</v>
      </c>
      <c r="O311" s="31">
        <f t="shared" si="58"/>
        <v>3981744.8736318685</v>
      </c>
      <c r="P311" s="7">
        <f t="shared" si="59"/>
        <v>3.1248711057438632E-2</v>
      </c>
      <c r="Q311" s="26">
        <v>0.17660686705477011</v>
      </c>
      <c r="R311" s="8">
        <v>103.19999694824219</v>
      </c>
      <c r="S311" s="7">
        <f t="shared" si="60"/>
        <v>0.23041885538144635</v>
      </c>
      <c r="T311" s="38">
        <f t="shared" si="61"/>
        <v>0.14609147783121837</v>
      </c>
      <c r="U311" s="31">
        <v>0</v>
      </c>
      <c r="V311" s="31">
        <v>0</v>
      </c>
      <c r="W311" s="31">
        <v>1248.9251708984375</v>
      </c>
      <c r="X311" s="31">
        <v>0</v>
      </c>
      <c r="Y311" s="31">
        <f t="shared" si="62"/>
        <v>312.23129272460938</v>
      </c>
      <c r="Z311" s="7">
        <f t="shared" si="63"/>
        <v>6.6486015321895577E-3</v>
      </c>
      <c r="AA311" s="31" t="s">
        <v>1085</v>
      </c>
      <c r="AB311" s="31" t="s">
        <v>1088</v>
      </c>
      <c r="AC311" s="31" t="s">
        <v>1087</v>
      </c>
      <c r="AD311" s="31">
        <f t="shared" si="64"/>
        <v>0</v>
      </c>
      <c r="AE311" s="31">
        <f t="shared" si="65"/>
        <v>1</v>
      </c>
      <c r="AF311" s="7">
        <f t="shared" si="66"/>
        <v>0.5</v>
      </c>
      <c r="AG311" s="38">
        <f t="shared" si="67"/>
        <v>0.2533243007660948</v>
      </c>
      <c r="AH311" s="38">
        <f t="shared" si="68"/>
        <v>14.620482193665129</v>
      </c>
      <c r="AI311" s="38" t="str">
        <f t="shared" si="69"/>
        <v>G2</v>
      </c>
    </row>
    <row r="312" spans="1:35" x14ac:dyDescent="0.25">
      <c r="A312" s="1">
        <v>95200</v>
      </c>
      <c r="B312" s="1" t="s">
        <v>587</v>
      </c>
      <c r="C312" s="1">
        <v>95</v>
      </c>
      <c r="D312" s="1" t="s">
        <v>965</v>
      </c>
      <c r="E312" s="31">
        <v>38321.910345692369</v>
      </c>
      <c r="F312" s="31">
        <v>86506.945144546058</v>
      </c>
      <c r="G312" s="31">
        <v>122982.04424374162</v>
      </c>
      <c r="H312" s="31">
        <v>29803.795665574693</v>
      </c>
      <c r="I312" s="31">
        <f t="shared" si="56"/>
        <v>69403.673849888684</v>
      </c>
      <c r="J312" s="38">
        <f t="shared" si="57"/>
        <v>5.7890511720126804E-2</v>
      </c>
      <c r="K312" s="31">
        <v>3532708.1223025098</v>
      </c>
      <c r="L312" s="31">
        <v>3604855.1228912366</v>
      </c>
      <c r="M312" s="31">
        <v>3606183.2533491766</v>
      </c>
      <c r="N312" s="31">
        <v>3846553.9167357613</v>
      </c>
      <c r="O312" s="31">
        <f t="shared" si="58"/>
        <v>3647575.1038196711</v>
      </c>
      <c r="P312" s="7">
        <f t="shared" si="59"/>
        <v>2.554407519844443E-2</v>
      </c>
      <c r="Q312" s="26">
        <v>0.24025209502043077</v>
      </c>
      <c r="R312" s="8">
        <v>56.900001525878906</v>
      </c>
      <c r="S312" s="7">
        <f t="shared" si="60"/>
        <v>0.12704296134205348</v>
      </c>
      <c r="T312" s="38">
        <f t="shared" si="61"/>
        <v>0.13094637718697621</v>
      </c>
      <c r="U312" s="31">
        <v>0</v>
      </c>
      <c r="V312" s="31">
        <v>0</v>
      </c>
      <c r="W312" s="31">
        <v>0</v>
      </c>
      <c r="X312" s="31">
        <v>0</v>
      </c>
      <c r="Y312" s="31">
        <f t="shared" si="62"/>
        <v>0</v>
      </c>
      <c r="Z312" s="7">
        <f t="shared" si="63"/>
        <v>0</v>
      </c>
      <c r="AA312" s="31" t="s">
        <v>1085</v>
      </c>
      <c r="AB312" s="31" t="s">
        <v>1088</v>
      </c>
      <c r="AC312" s="31" t="s">
        <v>1087</v>
      </c>
      <c r="AD312" s="31">
        <f t="shared" si="64"/>
        <v>0</v>
      </c>
      <c r="AE312" s="31">
        <f t="shared" si="65"/>
        <v>1</v>
      </c>
      <c r="AF312" s="7">
        <f t="shared" si="66"/>
        <v>0.5</v>
      </c>
      <c r="AG312" s="38">
        <f t="shared" si="67"/>
        <v>0.25</v>
      </c>
      <c r="AH312" s="38">
        <f t="shared" si="68"/>
        <v>14.627896296903433</v>
      </c>
      <c r="AI312" s="38" t="str">
        <f t="shared" si="69"/>
        <v>G2</v>
      </c>
    </row>
    <row r="313" spans="1:35" x14ac:dyDescent="0.25">
      <c r="A313" s="1">
        <v>15693</v>
      </c>
      <c r="B313" s="1" t="s">
        <v>817</v>
      </c>
      <c r="C313" s="1">
        <v>15</v>
      </c>
      <c r="D313" s="1" t="s">
        <v>827</v>
      </c>
      <c r="E313" s="31">
        <v>96044.423891120896</v>
      </c>
      <c r="F313" s="31">
        <v>93045.098106524121</v>
      </c>
      <c r="G313" s="31">
        <v>114743.18772964056</v>
      </c>
      <c r="H313" s="31">
        <v>114116.78966262363</v>
      </c>
      <c r="I313" s="31">
        <f t="shared" si="56"/>
        <v>104487.3748474773</v>
      </c>
      <c r="J313" s="38">
        <f t="shared" si="57"/>
        <v>9.1652159267914243E-2</v>
      </c>
      <c r="K313" s="31">
        <v>7700036.7664804496</v>
      </c>
      <c r="L313" s="31">
        <v>7894806.9934361698</v>
      </c>
      <c r="M313" s="31">
        <v>8221228.9107394833</v>
      </c>
      <c r="N313" s="31">
        <v>7845476.0130625246</v>
      </c>
      <c r="O313" s="31">
        <f t="shared" si="58"/>
        <v>7915387.1709296564</v>
      </c>
      <c r="P313" s="7">
        <f t="shared" si="59"/>
        <v>9.8400197914650475E-2</v>
      </c>
      <c r="Q313" s="26">
        <v>0.53376109826158324</v>
      </c>
      <c r="R313" s="8">
        <v>178.30000305175781</v>
      </c>
      <c r="S313" s="7">
        <f t="shared" si="60"/>
        <v>0.39809771155612622</v>
      </c>
      <c r="T313" s="38">
        <f t="shared" si="61"/>
        <v>0.34341966924411998</v>
      </c>
      <c r="U313" s="31">
        <v>1598.0616455078125</v>
      </c>
      <c r="V313" s="31">
        <v>0</v>
      </c>
      <c r="W313" s="31">
        <v>0</v>
      </c>
      <c r="X313" s="31">
        <v>0</v>
      </c>
      <c r="Y313" s="31">
        <f t="shared" si="62"/>
        <v>399.51541137695313</v>
      </c>
      <c r="Z313" s="7">
        <f t="shared" si="63"/>
        <v>8.5072151257976538E-3</v>
      </c>
      <c r="AA313" s="31" t="s">
        <v>1087</v>
      </c>
      <c r="AB313" s="31" t="s">
        <v>1088</v>
      </c>
      <c r="AC313" s="31" t="s">
        <v>1087</v>
      </c>
      <c r="AD313" s="31">
        <f t="shared" si="64"/>
        <v>0</v>
      </c>
      <c r="AE313" s="31">
        <f t="shared" si="65"/>
        <v>0</v>
      </c>
      <c r="AF313" s="7">
        <f t="shared" si="66"/>
        <v>0</v>
      </c>
      <c r="AG313" s="38">
        <f t="shared" si="67"/>
        <v>4.2536075628988269E-3</v>
      </c>
      <c r="AH313" s="38">
        <f t="shared" si="68"/>
        <v>14.644181202497769</v>
      </c>
      <c r="AI313" s="38" t="str">
        <f t="shared" si="69"/>
        <v>G2</v>
      </c>
    </row>
    <row r="314" spans="1:35" x14ac:dyDescent="0.25">
      <c r="A314" s="1">
        <v>52520</v>
      </c>
      <c r="B314" s="1" t="s">
        <v>1177</v>
      </c>
      <c r="C314" s="1">
        <v>52</v>
      </c>
      <c r="D314" s="1" t="s">
        <v>18</v>
      </c>
      <c r="E314" s="31">
        <v>9199.6853039938251</v>
      </c>
      <c r="F314" s="31">
        <v>4092.0554817200095</v>
      </c>
      <c r="G314" s="31">
        <v>13674.358803372441</v>
      </c>
      <c r="H314" s="31">
        <v>14172.775899644937</v>
      </c>
      <c r="I314" s="31">
        <f t="shared" si="56"/>
        <v>10284.718872182802</v>
      </c>
      <c r="J314" s="38">
        <f t="shared" si="57"/>
        <v>9.9932679388409934E-4</v>
      </c>
      <c r="K314" s="31">
        <v>2188354.6469053947</v>
      </c>
      <c r="L314" s="31">
        <v>2104944.5756892632</v>
      </c>
      <c r="M314" s="31">
        <v>2119197.522183456</v>
      </c>
      <c r="N314" s="31">
        <v>2371780.0815513125</v>
      </c>
      <c r="O314" s="31">
        <f t="shared" si="58"/>
        <v>2196069.2065823562</v>
      </c>
      <c r="P314" s="7">
        <f t="shared" si="59"/>
        <v>7.6531500246664432E-4</v>
      </c>
      <c r="Q314" s="26">
        <v>0.50142961633087302</v>
      </c>
      <c r="R314" s="8">
        <v>29</v>
      </c>
      <c r="S314" s="7">
        <f t="shared" si="60"/>
        <v>6.474948646959007E-2</v>
      </c>
      <c r="T314" s="38">
        <f t="shared" si="61"/>
        <v>0.18898147260097661</v>
      </c>
      <c r="U314" s="31">
        <v>0</v>
      </c>
      <c r="V314" s="31">
        <v>0</v>
      </c>
      <c r="W314" s="31">
        <v>0</v>
      </c>
      <c r="X314" s="31">
        <v>0</v>
      </c>
      <c r="Y314" s="31">
        <f t="shared" si="62"/>
        <v>0</v>
      </c>
      <c r="Z314" s="7">
        <f t="shared" si="63"/>
        <v>0</v>
      </c>
      <c r="AA314" s="31" t="s">
        <v>1085</v>
      </c>
      <c r="AB314" s="31" t="s">
        <v>1088</v>
      </c>
      <c r="AC314" s="31" t="s">
        <v>1087</v>
      </c>
      <c r="AD314" s="31">
        <f t="shared" si="64"/>
        <v>0</v>
      </c>
      <c r="AE314" s="31">
        <f t="shared" si="65"/>
        <v>1</v>
      </c>
      <c r="AF314" s="7">
        <f t="shared" si="66"/>
        <v>0.5</v>
      </c>
      <c r="AG314" s="38">
        <f t="shared" si="67"/>
        <v>0.25</v>
      </c>
      <c r="AH314" s="38">
        <f t="shared" si="68"/>
        <v>14.666026646495355</v>
      </c>
      <c r="AI314" s="38" t="str">
        <f t="shared" si="69"/>
        <v>G2</v>
      </c>
    </row>
    <row r="315" spans="1:35" x14ac:dyDescent="0.25">
      <c r="A315" s="1">
        <v>19450</v>
      </c>
      <c r="B315" s="1" t="s">
        <v>665</v>
      </c>
      <c r="C315" s="1">
        <v>19</v>
      </c>
      <c r="D315" s="1" t="s">
        <v>80</v>
      </c>
      <c r="E315" s="31">
        <v>20691.833237897576</v>
      </c>
      <c r="F315" s="31">
        <v>21612.950823227038</v>
      </c>
      <c r="G315" s="31">
        <v>30205.187979736449</v>
      </c>
      <c r="H315" s="31">
        <v>30332.594560458674</v>
      </c>
      <c r="I315" s="31">
        <f t="shared" si="56"/>
        <v>25710.641650329933</v>
      </c>
      <c r="J315" s="38">
        <f t="shared" si="57"/>
        <v>1.5843957010376525E-2</v>
      </c>
      <c r="K315" s="31">
        <v>5710991.0432064636</v>
      </c>
      <c r="L315" s="31">
        <v>6769041.4780887384</v>
      </c>
      <c r="M315" s="31">
        <v>7131170.6246469608</v>
      </c>
      <c r="N315" s="31">
        <v>7108602.2373270486</v>
      </c>
      <c r="O315" s="31">
        <f t="shared" si="58"/>
        <v>6679951.3458173033</v>
      </c>
      <c r="P315" s="7">
        <f t="shared" si="59"/>
        <v>7.730998525602846E-2</v>
      </c>
      <c r="Q315" s="26">
        <v>0.28215491943967663</v>
      </c>
      <c r="R315" s="8">
        <v>70.699996948242188</v>
      </c>
      <c r="S315" s="7">
        <f t="shared" si="60"/>
        <v>0.15785477571725057</v>
      </c>
      <c r="T315" s="38">
        <f t="shared" si="61"/>
        <v>0.17243989347098521</v>
      </c>
      <c r="U315" s="31">
        <v>0</v>
      </c>
      <c r="V315" s="31">
        <v>0</v>
      </c>
      <c r="W315" s="31">
        <v>973.03253173828125</v>
      </c>
      <c r="X315" s="31">
        <v>0</v>
      </c>
      <c r="Y315" s="31">
        <f t="shared" si="62"/>
        <v>243.25813293457031</v>
      </c>
      <c r="Z315" s="7">
        <f t="shared" si="63"/>
        <v>5.1798984696029516E-3</v>
      </c>
      <c r="AA315" s="31" t="s">
        <v>1085</v>
      </c>
      <c r="AB315" s="31" t="s">
        <v>1088</v>
      </c>
      <c r="AC315" s="31" t="s">
        <v>1088</v>
      </c>
      <c r="AD315" s="31">
        <f t="shared" si="64"/>
        <v>0</v>
      </c>
      <c r="AE315" s="31">
        <f t="shared" si="65"/>
        <v>1</v>
      </c>
      <c r="AF315" s="7">
        <f t="shared" si="66"/>
        <v>0.5</v>
      </c>
      <c r="AG315" s="38">
        <f t="shared" si="67"/>
        <v>0.25258994923480149</v>
      </c>
      <c r="AH315" s="38">
        <f t="shared" si="68"/>
        <v>14.695793323872108</v>
      </c>
      <c r="AI315" s="38" t="str">
        <f t="shared" si="69"/>
        <v>G2</v>
      </c>
    </row>
    <row r="316" spans="1:35" x14ac:dyDescent="0.25">
      <c r="A316" s="1">
        <v>27745</v>
      </c>
      <c r="B316" s="1" t="s">
        <v>78</v>
      </c>
      <c r="C316" s="1">
        <v>27</v>
      </c>
      <c r="D316" s="1" t="s">
        <v>1145</v>
      </c>
      <c r="E316" s="31">
        <v>221584.3111577949</v>
      </c>
      <c r="F316" s="31">
        <v>96125.600327353386</v>
      </c>
      <c r="G316" s="31">
        <v>64534.659293182696</v>
      </c>
      <c r="H316" s="31">
        <v>164000.74458169367</v>
      </c>
      <c r="I316" s="31">
        <f t="shared" si="56"/>
        <v>136561.32884000617</v>
      </c>
      <c r="J316" s="38">
        <f t="shared" si="57"/>
        <v>0.12251747562191401</v>
      </c>
      <c r="K316" s="31">
        <v>26344700.589212775</v>
      </c>
      <c r="L316" s="31">
        <v>10753329.006488856</v>
      </c>
      <c r="M316" s="31">
        <v>6587017.8683903543</v>
      </c>
      <c r="N316" s="31">
        <v>5677589.9712798726</v>
      </c>
      <c r="O316" s="31">
        <f t="shared" si="58"/>
        <v>12340659.358842965</v>
      </c>
      <c r="P316" s="7">
        <f t="shared" si="59"/>
        <v>0.17394433352921362</v>
      </c>
      <c r="Q316" s="26">
        <v>8.5968379446640319E-2</v>
      </c>
      <c r="R316" s="8">
        <v>112.30000305175781</v>
      </c>
      <c r="S316" s="7">
        <f t="shared" si="60"/>
        <v>0.2507368113149902</v>
      </c>
      <c r="T316" s="38">
        <f t="shared" si="61"/>
        <v>0.17021650809694808</v>
      </c>
      <c r="U316" s="31">
        <v>0</v>
      </c>
      <c r="V316" s="31">
        <v>0</v>
      </c>
      <c r="W316" s="31">
        <v>56571.1015625</v>
      </c>
      <c r="X316" s="31">
        <v>0</v>
      </c>
      <c r="Y316" s="31">
        <f t="shared" si="62"/>
        <v>14142.775390625</v>
      </c>
      <c r="Z316" s="7">
        <f t="shared" si="63"/>
        <v>0.30115392121973217</v>
      </c>
      <c r="AA316" s="31" t="s">
        <v>1087</v>
      </c>
      <c r="AB316" s="31" t="s">
        <v>1088</v>
      </c>
      <c r="AC316" s="31" t="s">
        <v>1087</v>
      </c>
      <c r="AD316" s="31">
        <f t="shared" si="64"/>
        <v>0</v>
      </c>
      <c r="AE316" s="31">
        <f t="shared" si="65"/>
        <v>0</v>
      </c>
      <c r="AF316" s="7">
        <f t="shared" si="66"/>
        <v>0</v>
      </c>
      <c r="AG316" s="38">
        <f t="shared" si="67"/>
        <v>0.15057696060986608</v>
      </c>
      <c r="AH316" s="38">
        <f t="shared" si="68"/>
        <v>14.777031477624272</v>
      </c>
      <c r="AI316" s="38" t="str">
        <f t="shared" si="69"/>
        <v>G2</v>
      </c>
    </row>
    <row r="317" spans="1:35" x14ac:dyDescent="0.25">
      <c r="A317" s="1">
        <v>68370</v>
      </c>
      <c r="B317" s="1" t="s">
        <v>488</v>
      </c>
      <c r="C317" s="1">
        <v>68</v>
      </c>
      <c r="D317" s="1" t="s">
        <v>350</v>
      </c>
      <c r="E317" s="31">
        <v>325491.5549133374</v>
      </c>
      <c r="F317" s="31">
        <v>236711.79581758319</v>
      </c>
      <c r="G317" s="31">
        <v>164822.55060086024</v>
      </c>
      <c r="H317" s="31">
        <v>500131.47303978057</v>
      </c>
      <c r="I317" s="31">
        <f t="shared" si="56"/>
        <v>306789.34359289036</v>
      </c>
      <c r="J317" s="38">
        <f t="shared" si="57"/>
        <v>0.28633081553270201</v>
      </c>
      <c r="K317" s="31">
        <v>23461283.615923535</v>
      </c>
      <c r="L317" s="31">
        <v>34184746.111817978</v>
      </c>
      <c r="M317" s="31">
        <v>28132259.295722097</v>
      </c>
      <c r="N317" s="31">
        <v>17863603.345387649</v>
      </c>
      <c r="O317" s="31">
        <f t="shared" si="58"/>
        <v>25910473.092212815</v>
      </c>
      <c r="P317" s="7">
        <f t="shared" si="59"/>
        <v>0.40559558692283537</v>
      </c>
      <c r="Q317" s="26">
        <v>5.0770625566636446E-2</v>
      </c>
      <c r="R317" s="8">
        <v>9.1000003814697266</v>
      </c>
      <c r="S317" s="7">
        <f t="shared" si="60"/>
        <v>2.0317943157697881E-2</v>
      </c>
      <c r="T317" s="38">
        <f t="shared" si="61"/>
        <v>0.15889471854905657</v>
      </c>
      <c r="U317" s="31">
        <v>0</v>
      </c>
      <c r="V317" s="31">
        <v>0</v>
      </c>
      <c r="W317" s="31">
        <v>0</v>
      </c>
      <c r="X317" s="31">
        <v>0</v>
      </c>
      <c r="Y317" s="31">
        <f t="shared" si="62"/>
        <v>0</v>
      </c>
      <c r="Z317" s="7">
        <f t="shared" si="63"/>
        <v>0</v>
      </c>
      <c r="AA317" s="31" t="s">
        <v>1087</v>
      </c>
      <c r="AB317" s="31" t="s">
        <v>1088</v>
      </c>
      <c r="AC317" s="31" t="s">
        <v>1087</v>
      </c>
      <c r="AD317" s="31">
        <f t="shared" si="64"/>
        <v>0</v>
      </c>
      <c r="AE317" s="31">
        <f t="shared" si="65"/>
        <v>0</v>
      </c>
      <c r="AF317" s="7">
        <f t="shared" si="66"/>
        <v>0</v>
      </c>
      <c r="AG317" s="38">
        <f t="shared" si="67"/>
        <v>0</v>
      </c>
      <c r="AH317" s="38">
        <f t="shared" si="68"/>
        <v>14.840851136058619</v>
      </c>
      <c r="AI317" s="38" t="str">
        <f t="shared" si="69"/>
        <v>G2</v>
      </c>
    </row>
    <row r="318" spans="1:35" x14ac:dyDescent="0.25">
      <c r="A318" s="1">
        <v>13760</v>
      </c>
      <c r="B318" s="1" t="s">
        <v>693</v>
      </c>
      <c r="C318" s="1">
        <v>13</v>
      </c>
      <c r="D318" s="1" t="s">
        <v>222</v>
      </c>
      <c r="E318" s="31">
        <v>26211.650446656564</v>
      </c>
      <c r="F318" s="31">
        <v>49100.162611795604</v>
      </c>
      <c r="G318" s="31">
        <v>51004.728666979456</v>
      </c>
      <c r="H318" s="31">
        <v>90478.259654791254</v>
      </c>
      <c r="I318" s="31">
        <f t="shared" si="56"/>
        <v>54198.700345055724</v>
      </c>
      <c r="J318" s="38">
        <f t="shared" si="57"/>
        <v>4.3258504781095483E-2</v>
      </c>
      <c r="K318" s="31">
        <v>4539458.731570458</v>
      </c>
      <c r="L318" s="31">
        <v>5028719.8288379945</v>
      </c>
      <c r="M318" s="31">
        <v>5384125.0082340995</v>
      </c>
      <c r="N318" s="31">
        <v>5426930.6560312174</v>
      </c>
      <c r="O318" s="31">
        <f t="shared" si="58"/>
        <v>5094808.5561684426</v>
      </c>
      <c r="P318" s="7">
        <f t="shared" si="59"/>
        <v>5.0249900184482499E-2</v>
      </c>
      <c r="Q318" s="26">
        <v>0.97737234924771943</v>
      </c>
      <c r="R318" s="8">
        <v>41.299999237060547</v>
      </c>
      <c r="S318" s="7">
        <f t="shared" si="60"/>
        <v>9.2212197992901104E-2</v>
      </c>
      <c r="T318" s="38">
        <f t="shared" si="61"/>
        <v>0.37327814914170104</v>
      </c>
      <c r="U318" s="31">
        <v>8880.302734375</v>
      </c>
      <c r="V318" s="31">
        <v>2483.76806640625</v>
      </c>
      <c r="W318" s="31">
        <v>0</v>
      </c>
      <c r="X318" s="31">
        <v>0</v>
      </c>
      <c r="Y318" s="31">
        <f t="shared" si="62"/>
        <v>2841.0177001953125</v>
      </c>
      <c r="Z318" s="7">
        <f t="shared" si="63"/>
        <v>6.049616125811029E-2</v>
      </c>
      <c r="AA318" s="31" t="s">
        <v>1087</v>
      </c>
      <c r="AB318" s="31" t="s">
        <v>1088</v>
      </c>
      <c r="AC318" s="31" t="s">
        <v>1087</v>
      </c>
      <c r="AD318" s="31">
        <f t="shared" si="64"/>
        <v>0</v>
      </c>
      <c r="AE318" s="31">
        <f t="shared" si="65"/>
        <v>0</v>
      </c>
      <c r="AF318" s="7">
        <f t="shared" si="66"/>
        <v>0</v>
      </c>
      <c r="AG318" s="38">
        <f t="shared" si="67"/>
        <v>3.0248080629055145E-2</v>
      </c>
      <c r="AH318" s="38">
        <f t="shared" si="68"/>
        <v>14.892824485061723</v>
      </c>
      <c r="AI318" s="38" t="str">
        <f t="shared" si="69"/>
        <v>G2</v>
      </c>
    </row>
    <row r="319" spans="1:35" x14ac:dyDescent="0.25">
      <c r="A319" s="1">
        <v>44560</v>
      </c>
      <c r="B319" s="1" t="s">
        <v>761</v>
      </c>
      <c r="C319" s="1">
        <v>44</v>
      </c>
      <c r="D319" s="1" t="s">
        <v>23</v>
      </c>
      <c r="E319" s="31">
        <v>24752.799651811343</v>
      </c>
      <c r="F319" s="31">
        <v>45724.828532719912</v>
      </c>
      <c r="G319" s="31">
        <v>37248.257004010593</v>
      </c>
      <c r="H319" s="31">
        <v>36288.559924707486</v>
      </c>
      <c r="I319" s="31">
        <f t="shared" si="56"/>
        <v>36003.611278312339</v>
      </c>
      <c r="J319" s="38">
        <f t="shared" si="57"/>
        <v>2.5749058322917857E-2</v>
      </c>
      <c r="K319" s="31">
        <v>5150370.6379156159</v>
      </c>
      <c r="L319" s="31">
        <v>5899515.2747876449</v>
      </c>
      <c r="M319" s="31">
        <v>5147834.2746691778</v>
      </c>
      <c r="N319" s="31">
        <v>5096175.7780853221</v>
      </c>
      <c r="O319" s="31">
        <f t="shared" si="58"/>
        <v>5323473.9913644399</v>
      </c>
      <c r="P319" s="7">
        <f t="shared" si="59"/>
        <v>5.4153464058811107E-2</v>
      </c>
      <c r="Q319" s="26">
        <v>0.43158492126855263</v>
      </c>
      <c r="R319" s="8">
        <v>11.899999618530273</v>
      </c>
      <c r="S319" s="7">
        <f t="shared" si="60"/>
        <v>2.6569616009936309E-2</v>
      </c>
      <c r="T319" s="38">
        <f t="shared" si="61"/>
        <v>0.1707693337791</v>
      </c>
      <c r="U319" s="31">
        <v>0</v>
      </c>
      <c r="V319" s="31">
        <v>0</v>
      </c>
      <c r="W319" s="31">
        <v>0</v>
      </c>
      <c r="X319" s="31">
        <v>168.33235168457031</v>
      </c>
      <c r="Y319" s="31">
        <f t="shared" si="62"/>
        <v>42.083087921142578</v>
      </c>
      <c r="Z319" s="7">
        <f t="shared" si="63"/>
        <v>8.961103174195829E-4</v>
      </c>
      <c r="AA319" s="31" t="s">
        <v>1085</v>
      </c>
      <c r="AB319" s="31" t="s">
        <v>1088</v>
      </c>
      <c r="AC319" s="31" t="s">
        <v>1088</v>
      </c>
      <c r="AD319" s="31">
        <f t="shared" si="64"/>
        <v>0</v>
      </c>
      <c r="AE319" s="31">
        <f t="shared" si="65"/>
        <v>1</v>
      </c>
      <c r="AF319" s="7">
        <f t="shared" si="66"/>
        <v>0.5</v>
      </c>
      <c r="AG319" s="38">
        <f t="shared" si="67"/>
        <v>0.25044805515870977</v>
      </c>
      <c r="AH319" s="38">
        <f t="shared" si="68"/>
        <v>14.898881575357589</v>
      </c>
      <c r="AI319" s="38" t="str">
        <f t="shared" si="69"/>
        <v>G2</v>
      </c>
    </row>
    <row r="320" spans="1:35" x14ac:dyDescent="0.25">
      <c r="A320" s="1">
        <v>99773</v>
      </c>
      <c r="B320" s="1" t="s">
        <v>769</v>
      </c>
      <c r="C320" s="1">
        <v>99</v>
      </c>
      <c r="D320" s="1" t="s">
        <v>753</v>
      </c>
      <c r="E320" s="31">
        <v>27992.104858070106</v>
      </c>
      <c r="F320" s="31">
        <v>40785.706741949078</v>
      </c>
      <c r="G320" s="31">
        <v>129087.29968815646</v>
      </c>
      <c r="H320" s="31">
        <v>175557.51237132799</v>
      </c>
      <c r="I320" s="31">
        <f t="shared" si="56"/>
        <v>93355.655914875912</v>
      </c>
      <c r="J320" s="38">
        <f t="shared" si="57"/>
        <v>8.0939915105607885E-2</v>
      </c>
      <c r="K320" s="31">
        <v>5469778.5563719096</v>
      </c>
      <c r="L320" s="31">
        <v>5597795.1423369395</v>
      </c>
      <c r="M320" s="31">
        <v>5536058.9655004833</v>
      </c>
      <c r="N320" s="31">
        <v>5379284.5159762241</v>
      </c>
      <c r="O320" s="31">
        <f t="shared" si="58"/>
        <v>5495729.2950463891</v>
      </c>
      <c r="P320" s="7">
        <f t="shared" si="59"/>
        <v>5.7094046574214082E-2</v>
      </c>
      <c r="Q320" s="26">
        <v>0.18553177638538532</v>
      </c>
      <c r="R320" s="8">
        <v>47.700000762939453</v>
      </c>
      <c r="S320" s="7">
        <f t="shared" si="60"/>
        <v>0.10650174324135807</v>
      </c>
      <c r="T320" s="38">
        <f t="shared" si="61"/>
        <v>0.11637585540031915</v>
      </c>
      <c r="U320" s="31">
        <v>0</v>
      </c>
      <c r="V320" s="31">
        <v>0</v>
      </c>
      <c r="W320" s="31">
        <v>0</v>
      </c>
      <c r="X320" s="31">
        <v>0</v>
      </c>
      <c r="Y320" s="31">
        <f t="shared" si="62"/>
        <v>0</v>
      </c>
      <c r="Z320" s="7">
        <f t="shared" si="63"/>
        <v>0</v>
      </c>
      <c r="AA320" s="31" t="s">
        <v>1085</v>
      </c>
      <c r="AB320" s="31" t="s">
        <v>1088</v>
      </c>
      <c r="AC320" s="31" t="s">
        <v>1088</v>
      </c>
      <c r="AD320" s="31">
        <f t="shared" si="64"/>
        <v>0</v>
      </c>
      <c r="AE320" s="31">
        <f t="shared" si="65"/>
        <v>1</v>
      </c>
      <c r="AF320" s="7">
        <f t="shared" si="66"/>
        <v>0.5</v>
      </c>
      <c r="AG320" s="38">
        <f t="shared" si="67"/>
        <v>0.25</v>
      </c>
      <c r="AH320" s="38">
        <f t="shared" si="68"/>
        <v>14.910525683530901</v>
      </c>
      <c r="AI320" s="38" t="str">
        <f t="shared" si="69"/>
        <v>G2</v>
      </c>
    </row>
    <row r="321" spans="1:35" x14ac:dyDescent="0.25">
      <c r="A321" s="1">
        <v>5647</v>
      </c>
      <c r="B321" s="1" t="s">
        <v>1095</v>
      </c>
      <c r="C321" s="1">
        <v>5</v>
      </c>
      <c r="D321" s="1" t="s">
        <v>15</v>
      </c>
      <c r="E321" s="31">
        <v>147781.74371380929</v>
      </c>
      <c r="F321" s="31">
        <v>167932.84860877125</v>
      </c>
      <c r="G321" s="31">
        <v>152964.66848262568</v>
      </c>
      <c r="H321" s="31">
        <v>146458.87914670445</v>
      </c>
      <c r="I321" s="31">
        <f t="shared" si="56"/>
        <v>153784.53498797765</v>
      </c>
      <c r="J321" s="38">
        <f t="shared" si="57"/>
        <v>0.13909166246869692</v>
      </c>
      <c r="K321" s="31">
        <v>7461558.315202171</v>
      </c>
      <c r="L321" s="31">
        <v>7639110.0419773767</v>
      </c>
      <c r="M321" s="31">
        <v>8017404.239724217</v>
      </c>
      <c r="N321" s="31">
        <v>8259084.3343629539</v>
      </c>
      <c r="O321" s="31">
        <f t="shared" si="58"/>
        <v>7844289.2328166794</v>
      </c>
      <c r="P321" s="7">
        <f t="shared" si="59"/>
        <v>9.7186479966770947E-2</v>
      </c>
      <c r="Q321" s="26">
        <v>0.40491487311275298</v>
      </c>
      <c r="R321" s="8">
        <v>182.80000305175781</v>
      </c>
      <c r="S321" s="7">
        <f t="shared" si="60"/>
        <v>0.40814504566347642</v>
      </c>
      <c r="T321" s="38">
        <f t="shared" si="61"/>
        <v>0.3034154662476668</v>
      </c>
      <c r="U321" s="31">
        <v>1429.633056640625</v>
      </c>
      <c r="V321" s="31">
        <v>552.17864990234375</v>
      </c>
      <c r="W321" s="31">
        <v>162.768310546875</v>
      </c>
      <c r="X321" s="31">
        <v>0</v>
      </c>
      <c r="Y321" s="31">
        <f t="shared" si="62"/>
        <v>536.14500427246094</v>
      </c>
      <c r="Z321" s="7">
        <f t="shared" si="63"/>
        <v>1.1416583090618276E-2</v>
      </c>
      <c r="AA321" s="31" t="s">
        <v>1087</v>
      </c>
      <c r="AB321" s="31" t="s">
        <v>1087</v>
      </c>
      <c r="AC321" s="31" t="s">
        <v>1087</v>
      </c>
      <c r="AD321" s="31">
        <f t="shared" si="64"/>
        <v>0</v>
      </c>
      <c r="AE321" s="31">
        <f t="shared" si="65"/>
        <v>0</v>
      </c>
      <c r="AF321" s="7">
        <f t="shared" si="66"/>
        <v>0</v>
      </c>
      <c r="AG321" s="38">
        <f t="shared" si="67"/>
        <v>5.708291545309138E-3</v>
      </c>
      <c r="AH321" s="38">
        <f t="shared" si="68"/>
        <v>14.940514008722431</v>
      </c>
      <c r="AI321" s="38" t="str">
        <f t="shared" si="69"/>
        <v>G2</v>
      </c>
    </row>
    <row r="322" spans="1:35" x14ac:dyDescent="0.25">
      <c r="A322" s="1">
        <v>15798</v>
      </c>
      <c r="B322" s="1" t="s">
        <v>442</v>
      </c>
      <c r="C322" s="1">
        <v>15</v>
      </c>
      <c r="D322" s="1" t="s">
        <v>827</v>
      </c>
      <c r="E322" s="31">
        <v>94226.28313107384</v>
      </c>
      <c r="F322" s="31">
        <v>135499.26438753746</v>
      </c>
      <c r="G322" s="31">
        <v>149618.94471202747</v>
      </c>
      <c r="H322" s="31">
        <v>178363.08015459677</v>
      </c>
      <c r="I322" s="31">
        <f t="shared" si="56"/>
        <v>139426.89309630886</v>
      </c>
      <c r="J322" s="38">
        <f t="shared" si="57"/>
        <v>0.12527505728222627</v>
      </c>
      <c r="K322" s="31">
        <v>25848823.459243517</v>
      </c>
      <c r="L322" s="31">
        <v>25955958.690213244</v>
      </c>
      <c r="M322" s="31">
        <v>20455465.710494269</v>
      </c>
      <c r="N322" s="31">
        <v>19946504.448703174</v>
      </c>
      <c r="O322" s="31">
        <f t="shared" si="58"/>
        <v>23051688.077163551</v>
      </c>
      <c r="P322" s="7">
        <f t="shared" si="59"/>
        <v>0.35679306502155583</v>
      </c>
      <c r="Q322" s="26">
        <v>0.29888132295719844</v>
      </c>
      <c r="R322" s="8">
        <v>138.19999694824219</v>
      </c>
      <c r="S322" s="7">
        <f t="shared" si="60"/>
        <v>0.30856478732750331</v>
      </c>
      <c r="T322" s="38">
        <f t="shared" si="61"/>
        <v>0.32141305843541917</v>
      </c>
      <c r="U322" s="31">
        <v>0</v>
      </c>
      <c r="V322" s="31">
        <v>620.93939208984375</v>
      </c>
      <c r="W322" s="31">
        <v>0</v>
      </c>
      <c r="X322" s="31">
        <v>0</v>
      </c>
      <c r="Y322" s="31">
        <f t="shared" si="62"/>
        <v>155.23484802246094</v>
      </c>
      <c r="Z322" s="7">
        <f t="shared" si="63"/>
        <v>3.3055451918512957E-3</v>
      </c>
      <c r="AA322" s="31" t="s">
        <v>1087</v>
      </c>
      <c r="AB322" s="31" t="s">
        <v>1088</v>
      </c>
      <c r="AC322" s="31" t="s">
        <v>1088</v>
      </c>
      <c r="AD322" s="31">
        <f t="shared" si="64"/>
        <v>0</v>
      </c>
      <c r="AE322" s="31">
        <f t="shared" si="65"/>
        <v>0</v>
      </c>
      <c r="AF322" s="7">
        <f t="shared" si="66"/>
        <v>0</v>
      </c>
      <c r="AG322" s="38">
        <f t="shared" si="67"/>
        <v>1.6527725959256479E-3</v>
      </c>
      <c r="AH322" s="38">
        <f t="shared" si="68"/>
        <v>14.944696277119037</v>
      </c>
      <c r="AI322" s="38" t="str">
        <f t="shared" si="69"/>
        <v>G2</v>
      </c>
    </row>
    <row r="323" spans="1:35" x14ac:dyDescent="0.25">
      <c r="A323" s="1">
        <v>97161</v>
      </c>
      <c r="B323" s="1" t="s">
        <v>1202</v>
      </c>
      <c r="C323" s="1">
        <v>97</v>
      </c>
      <c r="D323" s="1" t="s">
        <v>922</v>
      </c>
      <c r="E323" s="31">
        <v>311434.49995991954</v>
      </c>
      <c r="F323" s="31">
        <v>144546.20010934939</v>
      </c>
      <c r="G323" s="31">
        <v>200219.67152507853</v>
      </c>
      <c r="H323" s="31">
        <v>381391.35500028013</v>
      </c>
      <c r="I323" s="31">
        <f t="shared" ref="I323:I386" si="70">AVERAGE(E323:H323)</f>
        <v>259397.9316486569</v>
      </c>
      <c r="J323" s="38">
        <f t="shared" ref="J323:J386" si="71">IF(I323&gt;$J$1127,1,IF(I323&lt;$J$1126,0,(I323-$J$1126)/($J$1127-$J$1126)))</f>
        <v>0.24072524652608018</v>
      </c>
      <c r="K323" s="31">
        <v>5191044.1029164307</v>
      </c>
      <c r="L323" s="31">
        <v>6787024.4643437201</v>
      </c>
      <c r="M323" s="31">
        <v>6762526.4394769063</v>
      </c>
      <c r="N323" s="31">
        <v>6714014.0756103694</v>
      </c>
      <c r="O323" s="31">
        <f t="shared" ref="O323:O386" si="72">AVERAGE(K323:N323)</f>
        <v>6363652.2705868566</v>
      </c>
      <c r="P323" s="7">
        <f t="shared" ref="P323:P386" si="73">IF(O323&gt;$P$1127,1,IF(O323&lt;$P$1126,0,(O323-$P$1126)/($P$1127-$P$1126)))</f>
        <v>7.191042129265629E-2</v>
      </c>
      <c r="Q323" s="26">
        <v>0.20619176435226932</v>
      </c>
      <c r="R323" s="8">
        <v>117.09999847412109</v>
      </c>
      <c r="S323" s="7">
        <f t="shared" ref="S323:S386" si="74">IF(R323&gt;$S$1127,1,IF(R323&lt;$S$1126,0,(R323-$S$1126)/($S$1127-$S$1126)))</f>
        <v>0.26145395747548694</v>
      </c>
      <c r="T323" s="38">
        <f t="shared" ref="T323:T386" si="75">AVERAGE(P323,Q323,S323)</f>
        <v>0.17985204770680419</v>
      </c>
      <c r="U323" s="31">
        <v>0</v>
      </c>
      <c r="V323" s="31">
        <v>0</v>
      </c>
      <c r="W323" s="31">
        <v>5415.7216796875</v>
      </c>
      <c r="X323" s="31">
        <v>5175.833984375</v>
      </c>
      <c r="Y323" s="31">
        <f t="shared" ref="Y323:Y386" si="76">AVERAGE(U323:X323)</f>
        <v>2647.888916015625</v>
      </c>
      <c r="Z323" s="7">
        <f t="shared" ref="Z323:Z386" si="77">IF(Y323&gt;$Z$1127,1,IF(Y323&lt;$Z$1126,0,(Y323-$Z$1126)/($Z$1127-$Z$1126)))</f>
        <v>5.6383708853989779E-2</v>
      </c>
      <c r="AA323" s="31" t="s">
        <v>1087</v>
      </c>
      <c r="AB323" s="31" t="s">
        <v>1087</v>
      </c>
      <c r="AC323" s="31" t="s">
        <v>1087</v>
      </c>
      <c r="AD323" s="31">
        <f t="shared" ref="AD323:AD386" si="78">IF(OR(AB323="Adoptado",AC323="Adoptado"),1,0)</f>
        <v>0</v>
      </c>
      <c r="AE323" s="31">
        <f t="shared" ref="AE323:AE386" si="79">SUM(IF(AA323="Creado",1,0),AD323)</f>
        <v>0</v>
      </c>
      <c r="AF323" s="7">
        <f t="shared" ref="AF323:AF386" si="80">AE323/$AE$1126</f>
        <v>0</v>
      </c>
      <c r="AG323" s="38">
        <f t="shared" ref="AG323:AG386" si="81">AVERAGE(Z323,AF323)</f>
        <v>2.819185442699489E-2</v>
      </c>
      <c r="AH323" s="38">
        <f t="shared" ref="AH323:AH386" si="82">AVERAGE(J323,T323,AG323)*100</f>
        <v>14.958971621995975</v>
      </c>
      <c r="AI323" s="38" t="str">
        <f t="shared" ref="AI323:AI386" si="83">IF(OR(A323=5001,A323=8001,A323=11001,A323=13001,A323=17001,A323=23001,A323=50001,A323=52001,A323=54001,A323=66001,A323=68001,A323=73001,A323=76001),"C",IF(AH323&lt;$AI$1126,"G1",IF(AND(AH323&gt;=$AI$1126,AH323&lt;$AI$1127),"G2",IF(AND(AH323&gt;=$AI$1127,AH323&lt;$AI$1128),"G3","G4"))))</f>
        <v>G2</v>
      </c>
    </row>
    <row r="324" spans="1:35" x14ac:dyDescent="0.25">
      <c r="A324" s="1">
        <v>52203</v>
      </c>
      <c r="B324" s="1" t="s">
        <v>910</v>
      </c>
      <c r="C324" s="1">
        <v>52</v>
      </c>
      <c r="D324" s="1" t="s">
        <v>18</v>
      </c>
      <c r="E324" s="31">
        <v>30947.553626405585</v>
      </c>
      <c r="F324" s="31">
        <v>33200.134723168332</v>
      </c>
      <c r="G324" s="31">
        <v>37300.645925687786</v>
      </c>
      <c r="H324" s="31">
        <v>44315.889226115425</v>
      </c>
      <c r="I324" s="31">
        <f t="shared" si="70"/>
        <v>36441.055875344282</v>
      </c>
      <c r="J324" s="38">
        <f t="shared" si="71"/>
        <v>2.6170018765708413E-2</v>
      </c>
      <c r="K324" s="31">
        <v>6764002.3855706239</v>
      </c>
      <c r="L324" s="31">
        <v>5215147.1175421169</v>
      </c>
      <c r="M324" s="31">
        <v>5478201.3996723117</v>
      </c>
      <c r="N324" s="31">
        <v>4615319.6903908532</v>
      </c>
      <c r="O324" s="31">
        <f t="shared" si="72"/>
        <v>5518167.6482939757</v>
      </c>
      <c r="P324" s="7">
        <f t="shared" si="73"/>
        <v>5.7477093295121531E-2</v>
      </c>
      <c r="Q324" s="26">
        <v>0.15680853164806952</v>
      </c>
      <c r="R324" s="8">
        <v>73.800003051757813</v>
      </c>
      <c r="S324" s="7">
        <f t="shared" si="74"/>
        <v>0.16477628617432752</v>
      </c>
      <c r="T324" s="38">
        <f t="shared" si="75"/>
        <v>0.12635397037250617</v>
      </c>
      <c r="U324" s="31">
        <v>427.59701538085938</v>
      </c>
      <c r="V324" s="31">
        <v>0</v>
      </c>
      <c r="W324" s="31">
        <v>0</v>
      </c>
      <c r="X324" s="31">
        <v>17184.359375</v>
      </c>
      <c r="Y324" s="31">
        <f t="shared" si="76"/>
        <v>4402.9890975952148</v>
      </c>
      <c r="Z324" s="7">
        <f t="shared" si="77"/>
        <v>9.3756521984185395E-2</v>
      </c>
      <c r="AA324" s="31" t="s">
        <v>1085</v>
      </c>
      <c r="AB324" s="31" t="s">
        <v>1088</v>
      </c>
      <c r="AC324" s="31" t="s">
        <v>1087</v>
      </c>
      <c r="AD324" s="31">
        <f t="shared" si="78"/>
        <v>0</v>
      </c>
      <c r="AE324" s="31">
        <f t="shared" si="79"/>
        <v>1</v>
      </c>
      <c r="AF324" s="7">
        <f t="shared" si="80"/>
        <v>0.5</v>
      </c>
      <c r="AG324" s="38">
        <f t="shared" si="81"/>
        <v>0.29687826099209269</v>
      </c>
      <c r="AH324" s="38">
        <f t="shared" si="82"/>
        <v>14.980075004343577</v>
      </c>
      <c r="AI324" s="38" t="str">
        <f t="shared" si="83"/>
        <v>G2</v>
      </c>
    </row>
    <row r="325" spans="1:35" x14ac:dyDescent="0.25">
      <c r="A325" s="1">
        <v>52405</v>
      </c>
      <c r="B325" s="1" t="s">
        <v>26</v>
      </c>
      <c r="C325" s="1">
        <v>52</v>
      </c>
      <c r="D325" s="1" t="s">
        <v>18</v>
      </c>
      <c r="E325" s="31">
        <v>27135.135953938421</v>
      </c>
      <c r="F325" s="31">
        <v>34538.780055476367</v>
      </c>
      <c r="G325" s="31">
        <v>44933.213449208692</v>
      </c>
      <c r="H325" s="31">
        <v>70384.286355349032</v>
      </c>
      <c r="I325" s="31">
        <f t="shared" si="70"/>
        <v>44247.853953493126</v>
      </c>
      <c r="J325" s="38">
        <f t="shared" si="71"/>
        <v>3.3682634530200345E-2</v>
      </c>
      <c r="K325" s="31">
        <v>3514913.3953297674</v>
      </c>
      <c r="L325" s="31">
        <v>3814069.1485948805</v>
      </c>
      <c r="M325" s="31">
        <v>3994979.7250506496</v>
      </c>
      <c r="N325" s="31">
        <v>3847501.0420164205</v>
      </c>
      <c r="O325" s="31">
        <f t="shared" si="72"/>
        <v>3792865.8277479298</v>
      </c>
      <c r="P325" s="7">
        <f t="shared" si="73"/>
        <v>2.8024343458994069E-2</v>
      </c>
      <c r="Q325" s="26">
        <v>0.31684598165932559</v>
      </c>
      <c r="R325" s="8">
        <v>68.300003051757813</v>
      </c>
      <c r="S325" s="7">
        <f t="shared" si="74"/>
        <v>0.15249621115423287</v>
      </c>
      <c r="T325" s="38">
        <f t="shared" si="75"/>
        <v>0.16578884542418418</v>
      </c>
      <c r="U325" s="31">
        <v>0</v>
      </c>
      <c r="V325" s="31">
        <v>0</v>
      </c>
      <c r="W325" s="31">
        <v>0</v>
      </c>
      <c r="X325" s="31">
        <v>0</v>
      </c>
      <c r="Y325" s="31">
        <f t="shared" si="76"/>
        <v>0</v>
      </c>
      <c r="Z325" s="7">
        <f t="shared" si="77"/>
        <v>0</v>
      </c>
      <c r="AA325" s="31" t="s">
        <v>1085</v>
      </c>
      <c r="AB325" s="31" t="s">
        <v>1088</v>
      </c>
      <c r="AC325" s="31" t="s">
        <v>1087</v>
      </c>
      <c r="AD325" s="31">
        <f t="shared" si="78"/>
        <v>0</v>
      </c>
      <c r="AE325" s="31">
        <f t="shared" si="79"/>
        <v>1</v>
      </c>
      <c r="AF325" s="7">
        <f t="shared" si="80"/>
        <v>0.5</v>
      </c>
      <c r="AG325" s="38">
        <f t="shared" si="81"/>
        <v>0.25</v>
      </c>
      <c r="AH325" s="38">
        <f t="shared" si="82"/>
        <v>14.982382665146151</v>
      </c>
      <c r="AI325" s="38" t="str">
        <f t="shared" si="83"/>
        <v>G2</v>
      </c>
    </row>
    <row r="326" spans="1:35" x14ac:dyDescent="0.25">
      <c r="A326" s="1">
        <v>15673</v>
      </c>
      <c r="B326" s="1" t="s">
        <v>283</v>
      </c>
      <c r="C326" s="1">
        <v>15</v>
      </c>
      <c r="D326" s="1" t="s">
        <v>827</v>
      </c>
      <c r="E326" s="31">
        <v>341704.84124513849</v>
      </c>
      <c r="F326" s="31">
        <v>94301.262472223432</v>
      </c>
      <c r="G326" s="31">
        <v>123533.80392557895</v>
      </c>
      <c r="H326" s="31">
        <v>144925.25321384412</v>
      </c>
      <c r="I326" s="31">
        <f t="shared" si="70"/>
        <v>176116.29021419625</v>
      </c>
      <c r="J326" s="38">
        <f t="shared" si="71"/>
        <v>0.1605818937622219</v>
      </c>
      <c r="K326" s="31">
        <v>9380033.7795020528</v>
      </c>
      <c r="L326" s="31">
        <v>9080008.0295810048</v>
      </c>
      <c r="M326" s="31">
        <v>16863697.378828935</v>
      </c>
      <c r="N326" s="31">
        <v>11200164.050742697</v>
      </c>
      <c r="O326" s="31">
        <f t="shared" si="72"/>
        <v>11630975.809663672</v>
      </c>
      <c r="P326" s="7">
        <f t="shared" si="73"/>
        <v>0.16182927528961968</v>
      </c>
      <c r="Q326" s="26">
        <v>0.40141227593699075</v>
      </c>
      <c r="R326" s="8">
        <v>125.59999847412109</v>
      </c>
      <c r="S326" s="7">
        <f t="shared" si="74"/>
        <v>0.2804322552338151</v>
      </c>
      <c r="T326" s="38">
        <f t="shared" si="75"/>
        <v>0.28122460215347517</v>
      </c>
      <c r="U326" s="31">
        <v>1341.561767578125</v>
      </c>
      <c r="V326" s="31">
        <v>1538.7548828125</v>
      </c>
      <c r="W326" s="31">
        <v>0</v>
      </c>
      <c r="X326" s="31">
        <v>0</v>
      </c>
      <c r="Y326" s="31">
        <f t="shared" si="76"/>
        <v>720.07916259765625</v>
      </c>
      <c r="Z326" s="7">
        <f t="shared" si="77"/>
        <v>1.5333246651760762E-2</v>
      </c>
      <c r="AA326" s="31" t="s">
        <v>1087</v>
      </c>
      <c r="AB326" s="31" t="s">
        <v>1088</v>
      </c>
      <c r="AC326" s="31" t="s">
        <v>1087</v>
      </c>
      <c r="AD326" s="31">
        <f t="shared" si="78"/>
        <v>0</v>
      </c>
      <c r="AE326" s="31">
        <f t="shared" si="79"/>
        <v>0</v>
      </c>
      <c r="AF326" s="7">
        <f t="shared" si="80"/>
        <v>0</v>
      </c>
      <c r="AG326" s="38">
        <f t="shared" si="81"/>
        <v>7.6666233258803809E-3</v>
      </c>
      <c r="AH326" s="38">
        <f t="shared" si="82"/>
        <v>14.982437308052582</v>
      </c>
      <c r="AI326" s="38" t="str">
        <f t="shared" si="83"/>
        <v>G2</v>
      </c>
    </row>
    <row r="327" spans="1:35" x14ac:dyDescent="0.25">
      <c r="A327" s="1">
        <v>68468</v>
      </c>
      <c r="B327" s="1" t="s">
        <v>371</v>
      </c>
      <c r="C327" s="1">
        <v>68</v>
      </c>
      <c r="D327" s="1" t="s">
        <v>350</v>
      </c>
      <c r="E327" s="31">
        <v>82330.328049455493</v>
      </c>
      <c r="F327" s="31">
        <v>82111.66999756587</v>
      </c>
      <c r="G327" s="31">
        <v>92251.848183111506</v>
      </c>
      <c r="H327" s="31">
        <v>162689.97148307724</v>
      </c>
      <c r="I327" s="31">
        <f t="shared" si="70"/>
        <v>104845.95442830253</v>
      </c>
      <c r="J327" s="38">
        <f t="shared" si="71"/>
        <v>9.1997226552192127E-2</v>
      </c>
      <c r="K327" s="31">
        <v>8398076.6349088103</v>
      </c>
      <c r="L327" s="31">
        <v>8184199.5482733278</v>
      </c>
      <c r="M327" s="31">
        <v>8695719.314790044</v>
      </c>
      <c r="N327" s="31">
        <v>9798539.6492762733</v>
      </c>
      <c r="O327" s="31">
        <f t="shared" si="72"/>
        <v>8769133.7868121136</v>
      </c>
      <c r="P327" s="7">
        <f t="shared" si="73"/>
        <v>0.11297456699116845</v>
      </c>
      <c r="Q327" s="26">
        <v>0.14885422684382824</v>
      </c>
      <c r="R327" s="8">
        <v>27.299999237060547</v>
      </c>
      <c r="S327" s="7">
        <f t="shared" si="74"/>
        <v>6.0953825214478313E-2</v>
      </c>
      <c r="T327" s="38">
        <f t="shared" si="75"/>
        <v>0.10759420634982501</v>
      </c>
      <c r="U327" s="31">
        <v>0</v>
      </c>
      <c r="V327" s="31">
        <v>0</v>
      </c>
      <c r="W327" s="31">
        <v>0</v>
      </c>
      <c r="X327" s="31">
        <v>0</v>
      </c>
      <c r="Y327" s="31">
        <f t="shared" si="76"/>
        <v>0</v>
      </c>
      <c r="Z327" s="7">
        <f t="shared" si="77"/>
        <v>0</v>
      </c>
      <c r="AA327" s="31" t="s">
        <v>1085</v>
      </c>
      <c r="AB327" s="31" t="s">
        <v>1088</v>
      </c>
      <c r="AC327" s="31" t="s">
        <v>1088</v>
      </c>
      <c r="AD327" s="31">
        <f t="shared" si="78"/>
        <v>0</v>
      </c>
      <c r="AE327" s="31">
        <f t="shared" si="79"/>
        <v>1</v>
      </c>
      <c r="AF327" s="7">
        <f t="shared" si="80"/>
        <v>0.5</v>
      </c>
      <c r="AG327" s="38">
        <f t="shared" si="81"/>
        <v>0.25</v>
      </c>
      <c r="AH327" s="38">
        <f t="shared" si="82"/>
        <v>14.986381096733906</v>
      </c>
      <c r="AI327" s="38" t="str">
        <f t="shared" si="83"/>
        <v>G2</v>
      </c>
    </row>
    <row r="328" spans="1:35" x14ac:dyDescent="0.25">
      <c r="A328" s="1">
        <v>50686</v>
      </c>
      <c r="B328" s="1" t="s">
        <v>144</v>
      </c>
      <c r="C328" s="1">
        <v>50</v>
      </c>
      <c r="D328" s="1" t="s">
        <v>145</v>
      </c>
      <c r="E328" s="31">
        <v>245973.05770890048</v>
      </c>
      <c r="F328" s="31">
        <v>171483.35279198032</v>
      </c>
      <c r="G328" s="31">
        <v>171808.33501467682</v>
      </c>
      <c r="H328" s="31">
        <v>341011.0861269483</v>
      </c>
      <c r="I328" s="31">
        <f t="shared" si="70"/>
        <v>232568.95791062649</v>
      </c>
      <c r="J328" s="38">
        <f t="shared" si="71"/>
        <v>0.21490726468104948</v>
      </c>
      <c r="K328" s="31">
        <v>7177226.8689604476</v>
      </c>
      <c r="L328" s="31">
        <v>9757052.1079494469</v>
      </c>
      <c r="M328" s="31">
        <v>13621384.651367133</v>
      </c>
      <c r="N328" s="31">
        <v>15189918.398010302</v>
      </c>
      <c r="O328" s="31">
        <f t="shared" si="72"/>
        <v>11436395.506571833</v>
      </c>
      <c r="P328" s="7">
        <f t="shared" si="73"/>
        <v>0.15850758112471816</v>
      </c>
      <c r="Q328" s="26">
        <v>0.37274826789838339</v>
      </c>
      <c r="R328" s="8">
        <v>77.599998474121094</v>
      </c>
      <c r="S328" s="7">
        <f t="shared" si="74"/>
        <v>0.17326069142207978</v>
      </c>
      <c r="T328" s="38">
        <f t="shared" si="75"/>
        <v>0.23483884681506043</v>
      </c>
      <c r="U328" s="31">
        <v>0</v>
      </c>
      <c r="V328" s="31">
        <v>0</v>
      </c>
      <c r="W328" s="31">
        <v>0</v>
      </c>
      <c r="X328" s="31">
        <v>0</v>
      </c>
      <c r="Y328" s="31">
        <f t="shared" si="76"/>
        <v>0</v>
      </c>
      <c r="Z328" s="7">
        <f t="shared" si="77"/>
        <v>0</v>
      </c>
      <c r="AA328" s="31" t="s">
        <v>1087</v>
      </c>
      <c r="AB328" s="31" t="s">
        <v>1088</v>
      </c>
      <c r="AC328" s="31" t="s">
        <v>1087</v>
      </c>
      <c r="AD328" s="31">
        <f t="shared" si="78"/>
        <v>0</v>
      </c>
      <c r="AE328" s="31">
        <f t="shared" si="79"/>
        <v>0</v>
      </c>
      <c r="AF328" s="7">
        <f t="shared" si="80"/>
        <v>0</v>
      </c>
      <c r="AG328" s="38">
        <f t="shared" si="81"/>
        <v>0</v>
      </c>
      <c r="AH328" s="38">
        <f t="shared" si="82"/>
        <v>14.991537049870329</v>
      </c>
      <c r="AI328" s="38" t="str">
        <f t="shared" si="83"/>
        <v>G2</v>
      </c>
    </row>
    <row r="329" spans="1:35" x14ac:dyDescent="0.25">
      <c r="A329" s="1">
        <v>25279</v>
      </c>
      <c r="B329" s="1" t="s">
        <v>1137</v>
      </c>
      <c r="C329" s="1">
        <v>25</v>
      </c>
      <c r="D329" s="1" t="s">
        <v>61</v>
      </c>
      <c r="E329" s="31">
        <v>191517.77926843817</v>
      </c>
      <c r="F329" s="31">
        <v>153121.35315365382</v>
      </c>
      <c r="G329" s="31">
        <v>225654.5828341381</v>
      </c>
      <c r="H329" s="31">
        <v>299535.1113956059</v>
      </c>
      <c r="I329" s="31">
        <f t="shared" si="70"/>
        <v>217457.20666295901</v>
      </c>
      <c r="J329" s="38">
        <f t="shared" si="71"/>
        <v>0.20036496711989271</v>
      </c>
      <c r="K329" s="31">
        <v>15774354.581374168</v>
      </c>
      <c r="L329" s="31">
        <v>16112522.104313472</v>
      </c>
      <c r="M329" s="31">
        <v>14827061.242124684</v>
      </c>
      <c r="N329" s="31">
        <v>14386630.731651878</v>
      </c>
      <c r="O329" s="31">
        <f t="shared" si="72"/>
        <v>15275142.164866051</v>
      </c>
      <c r="P329" s="7">
        <f t="shared" si="73"/>
        <v>0.22403909779304618</v>
      </c>
      <c r="Q329" s="26">
        <v>0.38758801375470769</v>
      </c>
      <c r="R329" s="8">
        <v>49.900001525878906</v>
      </c>
      <c r="S329" s="7">
        <f t="shared" si="74"/>
        <v>0.11141377495284208</v>
      </c>
      <c r="T329" s="38">
        <f t="shared" si="75"/>
        <v>0.24101362883353197</v>
      </c>
      <c r="U329" s="31">
        <v>0</v>
      </c>
      <c r="V329" s="31">
        <v>0</v>
      </c>
      <c r="W329" s="31">
        <v>2744.1064453125</v>
      </c>
      <c r="X329" s="31">
        <v>409.36630249023438</v>
      </c>
      <c r="Y329" s="31">
        <f t="shared" si="76"/>
        <v>788.36818695068359</v>
      </c>
      <c r="Z329" s="7">
        <f t="shared" si="77"/>
        <v>1.678738184744636E-2</v>
      </c>
      <c r="AA329" s="31" t="s">
        <v>1087</v>
      </c>
      <c r="AB329" s="31" t="s">
        <v>1088</v>
      </c>
      <c r="AC329" s="31" t="s">
        <v>1087</v>
      </c>
      <c r="AD329" s="31">
        <f t="shared" si="78"/>
        <v>0</v>
      </c>
      <c r="AE329" s="31">
        <f t="shared" si="79"/>
        <v>0</v>
      </c>
      <c r="AF329" s="7">
        <f t="shared" si="80"/>
        <v>0</v>
      </c>
      <c r="AG329" s="38">
        <f t="shared" si="81"/>
        <v>8.3936909237231801E-3</v>
      </c>
      <c r="AH329" s="38">
        <f t="shared" si="82"/>
        <v>14.992409562571593</v>
      </c>
      <c r="AI329" s="38" t="str">
        <f t="shared" si="83"/>
        <v>G2</v>
      </c>
    </row>
    <row r="330" spans="1:35" x14ac:dyDescent="0.25">
      <c r="A330" s="1">
        <v>13654</v>
      </c>
      <c r="B330" s="1" t="s">
        <v>970</v>
      </c>
      <c r="C330" s="1">
        <v>13</v>
      </c>
      <c r="D330" s="1" t="s">
        <v>222</v>
      </c>
      <c r="E330" s="31">
        <v>31956.766375326028</v>
      </c>
      <c r="F330" s="31">
        <v>40078.373471083629</v>
      </c>
      <c r="G330" s="31">
        <v>40151.259215692502</v>
      </c>
      <c r="H330" s="31">
        <v>38456.910288440158</v>
      </c>
      <c r="I330" s="31">
        <f t="shared" si="70"/>
        <v>37660.827337635579</v>
      </c>
      <c r="J330" s="38">
        <f t="shared" si="71"/>
        <v>2.7343825776592431E-2</v>
      </c>
      <c r="K330" s="31">
        <v>7241359.1646069717</v>
      </c>
      <c r="L330" s="31">
        <v>9271068.6083134804</v>
      </c>
      <c r="M330" s="31">
        <v>9784377.1848367807</v>
      </c>
      <c r="N330" s="31">
        <v>8975860.9712703135</v>
      </c>
      <c r="O330" s="31">
        <f t="shared" si="72"/>
        <v>8818166.4822568875</v>
      </c>
      <c r="P330" s="7">
        <f t="shared" si="73"/>
        <v>0.11381160761532365</v>
      </c>
      <c r="Q330" s="26">
        <v>0.96452451708766718</v>
      </c>
      <c r="R330" s="8">
        <v>84.400001525878906</v>
      </c>
      <c r="S330" s="7">
        <f t="shared" si="74"/>
        <v>0.18844333644252681</v>
      </c>
      <c r="T330" s="38">
        <f t="shared" si="75"/>
        <v>0.42225982038183923</v>
      </c>
      <c r="U330" s="31">
        <v>112.74304962158203</v>
      </c>
      <c r="V330" s="31">
        <v>0</v>
      </c>
      <c r="W330" s="31">
        <v>0</v>
      </c>
      <c r="X330" s="31">
        <v>0</v>
      </c>
      <c r="Y330" s="31">
        <f t="shared" si="76"/>
        <v>28.185762405395508</v>
      </c>
      <c r="Z330" s="7">
        <f t="shared" si="77"/>
        <v>6.0018296526007781E-4</v>
      </c>
      <c r="AA330" s="31" t="s">
        <v>1087</v>
      </c>
      <c r="AB330" s="31" t="s">
        <v>1088</v>
      </c>
      <c r="AC330" s="31" t="s">
        <v>1087</v>
      </c>
      <c r="AD330" s="31">
        <f t="shared" si="78"/>
        <v>0</v>
      </c>
      <c r="AE330" s="31">
        <f t="shared" si="79"/>
        <v>0</v>
      </c>
      <c r="AF330" s="7">
        <f t="shared" si="80"/>
        <v>0</v>
      </c>
      <c r="AG330" s="38">
        <f t="shared" si="81"/>
        <v>3.000914826300389E-4</v>
      </c>
      <c r="AH330" s="38">
        <f t="shared" si="82"/>
        <v>14.996791254702057</v>
      </c>
      <c r="AI330" s="38" t="str">
        <f t="shared" si="83"/>
        <v>G2</v>
      </c>
    </row>
    <row r="331" spans="1:35" x14ac:dyDescent="0.25">
      <c r="A331" s="1">
        <v>52693</v>
      </c>
      <c r="B331" s="1" t="s">
        <v>107</v>
      </c>
      <c r="C331" s="1">
        <v>52</v>
      </c>
      <c r="D331" s="1" t="s">
        <v>18</v>
      </c>
      <c r="E331" s="31">
        <v>35394.927903534503</v>
      </c>
      <c r="F331" s="31">
        <v>43720.994753833736</v>
      </c>
      <c r="G331" s="31">
        <v>49286.849686160764</v>
      </c>
      <c r="H331" s="31">
        <v>70208.326401220445</v>
      </c>
      <c r="I331" s="31">
        <f t="shared" si="70"/>
        <v>49652.77468618736</v>
      </c>
      <c r="J331" s="38">
        <f t="shared" si="71"/>
        <v>3.8883882506105E-2</v>
      </c>
      <c r="K331" s="31">
        <v>3542945.0554861971</v>
      </c>
      <c r="L331" s="31">
        <v>4131518.3896450936</v>
      </c>
      <c r="M331" s="31">
        <v>4400320.6725458121</v>
      </c>
      <c r="N331" s="31">
        <v>4504740.3639850998</v>
      </c>
      <c r="O331" s="31">
        <f t="shared" si="72"/>
        <v>4144881.1204155507</v>
      </c>
      <c r="P331" s="7">
        <f t="shared" si="73"/>
        <v>3.4033621505283551E-2</v>
      </c>
      <c r="Q331" s="26">
        <v>0.23033386691058769</v>
      </c>
      <c r="R331" s="8">
        <v>81.599998474121094</v>
      </c>
      <c r="S331" s="7">
        <f t="shared" si="74"/>
        <v>0.18219165507305773</v>
      </c>
      <c r="T331" s="38">
        <f t="shared" si="75"/>
        <v>0.14885304782964298</v>
      </c>
      <c r="U331" s="31">
        <v>3454.864990234375</v>
      </c>
      <c r="V331" s="31">
        <v>100.13169860839844</v>
      </c>
      <c r="W331" s="31">
        <v>563.466552734375</v>
      </c>
      <c r="X331" s="31">
        <v>571.68994140625</v>
      </c>
      <c r="Y331" s="31">
        <f t="shared" si="76"/>
        <v>1172.5382957458496</v>
      </c>
      <c r="Z331" s="7">
        <f t="shared" si="77"/>
        <v>2.4967836636805962E-2</v>
      </c>
      <c r="AA331" s="31" t="s">
        <v>1085</v>
      </c>
      <c r="AB331" s="31" t="s">
        <v>1088</v>
      </c>
      <c r="AC331" s="31" t="s">
        <v>1087</v>
      </c>
      <c r="AD331" s="31">
        <f t="shared" si="78"/>
        <v>0</v>
      </c>
      <c r="AE331" s="31">
        <f t="shared" si="79"/>
        <v>1</v>
      </c>
      <c r="AF331" s="7">
        <f t="shared" si="80"/>
        <v>0.5</v>
      </c>
      <c r="AG331" s="38">
        <f t="shared" si="81"/>
        <v>0.26248391831840301</v>
      </c>
      <c r="AH331" s="38">
        <f t="shared" si="82"/>
        <v>15.007361621805035</v>
      </c>
      <c r="AI331" s="38" t="str">
        <f t="shared" si="83"/>
        <v>G2</v>
      </c>
    </row>
    <row r="332" spans="1:35" x14ac:dyDescent="0.25">
      <c r="A332" s="1">
        <v>70823</v>
      </c>
      <c r="B332" s="1" t="s">
        <v>1193</v>
      </c>
      <c r="C332" s="1">
        <v>70</v>
      </c>
      <c r="D332" s="1" t="s">
        <v>214</v>
      </c>
      <c r="E332" s="31">
        <v>172180.92863841145</v>
      </c>
      <c r="F332" s="31">
        <v>193091.88434801402</v>
      </c>
      <c r="G332" s="31">
        <v>252570.53666852295</v>
      </c>
      <c r="H332" s="31">
        <v>314465.2660658746</v>
      </c>
      <c r="I332" s="31">
        <f t="shared" si="70"/>
        <v>233077.15393020576</v>
      </c>
      <c r="J332" s="38">
        <f t="shared" si="71"/>
        <v>0.21539631043193544</v>
      </c>
      <c r="K332" s="31">
        <v>13857567.930904405</v>
      </c>
      <c r="L332" s="31">
        <v>13506385.564902714</v>
      </c>
      <c r="M332" s="31">
        <v>14779884.274740804</v>
      </c>
      <c r="N332" s="31">
        <v>19871178.402910493</v>
      </c>
      <c r="O332" s="31">
        <f t="shared" si="72"/>
        <v>15503754.043364605</v>
      </c>
      <c r="P332" s="7">
        <f t="shared" si="73"/>
        <v>0.22794174739719139</v>
      </c>
      <c r="Q332" s="26">
        <v>0.28814097475789807</v>
      </c>
      <c r="R332" s="8">
        <v>84.699996948242188</v>
      </c>
      <c r="S332" s="7">
        <f t="shared" si="74"/>
        <v>0.18911314849567337</v>
      </c>
      <c r="T332" s="38">
        <f t="shared" si="75"/>
        <v>0.23506529021692094</v>
      </c>
      <c r="U332" s="31">
        <v>0</v>
      </c>
      <c r="V332" s="31">
        <v>0</v>
      </c>
      <c r="W332" s="31">
        <v>0</v>
      </c>
      <c r="X332" s="31">
        <v>0</v>
      </c>
      <c r="Y332" s="31">
        <f t="shared" si="76"/>
        <v>0</v>
      </c>
      <c r="Z332" s="7">
        <f t="shared" si="77"/>
        <v>0</v>
      </c>
      <c r="AA332" s="31" t="s">
        <v>1087</v>
      </c>
      <c r="AB332" s="31" t="s">
        <v>1087</v>
      </c>
      <c r="AC332" s="31" t="s">
        <v>1087</v>
      </c>
      <c r="AD332" s="31">
        <f t="shared" si="78"/>
        <v>0</v>
      </c>
      <c r="AE332" s="31">
        <f t="shared" si="79"/>
        <v>0</v>
      </c>
      <c r="AF332" s="7">
        <f t="shared" si="80"/>
        <v>0</v>
      </c>
      <c r="AG332" s="38">
        <f t="shared" si="81"/>
        <v>0</v>
      </c>
      <c r="AH332" s="38">
        <f t="shared" si="82"/>
        <v>15.015386688295212</v>
      </c>
      <c r="AI332" s="38" t="str">
        <f t="shared" si="83"/>
        <v>G2</v>
      </c>
    </row>
    <row r="333" spans="1:35" x14ac:dyDescent="0.25">
      <c r="A333" s="1">
        <v>25326</v>
      </c>
      <c r="B333" s="1" t="s">
        <v>701</v>
      </c>
      <c r="C333" s="1">
        <v>25</v>
      </c>
      <c r="D333" s="1" t="s">
        <v>61</v>
      </c>
      <c r="E333" s="31">
        <v>244770.07750897069</v>
      </c>
      <c r="F333" s="31">
        <v>240034.61759973108</v>
      </c>
      <c r="G333" s="31">
        <v>245821.62787948729</v>
      </c>
      <c r="H333" s="31">
        <v>279210.73296409397</v>
      </c>
      <c r="I333" s="31">
        <f t="shared" si="70"/>
        <v>252459.26398807077</v>
      </c>
      <c r="J333" s="38">
        <f t="shared" si="71"/>
        <v>0.2340480475605537</v>
      </c>
      <c r="K333" s="31">
        <v>13701842.7676933</v>
      </c>
      <c r="L333" s="31">
        <v>10097717.399507819</v>
      </c>
      <c r="M333" s="31">
        <v>10126554.229028581</v>
      </c>
      <c r="N333" s="31">
        <v>10717903.622375865</v>
      </c>
      <c r="O333" s="31">
        <f t="shared" si="72"/>
        <v>11161004.50465139</v>
      </c>
      <c r="P333" s="7">
        <f t="shared" si="73"/>
        <v>0.15380636178437326</v>
      </c>
      <c r="Q333" s="26">
        <v>0.28414033053058857</v>
      </c>
      <c r="R333" s="8">
        <v>86.699996948242188</v>
      </c>
      <c r="S333" s="7">
        <f t="shared" si="74"/>
        <v>0.19357863032116235</v>
      </c>
      <c r="T333" s="38">
        <f t="shared" si="75"/>
        <v>0.21050844087870804</v>
      </c>
      <c r="U333" s="31">
        <v>0</v>
      </c>
      <c r="V333" s="31">
        <v>2909.80322265625</v>
      </c>
      <c r="W333" s="31">
        <v>0</v>
      </c>
      <c r="X333" s="31">
        <v>0</v>
      </c>
      <c r="Y333" s="31">
        <f t="shared" si="76"/>
        <v>727.4508056640625</v>
      </c>
      <c r="Z333" s="7">
        <f t="shared" si="77"/>
        <v>1.5490217200607354E-2</v>
      </c>
      <c r="AA333" s="31" t="s">
        <v>1087</v>
      </c>
      <c r="AB333" s="31" t="s">
        <v>1088</v>
      </c>
      <c r="AC333" s="31" t="s">
        <v>1087</v>
      </c>
      <c r="AD333" s="31">
        <f t="shared" si="78"/>
        <v>0</v>
      </c>
      <c r="AE333" s="31">
        <f t="shared" si="79"/>
        <v>0</v>
      </c>
      <c r="AF333" s="7">
        <f t="shared" si="80"/>
        <v>0</v>
      </c>
      <c r="AG333" s="38">
        <f t="shared" si="81"/>
        <v>7.7451086003036771E-3</v>
      </c>
      <c r="AH333" s="38">
        <f t="shared" si="82"/>
        <v>15.07671990131885</v>
      </c>
      <c r="AI333" s="38" t="str">
        <f t="shared" si="83"/>
        <v>G2</v>
      </c>
    </row>
    <row r="334" spans="1:35" x14ac:dyDescent="0.25">
      <c r="A334" s="1">
        <v>15842</v>
      </c>
      <c r="B334" s="1" t="s">
        <v>1116</v>
      </c>
      <c r="C334" s="1">
        <v>15</v>
      </c>
      <c r="D334" s="1" t="s">
        <v>827</v>
      </c>
      <c r="E334" s="31">
        <v>87087.797974428991</v>
      </c>
      <c r="F334" s="31">
        <v>61461.642430102023</v>
      </c>
      <c r="G334" s="31">
        <v>71036.773204632322</v>
      </c>
      <c r="H334" s="31">
        <v>98226.780065714367</v>
      </c>
      <c r="I334" s="31">
        <f t="shared" si="70"/>
        <v>79453.248418719435</v>
      </c>
      <c r="J334" s="38">
        <f t="shared" si="71"/>
        <v>6.7561389790299395E-2</v>
      </c>
      <c r="K334" s="31">
        <v>7068827.2743370589</v>
      </c>
      <c r="L334" s="31">
        <v>8416660.5516691282</v>
      </c>
      <c r="M334" s="31">
        <v>9323644.7317635231</v>
      </c>
      <c r="N334" s="31">
        <v>9527956.9377362616</v>
      </c>
      <c r="O334" s="31">
        <f t="shared" si="72"/>
        <v>8584272.3738764934</v>
      </c>
      <c r="P334" s="7">
        <f t="shared" si="73"/>
        <v>0.10981878468994612</v>
      </c>
      <c r="Q334" s="26">
        <v>0.17742873763816172</v>
      </c>
      <c r="R334" s="8">
        <v>48.400001525878906</v>
      </c>
      <c r="S334" s="7">
        <f t="shared" si="74"/>
        <v>0.10806466358372534</v>
      </c>
      <c r="T334" s="38">
        <f t="shared" si="75"/>
        <v>0.13177072863727773</v>
      </c>
      <c r="U334" s="31">
        <v>0</v>
      </c>
      <c r="V334" s="31">
        <v>1222.5059814453125</v>
      </c>
      <c r="W334" s="31">
        <v>0</v>
      </c>
      <c r="X334" s="31">
        <v>0</v>
      </c>
      <c r="Y334" s="31">
        <f t="shared" si="76"/>
        <v>305.62649536132813</v>
      </c>
      <c r="Z334" s="7">
        <f t="shared" si="77"/>
        <v>6.5079600689777178E-3</v>
      </c>
      <c r="AA334" s="31" t="s">
        <v>1085</v>
      </c>
      <c r="AB334" s="31" t="s">
        <v>1088</v>
      </c>
      <c r="AC334" s="31" t="s">
        <v>1087</v>
      </c>
      <c r="AD334" s="31">
        <f t="shared" si="78"/>
        <v>0</v>
      </c>
      <c r="AE334" s="31">
        <f t="shared" si="79"/>
        <v>1</v>
      </c>
      <c r="AF334" s="7">
        <f t="shared" si="80"/>
        <v>0.5</v>
      </c>
      <c r="AG334" s="38">
        <f t="shared" si="81"/>
        <v>0.25325398003448885</v>
      </c>
      <c r="AH334" s="38">
        <f t="shared" si="82"/>
        <v>15.086203282068865</v>
      </c>
      <c r="AI334" s="38" t="str">
        <f t="shared" si="83"/>
        <v>G2</v>
      </c>
    </row>
    <row r="335" spans="1:35" x14ac:dyDescent="0.25">
      <c r="A335" s="1">
        <v>18479</v>
      </c>
      <c r="B335" s="1" t="s">
        <v>925</v>
      </c>
      <c r="C335" s="1">
        <v>18</v>
      </c>
      <c r="D335" s="1" t="s">
        <v>1121</v>
      </c>
      <c r="E335" s="31">
        <v>134367.13118837585</v>
      </c>
      <c r="F335" s="31">
        <v>180355.68288508448</v>
      </c>
      <c r="G335" s="31">
        <v>143714.99383366317</v>
      </c>
      <c r="H335" s="31">
        <v>248900.60184697842</v>
      </c>
      <c r="I335" s="31">
        <f t="shared" si="70"/>
        <v>176834.60243852547</v>
      </c>
      <c r="J335" s="38">
        <f t="shared" si="71"/>
        <v>0.16127313794278134</v>
      </c>
      <c r="K335" s="31">
        <v>8314498.1515793335</v>
      </c>
      <c r="L335" s="31">
        <v>8563848.3582997434</v>
      </c>
      <c r="M335" s="31">
        <v>8938357.6398175862</v>
      </c>
      <c r="N335" s="31">
        <v>9858522.7578266095</v>
      </c>
      <c r="O335" s="31">
        <f t="shared" si="72"/>
        <v>8918806.7268808186</v>
      </c>
      <c r="P335" s="7">
        <f t="shared" si="73"/>
        <v>0.11552964437449033</v>
      </c>
      <c r="Q335" s="26">
        <v>0.49672174141096248</v>
      </c>
      <c r="R335" s="8">
        <v>117.30000305175781</v>
      </c>
      <c r="S335" s="7">
        <f t="shared" si="74"/>
        <v>0.26190051587871266</v>
      </c>
      <c r="T335" s="38">
        <f t="shared" si="75"/>
        <v>0.29138396722138848</v>
      </c>
      <c r="U335" s="31">
        <v>0</v>
      </c>
      <c r="V335" s="31">
        <v>0</v>
      </c>
      <c r="W335" s="31">
        <v>0</v>
      </c>
      <c r="X335" s="31">
        <v>0</v>
      </c>
      <c r="Y335" s="31">
        <f t="shared" si="76"/>
        <v>0</v>
      </c>
      <c r="Z335" s="7">
        <f t="shared" si="77"/>
        <v>0</v>
      </c>
      <c r="AA335" s="31" t="s">
        <v>1087</v>
      </c>
      <c r="AB335" s="31" t="s">
        <v>1088</v>
      </c>
      <c r="AC335" s="31" t="s">
        <v>1088</v>
      </c>
      <c r="AD335" s="31">
        <f t="shared" si="78"/>
        <v>0</v>
      </c>
      <c r="AE335" s="31">
        <f t="shared" si="79"/>
        <v>0</v>
      </c>
      <c r="AF335" s="7">
        <f t="shared" si="80"/>
        <v>0</v>
      </c>
      <c r="AG335" s="38">
        <f t="shared" si="81"/>
        <v>0</v>
      </c>
      <c r="AH335" s="38">
        <f t="shared" si="82"/>
        <v>15.088570172138994</v>
      </c>
      <c r="AI335" s="38" t="str">
        <f t="shared" si="83"/>
        <v>G2</v>
      </c>
    </row>
    <row r="336" spans="1:35" x14ac:dyDescent="0.25">
      <c r="A336" s="1">
        <v>5790</v>
      </c>
      <c r="B336" s="1" t="s">
        <v>82</v>
      </c>
      <c r="C336" s="1">
        <v>5</v>
      </c>
      <c r="D336" s="1" t="s">
        <v>15</v>
      </c>
      <c r="E336" s="31">
        <v>61283.125265375471</v>
      </c>
      <c r="F336" s="31">
        <v>61586.575918385352</v>
      </c>
      <c r="G336" s="31">
        <v>69591.273464032463</v>
      </c>
      <c r="H336" s="31">
        <v>107238.36159007762</v>
      </c>
      <c r="I336" s="31">
        <f t="shared" si="70"/>
        <v>74924.834059467728</v>
      </c>
      <c r="J336" s="38">
        <f t="shared" si="71"/>
        <v>6.3203618939444636E-2</v>
      </c>
      <c r="K336" s="31">
        <v>9930020.20342944</v>
      </c>
      <c r="L336" s="31">
        <v>7762744.0065778494</v>
      </c>
      <c r="M336" s="31">
        <v>8243089.0298092216</v>
      </c>
      <c r="N336" s="31">
        <v>7209355.7753990414</v>
      </c>
      <c r="O336" s="31">
        <f t="shared" si="72"/>
        <v>8286302.2538038874</v>
      </c>
      <c r="P336" s="7">
        <f t="shared" si="73"/>
        <v>0.1047321156210166</v>
      </c>
      <c r="Q336" s="26">
        <v>0.62599376187237632</v>
      </c>
      <c r="R336" s="8">
        <v>79.800003051757813</v>
      </c>
      <c r="S336" s="7">
        <f t="shared" si="74"/>
        <v>0.17817273165079445</v>
      </c>
      <c r="T336" s="38">
        <f t="shared" si="75"/>
        <v>0.30296620304806243</v>
      </c>
      <c r="U336" s="31">
        <v>0</v>
      </c>
      <c r="V336" s="31">
        <v>0</v>
      </c>
      <c r="W336" s="31">
        <v>32630.49609375</v>
      </c>
      <c r="X336" s="31">
        <v>0</v>
      </c>
      <c r="Y336" s="31">
        <f t="shared" si="76"/>
        <v>8157.6240234375</v>
      </c>
      <c r="Z336" s="7">
        <f t="shared" si="77"/>
        <v>0.17370709741476878</v>
      </c>
      <c r="AA336" s="31" t="s">
        <v>1087</v>
      </c>
      <c r="AB336" s="31" t="s">
        <v>1088</v>
      </c>
      <c r="AC336" s="31" t="s">
        <v>1087</v>
      </c>
      <c r="AD336" s="31">
        <f t="shared" si="78"/>
        <v>0</v>
      </c>
      <c r="AE336" s="31">
        <f t="shared" si="79"/>
        <v>0</v>
      </c>
      <c r="AF336" s="7">
        <f t="shared" si="80"/>
        <v>0</v>
      </c>
      <c r="AG336" s="38">
        <f t="shared" si="81"/>
        <v>8.685354870738439E-2</v>
      </c>
      <c r="AH336" s="38">
        <f t="shared" si="82"/>
        <v>15.100779023163049</v>
      </c>
      <c r="AI336" s="38" t="str">
        <f t="shared" si="83"/>
        <v>G2</v>
      </c>
    </row>
    <row r="337" spans="1:35" x14ac:dyDescent="0.25">
      <c r="A337" s="1">
        <v>76233</v>
      </c>
      <c r="B337" s="1" t="s">
        <v>632</v>
      </c>
      <c r="C337" s="1">
        <v>76</v>
      </c>
      <c r="D337" s="1" t="s">
        <v>57</v>
      </c>
      <c r="E337" s="31">
        <v>184251.27097638056</v>
      </c>
      <c r="F337" s="31">
        <v>203798.54207945039</v>
      </c>
      <c r="G337" s="31">
        <v>248575.45380369166</v>
      </c>
      <c r="H337" s="31">
        <v>214175.66266012966</v>
      </c>
      <c r="I337" s="31">
        <f t="shared" si="70"/>
        <v>212700.23237991304</v>
      </c>
      <c r="J337" s="38">
        <f t="shared" si="71"/>
        <v>0.19578724913201209</v>
      </c>
      <c r="K337" s="31">
        <v>9729491.3480642848</v>
      </c>
      <c r="L337" s="31">
        <v>9963356.5754624214</v>
      </c>
      <c r="M337" s="31">
        <v>10251325.034094464</v>
      </c>
      <c r="N337" s="31">
        <v>12692976.01421546</v>
      </c>
      <c r="O337" s="31">
        <f t="shared" si="72"/>
        <v>10659287.242959157</v>
      </c>
      <c r="P337" s="7">
        <f t="shared" si="73"/>
        <v>0.14524151079939521</v>
      </c>
      <c r="Q337" s="26">
        <v>0.22295775421633796</v>
      </c>
      <c r="R337" s="8">
        <v>179.60000610351563</v>
      </c>
      <c r="S337" s="7">
        <f t="shared" si="74"/>
        <v>0.4010002815564786</v>
      </c>
      <c r="T337" s="38">
        <f t="shared" si="75"/>
        <v>0.25639984885740391</v>
      </c>
      <c r="U337" s="31">
        <v>0</v>
      </c>
      <c r="V337" s="31">
        <v>0</v>
      </c>
      <c r="W337" s="31">
        <v>0</v>
      </c>
      <c r="X337" s="31">
        <v>412.3770751953125</v>
      </c>
      <c r="Y337" s="31">
        <f t="shared" si="76"/>
        <v>103.09426879882813</v>
      </c>
      <c r="Z337" s="7">
        <f t="shared" si="77"/>
        <v>2.1952723172446657E-3</v>
      </c>
      <c r="AA337" s="31" t="s">
        <v>1087</v>
      </c>
      <c r="AB337" s="31" t="s">
        <v>1088</v>
      </c>
      <c r="AC337" s="31" t="s">
        <v>1087</v>
      </c>
      <c r="AD337" s="31">
        <f t="shared" si="78"/>
        <v>0</v>
      </c>
      <c r="AE337" s="31">
        <f t="shared" si="79"/>
        <v>0</v>
      </c>
      <c r="AF337" s="7">
        <f t="shared" si="80"/>
        <v>0</v>
      </c>
      <c r="AG337" s="38">
        <f t="shared" si="81"/>
        <v>1.0976361586223329E-3</v>
      </c>
      <c r="AH337" s="38">
        <f t="shared" si="82"/>
        <v>15.109491138267947</v>
      </c>
      <c r="AI337" s="38" t="str">
        <f t="shared" si="83"/>
        <v>G2</v>
      </c>
    </row>
    <row r="338" spans="1:35" x14ac:dyDescent="0.25">
      <c r="A338" s="1">
        <v>25797</v>
      </c>
      <c r="B338" s="1" t="s">
        <v>713</v>
      </c>
      <c r="C338" s="1">
        <v>25</v>
      </c>
      <c r="D338" s="1" t="s">
        <v>61</v>
      </c>
      <c r="E338" s="31">
        <v>214658.98787538611</v>
      </c>
      <c r="F338" s="31">
        <v>238791.19568024544</v>
      </c>
      <c r="G338" s="31">
        <v>229452.5213452997</v>
      </c>
      <c r="H338" s="31">
        <v>301587.06970522035</v>
      </c>
      <c r="I338" s="31">
        <f t="shared" si="70"/>
        <v>246122.44365153788</v>
      </c>
      <c r="J338" s="38">
        <f t="shared" si="71"/>
        <v>0.2279500166033756</v>
      </c>
      <c r="K338" s="31">
        <v>10401829.858775185</v>
      </c>
      <c r="L338" s="31">
        <v>10675434.50874991</v>
      </c>
      <c r="M338" s="31">
        <v>11070094.621215826</v>
      </c>
      <c r="N338" s="31">
        <v>10412032.828247897</v>
      </c>
      <c r="O338" s="31">
        <f t="shared" si="72"/>
        <v>10639847.954247205</v>
      </c>
      <c r="P338" s="7">
        <f t="shared" si="73"/>
        <v>0.14490966132204164</v>
      </c>
      <c r="Q338" s="26">
        <v>9.3390001118443131E-2</v>
      </c>
      <c r="R338" s="8">
        <v>197.10000610351563</v>
      </c>
      <c r="S338" s="7">
        <f t="shared" si="74"/>
        <v>0.44007324752950705</v>
      </c>
      <c r="T338" s="38">
        <f t="shared" si="75"/>
        <v>0.22612430332333058</v>
      </c>
      <c r="U338" s="31">
        <v>0</v>
      </c>
      <c r="V338" s="31">
        <v>0</v>
      </c>
      <c r="W338" s="31">
        <v>0</v>
      </c>
      <c r="X338" s="31">
        <v>0</v>
      </c>
      <c r="Y338" s="31">
        <f t="shared" si="76"/>
        <v>0</v>
      </c>
      <c r="Z338" s="7">
        <f t="shared" si="77"/>
        <v>0</v>
      </c>
      <c r="AA338" s="31" t="s">
        <v>1087</v>
      </c>
      <c r="AB338" s="31" t="s">
        <v>1088</v>
      </c>
      <c r="AC338" s="31" t="s">
        <v>1087</v>
      </c>
      <c r="AD338" s="31">
        <f t="shared" si="78"/>
        <v>0</v>
      </c>
      <c r="AE338" s="31">
        <f t="shared" si="79"/>
        <v>0</v>
      </c>
      <c r="AF338" s="7">
        <f t="shared" si="80"/>
        <v>0</v>
      </c>
      <c r="AG338" s="38">
        <f t="shared" si="81"/>
        <v>0</v>
      </c>
      <c r="AH338" s="38">
        <f t="shared" si="82"/>
        <v>15.135810664223539</v>
      </c>
      <c r="AI338" s="38" t="str">
        <f t="shared" si="83"/>
        <v>G2</v>
      </c>
    </row>
    <row r="339" spans="1:35" x14ac:dyDescent="0.25">
      <c r="A339" s="1">
        <v>52435</v>
      </c>
      <c r="B339" s="1" t="s">
        <v>1175</v>
      </c>
      <c r="C339" s="1">
        <v>52</v>
      </c>
      <c r="D339" s="1" t="s">
        <v>18</v>
      </c>
      <c r="E339" s="31">
        <v>39626.189068772801</v>
      </c>
      <c r="F339" s="31">
        <v>29590.95736162968</v>
      </c>
      <c r="G339" s="31">
        <v>124658.74930260632</v>
      </c>
      <c r="H339" s="31">
        <v>107474.27679045901</v>
      </c>
      <c r="I339" s="31">
        <f t="shared" si="70"/>
        <v>75337.54313086695</v>
      </c>
      <c r="J339" s="38">
        <f t="shared" si="71"/>
        <v>6.3600775961427936E-2</v>
      </c>
      <c r="K339" s="31">
        <v>3463534.7073398759</v>
      </c>
      <c r="L339" s="31">
        <v>3778370.5684852833</v>
      </c>
      <c r="M339" s="31">
        <v>3996848.6672781939</v>
      </c>
      <c r="N339" s="31">
        <v>4063138.3678864101</v>
      </c>
      <c r="O339" s="31">
        <f t="shared" si="72"/>
        <v>3825473.0777474409</v>
      </c>
      <c r="P339" s="7">
        <f t="shared" si="73"/>
        <v>2.8580984138116355E-2</v>
      </c>
      <c r="Q339" s="26">
        <v>0.15873629916183107</v>
      </c>
      <c r="R339" s="8">
        <v>105.19999694824219</v>
      </c>
      <c r="S339" s="7">
        <f t="shared" si="74"/>
        <v>0.2348843372069353</v>
      </c>
      <c r="T339" s="38">
        <f t="shared" si="75"/>
        <v>0.14073387350229424</v>
      </c>
      <c r="U339" s="31">
        <v>0</v>
      </c>
      <c r="V339" s="31">
        <v>0</v>
      </c>
      <c r="W339" s="31">
        <v>0</v>
      </c>
      <c r="X339" s="31">
        <v>84.719535827636719</v>
      </c>
      <c r="Y339" s="31">
        <f t="shared" si="76"/>
        <v>21.17988395690918</v>
      </c>
      <c r="Z339" s="7">
        <f t="shared" si="77"/>
        <v>4.5100094772276665E-4</v>
      </c>
      <c r="AA339" s="31" t="s">
        <v>1085</v>
      </c>
      <c r="AB339" s="31" t="s">
        <v>1088</v>
      </c>
      <c r="AC339" s="31" t="s">
        <v>1088</v>
      </c>
      <c r="AD339" s="31">
        <f t="shared" si="78"/>
        <v>0</v>
      </c>
      <c r="AE339" s="31">
        <f t="shared" si="79"/>
        <v>1</v>
      </c>
      <c r="AF339" s="7">
        <f t="shared" si="80"/>
        <v>0.5</v>
      </c>
      <c r="AG339" s="38">
        <f t="shared" si="81"/>
        <v>0.25022550047386138</v>
      </c>
      <c r="AH339" s="38">
        <f t="shared" si="82"/>
        <v>15.152004997919452</v>
      </c>
      <c r="AI339" s="38" t="str">
        <f t="shared" si="83"/>
        <v>G2</v>
      </c>
    </row>
    <row r="340" spans="1:35" x14ac:dyDescent="0.25">
      <c r="A340" s="1">
        <v>25898</v>
      </c>
      <c r="B340" s="1" t="s">
        <v>865</v>
      </c>
      <c r="C340" s="1">
        <v>25</v>
      </c>
      <c r="D340" s="1" t="s">
        <v>61</v>
      </c>
      <c r="E340" s="31">
        <v>172104.56491592628</v>
      </c>
      <c r="F340" s="31">
        <v>204575.45632333768</v>
      </c>
      <c r="G340" s="31">
        <v>184947.62202728243</v>
      </c>
      <c r="H340" s="31">
        <v>173945.56425632208</v>
      </c>
      <c r="I340" s="31">
        <f t="shared" si="70"/>
        <v>183893.3018807171</v>
      </c>
      <c r="J340" s="38">
        <f t="shared" si="71"/>
        <v>0.16806584555163417</v>
      </c>
      <c r="K340" s="31">
        <v>7398395.6331709968</v>
      </c>
      <c r="L340" s="31">
        <v>8019943.4487757403</v>
      </c>
      <c r="M340" s="31">
        <v>8373006.9191635782</v>
      </c>
      <c r="N340" s="31">
        <v>7550027.1877358323</v>
      </c>
      <c r="O340" s="31">
        <f t="shared" si="72"/>
        <v>7835343.2972115371</v>
      </c>
      <c r="P340" s="7">
        <f t="shared" si="73"/>
        <v>9.7033763265095552E-2</v>
      </c>
      <c r="Q340" s="26">
        <v>0.37360861759425495</v>
      </c>
      <c r="R340" s="8">
        <v>127.90000152587891</v>
      </c>
      <c r="S340" s="7">
        <f t="shared" si="74"/>
        <v>0.28556756614691192</v>
      </c>
      <c r="T340" s="38">
        <f t="shared" si="75"/>
        <v>0.25206998233542083</v>
      </c>
      <c r="U340" s="31">
        <v>0</v>
      </c>
      <c r="V340" s="31">
        <v>1923.3199462890625</v>
      </c>
      <c r="W340" s="31">
        <v>2523.572509765625</v>
      </c>
      <c r="X340" s="31">
        <v>8780.048828125</v>
      </c>
      <c r="Y340" s="31">
        <f t="shared" si="76"/>
        <v>3306.7353210449219</v>
      </c>
      <c r="Z340" s="7">
        <f t="shared" si="77"/>
        <v>7.0413075288503185E-2</v>
      </c>
      <c r="AA340" s="31" t="s">
        <v>1087</v>
      </c>
      <c r="AB340" s="31" t="s">
        <v>1088</v>
      </c>
      <c r="AC340" s="31" t="s">
        <v>1087</v>
      </c>
      <c r="AD340" s="31">
        <f t="shared" si="78"/>
        <v>0</v>
      </c>
      <c r="AE340" s="31">
        <f t="shared" si="79"/>
        <v>0</v>
      </c>
      <c r="AF340" s="7">
        <f t="shared" si="80"/>
        <v>0</v>
      </c>
      <c r="AG340" s="38">
        <f t="shared" si="81"/>
        <v>3.5206537644251593E-2</v>
      </c>
      <c r="AH340" s="38">
        <f t="shared" si="82"/>
        <v>15.178078851043553</v>
      </c>
      <c r="AI340" s="38" t="str">
        <f t="shared" si="83"/>
        <v>G2</v>
      </c>
    </row>
    <row r="341" spans="1:35" x14ac:dyDescent="0.25">
      <c r="A341" s="1">
        <v>15533</v>
      </c>
      <c r="B341" s="1" t="s">
        <v>72</v>
      </c>
      <c r="C341" s="1">
        <v>15</v>
      </c>
      <c r="D341" s="1" t="s">
        <v>827</v>
      </c>
      <c r="E341" s="31">
        <v>81234.96858145055</v>
      </c>
      <c r="F341" s="31">
        <v>128881.47811420108</v>
      </c>
      <c r="G341" s="31">
        <v>96227.293503281355</v>
      </c>
      <c r="H341" s="31">
        <v>88713.558000676552</v>
      </c>
      <c r="I341" s="31">
        <f t="shared" si="70"/>
        <v>98764.324549902391</v>
      </c>
      <c r="J341" s="38">
        <f t="shared" si="71"/>
        <v>8.614476975224529E-2</v>
      </c>
      <c r="K341" s="31">
        <v>6407479.0662406459</v>
      </c>
      <c r="L341" s="31">
        <v>6690595.0914458372</v>
      </c>
      <c r="M341" s="31">
        <v>6970456.2179770246</v>
      </c>
      <c r="N341" s="31">
        <v>6847106.4929291671</v>
      </c>
      <c r="O341" s="31">
        <f t="shared" si="72"/>
        <v>6728909.2171481689</v>
      </c>
      <c r="P341" s="7">
        <f t="shared" si="73"/>
        <v>7.8145748552424288E-2</v>
      </c>
      <c r="Q341" s="26">
        <v>0.22745098039215686</v>
      </c>
      <c r="R341" s="8">
        <v>23.600000381469727</v>
      </c>
      <c r="S341" s="7">
        <f t="shared" si="74"/>
        <v>5.2692686392492916E-2</v>
      </c>
      <c r="T341" s="38">
        <f t="shared" si="75"/>
        <v>0.11942980511235801</v>
      </c>
      <c r="U341" s="31">
        <v>0</v>
      </c>
      <c r="V341" s="31">
        <v>0</v>
      </c>
      <c r="W341" s="31">
        <v>0</v>
      </c>
      <c r="X341" s="31">
        <v>0</v>
      </c>
      <c r="Y341" s="31">
        <f t="shared" si="76"/>
        <v>0</v>
      </c>
      <c r="Z341" s="7">
        <f t="shared" si="77"/>
        <v>0</v>
      </c>
      <c r="AA341" s="31" t="s">
        <v>1085</v>
      </c>
      <c r="AB341" s="31" t="s">
        <v>1088</v>
      </c>
      <c r="AC341" s="31" t="s">
        <v>1087</v>
      </c>
      <c r="AD341" s="31">
        <f t="shared" si="78"/>
        <v>0</v>
      </c>
      <c r="AE341" s="31">
        <f t="shared" si="79"/>
        <v>1</v>
      </c>
      <c r="AF341" s="7">
        <f t="shared" si="80"/>
        <v>0.5</v>
      </c>
      <c r="AG341" s="38">
        <f t="shared" si="81"/>
        <v>0.25</v>
      </c>
      <c r="AH341" s="38">
        <f t="shared" si="82"/>
        <v>15.185819162153443</v>
      </c>
      <c r="AI341" s="38" t="str">
        <f t="shared" si="83"/>
        <v>G2</v>
      </c>
    </row>
    <row r="342" spans="1:35" x14ac:dyDescent="0.25">
      <c r="A342" s="1">
        <v>15272</v>
      </c>
      <c r="B342" s="1" t="s">
        <v>754</v>
      </c>
      <c r="C342" s="1">
        <v>15</v>
      </c>
      <c r="D342" s="1" t="s">
        <v>827</v>
      </c>
      <c r="E342" s="31">
        <v>200752.4713565532</v>
      </c>
      <c r="F342" s="31">
        <v>123290.28939490733</v>
      </c>
      <c r="G342" s="31">
        <v>145654.9944785886</v>
      </c>
      <c r="H342" s="31">
        <v>217002.35072662722</v>
      </c>
      <c r="I342" s="31">
        <f t="shared" si="70"/>
        <v>171675.0264891691</v>
      </c>
      <c r="J342" s="38">
        <f t="shared" si="71"/>
        <v>0.15630798946228941</v>
      </c>
      <c r="K342" s="31">
        <v>9359659.9295195602</v>
      </c>
      <c r="L342" s="31">
        <v>13174030.237878405</v>
      </c>
      <c r="M342" s="31">
        <v>18580672.754697498</v>
      </c>
      <c r="N342" s="31">
        <v>12131830.487399111</v>
      </c>
      <c r="O342" s="31">
        <f t="shared" si="72"/>
        <v>13311548.352373643</v>
      </c>
      <c r="P342" s="7">
        <f t="shared" si="73"/>
        <v>0.19051844844903582</v>
      </c>
      <c r="Q342" s="26">
        <v>0.36008125952260028</v>
      </c>
      <c r="R342" s="8">
        <v>156.89999389648438</v>
      </c>
      <c r="S342" s="7">
        <f t="shared" si="74"/>
        <v>0.35031703558204069</v>
      </c>
      <c r="T342" s="38">
        <f t="shared" si="75"/>
        <v>0.30030558118455891</v>
      </c>
      <c r="U342" s="31">
        <v>0</v>
      </c>
      <c r="V342" s="31">
        <v>0</v>
      </c>
      <c r="W342" s="31">
        <v>0</v>
      </c>
      <c r="X342" s="31">
        <v>0</v>
      </c>
      <c r="Y342" s="31">
        <f t="shared" si="76"/>
        <v>0</v>
      </c>
      <c r="Z342" s="7">
        <f t="shared" si="77"/>
        <v>0</v>
      </c>
      <c r="AA342" s="31" t="s">
        <v>1087</v>
      </c>
      <c r="AB342" s="31" t="s">
        <v>1088</v>
      </c>
      <c r="AC342" s="31" t="s">
        <v>1088</v>
      </c>
      <c r="AD342" s="31">
        <f t="shared" si="78"/>
        <v>0</v>
      </c>
      <c r="AE342" s="31">
        <f t="shared" si="79"/>
        <v>0</v>
      </c>
      <c r="AF342" s="7">
        <f t="shared" si="80"/>
        <v>0</v>
      </c>
      <c r="AG342" s="38">
        <f t="shared" si="81"/>
        <v>0</v>
      </c>
      <c r="AH342" s="38">
        <f t="shared" si="82"/>
        <v>15.220452354894945</v>
      </c>
      <c r="AI342" s="38" t="str">
        <f t="shared" si="83"/>
        <v>G2</v>
      </c>
    </row>
    <row r="343" spans="1:35" x14ac:dyDescent="0.25">
      <c r="A343" s="1">
        <v>52411</v>
      </c>
      <c r="B343" s="1" t="s">
        <v>402</v>
      </c>
      <c r="C343" s="1">
        <v>52</v>
      </c>
      <c r="D343" s="1" t="s">
        <v>18</v>
      </c>
      <c r="E343" s="31">
        <v>48895.129847206917</v>
      </c>
      <c r="F343" s="31">
        <v>41603.206543540437</v>
      </c>
      <c r="G343" s="31">
        <v>51216.22533884424</v>
      </c>
      <c r="H343" s="31">
        <v>45249.452250954862</v>
      </c>
      <c r="I343" s="31">
        <f t="shared" si="70"/>
        <v>46741.003495136618</v>
      </c>
      <c r="J343" s="38">
        <f t="shared" si="71"/>
        <v>3.608183511951904E-2</v>
      </c>
      <c r="K343" s="31">
        <v>3901040.2071874659</v>
      </c>
      <c r="L343" s="31">
        <v>4587370.6853275402</v>
      </c>
      <c r="M343" s="31">
        <v>4856493.8136978261</v>
      </c>
      <c r="N343" s="31">
        <v>5338171.1700520851</v>
      </c>
      <c r="O343" s="31">
        <f t="shared" si="72"/>
        <v>4670768.9690662287</v>
      </c>
      <c r="P343" s="7">
        <f t="shared" si="73"/>
        <v>4.3011090295796722E-2</v>
      </c>
      <c r="Q343" s="26">
        <v>0.23919537940649274</v>
      </c>
      <c r="R343" s="8">
        <v>103.19999694824219</v>
      </c>
      <c r="S343" s="7">
        <f t="shared" si="74"/>
        <v>0.23041885538144635</v>
      </c>
      <c r="T343" s="38">
        <f t="shared" si="75"/>
        <v>0.17087510836124528</v>
      </c>
      <c r="U343" s="31">
        <v>0</v>
      </c>
      <c r="V343" s="31">
        <v>0</v>
      </c>
      <c r="W343" s="31">
        <v>0</v>
      </c>
      <c r="X343" s="31">
        <v>0</v>
      </c>
      <c r="Y343" s="31">
        <f t="shared" si="76"/>
        <v>0</v>
      </c>
      <c r="Z343" s="7">
        <f t="shared" si="77"/>
        <v>0</v>
      </c>
      <c r="AA343" s="31" t="s">
        <v>1085</v>
      </c>
      <c r="AB343" s="31" t="s">
        <v>1088</v>
      </c>
      <c r="AC343" s="31" t="s">
        <v>1087</v>
      </c>
      <c r="AD343" s="31">
        <f t="shared" si="78"/>
        <v>0</v>
      </c>
      <c r="AE343" s="31">
        <f t="shared" si="79"/>
        <v>1</v>
      </c>
      <c r="AF343" s="7">
        <f t="shared" si="80"/>
        <v>0.5</v>
      </c>
      <c r="AG343" s="38">
        <f t="shared" si="81"/>
        <v>0.25</v>
      </c>
      <c r="AH343" s="38">
        <f t="shared" si="82"/>
        <v>15.231898116025476</v>
      </c>
      <c r="AI343" s="38" t="str">
        <f t="shared" si="83"/>
        <v>G2</v>
      </c>
    </row>
    <row r="344" spans="1:35" x14ac:dyDescent="0.25">
      <c r="A344" s="1">
        <v>18460</v>
      </c>
      <c r="B344" s="1" t="s">
        <v>831</v>
      </c>
      <c r="C344" s="1">
        <v>18</v>
      </c>
      <c r="D344" s="1" t="s">
        <v>1121</v>
      </c>
      <c r="E344" s="31">
        <v>63577.217180711727</v>
      </c>
      <c r="F344" s="31">
        <v>66979.328268402664</v>
      </c>
      <c r="G344" s="31">
        <v>125156.63523017356</v>
      </c>
      <c r="H344" s="31">
        <v>98042.060710765072</v>
      </c>
      <c r="I344" s="31">
        <f t="shared" si="70"/>
        <v>88438.810347513252</v>
      </c>
      <c r="J344" s="38">
        <f t="shared" si="71"/>
        <v>7.6208350237248965E-2</v>
      </c>
      <c r="K344" s="31">
        <v>4636513.363528694</v>
      </c>
      <c r="L344" s="31">
        <v>5061689.3111468023</v>
      </c>
      <c r="M344" s="31">
        <v>5068230.6344094742</v>
      </c>
      <c r="N344" s="31">
        <v>6592424.8148329491</v>
      </c>
      <c r="O344" s="31">
        <f t="shared" si="72"/>
        <v>5339714.5309794797</v>
      </c>
      <c r="P344" s="7">
        <f t="shared" si="73"/>
        <v>5.4430707463292129E-2</v>
      </c>
      <c r="Q344" s="26">
        <v>0.15632183908045977</v>
      </c>
      <c r="R344" s="8">
        <v>81.5</v>
      </c>
      <c r="S344" s="7">
        <f t="shared" si="74"/>
        <v>0.18196838438867555</v>
      </c>
      <c r="T344" s="38">
        <f t="shared" si="75"/>
        <v>0.1309069769774758</v>
      </c>
      <c r="U344" s="31">
        <v>0</v>
      </c>
      <c r="V344" s="31">
        <v>0</v>
      </c>
      <c r="W344" s="31">
        <v>0</v>
      </c>
      <c r="X344" s="31">
        <v>0</v>
      </c>
      <c r="Y344" s="31">
        <f t="shared" si="76"/>
        <v>0</v>
      </c>
      <c r="Z344" s="7">
        <f t="shared" si="77"/>
        <v>0</v>
      </c>
      <c r="AA344" s="31" t="s">
        <v>1085</v>
      </c>
      <c r="AB344" s="31" t="s">
        <v>1088</v>
      </c>
      <c r="AC344" s="31" t="s">
        <v>1088</v>
      </c>
      <c r="AD344" s="31">
        <f t="shared" si="78"/>
        <v>0</v>
      </c>
      <c r="AE344" s="31">
        <f t="shared" si="79"/>
        <v>1</v>
      </c>
      <c r="AF344" s="7">
        <f t="shared" si="80"/>
        <v>0.5</v>
      </c>
      <c r="AG344" s="38">
        <f t="shared" si="81"/>
        <v>0.25</v>
      </c>
      <c r="AH344" s="38">
        <f t="shared" si="82"/>
        <v>15.237177573824159</v>
      </c>
      <c r="AI344" s="38" t="str">
        <f t="shared" si="83"/>
        <v>G2</v>
      </c>
    </row>
    <row r="345" spans="1:35" x14ac:dyDescent="0.25">
      <c r="A345" s="1">
        <v>13657</v>
      </c>
      <c r="B345" s="1" t="s">
        <v>962</v>
      </c>
      <c r="C345" s="1">
        <v>13</v>
      </c>
      <c r="D345" s="1" t="s">
        <v>222</v>
      </c>
      <c r="E345" s="31">
        <v>55973.849849629936</v>
      </c>
      <c r="F345" s="31">
        <v>53648.216975266609</v>
      </c>
      <c r="G345" s="31">
        <v>80611.105375971252</v>
      </c>
      <c r="H345" s="31">
        <v>94517.238254235941</v>
      </c>
      <c r="I345" s="31">
        <f t="shared" si="70"/>
        <v>71187.602613775933</v>
      </c>
      <c r="J345" s="38">
        <f t="shared" si="71"/>
        <v>5.9607216983943216E-2</v>
      </c>
      <c r="K345" s="31">
        <v>7252854.08850375</v>
      </c>
      <c r="L345" s="31">
        <v>8370336.517021047</v>
      </c>
      <c r="M345" s="31">
        <v>8273879.1406787485</v>
      </c>
      <c r="N345" s="31">
        <v>7907533.7762989094</v>
      </c>
      <c r="O345" s="31">
        <f t="shared" si="72"/>
        <v>7951150.880625614</v>
      </c>
      <c r="P345" s="7">
        <f t="shared" si="73"/>
        <v>9.9010722741288373E-2</v>
      </c>
      <c r="Q345" s="26">
        <v>0.79008545986971856</v>
      </c>
      <c r="R345" s="8">
        <v>96.400001525878906</v>
      </c>
      <c r="S345" s="7">
        <f t="shared" si="74"/>
        <v>0.21523622739546064</v>
      </c>
      <c r="T345" s="38">
        <f t="shared" si="75"/>
        <v>0.36811080333548918</v>
      </c>
      <c r="U345" s="31">
        <v>2311.60791015625</v>
      </c>
      <c r="V345" s="31">
        <v>2425.376220703125</v>
      </c>
      <c r="W345" s="31">
        <v>528.79412841796875</v>
      </c>
      <c r="X345" s="31">
        <v>6246.33935546875</v>
      </c>
      <c r="Y345" s="31">
        <f t="shared" si="76"/>
        <v>2878.0294036865234</v>
      </c>
      <c r="Z345" s="7">
        <f t="shared" si="77"/>
        <v>6.1284282353831633E-2</v>
      </c>
      <c r="AA345" s="31" t="s">
        <v>1087</v>
      </c>
      <c r="AB345" s="31" t="s">
        <v>1087</v>
      </c>
      <c r="AC345" s="31" t="s">
        <v>1087</v>
      </c>
      <c r="AD345" s="31">
        <f t="shared" si="78"/>
        <v>0</v>
      </c>
      <c r="AE345" s="31">
        <f t="shared" si="79"/>
        <v>0</v>
      </c>
      <c r="AF345" s="7">
        <f t="shared" si="80"/>
        <v>0</v>
      </c>
      <c r="AG345" s="38">
        <f t="shared" si="81"/>
        <v>3.0642141176915817E-2</v>
      </c>
      <c r="AH345" s="38">
        <f t="shared" si="82"/>
        <v>15.278672049878276</v>
      </c>
      <c r="AI345" s="38" t="str">
        <f t="shared" si="83"/>
        <v>G2</v>
      </c>
    </row>
    <row r="346" spans="1:35" x14ac:dyDescent="0.25">
      <c r="A346" s="1">
        <v>95015</v>
      </c>
      <c r="B346" s="1" t="s">
        <v>668</v>
      </c>
      <c r="C346" s="1">
        <v>95</v>
      </c>
      <c r="D346" s="1" t="s">
        <v>965</v>
      </c>
      <c r="E346" s="31">
        <v>81318.241384373687</v>
      </c>
      <c r="F346" s="31">
        <v>153485.29079218901</v>
      </c>
      <c r="G346" s="31">
        <v>139632.36306067772</v>
      </c>
      <c r="H346" s="31">
        <v>227839.29021061346</v>
      </c>
      <c r="I346" s="31">
        <f t="shared" si="70"/>
        <v>150568.79636196347</v>
      </c>
      <c r="J346" s="38">
        <f t="shared" si="71"/>
        <v>0.13599710200300491</v>
      </c>
      <c r="K346" s="31">
        <v>4633678.1992084887</v>
      </c>
      <c r="L346" s="31">
        <v>4998496.1902903132</v>
      </c>
      <c r="M346" s="31">
        <v>5395126.058159519</v>
      </c>
      <c r="N346" s="31">
        <v>5448831.5878180908</v>
      </c>
      <c r="O346" s="31">
        <f t="shared" si="72"/>
        <v>5119033.0088691032</v>
      </c>
      <c r="P346" s="7">
        <f t="shared" si="73"/>
        <v>5.0663437535926226E-2</v>
      </c>
      <c r="Q346" s="26">
        <v>0.58354416455835445</v>
      </c>
      <c r="R346" s="8">
        <v>149.80000305175781</v>
      </c>
      <c r="S346" s="7">
        <f t="shared" si="74"/>
        <v>0.33446459554290842</v>
      </c>
      <c r="T346" s="38">
        <f t="shared" si="75"/>
        <v>0.3228907325457297</v>
      </c>
      <c r="U346" s="31">
        <v>0</v>
      </c>
      <c r="V346" s="31">
        <v>0</v>
      </c>
      <c r="W346" s="31">
        <v>0</v>
      </c>
      <c r="X346" s="31">
        <v>0</v>
      </c>
      <c r="Y346" s="31">
        <f t="shared" si="76"/>
        <v>0</v>
      </c>
      <c r="Z346" s="7">
        <f t="shared" si="77"/>
        <v>0</v>
      </c>
      <c r="AA346" s="31" t="s">
        <v>1087</v>
      </c>
      <c r="AB346" s="31" t="s">
        <v>1088</v>
      </c>
      <c r="AC346" s="31" t="s">
        <v>1087</v>
      </c>
      <c r="AD346" s="31">
        <f t="shared" si="78"/>
        <v>0</v>
      </c>
      <c r="AE346" s="31">
        <f t="shared" si="79"/>
        <v>0</v>
      </c>
      <c r="AF346" s="7">
        <f t="shared" si="80"/>
        <v>0</v>
      </c>
      <c r="AG346" s="38">
        <f t="shared" si="81"/>
        <v>0</v>
      </c>
      <c r="AH346" s="38">
        <f t="shared" si="82"/>
        <v>15.296261151624488</v>
      </c>
      <c r="AI346" s="38" t="str">
        <f t="shared" si="83"/>
        <v>G2</v>
      </c>
    </row>
    <row r="347" spans="1:35" x14ac:dyDescent="0.25">
      <c r="A347" s="1">
        <v>18247</v>
      </c>
      <c r="B347" s="1" t="s">
        <v>546</v>
      </c>
      <c r="C347" s="1">
        <v>18</v>
      </c>
      <c r="D347" s="1" t="s">
        <v>1121</v>
      </c>
      <c r="E347" s="31">
        <v>81114.432146646199</v>
      </c>
      <c r="F347" s="31">
        <v>100293.17250390485</v>
      </c>
      <c r="G347" s="31">
        <v>120204.21885295351</v>
      </c>
      <c r="H347" s="31">
        <v>149149.79463821882</v>
      </c>
      <c r="I347" s="31">
        <f t="shared" si="70"/>
        <v>112690.40453543085</v>
      </c>
      <c r="J347" s="38">
        <f t="shared" si="71"/>
        <v>9.954607551032435E-2</v>
      </c>
      <c r="K347" s="31">
        <v>5348390.3092526849</v>
      </c>
      <c r="L347" s="31">
        <v>5845741.5989313256</v>
      </c>
      <c r="M347" s="31">
        <v>6006519.7607225357</v>
      </c>
      <c r="N347" s="31">
        <v>6520485.6444298225</v>
      </c>
      <c r="O347" s="31">
        <f t="shared" si="72"/>
        <v>5930284.3283340922</v>
      </c>
      <c r="P347" s="7">
        <f t="shared" si="73"/>
        <v>6.4512366391092271E-2</v>
      </c>
      <c r="Q347" s="26">
        <v>0.65094637936486421</v>
      </c>
      <c r="R347" s="8">
        <v>152.80000305175781</v>
      </c>
      <c r="S347" s="7">
        <f t="shared" si="74"/>
        <v>0.34116281828114187</v>
      </c>
      <c r="T347" s="38">
        <f t="shared" si="75"/>
        <v>0.35220718801236611</v>
      </c>
      <c r="U347" s="31">
        <v>876.0628662109375</v>
      </c>
      <c r="V347" s="31">
        <v>452.66390991210938</v>
      </c>
      <c r="W347" s="31">
        <v>512.73199462890625</v>
      </c>
      <c r="X347" s="31">
        <v>953.15533447265625</v>
      </c>
      <c r="Y347" s="31">
        <f t="shared" si="76"/>
        <v>698.65352630615234</v>
      </c>
      <c r="Z347" s="7">
        <f t="shared" si="77"/>
        <v>1.4877012694450558E-2</v>
      </c>
      <c r="AA347" s="31" t="s">
        <v>1087</v>
      </c>
      <c r="AB347" s="31" t="s">
        <v>1088</v>
      </c>
      <c r="AC347" s="31" t="s">
        <v>1087</v>
      </c>
      <c r="AD347" s="31">
        <f t="shared" si="78"/>
        <v>0</v>
      </c>
      <c r="AE347" s="31">
        <f t="shared" si="79"/>
        <v>0</v>
      </c>
      <c r="AF347" s="7">
        <f t="shared" si="80"/>
        <v>0</v>
      </c>
      <c r="AG347" s="38">
        <f t="shared" si="81"/>
        <v>7.438506347225279E-3</v>
      </c>
      <c r="AH347" s="38">
        <f t="shared" si="82"/>
        <v>15.306392328997189</v>
      </c>
      <c r="AI347" s="38" t="str">
        <f t="shared" si="83"/>
        <v>G2</v>
      </c>
    </row>
    <row r="348" spans="1:35" x14ac:dyDescent="0.25">
      <c r="A348" s="1">
        <v>85136</v>
      </c>
      <c r="B348" s="1" t="s">
        <v>514</v>
      </c>
      <c r="C348" s="1">
        <v>85</v>
      </c>
      <c r="D348" s="1" t="s">
        <v>114</v>
      </c>
      <c r="E348" s="31">
        <v>182685.76300686723</v>
      </c>
      <c r="F348" s="31">
        <v>212240.56489069379</v>
      </c>
      <c r="G348" s="31">
        <v>251265.98686038359</v>
      </c>
      <c r="H348" s="31">
        <v>231017.61508995329</v>
      </c>
      <c r="I348" s="31">
        <f t="shared" si="70"/>
        <v>219302.48246197446</v>
      </c>
      <c r="J348" s="38">
        <f t="shared" si="71"/>
        <v>0.20214070768840067</v>
      </c>
      <c r="K348" s="31">
        <v>5675382.370697774</v>
      </c>
      <c r="L348" s="31">
        <v>5468762.2588549042</v>
      </c>
      <c r="M348" s="31">
        <v>5991544.4706444349</v>
      </c>
      <c r="N348" s="31">
        <v>5953666.2613620786</v>
      </c>
      <c r="O348" s="31">
        <f t="shared" si="72"/>
        <v>5772338.8403897984</v>
      </c>
      <c r="P348" s="7">
        <f t="shared" si="73"/>
        <v>6.1816067755821567E-2</v>
      </c>
      <c r="Q348" s="26">
        <v>0.42957746478873238</v>
      </c>
      <c r="R348" s="8">
        <v>125.5</v>
      </c>
      <c r="S348" s="7">
        <f t="shared" si="74"/>
        <v>0.28020898454943288</v>
      </c>
      <c r="T348" s="38">
        <f t="shared" si="75"/>
        <v>0.25720083903132895</v>
      </c>
      <c r="U348" s="31">
        <v>0</v>
      </c>
      <c r="V348" s="31">
        <v>0</v>
      </c>
      <c r="W348" s="31">
        <v>0</v>
      </c>
      <c r="X348" s="31">
        <v>0</v>
      </c>
      <c r="Y348" s="31">
        <f t="shared" si="76"/>
        <v>0</v>
      </c>
      <c r="Z348" s="7">
        <f t="shared" si="77"/>
        <v>0</v>
      </c>
      <c r="AA348" s="31" t="s">
        <v>1087</v>
      </c>
      <c r="AB348" s="31" t="s">
        <v>1087</v>
      </c>
      <c r="AC348" s="31" t="s">
        <v>1087</v>
      </c>
      <c r="AD348" s="31">
        <f t="shared" si="78"/>
        <v>0</v>
      </c>
      <c r="AE348" s="31">
        <f t="shared" si="79"/>
        <v>0</v>
      </c>
      <c r="AF348" s="7">
        <f t="shared" si="80"/>
        <v>0</v>
      </c>
      <c r="AG348" s="38">
        <f t="shared" si="81"/>
        <v>0</v>
      </c>
      <c r="AH348" s="38">
        <f t="shared" si="82"/>
        <v>15.311384890657653</v>
      </c>
      <c r="AI348" s="38" t="str">
        <f t="shared" si="83"/>
        <v>G2</v>
      </c>
    </row>
    <row r="349" spans="1:35" x14ac:dyDescent="0.25">
      <c r="A349" s="1">
        <v>25873</v>
      </c>
      <c r="B349" s="1" t="s">
        <v>502</v>
      </c>
      <c r="C349" s="1">
        <v>25</v>
      </c>
      <c r="D349" s="1" t="s">
        <v>61</v>
      </c>
      <c r="E349" s="31">
        <v>167776.07560923163</v>
      </c>
      <c r="F349" s="31">
        <v>158774.00878279109</v>
      </c>
      <c r="G349" s="31">
        <v>178255.22141922891</v>
      </c>
      <c r="H349" s="31">
        <v>264664.17703907751</v>
      </c>
      <c r="I349" s="31">
        <f t="shared" si="70"/>
        <v>192367.37071258228</v>
      </c>
      <c r="J349" s="38">
        <f t="shared" si="71"/>
        <v>0.17622058741358274</v>
      </c>
      <c r="K349" s="31">
        <v>19077527.090932265</v>
      </c>
      <c r="L349" s="31">
        <v>12903383.423840363</v>
      </c>
      <c r="M349" s="31">
        <v>12252539.12084958</v>
      </c>
      <c r="N349" s="31">
        <v>16083258.523916917</v>
      </c>
      <c r="O349" s="31">
        <f t="shared" si="72"/>
        <v>15079177.03988478</v>
      </c>
      <c r="P349" s="7">
        <f t="shared" si="73"/>
        <v>0.22069376323537895</v>
      </c>
      <c r="Q349" s="26">
        <v>0.33056427920170195</v>
      </c>
      <c r="R349" s="8">
        <v>110.19999694824219</v>
      </c>
      <c r="S349" s="7">
        <f t="shared" si="74"/>
        <v>0.24604804177065773</v>
      </c>
      <c r="T349" s="38">
        <f t="shared" si="75"/>
        <v>0.26576869473591286</v>
      </c>
      <c r="U349" s="31">
        <v>2281.095947265625</v>
      </c>
      <c r="V349" s="31">
        <v>1650.9788818359375</v>
      </c>
      <c r="W349" s="31">
        <v>1593.8369140625</v>
      </c>
      <c r="X349" s="31">
        <v>1519.6029052734375</v>
      </c>
      <c r="Y349" s="31">
        <f t="shared" si="76"/>
        <v>1761.378662109375</v>
      </c>
      <c r="Z349" s="7">
        <f t="shared" si="77"/>
        <v>3.7506506056698564E-2</v>
      </c>
      <c r="AA349" s="31" t="s">
        <v>1087</v>
      </c>
      <c r="AB349" s="31" t="s">
        <v>1088</v>
      </c>
      <c r="AC349" s="31" t="s">
        <v>1087</v>
      </c>
      <c r="AD349" s="31">
        <f t="shared" si="78"/>
        <v>0</v>
      </c>
      <c r="AE349" s="31">
        <f t="shared" si="79"/>
        <v>0</v>
      </c>
      <c r="AF349" s="7">
        <f t="shared" si="80"/>
        <v>0</v>
      </c>
      <c r="AG349" s="38">
        <f t="shared" si="81"/>
        <v>1.8753253028349282E-2</v>
      </c>
      <c r="AH349" s="38">
        <f t="shared" si="82"/>
        <v>15.358084505928163</v>
      </c>
      <c r="AI349" s="38" t="str">
        <f t="shared" si="83"/>
        <v>G2</v>
      </c>
    </row>
    <row r="350" spans="1:35" x14ac:dyDescent="0.25">
      <c r="A350" s="1">
        <v>8372</v>
      </c>
      <c r="B350" s="1" t="s">
        <v>1048</v>
      </c>
      <c r="C350" s="1">
        <v>8</v>
      </c>
      <c r="D350" s="1" t="s">
        <v>1102</v>
      </c>
      <c r="E350" s="31">
        <v>66140.242111789077</v>
      </c>
      <c r="F350" s="31">
        <v>95515.256102337327</v>
      </c>
      <c r="G350" s="31">
        <v>104681.14911678155</v>
      </c>
      <c r="H350" s="31">
        <v>117160.23737598596</v>
      </c>
      <c r="I350" s="31">
        <f t="shared" si="70"/>
        <v>95874.221176723469</v>
      </c>
      <c r="J350" s="38">
        <f t="shared" si="71"/>
        <v>8.3363573678642763E-2</v>
      </c>
      <c r="K350" s="31">
        <v>6725626.8846189864</v>
      </c>
      <c r="L350" s="31">
        <v>7270395.9363831785</v>
      </c>
      <c r="M350" s="31">
        <v>7181110.8116217256</v>
      </c>
      <c r="N350" s="31">
        <v>6708593.4735647552</v>
      </c>
      <c r="O350" s="31">
        <f t="shared" si="72"/>
        <v>6971431.7765471609</v>
      </c>
      <c r="P350" s="7">
        <f t="shared" si="73"/>
        <v>8.228586837756606E-2</v>
      </c>
      <c r="Q350" s="26">
        <v>0.67553254789955963</v>
      </c>
      <c r="R350" s="8">
        <v>119.80000305175781</v>
      </c>
      <c r="S350" s="7">
        <f t="shared" si="74"/>
        <v>0.26748236816057386</v>
      </c>
      <c r="T350" s="38">
        <f t="shared" si="75"/>
        <v>0.34176692814589987</v>
      </c>
      <c r="U350" s="31">
        <v>6386.27392578125</v>
      </c>
      <c r="V350" s="31">
        <v>3691.44921875</v>
      </c>
      <c r="W350" s="31">
        <v>3575.650146484375</v>
      </c>
      <c r="X350" s="31">
        <v>0</v>
      </c>
      <c r="Y350" s="31">
        <f t="shared" si="76"/>
        <v>3413.3433227539063</v>
      </c>
      <c r="Z350" s="7">
        <f t="shared" si="77"/>
        <v>7.2683168453480024E-2</v>
      </c>
      <c r="AA350" s="31" t="s">
        <v>1087</v>
      </c>
      <c r="AB350" s="31" t="s">
        <v>1088</v>
      </c>
      <c r="AC350" s="31" t="s">
        <v>1087</v>
      </c>
      <c r="AD350" s="31">
        <f t="shared" si="78"/>
        <v>0</v>
      </c>
      <c r="AE350" s="31">
        <f t="shared" si="79"/>
        <v>0</v>
      </c>
      <c r="AF350" s="7">
        <f t="shared" si="80"/>
        <v>0</v>
      </c>
      <c r="AG350" s="38">
        <f t="shared" si="81"/>
        <v>3.6341584226740012E-2</v>
      </c>
      <c r="AH350" s="38">
        <f t="shared" si="82"/>
        <v>15.382402868376088</v>
      </c>
      <c r="AI350" s="38" t="str">
        <f t="shared" si="83"/>
        <v>G2</v>
      </c>
    </row>
    <row r="351" spans="1:35" x14ac:dyDescent="0.25">
      <c r="A351" s="1">
        <v>52215</v>
      </c>
      <c r="B351" s="1" t="s">
        <v>410</v>
      </c>
      <c r="C351" s="1">
        <v>52</v>
      </c>
      <c r="D351" s="1" t="s">
        <v>18</v>
      </c>
      <c r="E351" s="31">
        <v>34341.232125297407</v>
      </c>
      <c r="F351" s="31">
        <v>41218.81949614836</v>
      </c>
      <c r="G351" s="31">
        <v>80336.597195360198</v>
      </c>
      <c r="H351" s="31">
        <v>87662.787398627377</v>
      </c>
      <c r="I351" s="31">
        <f t="shared" si="70"/>
        <v>60889.859053858338</v>
      </c>
      <c r="J351" s="38">
        <f t="shared" si="71"/>
        <v>4.9697521634774325E-2</v>
      </c>
      <c r="K351" s="31">
        <v>6012795.287413721</v>
      </c>
      <c r="L351" s="31">
        <v>6487348.7820850331</v>
      </c>
      <c r="M351" s="31">
        <v>6266080.7512002559</v>
      </c>
      <c r="N351" s="31">
        <v>6304097.5742224213</v>
      </c>
      <c r="O351" s="31">
        <f t="shared" si="72"/>
        <v>6267580.5987303574</v>
      </c>
      <c r="P351" s="7">
        <f t="shared" si="73"/>
        <v>7.0270374963468246E-2</v>
      </c>
      <c r="Q351" s="26">
        <v>0.16642867342567472</v>
      </c>
      <c r="R351" s="8">
        <v>98.300003051757813</v>
      </c>
      <c r="S351" s="7">
        <f t="shared" si="74"/>
        <v>0.21947843853656743</v>
      </c>
      <c r="T351" s="38">
        <f t="shared" si="75"/>
        <v>0.15205916230857011</v>
      </c>
      <c r="U351" s="31">
        <v>1540.8770751953125</v>
      </c>
      <c r="V351" s="31">
        <v>0</v>
      </c>
      <c r="W351" s="31">
        <v>0</v>
      </c>
      <c r="X351" s="31">
        <v>2550.33544921875</v>
      </c>
      <c r="Y351" s="31">
        <f t="shared" si="76"/>
        <v>1022.8031311035156</v>
      </c>
      <c r="Z351" s="7">
        <f t="shared" si="77"/>
        <v>2.1779400793696082E-2</v>
      </c>
      <c r="AA351" s="31" t="s">
        <v>1085</v>
      </c>
      <c r="AB351" s="31" t="s">
        <v>1088</v>
      </c>
      <c r="AC351" s="31" t="s">
        <v>1088</v>
      </c>
      <c r="AD351" s="31">
        <f t="shared" si="78"/>
        <v>0</v>
      </c>
      <c r="AE351" s="31">
        <f t="shared" si="79"/>
        <v>1</v>
      </c>
      <c r="AF351" s="7">
        <f t="shared" si="80"/>
        <v>0.5</v>
      </c>
      <c r="AG351" s="38">
        <f t="shared" si="81"/>
        <v>0.26088970039684806</v>
      </c>
      <c r="AH351" s="38">
        <f t="shared" si="82"/>
        <v>15.421546144673085</v>
      </c>
      <c r="AI351" s="38" t="str">
        <f t="shared" si="83"/>
        <v>G2</v>
      </c>
    </row>
    <row r="352" spans="1:35" x14ac:dyDescent="0.25">
      <c r="A352" s="1">
        <v>23162</v>
      </c>
      <c r="B352" s="1" t="s">
        <v>894</v>
      </c>
      <c r="C352" s="1">
        <v>23</v>
      </c>
      <c r="D352" s="1" t="s">
        <v>410</v>
      </c>
      <c r="E352" s="31">
        <v>139810.75500919935</v>
      </c>
      <c r="F352" s="31">
        <v>161217.29814056933</v>
      </c>
      <c r="G352" s="31">
        <v>265522.75930550118</v>
      </c>
      <c r="H352" s="31">
        <v>177949.0373617181</v>
      </c>
      <c r="I352" s="31">
        <f t="shared" si="70"/>
        <v>186124.962454247</v>
      </c>
      <c r="J352" s="38">
        <f t="shared" si="71"/>
        <v>0.17021341081947716</v>
      </c>
      <c r="K352" s="31">
        <v>6055780.497670765</v>
      </c>
      <c r="L352" s="31">
        <v>5693578.0975843333</v>
      </c>
      <c r="M352" s="31">
        <v>6216597.7596620163</v>
      </c>
      <c r="N352" s="31">
        <v>5773572.7721438138</v>
      </c>
      <c r="O352" s="31">
        <f t="shared" si="72"/>
        <v>5934882.2817652328</v>
      </c>
      <c r="P352" s="7">
        <f t="shared" si="73"/>
        <v>6.4590858380466451E-2</v>
      </c>
      <c r="Q352" s="26">
        <v>0.57552581261950286</v>
      </c>
      <c r="R352" s="8">
        <v>107.30000305175781</v>
      </c>
      <c r="S352" s="7">
        <f t="shared" si="74"/>
        <v>0.23957310675126778</v>
      </c>
      <c r="T352" s="38">
        <f t="shared" si="75"/>
        <v>0.29322992591707903</v>
      </c>
      <c r="U352" s="31">
        <v>0</v>
      </c>
      <c r="V352" s="31">
        <v>0</v>
      </c>
      <c r="W352" s="31">
        <v>0</v>
      </c>
      <c r="X352" s="31">
        <v>0</v>
      </c>
      <c r="Y352" s="31">
        <f t="shared" si="76"/>
        <v>0</v>
      </c>
      <c r="Z352" s="7">
        <f t="shared" si="77"/>
        <v>0</v>
      </c>
      <c r="AA352" s="31" t="s">
        <v>1087</v>
      </c>
      <c r="AB352" s="31" t="s">
        <v>1088</v>
      </c>
      <c r="AC352" s="31" t="s">
        <v>1088</v>
      </c>
      <c r="AD352" s="31">
        <f t="shared" si="78"/>
        <v>0</v>
      </c>
      <c r="AE352" s="31">
        <f t="shared" si="79"/>
        <v>0</v>
      </c>
      <c r="AF352" s="7">
        <f t="shared" si="80"/>
        <v>0</v>
      </c>
      <c r="AG352" s="38">
        <f t="shared" si="81"/>
        <v>0</v>
      </c>
      <c r="AH352" s="38">
        <f t="shared" si="82"/>
        <v>15.448111224551871</v>
      </c>
      <c r="AI352" s="38" t="str">
        <f t="shared" si="83"/>
        <v>G2</v>
      </c>
    </row>
    <row r="353" spans="1:35" x14ac:dyDescent="0.25">
      <c r="A353" s="1">
        <v>41503</v>
      </c>
      <c r="B353" s="1" t="s">
        <v>312</v>
      </c>
      <c r="C353" s="1">
        <v>41</v>
      </c>
      <c r="D353" s="1" t="s">
        <v>99</v>
      </c>
      <c r="E353" s="31">
        <v>45159.693078447926</v>
      </c>
      <c r="F353" s="31">
        <v>29753.156835354457</v>
      </c>
      <c r="G353" s="31">
        <v>37071.625673237962</v>
      </c>
      <c r="H353" s="31">
        <v>62633.071241581158</v>
      </c>
      <c r="I353" s="31">
        <f t="shared" si="70"/>
        <v>43654.386707155369</v>
      </c>
      <c r="J353" s="38">
        <f t="shared" si="71"/>
        <v>3.3111530814449591E-2</v>
      </c>
      <c r="K353" s="31">
        <v>6167063.8838164173</v>
      </c>
      <c r="L353" s="31">
        <v>7292114.7418403877</v>
      </c>
      <c r="M353" s="31">
        <v>7768823.2386037586</v>
      </c>
      <c r="N353" s="31">
        <v>7845366.8364742175</v>
      </c>
      <c r="O353" s="31">
        <f t="shared" si="72"/>
        <v>7268342.1751836957</v>
      </c>
      <c r="P353" s="7">
        <f t="shared" si="73"/>
        <v>8.7354446866644023E-2</v>
      </c>
      <c r="Q353" s="26">
        <v>0.28677068697774161</v>
      </c>
      <c r="R353" s="8">
        <v>73.800003051757813</v>
      </c>
      <c r="S353" s="7">
        <f t="shared" si="74"/>
        <v>0.16477628617432752</v>
      </c>
      <c r="T353" s="38">
        <f t="shared" si="75"/>
        <v>0.17963380667290438</v>
      </c>
      <c r="U353" s="31">
        <v>0</v>
      </c>
      <c r="V353" s="31">
        <v>0</v>
      </c>
      <c r="W353" s="31">
        <v>399.85684204101563</v>
      </c>
      <c r="X353" s="31">
        <v>0</v>
      </c>
      <c r="Y353" s="31">
        <f t="shared" si="76"/>
        <v>99.964210510253906</v>
      </c>
      <c r="Z353" s="7">
        <f t="shared" si="77"/>
        <v>2.1286213734790379E-3</v>
      </c>
      <c r="AA353" s="31" t="s">
        <v>1085</v>
      </c>
      <c r="AB353" s="31" t="s">
        <v>1088</v>
      </c>
      <c r="AC353" s="31" t="s">
        <v>1088</v>
      </c>
      <c r="AD353" s="31">
        <f t="shared" si="78"/>
        <v>0</v>
      </c>
      <c r="AE353" s="31">
        <f t="shared" si="79"/>
        <v>1</v>
      </c>
      <c r="AF353" s="7">
        <f t="shared" si="80"/>
        <v>0.5</v>
      </c>
      <c r="AG353" s="38">
        <f t="shared" si="81"/>
        <v>0.25106431068673951</v>
      </c>
      <c r="AH353" s="38">
        <f t="shared" si="82"/>
        <v>15.460321605803115</v>
      </c>
      <c r="AI353" s="38" t="str">
        <f t="shared" si="83"/>
        <v>G2</v>
      </c>
    </row>
    <row r="354" spans="1:35" x14ac:dyDescent="0.25">
      <c r="A354" s="1">
        <v>20517</v>
      </c>
      <c r="B354" s="1" t="s">
        <v>36</v>
      </c>
      <c r="C354" s="1">
        <v>20</v>
      </c>
      <c r="D354" s="1" t="s">
        <v>28</v>
      </c>
      <c r="E354" s="31">
        <v>76868.669183408158</v>
      </c>
      <c r="F354" s="31">
        <v>74947.252689000161</v>
      </c>
      <c r="G354" s="31">
        <v>86108.722954817116</v>
      </c>
      <c r="H354" s="31">
        <v>78356.751970070909</v>
      </c>
      <c r="I354" s="31">
        <f t="shared" si="70"/>
        <v>79070.34919932409</v>
      </c>
      <c r="J354" s="38">
        <f t="shared" si="71"/>
        <v>6.7192919300471735E-2</v>
      </c>
      <c r="K354" s="31">
        <v>6713435.4097506823</v>
      </c>
      <c r="L354" s="31">
        <v>6992631.001872641</v>
      </c>
      <c r="M354" s="31">
        <v>7357521.0468299901</v>
      </c>
      <c r="N354" s="31">
        <v>7367352.1533504883</v>
      </c>
      <c r="O354" s="31">
        <f t="shared" si="72"/>
        <v>7107734.90295095</v>
      </c>
      <c r="P354" s="7">
        <f t="shared" si="73"/>
        <v>8.4612708722858407E-2</v>
      </c>
      <c r="Q354" s="26">
        <v>0.77403005941978331</v>
      </c>
      <c r="R354" s="8">
        <v>143.60000610351563</v>
      </c>
      <c r="S354" s="7">
        <f t="shared" si="74"/>
        <v>0.32062160869767714</v>
      </c>
      <c r="T354" s="38">
        <f t="shared" si="75"/>
        <v>0.39308812561343959</v>
      </c>
      <c r="U354" s="31">
        <v>1653.8477783203125</v>
      </c>
      <c r="V354" s="31">
        <v>0</v>
      </c>
      <c r="W354" s="31">
        <v>0</v>
      </c>
      <c r="X354" s="31">
        <v>0</v>
      </c>
      <c r="Y354" s="31">
        <f t="shared" si="76"/>
        <v>413.46194458007813</v>
      </c>
      <c r="Z354" s="7">
        <f t="shared" si="77"/>
        <v>8.8041902983176414E-3</v>
      </c>
      <c r="AA354" s="31" t="s">
        <v>1087</v>
      </c>
      <c r="AB354" s="31" t="s">
        <v>1088</v>
      </c>
      <c r="AC354" s="31" t="s">
        <v>1087</v>
      </c>
      <c r="AD354" s="31">
        <f t="shared" si="78"/>
        <v>0</v>
      </c>
      <c r="AE354" s="31">
        <f t="shared" si="79"/>
        <v>0</v>
      </c>
      <c r="AF354" s="7">
        <f t="shared" si="80"/>
        <v>0</v>
      </c>
      <c r="AG354" s="38">
        <f t="shared" si="81"/>
        <v>4.4020951491588207E-3</v>
      </c>
      <c r="AH354" s="38">
        <f t="shared" si="82"/>
        <v>15.489438002102338</v>
      </c>
      <c r="AI354" s="38" t="str">
        <f t="shared" si="83"/>
        <v>G2</v>
      </c>
    </row>
    <row r="355" spans="1:35" x14ac:dyDescent="0.25">
      <c r="A355" s="1">
        <v>54347</v>
      </c>
      <c r="B355" s="1" t="s">
        <v>211</v>
      </c>
      <c r="C355" s="1">
        <v>54</v>
      </c>
      <c r="D355" s="1" t="s">
        <v>12</v>
      </c>
      <c r="E355" s="31">
        <v>124119.27599706018</v>
      </c>
      <c r="F355" s="31">
        <v>145616.68681983071</v>
      </c>
      <c r="G355" s="31">
        <v>139558.13291499403</v>
      </c>
      <c r="H355" s="31">
        <v>180414.83309713943</v>
      </c>
      <c r="I355" s="31">
        <f t="shared" si="70"/>
        <v>147427.23220725608</v>
      </c>
      <c r="J355" s="38">
        <f t="shared" si="71"/>
        <v>0.13297392090397309</v>
      </c>
      <c r="K355" s="31">
        <v>3962991.5040779072</v>
      </c>
      <c r="L355" s="31">
        <v>4579175.5085796947</v>
      </c>
      <c r="M355" s="31">
        <v>4898223.7841820512</v>
      </c>
      <c r="N355" s="31">
        <v>4621101.9996228321</v>
      </c>
      <c r="O355" s="31">
        <f t="shared" si="72"/>
        <v>4515373.1991156209</v>
      </c>
      <c r="P355" s="7">
        <f t="shared" si="73"/>
        <v>4.0358318077368803E-2</v>
      </c>
      <c r="Q355" s="26">
        <v>0.25562422744128555</v>
      </c>
      <c r="R355" s="8">
        <v>54.900001525878906</v>
      </c>
      <c r="S355" s="7">
        <f t="shared" si="74"/>
        <v>0.1225774795165645</v>
      </c>
      <c r="T355" s="38">
        <f t="shared" si="75"/>
        <v>0.13952000834507294</v>
      </c>
      <c r="U355" s="31">
        <v>7409.71826171875</v>
      </c>
      <c r="V355" s="31">
        <v>19695.00390625</v>
      </c>
      <c r="W355" s="31">
        <v>7615.501953125</v>
      </c>
      <c r="X355" s="31">
        <v>37546.6015625</v>
      </c>
      <c r="Y355" s="31">
        <f t="shared" si="76"/>
        <v>18066.706420898438</v>
      </c>
      <c r="Z355" s="7">
        <f t="shared" si="77"/>
        <v>0.38470945991166122</v>
      </c>
      <c r="AA355" s="31" t="s">
        <v>1087</v>
      </c>
      <c r="AB355" s="31" t="s">
        <v>1088</v>
      </c>
      <c r="AC355" s="31" t="s">
        <v>1088</v>
      </c>
      <c r="AD355" s="31">
        <f t="shared" si="78"/>
        <v>0</v>
      </c>
      <c r="AE355" s="31">
        <f t="shared" si="79"/>
        <v>0</v>
      </c>
      <c r="AF355" s="7">
        <f t="shared" si="80"/>
        <v>0</v>
      </c>
      <c r="AG355" s="38">
        <f t="shared" si="81"/>
        <v>0.19235472995583061</v>
      </c>
      <c r="AH355" s="38">
        <f t="shared" si="82"/>
        <v>15.494955306829219</v>
      </c>
      <c r="AI355" s="38" t="str">
        <f t="shared" si="83"/>
        <v>G2</v>
      </c>
    </row>
    <row r="356" spans="1:35" x14ac:dyDescent="0.25">
      <c r="A356" s="1">
        <v>5250</v>
      </c>
      <c r="B356" s="1" t="s">
        <v>20</v>
      </c>
      <c r="C356" s="1">
        <v>5</v>
      </c>
      <c r="D356" s="1" t="s">
        <v>15</v>
      </c>
      <c r="E356" s="31">
        <v>116251.98848568006</v>
      </c>
      <c r="F356" s="31">
        <v>142603.77345087851</v>
      </c>
      <c r="G356" s="31">
        <v>131110.91585559753</v>
      </c>
      <c r="H356" s="31">
        <v>147701.4319936079</v>
      </c>
      <c r="I356" s="31">
        <f t="shared" si="70"/>
        <v>134417.027446441</v>
      </c>
      <c r="J356" s="38">
        <f t="shared" si="71"/>
        <v>0.12045397759213794</v>
      </c>
      <c r="K356" s="31">
        <v>12345443.136275783</v>
      </c>
      <c r="L356" s="31">
        <v>12082397.863425611</v>
      </c>
      <c r="M356" s="31">
        <v>11180254.210586218</v>
      </c>
      <c r="N356" s="31">
        <v>13531619.72052495</v>
      </c>
      <c r="O356" s="31">
        <f t="shared" si="72"/>
        <v>12284928.732703142</v>
      </c>
      <c r="P356" s="7">
        <f t="shared" si="73"/>
        <v>0.17299295205476095</v>
      </c>
      <c r="Q356" s="26">
        <v>0.52346570397111913</v>
      </c>
      <c r="R356" s="8">
        <v>120.19999694824219</v>
      </c>
      <c r="S356" s="7">
        <f t="shared" si="74"/>
        <v>0.26837545089810261</v>
      </c>
      <c r="T356" s="38">
        <f t="shared" si="75"/>
        <v>0.32161136897466092</v>
      </c>
      <c r="U356" s="31">
        <v>2071.031005859375</v>
      </c>
      <c r="V356" s="31">
        <v>3211.2197265625</v>
      </c>
      <c r="W356" s="31">
        <v>408.2647705078125</v>
      </c>
      <c r="X356" s="31">
        <v>3194.78466796875</v>
      </c>
      <c r="Y356" s="31">
        <f t="shared" si="76"/>
        <v>2221.3250427246094</v>
      </c>
      <c r="Z356" s="7">
        <f t="shared" si="77"/>
        <v>4.7300528251586857E-2</v>
      </c>
      <c r="AA356" s="31" t="s">
        <v>1087</v>
      </c>
      <c r="AB356" s="31" t="s">
        <v>1088</v>
      </c>
      <c r="AC356" s="31" t="s">
        <v>1087</v>
      </c>
      <c r="AD356" s="31">
        <f t="shared" si="78"/>
        <v>0</v>
      </c>
      <c r="AE356" s="31">
        <f t="shared" si="79"/>
        <v>0</v>
      </c>
      <c r="AF356" s="7">
        <f t="shared" si="80"/>
        <v>0</v>
      </c>
      <c r="AG356" s="38">
        <f t="shared" si="81"/>
        <v>2.3650264125793428E-2</v>
      </c>
      <c r="AH356" s="38">
        <f t="shared" si="82"/>
        <v>15.523853689753075</v>
      </c>
      <c r="AI356" s="38" t="str">
        <f t="shared" si="83"/>
        <v>G2</v>
      </c>
    </row>
    <row r="357" spans="1:35" x14ac:dyDescent="0.25">
      <c r="A357" s="1">
        <v>81794</v>
      </c>
      <c r="B357" s="1" t="s">
        <v>551</v>
      </c>
      <c r="C357" s="1">
        <v>81</v>
      </c>
      <c r="D357" s="1" t="s">
        <v>104</v>
      </c>
      <c r="E357" s="31">
        <v>69883.013211727288</v>
      </c>
      <c r="F357" s="31">
        <v>98583.931900831652</v>
      </c>
      <c r="G357" s="31">
        <v>114789.33710474295</v>
      </c>
      <c r="H357" s="31">
        <v>123089.58185449232</v>
      </c>
      <c r="I357" s="31">
        <f t="shared" si="70"/>
        <v>101586.46601794855</v>
      </c>
      <c r="J357" s="38">
        <f t="shared" si="71"/>
        <v>8.8860564918231869E-2</v>
      </c>
      <c r="K357" s="31">
        <v>11172524.758450136</v>
      </c>
      <c r="L357" s="31">
        <v>11505938.088710923</v>
      </c>
      <c r="M357" s="31">
        <v>11509664.776281124</v>
      </c>
      <c r="N357" s="31">
        <v>11816311.38261551</v>
      </c>
      <c r="O357" s="31">
        <f t="shared" si="72"/>
        <v>11501109.751514424</v>
      </c>
      <c r="P357" s="7">
        <f t="shared" si="73"/>
        <v>0.15961232259338753</v>
      </c>
      <c r="Q357" s="26">
        <v>0.37922604608853849</v>
      </c>
      <c r="R357" s="8">
        <v>189.60000610351563</v>
      </c>
      <c r="S357" s="7">
        <f t="shared" si="74"/>
        <v>0.42332769068392345</v>
      </c>
      <c r="T357" s="38">
        <f t="shared" si="75"/>
        <v>0.32072201978861647</v>
      </c>
      <c r="U357" s="31">
        <v>1146.2266845703125</v>
      </c>
      <c r="V357" s="31">
        <v>202.57283020019531</v>
      </c>
      <c r="W357" s="31">
        <v>0</v>
      </c>
      <c r="X357" s="31">
        <v>19803.119140625</v>
      </c>
      <c r="Y357" s="31">
        <f t="shared" si="76"/>
        <v>5287.979663848877</v>
      </c>
      <c r="Z357" s="7">
        <f t="shared" si="77"/>
        <v>0.11260136480382262</v>
      </c>
      <c r="AA357" s="31" t="s">
        <v>1087</v>
      </c>
      <c r="AB357" s="31" t="s">
        <v>1088</v>
      </c>
      <c r="AC357" s="31" t="s">
        <v>1087</v>
      </c>
      <c r="AD357" s="31">
        <f t="shared" si="78"/>
        <v>0</v>
      </c>
      <c r="AE357" s="31">
        <f t="shared" si="79"/>
        <v>0</v>
      </c>
      <c r="AF357" s="7">
        <f t="shared" si="80"/>
        <v>0</v>
      </c>
      <c r="AG357" s="38">
        <f t="shared" si="81"/>
        <v>5.6300682401911308E-2</v>
      </c>
      <c r="AH357" s="38">
        <f t="shared" si="82"/>
        <v>15.529442236958655</v>
      </c>
      <c r="AI357" s="38" t="str">
        <f t="shared" si="83"/>
        <v>G2</v>
      </c>
    </row>
    <row r="358" spans="1:35" x14ac:dyDescent="0.25">
      <c r="A358" s="1">
        <v>47555</v>
      </c>
      <c r="B358" s="1" t="s">
        <v>819</v>
      </c>
      <c r="C358" s="1">
        <v>47</v>
      </c>
      <c r="D358" s="1" t="s">
        <v>69</v>
      </c>
      <c r="E358" s="31">
        <v>42561.178741371528</v>
      </c>
      <c r="F358" s="31">
        <v>62798.831194243416</v>
      </c>
      <c r="G358" s="31">
        <v>79237.801718449802</v>
      </c>
      <c r="H358" s="31">
        <v>95342.589684202685</v>
      </c>
      <c r="I358" s="31">
        <f t="shared" si="70"/>
        <v>69985.100334566858</v>
      </c>
      <c r="J358" s="38">
        <f t="shared" si="71"/>
        <v>5.8450028404298825E-2</v>
      </c>
      <c r="K358" s="31">
        <v>5932237.9091383331</v>
      </c>
      <c r="L358" s="31">
        <v>6381614.3406301904</v>
      </c>
      <c r="M358" s="31">
        <v>7318022.2008686466</v>
      </c>
      <c r="N358" s="31">
        <v>6260410.9073740644</v>
      </c>
      <c r="O358" s="31">
        <f t="shared" si="72"/>
        <v>6473071.3395028086</v>
      </c>
      <c r="P358" s="7">
        <f t="shared" si="73"/>
        <v>7.3778321984410949E-2</v>
      </c>
      <c r="Q358" s="26">
        <v>0.7659210344350712</v>
      </c>
      <c r="R358" s="8">
        <v>95.900001525878906</v>
      </c>
      <c r="S358" s="7">
        <f t="shared" si="74"/>
        <v>0.21411985693908839</v>
      </c>
      <c r="T358" s="38">
        <f t="shared" si="75"/>
        <v>0.35127307111952349</v>
      </c>
      <c r="U358" s="31">
        <v>972.1297607421875</v>
      </c>
      <c r="V358" s="31">
        <v>2385.30029296875</v>
      </c>
      <c r="W358" s="31">
        <v>12091.4462890625</v>
      </c>
      <c r="X358" s="31">
        <v>5963.9052734375</v>
      </c>
      <c r="Y358" s="31">
        <f t="shared" si="76"/>
        <v>5353.1954040527344</v>
      </c>
      <c r="Z358" s="7">
        <f t="shared" si="77"/>
        <v>0.1139900579948817</v>
      </c>
      <c r="AA358" s="31" t="s">
        <v>1087</v>
      </c>
      <c r="AB358" s="31" t="s">
        <v>1087</v>
      </c>
      <c r="AC358" s="31" t="s">
        <v>1087</v>
      </c>
      <c r="AD358" s="31">
        <f t="shared" si="78"/>
        <v>0</v>
      </c>
      <c r="AE358" s="31">
        <f t="shared" si="79"/>
        <v>0</v>
      </c>
      <c r="AF358" s="7">
        <f t="shared" si="80"/>
        <v>0</v>
      </c>
      <c r="AG358" s="38">
        <f t="shared" si="81"/>
        <v>5.6995028997440848E-2</v>
      </c>
      <c r="AH358" s="38">
        <f t="shared" si="82"/>
        <v>15.557270950708771</v>
      </c>
      <c r="AI358" s="38" t="str">
        <f t="shared" si="83"/>
        <v>G2</v>
      </c>
    </row>
    <row r="359" spans="1:35" x14ac:dyDescent="0.25">
      <c r="A359" s="1">
        <v>73217</v>
      </c>
      <c r="B359" s="1" t="s">
        <v>719</v>
      </c>
      <c r="C359" s="1">
        <v>73</v>
      </c>
      <c r="D359" s="1" t="s">
        <v>35</v>
      </c>
      <c r="E359" s="31">
        <v>55015.332382866996</v>
      </c>
      <c r="F359" s="31">
        <v>68413.675295293375</v>
      </c>
      <c r="G359" s="31">
        <v>134469.15908944904</v>
      </c>
      <c r="H359" s="31">
        <v>124467.31547975082</v>
      </c>
      <c r="I359" s="31">
        <f t="shared" si="70"/>
        <v>95591.370561840056</v>
      </c>
      <c r="J359" s="38">
        <f t="shared" si="71"/>
        <v>8.3091381677889334E-2</v>
      </c>
      <c r="K359" s="31">
        <v>4782082.9190805275</v>
      </c>
      <c r="L359" s="31">
        <v>4919372.0194160072</v>
      </c>
      <c r="M359" s="31">
        <v>5041008.7857318921</v>
      </c>
      <c r="N359" s="31">
        <v>5033517.6257001497</v>
      </c>
      <c r="O359" s="31">
        <f t="shared" si="72"/>
        <v>4943995.3374821441</v>
      </c>
      <c r="P359" s="7">
        <f t="shared" si="73"/>
        <v>4.7675357023945569E-2</v>
      </c>
      <c r="Q359" s="26">
        <v>0.16898671565856416</v>
      </c>
      <c r="R359" s="8">
        <v>75.5</v>
      </c>
      <c r="S359" s="7">
        <f t="shared" si="74"/>
        <v>0.16857193891220862</v>
      </c>
      <c r="T359" s="38">
        <f t="shared" si="75"/>
        <v>0.12841133719823947</v>
      </c>
      <c r="U359" s="31">
        <v>1366.972412109375</v>
      </c>
      <c r="V359" s="31">
        <v>0</v>
      </c>
      <c r="W359" s="31">
        <v>620.5394287109375</v>
      </c>
      <c r="X359" s="31">
        <v>0</v>
      </c>
      <c r="Y359" s="31">
        <f t="shared" si="76"/>
        <v>496.87796020507813</v>
      </c>
      <c r="Z359" s="7">
        <f t="shared" si="77"/>
        <v>1.0580437145499243E-2</v>
      </c>
      <c r="AA359" s="31" t="s">
        <v>1085</v>
      </c>
      <c r="AB359" s="31" t="s">
        <v>1088</v>
      </c>
      <c r="AC359" s="31" t="s">
        <v>1088</v>
      </c>
      <c r="AD359" s="31">
        <f t="shared" si="78"/>
        <v>0</v>
      </c>
      <c r="AE359" s="31">
        <f t="shared" si="79"/>
        <v>1</v>
      </c>
      <c r="AF359" s="7">
        <f t="shared" si="80"/>
        <v>0.5</v>
      </c>
      <c r="AG359" s="38">
        <f t="shared" si="81"/>
        <v>0.25529021857274964</v>
      </c>
      <c r="AH359" s="38">
        <f t="shared" si="82"/>
        <v>15.559764581629281</v>
      </c>
      <c r="AI359" s="38" t="str">
        <f t="shared" si="83"/>
        <v>G2</v>
      </c>
    </row>
    <row r="360" spans="1:35" x14ac:dyDescent="0.25">
      <c r="A360" s="1">
        <v>85279</v>
      </c>
      <c r="B360" s="1" t="s">
        <v>468</v>
      </c>
      <c r="C360" s="1">
        <v>85</v>
      </c>
      <c r="D360" s="1" t="s">
        <v>114</v>
      </c>
      <c r="E360" s="31">
        <v>77540.527388503513</v>
      </c>
      <c r="F360" s="31">
        <v>280040.42282965424</v>
      </c>
      <c r="G360" s="31">
        <v>314440.91831987188</v>
      </c>
      <c r="H360" s="31">
        <v>644562.65189430816</v>
      </c>
      <c r="I360" s="31">
        <f t="shared" si="70"/>
        <v>329146.13010808441</v>
      </c>
      <c r="J360" s="38">
        <f t="shared" si="71"/>
        <v>0.30784513486517456</v>
      </c>
      <c r="K360" s="31">
        <v>5079325.1627657684</v>
      </c>
      <c r="L360" s="31">
        <v>4903598.3344454709</v>
      </c>
      <c r="M360" s="31">
        <v>5242550.3795171892</v>
      </c>
      <c r="N360" s="31">
        <v>4759353.4072754458</v>
      </c>
      <c r="O360" s="31">
        <f t="shared" si="72"/>
        <v>4996206.821000969</v>
      </c>
      <c r="P360" s="7">
        <f t="shared" si="73"/>
        <v>4.8566662964935274E-2</v>
      </c>
      <c r="Q360" s="26">
        <v>0.36535626535626536</v>
      </c>
      <c r="R360" s="8">
        <v>28.399999618530273</v>
      </c>
      <c r="S360" s="7">
        <f t="shared" si="74"/>
        <v>6.340984107022031E-2</v>
      </c>
      <c r="T360" s="38">
        <f t="shared" si="75"/>
        <v>0.15911092313047365</v>
      </c>
      <c r="U360" s="31">
        <v>0</v>
      </c>
      <c r="V360" s="31">
        <v>0</v>
      </c>
      <c r="W360" s="31">
        <v>0</v>
      </c>
      <c r="X360" s="31">
        <v>0</v>
      </c>
      <c r="Y360" s="31">
        <f t="shared" si="76"/>
        <v>0</v>
      </c>
      <c r="Z360" s="7">
        <f t="shared" si="77"/>
        <v>0</v>
      </c>
      <c r="AA360" s="31" t="s">
        <v>1087</v>
      </c>
      <c r="AB360" s="31" t="s">
        <v>1088</v>
      </c>
      <c r="AC360" s="31" t="s">
        <v>1087</v>
      </c>
      <c r="AD360" s="31">
        <f t="shared" si="78"/>
        <v>0</v>
      </c>
      <c r="AE360" s="31">
        <f t="shared" si="79"/>
        <v>0</v>
      </c>
      <c r="AF360" s="7">
        <f t="shared" si="80"/>
        <v>0</v>
      </c>
      <c r="AG360" s="38">
        <f t="shared" si="81"/>
        <v>0</v>
      </c>
      <c r="AH360" s="38">
        <f t="shared" si="82"/>
        <v>15.565201933188275</v>
      </c>
      <c r="AI360" s="38" t="str">
        <f t="shared" si="83"/>
        <v>G2</v>
      </c>
    </row>
    <row r="361" spans="1:35" x14ac:dyDescent="0.25">
      <c r="A361" s="1">
        <v>15776</v>
      </c>
      <c r="B361" s="1" t="s">
        <v>614</v>
      </c>
      <c r="C361" s="1">
        <v>15</v>
      </c>
      <c r="D361" s="1" t="s">
        <v>827</v>
      </c>
      <c r="E361" s="31">
        <v>142494.45029812623</v>
      </c>
      <c r="F361" s="31">
        <v>211073.73279089981</v>
      </c>
      <c r="G361" s="31">
        <v>206204.78618759275</v>
      </c>
      <c r="H361" s="31">
        <v>285396.8854366403</v>
      </c>
      <c r="I361" s="31">
        <f t="shared" si="70"/>
        <v>211292.46367831476</v>
      </c>
      <c r="J361" s="38">
        <f t="shared" si="71"/>
        <v>0.19443252915148795</v>
      </c>
      <c r="K361" s="31">
        <v>14985814.58880304</v>
      </c>
      <c r="L361" s="31">
        <v>16494329.841020789</v>
      </c>
      <c r="M361" s="31">
        <v>13082463.672774812</v>
      </c>
      <c r="N361" s="31">
        <v>13482632.560672244</v>
      </c>
      <c r="O361" s="31">
        <f t="shared" si="72"/>
        <v>14511310.165817723</v>
      </c>
      <c r="P361" s="7">
        <f t="shared" si="73"/>
        <v>0.21099966752241708</v>
      </c>
      <c r="Q361" s="26">
        <v>0.22853279242731575</v>
      </c>
      <c r="R361" s="8">
        <v>157.89999389648438</v>
      </c>
      <c r="S361" s="7">
        <f t="shared" si="74"/>
        <v>0.35254977649478514</v>
      </c>
      <c r="T361" s="38">
        <f t="shared" si="75"/>
        <v>0.26402741214817266</v>
      </c>
      <c r="U361" s="31">
        <v>3267.5302734375</v>
      </c>
      <c r="V361" s="31">
        <v>0</v>
      </c>
      <c r="W361" s="31">
        <v>0</v>
      </c>
      <c r="X361" s="31">
        <v>0</v>
      </c>
      <c r="Y361" s="31">
        <f t="shared" si="76"/>
        <v>816.882568359375</v>
      </c>
      <c r="Z361" s="7">
        <f t="shared" si="77"/>
        <v>1.7394562371438473E-2</v>
      </c>
      <c r="AA361" s="31" t="s">
        <v>1087</v>
      </c>
      <c r="AB361" s="31" t="s">
        <v>1088</v>
      </c>
      <c r="AC361" s="31" t="s">
        <v>1088</v>
      </c>
      <c r="AD361" s="31">
        <f t="shared" si="78"/>
        <v>0</v>
      </c>
      <c r="AE361" s="31">
        <f t="shared" si="79"/>
        <v>0</v>
      </c>
      <c r="AF361" s="7">
        <f t="shared" si="80"/>
        <v>0</v>
      </c>
      <c r="AG361" s="38">
        <f t="shared" si="81"/>
        <v>8.6972811857192363E-3</v>
      </c>
      <c r="AH361" s="38">
        <f t="shared" si="82"/>
        <v>15.571907416179329</v>
      </c>
      <c r="AI361" s="38" t="str">
        <f t="shared" si="83"/>
        <v>G2</v>
      </c>
    </row>
    <row r="362" spans="1:35" x14ac:dyDescent="0.25">
      <c r="A362" s="1">
        <v>52678</v>
      </c>
      <c r="B362" s="1" t="s">
        <v>374</v>
      </c>
      <c r="C362" s="1">
        <v>52</v>
      </c>
      <c r="D362" s="1" t="s">
        <v>18</v>
      </c>
      <c r="E362" s="31">
        <v>28936.957774073573</v>
      </c>
      <c r="F362" s="31">
        <v>34542.981981938996</v>
      </c>
      <c r="G362" s="31">
        <v>40934.947182106356</v>
      </c>
      <c r="H362" s="31">
        <v>44177.494940284712</v>
      </c>
      <c r="I362" s="31">
        <f t="shared" si="70"/>
        <v>37148.095469600914</v>
      </c>
      <c r="J362" s="38">
        <f t="shared" si="71"/>
        <v>2.6850415100897331E-2</v>
      </c>
      <c r="K362" s="31">
        <v>2994306.3803845453</v>
      </c>
      <c r="L362" s="31">
        <v>3071036.3919032053</v>
      </c>
      <c r="M362" s="31">
        <v>3148655.2671319782</v>
      </c>
      <c r="N362" s="31">
        <v>3133569.6771817687</v>
      </c>
      <c r="O362" s="31">
        <f t="shared" si="72"/>
        <v>3086891.9291503746</v>
      </c>
      <c r="P362" s="7">
        <f t="shared" si="73"/>
        <v>1.5972612927782657E-2</v>
      </c>
      <c r="Q362" s="26">
        <v>0.38050257341810473</v>
      </c>
      <c r="R362" s="8">
        <v>76.199996948242188</v>
      </c>
      <c r="S362" s="7">
        <f t="shared" si="74"/>
        <v>0.17013485073734524</v>
      </c>
      <c r="T362" s="38">
        <f t="shared" si="75"/>
        <v>0.18887001236107756</v>
      </c>
      <c r="U362" s="31">
        <v>0</v>
      </c>
      <c r="V362" s="31">
        <v>547.17730712890625</v>
      </c>
      <c r="W362" s="31">
        <v>0</v>
      </c>
      <c r="X362" s="31">
        <v>0</v>
      </c>
      <c r="Y362" s="31">
        <f t="shared" si="76"/>
        <v>136.79432678222656</v>
      </c>
      <c r="Z362" s="7">
        <f t="shared" si="77"/>
        <v>2.912875780972182E-3</v>
      </c>
      <c r="AA362" s="31" t="s">
        <v>1085</v>
      </c>
      <c r="AB362" s="31" t="s">
        <v>1088</v>
      </c>
      <c r="AC362" s="31" t="s">
        <v>1087</v>
      </c>
      <c r="AD362" s="31">
        <f t="shared" si="78"/>
        <v>0</v>
      </c>
      <c r="AE362" s="31">
        <f t="shared" si="79"/>
        <v>1</v>
      </c>
      <c r="AF362" s="7">
        <f t="shared" si="80"/>
        <v>0.5</v>
      </c>
      <c r="AG362" s="38">
        <f t="shared" si="81"/>
        <v>0.25145643789048611</v>
      </c>
      <c r="AH362" s="38">
        <f t="shared" si="82"/>
        <v>15.572562178415367</v>
      </c>
      <c r="AI362" s="38" t="str">
        <f t="shared" si="83"/>
        <v>G2</v>
      </c>
    </row>
    <row r="363" spans="1:35" x14ac:dyDescent="0.25">
      <c r="A363" s="1">
        <v>23555</v>
      </c>
      <c r="B363" s="1" t="s">
        <v>967</v>
      </c>
      <c r="C363" s="1">
        <v>23</v>
      </c>
      <c r="D363" s="1" t="s">
        <v>410</v>
      </c>
      <c r="E363" s="31">
        <v>117199.03853863312</v>
      </c>
      <c r="F363" s="31">
        <v>132817.24137754127</v>
      </c>
      <c r="G363" s="31">
        <v>162580.32401973699</v>
      </c>
      <c r="H363" s="31">
        <v>184405.51903160257</v>
      </c>
      <c r="I363" s="31">
        <f t="shared" si="70"/>
        <v>149250.53074187849</v>
      </c>
      <c r="J363" s="38">
        <f t="shared" si="71"/>
        <v>0.13472851237379979</v>
      </c>
      <c r="K363" s="31">
        <v>7614775.2158389334</v>
      </c>
      <c r="L363" s="31">
        <v>7401496.1714019775</v>
      </c>
      <c r="M363" s="31">
        <v>6953627.9069626173</v>
      </c>
      <c r="N363" s="31">
        <v>7816153.8790647313</v>
      </c>
      <c r="O363" s="31">
        <f t="shared" si="72"/>
        <v>7446513.2933170646</v>
      </c>
      <c r="P363" s="7">
        <f t="shared" si="73"/>
        <v>9.0396018670436826E-2</v>
      </c>
      <c r="Q363" s="26">
        <v>0.63197297136393404</v>
      </c>
      <c r="R363" s="8">
        <v>122.90000152587891</v>
      </c>
      <c r="S363" s="7">
        <f t="shared" si="74"/>
        <v>0.27440386158318947</v>
      </c>
      <c r="T363" s="38">
        <f t="shared" si="75"/>
        <v>0.33225761720585339</v>
      </c>
      <c r="U363" s="31">
        <v>326.72653198242188</v>
      </c>
      <c r="V363" s="31">
        <v>0</v>
      </c>
      <c r="W363" s="31">
        <v>0</v>
      </c>
      <c r="X363" s="31">
        <v>0</v>
      </c>
      <c r="Y363" s="31">
        <f t="shared" si="76"/>
        <v>81.681632995605469</v>
      </c>
      <c r="Z363" s="7">
        <f t="shared" si="77"/>
        <v>1.739315190182807E-3</v>
      </c>
      <c r="AA363" s="31" t="s">
        <v>1087</v>
      </c>
      <c r="AB363" s="31" t="s">
        <v>1088</v>
      </c>
      <c r="AC363" s="31" t="s">
        <v>1088</v>
      </c>
      <c r="AD363" s="31">
        <f t="shared" si="78"/>
        <v>0</v>
      </c>
      <c r="AE363" s="31">
        <f t="shared" si="79"/>
        <v>0</v>
      </c>
      <c r="AF363" s="7">
        <f t="shared" si="80"/>
        <v>0</v>
      </c>
      <c r="AG363" s="38">
        <f t="shared" si="81"/>
        <v>8.6965759509140348E-4</v>
      </c>
      <c r="AH363" s="38">
        <f t="shared" si="82"/>
        <v>15.59519290582482</v>
      </c>
      <c r="AI363" s="38" t="str">
        <f t="shared" si="83"/>
        <v>G2</v>
      </c>
    </row>
    <row r="364" spans="1:35" x14ac:dyDescent="0.25">
      <c r="A364" s="1">
        <v>13458</v>
      </c>
      <c r="B364" s="1" t="s">
        <v>48</v>
      </c>
      <c r="C364" s="1">
        <v>13</v>
      </c>
      <c r="D364" s="1" t="s">
        <v>222</v>
      </c>
      <c r="E364" s="31">
        <v>6929.6083024115933</v>
      </c>
      <c r="F364" s="31">
        <v>6575.9838488679643</v>
      </c>
      <c r="G364" s="31">
        <v>14161.881089123177</v>
      </c>
      <c r="H364" s="31">
        <v>9317.5845811266572</v>
      </c>
      <c r="I364" s="31">
        <f t="shared" si="70"/>
        <v>9246.2644553823484</v>
      </c>
      <c r="J364" s="38">
        <f t="shared" si="71"/>
        <v>4.2874908932743921E-9</v>
      </c>
      <c r="K364" s="31">
        <v>4987829.8870197386</v>
      </c>
      <c r="L364" s="31">
        <v>4677862.1006289804</v>
      </c>
      <c r="M364" s="31">
        <v>4314654.1783246715</v>
      </c>
      <c r="N364" s="31">
        <v>4848545.5764357578</v>
      </c>
      <c r="O364" s="31">
        <f t="shared" si="72"/>
        <v>4707222.9356022868</v>
      </c>
      <c r="P364" s="7">
        <f t="shared" si="73"/>
        <v>4.3633398545944675E-2</v>
      </c>
      <c r="Q364" s="26">
        <v>0.51905412407555707</v>
      </c>
      <c r="R364" s="8">
        <v>29.899999618530273</v>
      </c>
      <c r="S364" s="7">
        <f t="shared" si="74"/>
        <v>6.6758952439337035E-2</v>
      </c>
      <c r="T364" s="38">
        <f t="shared" si="75"/>
        <v>0.20981549168694627</v>
      </c>
      <c r="U364" s="31">
        <v>1000.0579833984375</v>
      </c>
      <c r="V364" s="31">
        <v>1036.5538330078125</v>
      </c>
      <c r="W364" s="31">
        <v>1491.68310546875</v>
      </c>
      <c r="X364" s="31">
        <v>0</v>
      </c>
      <c r="Y364" s="31">
        <f t="shared" si="76"/>
        <v>882.07373046875</v>
      </c>
      <c r="Z364" s="7">
        <f t="shared" si="77"/>
        <v>1.8782732200616669E-2</v>
      </c>
      <c r="AA364" s="31" t="s">
        <v>1085</v>
      </c>
      <c r="AB364" s="31" t="s">
        <v>1088</v>
      </c>
      <c r="AC364" s="31" t="s">
        <v>1088</v>
      </c>
      <c r="AD364" s="31">
        <f t="shared" si="78"/>
        <v>0</v>
      </c>
      <c r="AE364" s="31">
        <f t="shared" si="79"/>
        <v>1</v>
      </c>
      <c r="AF364" s="7">
        <f t="shared" si="80"/>
        <v>0.5</v>
      </c>
      <c r="AG364" s="38">
        <f t="shared" si="81"/>
        <v>0.25939136610030833</v>
      </c>
      <c r="AH364" s="38">
        <f t="shared" si="82"/>
        <v>15.640228735824849</v>
      </c>
      <c r="AI364" s="38" t="str">
        <f t="shared" si="83"/>
        <v>G2</v>
      </c>
    </row>
    <row r="365" spans="1:35" x14ac:dyDescent="0.25">
      <c r="A365" s="1">
        <v>44001</v>
      </c>
      <c r="B365" s="1" t="s">
        <v>874</v>
      </c>
      <c r="C365" s="1">
        <v>44</v>
      </c>
      <c r="D365" s="1" t="s">
        <v>23</v>
      </c>
      <c r="E365" s="31">
        <v>74288.045047323132</v>
      </c>
      <c r="F365" s="31">
        <v>94303.467636608577</v>
      </c>
      <c r="G365" s="31">
        <v>91298.53911160928</v>
      </c>
      <c r="H365" s="31">
        <v>108487.25497536111</v>
      </c>
      <c r="I365" s="31">
        <f t="shared" si="70"/>
        <v>92094.326692725532</v>
      </c>
      <c r="J365" s="38">
        <f t="shared" si="71"/>
        <v>7.9726116349231158E-2</v>
      </c>
      <c r="K365" s="31">
        <v>5506513.0669970708</v>
      </c>
      <c r="L365" s="31">
        <v>5841628.1025073333</v>
      </c>
      <c r="M365" s="31">
        <v>5831485.5946792029</v>
      </c>
      <c r="N365" s="31">
        <v>5828512.3420508141</v>
      </c>
      <c r="O365" s="31">
        <f t="shared" si="72"/>
        <v>5752034.776558605</v>
      </c>
      <c r="P365" s="7">
        <f t="shared" si="73"/>
        <v>6.1469455641027855E-2</v>
      </c>
      <c r="Q365" s="26">
        <v>0.84987205771276186</v>
      </c>
      <c r="R365" s="8">
        <v>116.19999694824219</v>
      </c>
      <c r="S365" s="7">
        <f t="shared" si="74"/>
        <v>0.25944448724712466</v>
      </c>
      <c r="T365" s="38">
        <f t="shared" si="75"/>
        <v>0.39026200020030483</v>
      </c>
      <c r="U365" s="31">
        <v>0</v>
      </c>
      <c r="V365" s="31">
        <v>0</v>
      </c>
      <c r="W365" s="31">
        <v>0</v>
      </c>
      <c r="X365" s="31">
        <v>0</v>
      </c>
      <c r="Y365" s="31">
        <f t="shared" si="76"/>
        <v>0</v>
      </c>
      <c r="Z365" s="7">
        <f t="shared" si="77"/>
        <v>0</v>
      </c>
      <c r="AA365" s="31" t="s">
        <v>1087</v>
      </c>
      <c r="AB365" s="31" t="s">
        <v>1088</v>
      </c>
      <c r="AC365" s="31" t="s">
        <v>1088</v>
      </c>
      <c r="AD365" s="31">
        <f t="shared" si="78"/>
        <v>0</v>
      </c>
      <c r="AE365" s="31">
        <f t="shared" si="79"/>
        <v>0</v>
      </c>
      <c r="AF365" s="7">
        <f t="shared" si="80"/>
        <v>0</v>
      </c>
      <c r="AG365" s="38">
        <f t="shared" si="81"/>
        <v>0</v>
      </c>
      <c r="AH365" s="38">
        <f t="shared" si="82"/>
        <v>15.666270551651198</v>
      </c>
      <c r="AI365" s="38" t="str">
        <f t="shared" si="83"/>
        <v>G2</v>
      </c>
    </row>
    <row r="366" spans="1:35" x14ac:dyDescent="0.25">
      <c r="A366" s="1">
        <v>25743</v>
      </c>
      <c r="B366" s="1" t="s">
        <v>446</v>
      </c>
      <c r="C366" s="1">
        <v>25</v>
      </c>
      <c r="D366" s="1" t="s">
        <v>61</v>
      </c>
      <c r="E366" s="31">
        <v>152690.36187098388</v>
      </c>
      <c r="F366" s="31">
        <v>198043.41715111435</v>
      </c>
      <c r="G366" s="31">
        <v>241870.55805354883</v>
      </c>
      <c r="H366" s="31">
        <v>251659.43495571354</v>
      </c>
      <c r="I366" s="31">
        <f t="shared" si="70"/>
        <v>211065.94300784016</v>
      </c>
      <c r="J366" s="38">
        <f t="shared" si="71"/>
        <v>0.19421454442292763</v>
      </c>
      <c r="K366" s="31">
        <v>9360726.6048061755</v>
      </c>
      <c r="L366" s="31">
        <v>9456158.5002151057</v>
      </c>
      <c r="M366" s="31">
        <v>10085663.926014313</v>
      </c>
      <c r="N366" s="31">
        <v>9813550.9773275852</v>
      </c>
      <c r="O366" s="31">
        <f t="shared" si="72"/>
        <v>9679025.002090795</v>
      </c>
      <c r="P366" s="7">
        <f t="shared" si="73"/>
        <v>0.12850738450898186</v>
      </c>
      <c r="Q366" s="26">
        <v>0.28520742358078605</v>
      </c>
      <c r="R366" s="8">
        <v>172.10000610351563</v>
      </c>
      <c r="S366" s="7">
        <f t="shared" si="74"/>
        <v>0.38425472471089495</v>
      </c>
      <c r="T366" s="38">
        <f t="shared" si="75"/>
        <v>0.2659898442668876</v>
      </c>
      <c r="U366" s="31">
        <v>2310.530517578125</v>
      </c>
      <c r="V366" s="31">
        <v>0</v>
      </c>
      <c r="W366" s="31">
        <v>799.36444091796875</v>
      </c>
      <c r="X366" s="31">
        <v>682.31439208984375</v>
      </c>
      <c r="Y366" s="31">
        <f t="shared" si="76"/>
        <v>948.05233764648438</v>
      </c>
      <c r="Z366" s="7">
        <f t="shared" si="77"/>
        <v>2.0187669754907631E-2</v>
      </c>
      <c r="AA366" s="31" t="s">
        <v>1087</v>
      </c>
      <c r="AB366" s="31" t="s">
        <v>1088</v>
      </c>
      <c r="AC366" s="31" t="s">
        <v>1087</v>
      </c>
      <c r="AD366" s="31">
        <f t="shared" si="78"/>
        <v>0</v>
      </c>
      <c r="AE366" s="31">
        <f t="shared" si="79"/>
        <v>0</v>
      </c>
      <c r="AF366" s="7">
        <f t="shared" si="80"/>
        <v>0</v>
      </c>
      <c r="AG366" s="38">
        <f t="shared" si="81"/>
        <v>1.0093834877453816E-2</v>
      </c>
      <c r="AH366" s="38">
        <f t="shared" si="82"/>
        <v>15.676607452242299</v>
      </c>
      <c r="AI366" s="38" t="str">
        <f t="shared" si="83"/>
        <v>G2</v>
      </c>
    </row>
    <row r="367" spans="1:35" x14ac:dyDescent="0.25">
      <c r="A367" s="1">
        <v>15380</v>
      </c>
      <c r="B367" s="1" t="s">
        <v>404</v>
      </c>
      <c r="C367" s="1">
        <v>15</v>
      </c>
      <c r="D367" s="1" t="s">
        <v>827</v>
      </c>
      <c r="E367" s="31">
        <v>149873.79411498472</v>
      </c>
      <c r="F367" s="31">
        <v>267208.60274706356</v>
      </c>
      <c r="G367" s="31">
        <v>238540.81272379297</v>
      </c>
      <c r="H367" s="31">
        <v>247854.90148207682</v>
      </c>
      <c r="I367" s="31">
        <f t="shared" si="70"/>
        <v>225869.52776697953</v>
      </c>
      <c r="J367" s="38">
        <f t="shared" si="71"/>
        <v>0.20846028808367234</v>
      </c>
      <c r="K367" s="31">
        <v>9708164.8880033158</v>
      </c>
      <c r="L367" s="31">
        <v>11999892.397212297</v>
      </c>
      <c r="M367" s="31">
        <v>10712039.176731668</v>
      </c>
      <c r="N367" s="31">
        <v>12348323.653678715</v>
      </c>
      <c r="O367" s="31">
        <f t="shared" si="72"/>
        <v>11192105.028906498</v>
      </c>
      <c r="P367" s="7">
        <f t="shared" si="73"/>
        <v>0.15433728104136923</v>
      </c>
      <c r="Q367" s="26">
        <v>0.38117647058823528</v>
      </c>
      <c r="R367" s="8">
        <v>112</v>
      </c>
      <c r="S367" s="7">
        <f t="shared" si="74"/>
        <v>0.25006698222738233</v>
      </c>
      <c r="T367" s="38">
        <f t="shared" si="75"/>
        <v>0.2618602446189956</v>
      </c>
      <c r="U367" s="31">
        <v>236.47781372070313</v>
      </c>
      <c r="V367" s="31">
        <v>0</v>
      </c>
      <c r="W367" s="31">
        <v>0</v>
      </c>
      <c r="X367" s="31">
        <v>0</v>
      </c>
      <c r="Y367" s="31">
        <f t="shared" si="76"/>
        <v>59.119453430175781</v>
      </c>
      <c r="Z367" s="7">
        <f t="shared" si="77"/>
        <v>1.2588798682800818E-3</v>
      </c>
      <c r="AA367" s="31" t="s">
        <v>1087</v>
      </c>
      <c r="AB367" s="31" t="s">
        <v>1087</v>
      </c>
      <c r="AC367" s="31" t="s">
        <v>1087</v>
      </c>
      <c r="AD367" s="31">
        <f t="shared" si="78"/>
        <v>0</v>
      </c>
      <c r="AE367" s="31">
        <f t="shared" si="79"/>
        <v>0</v>
      </c>
      <c r="AF367" s="7">
        <f t="shared" si="80"/>
        <v>0</v>
      </c>
      <c r="AG367" s="38">
        <f t="shared" si="81"/>
        <v>6.294399341400409E-4</v>
      </c>
      <c r="AH367" s="38">
        <f t="shared" si="82"/>
        <v>15.698332421226931</v>
      </c>
      <c r="AI367" s="38" t="str">
        <f t="shared" si="83"/>
        <v>G2</v>
      </c>
    </row>
    <row r="368" spans="1:35" x14ac:dyDescent="0.25">
      <c r="A368" s="1">
        <v>68101</v>
      </c>
      <c r="B368" s="1" t="s">
        <v>222</v>
      </c>
      <c r="C368" s="1">
        <v>68</v>
      </c>
      <c r="D368" s="1" t="s">
        <v>350</v>
      </c>
      <c r="E368" s="31">
        <v>79930.467661478062</v>
      </c>
      <c r="F368" s="31">
        <v>110826.60928574679</v>
      </c>
      <c r="G368" s="31">
        <v>136529.79577417459</v>
      </c>
      <c r="H368" s="31">
        <v>195198.04363916314</v>
      </c>
      <c r="I368" s="31">
        <f t="shared" si="70"/>
        <v>130621.22909014064</v>
      </c>
      <c r="J368" s="38">
        <f t="shared" si="71"/>
        <v>0.11680121569348044</v>
      </c>
      <c r="K368" s="31">
        <v>6930450.585106032</v>
      </c>
      <c r="L368" s="31">
        <v>7953620.2504680604</v>
      </c>
      <c r="M368" s="31">
        <v>9229169.5723056197</v>
      </c>
      <c r="N368" s="31">
        <v>9343839.8530371152</v>
      </c>
      <c r="O368" s="31">
        <f t="shared" si="72"/>
        <v>8364270.0652292063</v>
      </c>
      <c r="P368" s="7">
        <f t="shared" si="73"/>
        <v>0.10606310966381748</v>
      </c>
      <c r="Q368" s="26">
        <v>0.10679297222896932</v>
      </c>
      <c r="R368" s="8">
        <v>45.099998474121094</v>
      </c>
      <c r="S368" s="7">
        <f t="shared" si="74"/>
        <v>0.10069661175788402</v>
      </c>
      <c r="T368" s="38">
        <f t="shared" si="75"/>
        <v>0.10451756455022361</v>
      </c>
      <c r="U368" s="31">
        <v>0</v>
      </c>
      <c r="V368" s="31">
        <v>0</v>
      </c>
      <c r="W368" s="31">
        <v>0</v>
      </c>
      <c r="X368" s="31">
        <v>0</v>
      </c>
      <c r="Y368" s="31">
        <f t="shared" si="76"/>
        <v>0</v>
      </c>
      <c r="Z368" s="7">
        <f t="shared" si="77"/>
        <v>0</v>
      </c>
      <c r="AA368" s="31" t="s">
        <v>1085</v>
      </c>
      <c r="AB368" s="31" t="s">
        <v>1088</v>
      </c>
      <c r="AC368" s="31" t="s">
        <v>1087</v>
      </c>
      <c r="AD368" s="31">
        <f t="shared" si="78"/>
        <v>0</v>
      </c>
      <c r="AE368" s="31">
        <f t="shared" si="79"/>
        <v>1</v>
      </c>
      <c r="AF368" s="7">
        <f t="shared" si="80"/>
        <v>0.5</v>
      </c>
      <c r="AG368" s="38">
        <f t="shared" si="81"/>
        <v>0.25</v>
      </c>
      <c r="AH368" s="38">
        <f t="shared" si="82"/>
        <v>15.710626008123468</v>
      </c>
      <c r="AI368" s="38" t="str">
        <f t="shared" si="83"/>
        <v>G2</v>
      </c>
    </row>
    <row r="369" spans="1:35" x14ac:dyDescent="0.25">
      <c r="A369" s="1">
        <v>76670</v>
      </c>
      <c r="B369" s="1" t="s">
        <v>621</v>
      </c>
      <c r="C369" s="1">
        <v>76</v>
      </c>
      <c r="D369" s="1" t="s">
        <v>57</v>
      </c>
      <c r="E369" s="31">
        <v>155533.6507024267</v>
      </c>
      <c r="F369" s="31">
        <v>174241.58017898243</v>
      </c>
      <c r="G369" s="31">
        <v>217365.23747110926</v>
      </c>
      <c r="H369" s="31">
        <v>275533.79322014767</v>
      </c>
      <c r="I369" s="31">
        <f t="shared" si="70"/>
        <v>205668.5653931665</v>
      </c>
      <c r="J369" s="38">
        <f t="shared" si="71"/>
        <v>0.18902055531894299</v>
      </c>
      <c r="K369" s="31">
        <v>16143889.996190535</v>
      </c>
      <c r="L369" s="31">
        <v>14346792.17841954</v>
      </c>
      <c r="M369" s="31">
        <v>17112661.853455972</v>
      </c>
      <c r="N369" s="31">
        <v>15968776.917013608</v>
      </c>
      <c r="O369" s="31">
        <f t="shared" si="72"/>
        <v>15893030.236269914</v>
      </c>
      <c r="P369" s="7">
        <f t="shared" si="73"/>
        <v>0.23458710891612347</v>
      </c>
      <c r="Q369" s="26">
        <v>0.39960293387746099</v>
      </c>
      <c r="R369" s="8">
        <v>95.800003051757813</v>
      </c>
      <c r="S369" s="7">
        <f t="shared" si="74"/>
        <v>0.2138965862547062</v>
      </c>
      <c r="T369" s="38">
        <f t="shared" si="75"/>
        <v>0.2826955430160969</v>
      </c>
      <c r="U369" s="31">
        <v>0</v>
      </c>
      <c r="V369" s="31">
        <v>0</v>
      </c>
      <c r="W369" s="31">
        <v>0</v>
      </c>
      <c r="X369" s="31">
        <v>0</v>
      </c>
      <c r="Y369" s="31">
        <f t="shared" si="76"/>
        <v>0</v>
      </c>
      <c r="Z369" s="7">
        <f t="shared" si="77"/>
        <v>0</v>
      </c>
      <c r="AA369" s="31" t="s">
        <v>1087</v>
      </c>
      <c r="AB369" s="31" t="s">
        <v>1088</v>
      </c>
      <c r="AC369" s="31" t="s">
        <v>1087</v>
      </c>
      <c r="AD369" s="31">
        <f t="shared" si="78"/>
        <v>0</v>
      </c>
      <c r="AE369" s="31">
        <f t="shared" si="79"/>
        <v>0</v>
      </c>
      <c r="AF369" s="7">
        <f t="shared" si="80"/>
        <v>0</v>
      </c>
      <c r="AG369" s="38">
        <f t="shared" si="81"/>
        <v>0</v>
      </c>
      <c r="AH369" s="38">
        <f t="shared" si="82"/>
        <v>15.723869944501331</v>
      </c>
      <c r="AI369" s="38" t="str">
        <f t="shared" si="83"/>
        <v>G2</v>
      </c>
    </row>
    <row r="370" spans="1:35" x14ac:dyDescent="0.25">
      <c r="A370" s="1">
        <v>54125</v>
      </c>
      <c r="B370" s="1" t="s">
        <v>42</v>
      </c>
      <c r="C370" s="1">
        <v>54</v>
      </c>
      <c r="D370" s="1" t="s">
        <v>12</v>
      </c>
      <c r="E370" s="31">
        <v>101742.45512451971</v>
      </c>
      <c r="F370" s="31">
        <v>212921.7412249803</v>
      </c>
      <c r="G370" s="31">
        <v>208929.50920569414</v>
      </c>
      <c r="H370" s="31">
        <v>387467.04101562448</v>
      </c>
      <c r="I370" s="31">
        <f t="shared" si="70"/>
        <v>227765.18664270465</v>
      </c>
      <c r="J370" s="38">
        <f t="shared" si="71"/>
        <v>0.21028451315153121</v>
      </c>
      <c r="K370" s="31">
        <v>9745242.3646200858</v>
      </c>
      <c r="L370" s="31">
        <v>10742472.22195844</v>
      </c>
      <c r="M370" s="31">
        <v>13972889.164679443</v>
      </c>
      <c r="N370" s="31">
        <v>14808908.486983759</v>
      </c>
      <c r="O370" s="31">
        <f t="shared" si="72"/>
        <v>12317378.059560433</v>
      </c>
      <c r="P370" s="7">
        <f t="shared" si="73"/>
        <v>0.17354689681671343</v>
      </c>
      <c r="Q370" s="26">
        <v>0.29246753246753249</v>
      </c>
      <c r="R370" s="8">
        <v>144.19999694824219</v>
      </c>
      <c r="S370" s="7">
        <f t="shared" si="74"/>
        <v>0.32196123280397021</v>
      </c>
      <c r="T370" s="38">
        <f t="shared" si="75"/>
        <v>0.26265855402940536</v>
      </c>
      <c r="U370" s="31">
        <v>0</v>
      </c>
      <c r="V370" s="31">
        <v>0</v>
      </c>
      <c r="W370" s="31">
        <v>0</v>
      </c>
      <c r="X370" s="31">
        <v>0</v>
      </c>
      <c r="Y370" s="31">
        <f t="shared" si="76"/>
        <v>0</v>
      </c>
      <c r="Z370" s="7">
        <f t="shared" si="77"/>
        <v>0</v>
      </c>
      <c r="AA370" s="31" t="s">
        <v>1087</v>
      </c>
      <c r="AB370" s="31" t="s">
        <v>1088</v>
      </c>
      <c r="AC370" s="31" t="s">
        <v>1088</v>
      </c>
      <c r="AD370" s="31">
        <f t="shared" si="78"/>
        <v>0</v>
      </c>
      <c r="AE370" s="31">
        <f t="shared" si="79"/>
        <v>0</v>
      </c>
      <c r="AF370" s="7">
        <f t="shared" si="80"/>
        <v>0</v>
      </c>
      <c r="AG370" s="38">
        <f t="shared" si="81"/>
        <v>0</v>
      </c>
      <c r="AH370" s="38">
        <f t="shared" si="82"/>
        <v>15.76476890603122</v>
      </c>
      <c r="AI370" s="38" t="str">
        <f t="shared" si="83"/>
        <v>G2</v>
      </c>
    </row>
    <row r="371" spans="1:35" x14ac:dyDescent="0.25">
      <c r="A371" s="1">
        <v>68255</v>
      </c>
      <c r="B371" s="1" t="s">
        <v>740</v>
      </c>
      <c r="C371" s="1">
        <v>68</v>
      </c>
      <c r="D371" s="1" t="s">
        <v>350</v>
      </c>
      <c r="E371" s="31">
        <v>108883.31430666908</v>
      </c>
      <c r="F371" s="31">
        <v>120506.50661011315</v>
      </c>
      <c r="G371" s="31">
        <v>165434.11800275612</v>
      </c>
      <c r="H371" s="31">
        <v>148855.72246883175</v>
      </c>
      <c r="I371" s="31">
        <f t="shared" si="70"/>
        <v>135919.91534709255</v>
      </c>
      <c r="J371" s="38">
        <f t="shared" si="71"/>
        <v>0.121900232410269</v>
      </c>
      <c r="K371" s="31">
        <v>11758172.181667292</v>
      </c>
      <c r="L371" s="31">
        <v>13259512.611790985</v>
      </c>
      <c r="M371" s="31">
        <v>13675314.333971219</v>
      </c>
      <c r="N371" s="31">
        <v>14210504.484364653</v>
      </c>
      <c r="O371" s="31">
        <f t="shared" si="72"/>
        <v>13225875.902948536</v>
      </c>
      <c r="P371" s="7">
        <f t="shared" si="73"/>
        <v>0.18905592798408474</v>
      </c>
      <c r="Q371" s="26">
        <v>0.47707201086956524</v>
      </c>
      <c r="R371" s="8">
        <v>149.39999389648438</v>
      </c>
      <c r="S371" s="7">
        <f t="shared" si="74"/>
        <v>0.33357147873645704</v>
      </c>
      <c r="T371" s="38">
        <f t="shared" si="75"/>
        <v>0.33323313919670233</v>
      </c>
      <c r="U371" s="31">
        <v>5320.3447265625</v>
      </c>
      <c r="V371" s="31">
        <v>1439.351806640625</v>
      </c>
      <c r="W371" s="31">
        <v>0</v>
      </c>
      <c r="X371" s="31">
        <v>0</v>
      </c>
      <c r="Y371" s="31">
        <f t="shared" si="76"/>
        <v>1689.9241333007813</v>
      </c>
      <c r="Z371" s="7">
        <f t="shared" si="77"/>
        <v>3.5984965132427028E-2</v>
      </c>
      <c r="AA371" s="31" t="s">
        <v>1087</v>
      </c>
      <c r="AB371" s="31" t="s">
        <v>1088</v>
      </c>
      <c r="AC371" s="31" t="s">
        <v>1087</v>
      </c>
      <c r="AD371" s="31">
        <f t="shared" si="78"/>
        <v>0</v>
      </c>
      <c r="AE371" s="31">
        <f t="shared" si="79"/>
        <v>0</v>
      </c>
      <c r="AF371" s="7">
        <f t="shared" si="80"/>
        <v>0</v>
      </c>
      <c r="AG371" s="38">
        <f t="shared" si="81"/>
        <v>1.7992482566213514E-2</v>
      </c>
      <c r="AH371" s="38">
        <f t="shared" si="82"/>
        <v>15.770861805772826</v>
      </c>
      <c r="AI371" s="38" t="str">
        <f t="shared" si="83"/>
        <v>G2</v>
      </c>
    </row>
    <row r="372" spans="1:35" x14ac:dyDescent="0.25">
      <c r="A372" s="1">
        <v>8520</v>
      </c>
      <c r="B372" s="1" t="s">
        <v>1065</v>
      </c>
      <c r="C372" s="1">
        <v>8</v>
      </c>
      <c r="D372" s="1" t="s">
        <v>1102</v>
      </c>
      <c r="E372" s="31">
        <v>36485.282244045571</v>
      </c>
      <c r="F372" s="31">
        <v>56915.722358028746</v>
      </c>
      <c r="G372" s="31">
        <v>61858.371757219269</v>
      </c>
      <c r="H372" s="31">
        <v>103212.12697493943</v>
      </c>
      <c r="I372" s="31">
        <f t="shared" si="70"/>
        <v>64617.875833558253</v>
      </c>
      <c r="J372" s="38">
        <f t="shared" si="71"/>
        <v>5.3285056159057181E-2</v>
      </c>
      <c r="K372" s="31">
        <v>4749557.0884711845</v>
      </c>
      <c r="L372" s="31">
        <v>4929040.6727329213</v>
      </c>
      <c r="M372" s="31">
        <v>5083735.1467637951</v>
      </c>
      <c r="N372" s="31">
        <v>5518893.2157284766</v>
      </c>
      <c r="O372" s="31">
        <f t="shared" si="72"/>
        <v>5070306.5309240939</v>
      </c>
      <c r="P372" s="7">
        <f t="shared" si="73"/>
        <v>4.9831624372444067E-2</v>
      </c>
      <c r="Q372" s="26">
        <v>0.97450469650327576</v>
      </c>
      <c r="R372" s="8">
        <v>74.199996948242188</v>
      </c>
      <c r="S372" s="7">
        <f t="shared" si="74"/>
        <v>0.16566936891185627</v>
      </c>
      <c r="T372" s="38">
        <f t="shared" si="75"/>
        <v>0.39666856326252536</v>
      </c>
      <c r="U372" s="31">
        <v>2096.11181640625</v>
      </c>
      <c r="V372" s="31">
        <v>1698.95263671875</v>
      </c>
      <c r="W372" s="31">
        <v>2642.52197265625</v>
      </c>
      <c r="X372" s="31">
        <v>2328.557861328125</v>
      </c>
      <c r="Y372" s="31">
        <f t="shared" si="76"/>
        <v>2191.5360717773438</v>
      </c>
      <c r="Z372" s="7">
        <f t="shared" si="77"/>
        <v>4.6666206828663286E-2</v>
      </c>
      <c r="AA372" s="31" t="s">
        <v>1087</v>
      </c>
      <c r="AB372" s="31" t="s">
        <v>1088</v>
      </c>
      <c r="AC372" s="31" t="s">
        <v>1087</v>
      </c>
      <c r="AD372" s="31">
        <f t="shared" si="78"/>
        <v>0</v>
      </c>
      <c r="AE372" s="31">
        <f t="shared" si="79"/>
        <v>0</v>
      </c>
      <c r="AF372" s="7">
        <f t="shared" si="80"/>
        <v>0</v>
      </c>
      <c r="AG372" s="38">
        <f t="shared" si="81"/>
        <v>2.3333103414331643E-2</v>
      </c>
      <c r="AH372" s="38">
        <f t="shared" si="82"/>
        <v>15.776224094530471</v>
      </c>
      <c r="AI372" s="38" t="str">
        <f t="shared" si="83"/>
        <v>G2</v>
      </c>
    </row>
    <row r="373" spans="1:35" x14ac:dyDescent="0.25">
      <c r="A373" s="1">
        <v>52287</v>
      </c>
      <c r="B373" s="1" t="s">
        <v>598</v>
      </c>
      <c r="C373" s="1">
        <v>52</v>
      </c>
      <c r="D373" s="1" t="s">
        <v>18</v>
      </c>
      <c r="E373" s="31">
        <v>32986.337829350341</v>
      </c>
      <c r="F373" s="31">
        <v>49000.512870610066</v>
      </c>
      <c r="G373" s="31">
        <v>54705.236400184418</v>
      </c>
      <c r="H373" s="31">
        <v>45155.43127837775</v>
      </c>
      <c r="I373" s="31">
        <f t="shared" si="70"/>
        <v>45461.879594630642</v>
      </c>
      <c r="J373" s="38">
        <f t="shared" si="71"/>
        <v>3.4850912238782991E-2</v>
      </c>
      <c r="K373" s="31">
        <v>4685728.1094547817</v>
      </c>
      <c r="L373" s="31">
        <v>5605629.7923913794</v>
      </c>
      <c r="M373" s="31">
        <v>6156359.7921377085</v>
      </c>
      <c r="N373" s="31">
        <v>6161413.342549148</v>
      </c>
      <c r="O373" s="31">
        <f t="shared" si="72"/>
        <v>5652282.7591332542</v>
      </c>
      <c r="P373" s="7">
        <f t="shared" si="73"/>
        <v>5.9766581871412268E-2</v>
      </c>
      <c r="Q373" s="26">
        <v>0.32579255155432441</v>
      </c>
      <c r="R373" s="8">
        <v>80.599998474121094</v>
      </c>
      <c r="S373" s="7">
        <f t="shared" si="74"/>
        <v>0.17995891416031323</v>
      </c>
      <c r="T373" s="38">
        <f t="shared" si="75"/>
        <v>0.18850601586201665</v>
      </c>
      <c r="U373" s="31">
        <v>0</v>
      </c>
      <c r="V373" s="31">
        <v>0</v>
      </c>
      <c r="W373" s="31">
        <v>0</v>
      </c>
      <c r="X373" s="31">
        <v>0</v>
      </c>
      <c r="Y373" s="31">
        <f t="shared" si="76"/>
        <v>0</v>
      </c>
      <c r="Z373" s="7">
        <f t="shared" si="77"/>
        <v>0</v>
      </c>
      <c r="AA373" s="31" t="s">
        <v>1085</v>
      </c>
      <c r="AB373" s="31" t="s">
        <v>1088</v>
      </c>
      <c r="AC373" s="31" t="s">
        <v>1088</v>
      </c>
      <c r="AD373" s="31">
        <f t="shared" si="78"/>
        <v>0</v>
      </c>
      <c r="AE373" s="31">
        <f t="shared" si="79"/>
        <v>1</v>
      </c>
      <c r="AF373" s="7">
        <f t="shared" si="80"/>
        <v>0.5</v>
      </c>
      <c r="AG373" s="38">
        <f t="shared" si="81"/>
        <v>0.25</v>
      </c>
      <c r="AH373" s="38">
        <f t="shared" si="82"/>
        <v>15.778564270026655</v>
      </c>
      <c r="AI373" s="38" t="str">
        <f t="shared" si="83"/>
        <v>G2</v>
      </c>
    </row>
    <row r="374" spans="1:35" x14ac:dyDescent="0.25">
      <c r="A374" s="1">
        <v>5543</v>
      </c>
      <c r="B374" s="1" t="s">
        <v>70</v>
      </c>
      <c r="C374" s="1">
        <v>5</v>
      </c>
      <c r="D374" s="1" t="s">
        <v>15</v>
      </c>
      <c r="E374" s="31">
        <v>70979.327118224784</v>
      </c>
      <c r="F374" s="31">
        <v>64580.020366307574</v>
      </c>
      <c r="G374" s="31">
        <v>65289.205247266145</v>
      </c>
      <c r="H374" s="31">
        <v>119556.25206709445</v>
      </c>
      <c r="I374" s="31">
        <f t="shared" si="70"/>
        <v>80101.201199723233</v>
      </c>
      <c r="J374" s="38">
        <f t="shared" si="71"/>
        <v>6.8184925871095495E-2</v>
      </c>
      <c r="K374" s="31">
        <v>5722526.5355537198</v>
      </c>
      <c r="L374" s="31">
        <v>5556492.0382422721</v>
      </c>
      <c r="M374" s="31">
        <v>6030033.4126032693</v>
      </c>
      <c r="N374" s="31">
        <v>6344366.6416755188</v>
      </c>
      <c r="O374" s="31">
        <f t="shared" si="72"/>
        <v>5913354.657018695</v>
      </c>
      <c r="P374" s="7">
        <f t="shared" si="73"/>
        <v>6.4223358770441621E-2</v>
      </c>
      <c r="Q374" s="26">
        <v>0.18700228832951946</v>
      </c>
      <c r="R374" s="8">
        <v>66.900001525878906</v>
      </c>
      <c r="S374" s="7">
        <f t="shared" si="74"/>
        <v>0.14937037046949833</v>
      </c>
      <c r="T374" s="38">
        <f t="shared" si="75"/>
        <v>0.13353200585648647</v>
      </c>
      <c r="U374" s="31">
        <v>2031.249267578125</v>
      </c>
      <c r="V374" s="31">
        <v>1574.7559814453125</v>
      </c>
      <c r="W374" s="31">
        <v>1338.9041748046875</v>
      </c>
      <c r="X374" s="31">
        <v>3194.2333984375</v>
      </c>
      <c r="Y374" s="31">
        <f t="shared" si="76"/>
        <v>2034.7857055664063</v>
      </c>
      <c r="Z374" s="7">
        <f t="shared" si="77"/>
        <v>4.3328390443037532E-2</v>
      </c>
      <c r="AA374" s="31" t="s">
        <v>1085</v>
      </c>
      <c r="AB374" s="31" t="s">
        <v>1088</v>
      </c>
      <c r="AC374" s="31" t="s">
        <v>1087</v>
      </c>
      <c r="AD374" s="31">
        <f t="shared" si="78"/>
        <v>0</v>
      </c>
      <c r="AE374" s="31">
        <f t="shared" si="79"/>
        <v>1</v>
      </c>
      <c r="AF374" s="7">
        <f t="shared" si="80"/>
        <v>0.5</v>
      </c>
      <c r="AG374" s="38">
        <f t="shared" si="81"/>
        <v>0.27166419522151874</v>
      </c>
      <c r="AH374" s="38">
        <f t="shared" si="82"/>
        <v>15.779370898303357</v>
      </c>
      <c r="AI374" s="38" t="str">
        <f t="shared" si="83"/>
        <v>G2</v>
      </c>
    </row>
    <row r="375" spans="1:35" x14ac:dyDescent="0.25">
      <c r="A375" s="1">
        <v>52110</v>
      </c>
      <c r="B375" s="1" t="s">
        <v>284</v>
      </c>
      <c r="C375" s="1">
        <v>52</v>
      </c>
      <c r="D375" s="1" t="s">
        <v>18</v>
      </c>
      <c r="E375" s="31">
        <v>23085.397170346921</v>
      </c>
      <c r="F375" s="31">
        <v>41469.921333237267</v>
      </c>
      <c r="G375" s="31">
        <v>47352.214983274593</v>
      </c>
      <c r="H375" s="31">
        <v>66691.495498664837</v>
      </c>
      <c r="I375" s="31">
        <f t="shared" si="70"/>
        <v>44649.757246380905</v>
      </c>
      <c r="J375" s="38">
        <f t="shared" si="71"/>
        <v>3.4069392966082156E-2</v>
      </c>
      <c r="K375" s="31">
        <v>4841206.9834199511</v>
      </c>
      <c r="L375" s="31">
        <v>4990332.7635583691</v>
      </c>
      <c r="M375" s="31">
        <v>5629602.5393206263</v>
      </c>
      <c r="N375" s="31">
        <v>5457826.7671308108</v>
      </c>
      <c r="O375" s="31">
        <f t="shared" si="72"/>
        <v>5229742.2633574391</v>
      </c>
      <c r="P375" s="7">
        <f t="shared" si="73"/>
        <v>5.2553363077161179E-2</v>
      </c>
      <c r="Q375" s="26">
        <v>0.24334676614930376</v>
      </c>
      <c r="R375" s="8">
        <v>84.400001525878906</v>
      </c>
      <c r="S375" s="7">
        <f t="shared" si="74"/>
        <v>0.18844333644252681</v>
      </c>
      <c r="T375" s="38">
        <f t="shared" si="75"/>
        <v>0.16144782188966392</v>
      </c>
      <c r="U375" s="31">
        <v>0</v>
      </c>
      <c r="V375" s="31">
        <v>9030.166015625</v>
      </c>
      <c r="W375" s="31">
        <v>0</v>
      </c>
      <c r="X375" s="31">
        <v>1568.2081298828125</v>
      </c>
      <c r="Y375" s="31">
        <f t="shared" si="76"/>
        <v>2649.5935363769531</v>
      </c>
      <c r="Z375" s="7">
        <f t="shared" si="77"/>
        <v>5.6420006758172381E-2</v>
      </c>
      <c r="AA375" s="31" t="s">
        <v>1085</v>
      </c>
      <c r="AB375" s="31" t="s">
        <v>1088</v>
      </c>
      <c r="AC375" s="31" t="s">
        <v>1088</v>
      </c>
      <c r="AD375" s="31">
        <f t="shared" si="78"/>
        <v>0</v>
      </c>
      <c r="AE375" s="31">
        <f t="shared" si="79"/>
        <v>1</v>
      </c>
      <c r="AF375" s="7">
        <f t="shared" si="80"/>
        <v>0.5</v>
      </c>
      <c r="AG375" s="38">
        <f t="shared" si="81"/>
        <v>0.27821000337908619</v>
      </c>
      <c r="AH375" s="38">
        <f t="shared" si="82"/>
        <v>15.790907274494408</v>
      </c>
      <c r="AI375" s="38" t="str">
        <f t="shared" si="83"/>
        <v>G2</v>
      </c>
    </row>
    <row r="376" spans="1:35" x14ac:dyDescent="0.25">
      <c r="A376" s="1">
        <v>15244</v>
      </c>
      <c r="B376" s="1" t="s">
        <v>629</v>
      </c>
      <c r="C376" s="1">
        <v>15</v>
      </c>
      <c r="D376" s="1" t="s">
        <v>827</v>
      </c>
      <c r="E376" s="31">
        <v>95167.25659791888</v>
      </c>
      <c r="F376" s="31">
        <v>92373.519862338027</v>
      </c>
      <c r="G376" s="31">
        <v>105649.95751243032</v>
      </c>
      <c r="H376" s="31">
        <v>197153.79126493627</v>
      </c>
      <c r="I376" s="31">
        <f t="shared" si="70"/>
        <v>122586.13130940587</v>
      </c>
      <c r="J376" s="38">
        <f t="shared" si="71"/>
        <v>0.10906890320729713</v>
      </c>
      <c r="K376" s="31">
        <v>10358647.997818196</v>
      </c>
      <c r="L376" s="31">
        <v>10183739.108117329</v>
      </c>
      <c r="M376" s="31">
        <v>9944734.4332572222</v>
      </c>
      <c r="N376" s="31">
        <v>9942498.065478107</v>
      </c>
      <c r="O376" s="31">
        <f t="shared" si="72"/>
        <v>10107404.901167713</v>
      </c>
      <c r="P376" s="7">
        <f t="shared" si="73"/>
        <v>0.13582028817145225</v>
      </c>
      <c r="Q376" s="26">
        <v>0.52757107422247662</v>
      </c>
      <c r="R376" s="8">
        <v>175.10000610351563</v>
      </c>
      <c r="S376" s="7">
        <f t="shared" si="74"/>
        <v>0.3909529474491284</v>
      </c>
      <c r="T376" s="38">
        <f t="shared" si="75"/>
        <v>0.35144810328101911</v>
      </c>
      <c r="U376" s="31">
        <v>5004.9677734375</v>
      </c>
      <c r="V376" s="31">
        <v>0</v>
      </c>
      <c r="W376" s="31">
        <v>0</v>
      </c>
      <c r="X376" s="31">
        <v>0</v>
      </c>
      <c r="Y376" s="31">
        <f t="shared" si="76"/>
        <v>1251.241943359375</v>
      </c>
      <c r="Z376" s="7">
        <f t="shared" si="77"/>
        <v>2.6643739098554789E-2</v>
      </c>
      <c r="AA376" s="31" t="s">
        <v>1087</v>
      </c>
      <c r="AB376" s="31" t="s">
        <v>1088</v>
      </c>
      <c r="AC376" s="31" t="s">
        <v>1087</v>
      </c>
      <c r="AD376" s="31">
        <f t="shared" si="78"/>
        <v>0</v>
      </c>
      <c r="AE376" s="31">
        <f t="shared" si="79"/>
        <v>0</v>
      </c>
      <c r="AF376" s="7">
        <f t="shared" si="80"/>
        <v>0</v>
      </c>
      <c r="AG376" s="38">
        <f t="shared" si="81"/>
        <v>1.3321869549277394E-2</v>
      </c>
      <c r="AH376" s="38">
        <f t="shared" si="82"/>
        <v>15.794629201253121</v>
      </c>
      <c r="AI376" s="38" t="str">
        <f t="shared" si="83"/>
        <v>G2</v>
      </c>
    </row>
    <row r="377" spans="1:35" x14ac:dyDescent="0.25">
      <c r="A377" s="1">
        <v>41872</v>
      </c>
      <c r="B377" s="1" t="s">
        <v>829</v>
      </c>
      <c r="C377" s="1">
        <v>41</v>
      </c>
      <c r="D377" s="1" t="s">
        <v>99</v>
      </c>
      <c r="E377" s="31">
        <v>103184.71235513774</v>
      </c>
      <c r="F377" s="31">
        <v>92580.003608663566</v>
      </c>
      <c r="G377" s="31">
        <v>113346.54250431852</v>
      </c>
      <c r="H377" s="31">
        <v>183842.18424623852</v>
      </c>
      <c r="I377" s="31">
        <f t="shared" si="70"/>
        <v>123238.36067858958</v>
      </c>
      <c r="J377" s="38">
        <f t="shared" si="71"/>
        <v>0.10969655472229008</v>
      </c>
      <c r="K377" s="31">
        <v>15841558.180049995</v>
      </c>
      <c r="L377" s="31">
        <v>14268809.667408498</v>
      </c>
      <c r="M377" s="31">
        <v>16195438.735296223</v>
      </c>
      <c r="N377" s="31">
        <v>15419048.666706972</v>
      </c>
      <c r="O377" s="31">
        <f t="shared" si="72"/>
        <v>15431213.812365422</v>
      </c>
      <c r="P377" s="7">
        <f t="shared" si="73"/>
        <v>0.22670340796508112</v>
      </c>
      <c r="Q377" s="26">
        <v>0.33643326039387311</v>
      </c>
      <c r="R377" s="8">
        <v>243.30000305175781</v>
      </c>
      <c r="S377" s="7">
        <f t="shared" si="74"/>
        <v>0.54322587088451779</v>
      </c>
      <c r="T377" s="38">
        <f t="shared" si="75"/>
        <v>0.36878751308115731</v>
      </c>
      <c r="U377" s="31">
        <v>0</v>
      </c>
      <c r="V377" s="31">
        <v>0</v>
      </c>
      <c r="W377" s="31">
        <v>0</v>
      </c>
      <c r="X377" s="31">
        <v>0</v>
      </c>
      <c r="Y377" s="31">
        <f t="shared" si="76"/>
        <v>0</v>
      </c>
      <c r="Z377" s="7">
        <f t="shared" si="77"/>
        <v>0</v>
      </c>
      <c r="AA377" s="31" t="s">
        <v>1087</v>
      </c>
      <c r="AB377" s="31" t="s">
        <v>1088</v>
      </c>
      <c r="AC377" s="31" t="s">
        <v>1087</v>
      </c>
      <c r="AD377" s="31">
        <f t="shared" si="78"/>
        <v>0</v>
      </c>
      <c r="AE377" s="31">
        <f t="shared" si="79"/>
        <v>0</v>
      </c>
      <c r="AF377" s="7">
        <f t="shared" si="80"/>
        <v>0</v>
      </c>
      <c r="AG377" s="38">
        <f t="shared" si="81"/>
        <v>0</v>
      </c>
      <c r="AH377" s="38">
        <f t="shared" si="82"/>
        <v>15.949468926781579</v>
      </c>
      <c r="AI377" s="38" t="str">
        <f t="shared" si="83"/>
        <v>G2</v>
      </c>
    </row>
    <row r="378" spans="1:35" x14ac:dyDescent="0.25">
      <c r="A378" s="1">
        <v>15822</v>
      </c>
      <c r="B378" s="1" t="s">
        <v>578</v>
      </c>
      <c r="C378" s="1">
        <v>15</v>
      </c>
      <c r="D378" s="1" t="s">
        <v>827</v>
      </c>
      <c r="E378" s="31">
        <v>104794.55766386112</v>
      </c>
      <c r="F378" s="31">
        <v>90403.557435171111</v>
      </c>
      <c r="G378" s="31">
        <v>105696.77990168687</v>
      </c>
      <c r="H378" s="31">
        <v>218954.45955760081</v>
      </c>
      <c r="I378" s="31">
        <f t="shared" si="70"/>
        <v>129962.33863957998</v>
      </c>
      <c r="J378" s="38">
        <f t="shared" si="71"/>
        <v>0.11616715410556641</v>
      </c>
      <c r="K378" s="31">
        <v>7779660.9933265466</v>
      </c>
      <c r="L378" s="31">
        <v>8371183.7623047158</v>
      </c>
      <c r="M378" s="31">
        <v>11479745.519519746</v>
      </c>
      <c r="N378" s="31">
        <v>10979277.306823293</v>
      </c>
      <c r="O378" s="31">
        <f t="shared" si="72"/>
        <v>9652466.8954935744</v>
      </c>
      <c r="P378" s="7">
        <f t="shared" si="73"/>
        <v>0.12805400918623308</v>
      </c>
      <c r="Q378" s="26">
        <v>0.1045302636464909</v>
      </c>
      <c r="R378" s="8">
        <v>48.599998474121094</v>
      </c>
      <c r="S378" s="7">
        <f t="shared" si="74"/>
        <v>0.10851120495248971</v>
      </c>
      <c r="T378" s="38">
        <f t="shared" si="75"/>
        <v>0.11369849259507124</v>
      </c>
      <c r="U378" s="31">
        <v>0</v>
      </c>
      <c r="V378" s="31">
        <v>0</v>
      </c>
      <c r="W378" s="31">
        <v>0</v>
      </c>
      <c r="X378" s="31">
        <v>0</v>
      </c>
      <c r="Y378" s="31">
        <f t="shared" si="76"/>
        <v>0</v>
      </c>
      <c r="Z378" s="7">
        <f t="shared" si="77"/>
        <v>0</v>
      </c>
      <c r="AA378" s="31" t="s">
        <v>1085</v>
      </c>
      <c r="AB378" s="31" t="s">
        <v>1087</v>
      </c>
      <c r="AC378" s="31" t="s">
        <v>1087</v>
      </c>
      <c r="AD378" s="31">
        <f t="shared" si="78"/>
        <v>0</v>
      </c>
      <c r="AE378" s="31">
        <f t="shared" si="79"/>
        <v>1</v>
      </c>
      <c r="AF378" s="7">
        <f t="shared" si="80"/>
        <v>0.5</v>
      </c>
      <c r="AG378" s="38">
        <f t="shared" si="81"/>
        <v>0.25</v>
      </c>
      <c r="AH378" s="38">
        <f t="shared" si="82"/>
        <v>15.995521556687923</v>
      </c>
      <c r="AI378" s="38" t="str">
        <f t="shared" si="83"/>
        <v>G2</v>
      </c>
    </row>
    <row r="379" spans="1:35" x14ac:dyDescent="0.25">
      <c r="A379" s="1">
        <v>52506</v>
      </c>
      <c r="B379" s="1" t="s">
        <v>666</v>
      </c>
      <c r="C379" s="1">
        <v>52</v>
      </c>
      <c r="D379" s="1" t="s">
        <v>18</v>
      </c>
      <c r="E379" s="31">
        <v>39448.492309001078</v>
      </c>
      <c r="F379" s="31">
        <v>134218.55382925298</v>
      </c>
      <c r="G379" s="31">
        <v>128774.80075403149</v>
      </c>
      <c r="H379" s="31">
        <v>84841.043136703476</v>
      </c>
      <c r="I379" s="31">
        <f t="shared" si="70"/>
        <v>96820.72250724725</v>
      </c>
      <c r="J379" s="38">
        <f t="shared" si="71"/>
        <v>8.4274408152088198E-2</v>
      </c>
      <c r="K379" s="31">
        <v>5625671.8186285663</v>
      </c>
      <c r="L379" s="31">
        <v>6492565.4330518162</v>
      </c>
      <c r="M379" s="31">
        <v>5466070.6646181187</v>
      </c>
      <c r="N379" s="31">
        <v>10037808.577990957</v>
      </c>
      <c r="O379" s="31">
        <f t="shared" si="72"/>
        <v>6905529.1235723644</v>
      </c>
      <c r="P379" s="7">
        <f t="shared" si="73"/>
        <v>8.116083951102869E-2</v>
      </c>
      <c r="Q379" s="26">
        <v>0.27969700447607027</v>
      </c>
      <c r="R379" s="8">
        <v>35.400001525878906</v>
      </c>
      <c r="S379" s="7">
        <f t="shared" si="74"/>
        <v>7.9039031718047034E-2</v>
      </c>
      <c r="T379" s="38">
        <f t="shared" si="75"/>
        <v>0.14663229190171534</v>
      </c>
      <c r="U379" s="31">
        <v>0</v>
      </c>
      <c r="V379" s="31">
        <v>0</v>
      </c>
      <c r="W379" s="31">
        <v>0</v>
      </c>
      <c r="X379" s="31">
        <v>0</v>
      </c>
      <c r="Y379" s="31">
        <f t="shared" si="76"/>
        <v>0</v>
      </c>
      <c r="Z379" s="7">
        <f t="shared" si="77"/>
        <v>0</v>
      </c>
      <c r="AA379" s="31" t="s">
        <v>1085</v>
      </c>
      <c r="AB379" s="31" t="s">
        <v>1088</v>
      </c>
      <c r="AC379" s="31" t="s">
        <v>1088</v>
      </c>
      <c r="AD379" s="31">
        <f t="shared" si="78"/>
        <v>0</v>
      </c>
      <c r="AE379" s="31">
        <f t="shared" si="79"/>
        <v>1</v>
      </c>
      <c r="AF379" s="7">
        <f t="shared" si="80"/>
        <v>0.5</v>
      </c>
      <c r="AG379" s="38">
        <f t="shared" si="81"/>
        <v>0.25</v>
      </c>
      <c r="AH379" s="38">
        <f t="shared" si="82"/>
        <v>16.030223335126784</v>
      </c>
      <c r="AI379" s="38" t="str">
        <f t="shared" si="83"/>
        <v>G2</v>
      </c>
    </row>
    <row r="380" spans="1:35" x14ac:dyDescent="0.25">
      <c r="A380" s="1">
        <v>25793</v>
      </c>
      <c r="B380" s="1" t="s">
        <v>492</v>
      </c>
      <c r="C380" s="1">
        <v>25</v>
      </c>
      <c r="D380" s="1" t="s">
        <v>61</v>
      </c>
      <c r="E380" s="31">
        <v>171160.51474542869</v>
      </c>
      <c r="F380" s="31">
        <v>176236.58981432693</v>
      </c>
      <c r="G380" s="31">
        <v>234471.76216023654</v>
      </c>
      <c r="H380" s="31">
        <v>267297.68992093316</v>
      </c>
      <c r="I380" s="31">
        <f t="shared" si="70"/>
        <v>212291.63916023134</v>
      </c>
      <c r="J380" s="38">
        <f t="shared" si="71"/>
        <v>0.19539405286476944</v>
      </c>
      <c r="K380" s="31">
        <v>29700032.638080921</v>
      </c>
      <c r="L380" s="31">
        <v>30558754.446905348</v>
      </c>
      <c r="M380" s="31">
        <v>34916248.138228714</v>
      </c>
      <c r="N380" s="31">
        <v>51596117.376146562</v>
      </c>
      <c r="O380" s="31">
        <f t="shared" si="72"/>
        <v>36692788.149840385</v>
      </c>
      <c r="P380" s="7">
        <f t="shared" si="73"/>
        <v>0.58966125257321234</v>
      </c>
      <c r="Q380" s="26">
        <v>0.12021361208953528</v>
      </c>
      <c r="R380" s="8">
        <v>53.900001525878906</v>
      </c>
      <c r="S380" s="7">
        <f t="shared" si="74"/>
        <v>0.12034473860382001</v>
      </c>
      <c r="T380" s="38">
        <f t="shared" si="75"/>
        <v>0.27673986775552256</v>
      </c>
      <c r="U380" s="31">
        <v>1261.326904296875</v>
      </c>
      <c r="V380" s="31">
        <v>1096.862060546875</v>
      </c>
      <c r="W380" s="31">
        <v>1034.620361328125</v>
      </c>
      <c r="X380" s="31">
        <v>511.3055419921875</v>
      </c>
      <c r="Y380" s="31">
        <f t="shared" si="76"/>
        <v>976.02871704101563</v>
      </c>
      <c r="Z380" s="7">
        <f t="shared" si="77"/>
        <v>2.0783394152947561E-2</v>
      </c>
      <c r="AA380" s="31" t="s">
        <v>1087</v>
      </c>
      <c r="AB380" s="31" t="s">
        <v>1088</v>
      </c>
      <c r="AC380" s="31" t="s">
        <v>1087</v>
      </c>
      <c r="AD380" s="31">
        <f t="shared" si="78"/>
        <v>0</v>
      </c>
      <c r="AE380" s="31">
        <f t="shared" si="79"/>
        <v>0</v>
      </c>
      <c r="AF380" s="7">
        <f t="shared" si="80"/>
        <v>0</v>
      </c>
      <c r="AG380" s="38">
        <f t="shared" si="81"/>
        <v>1.0391697076473781E-2</v>
      </c>
      <c r="AH380" s="38">
        <f t="shared" si="82"/>
        <v>16.08418725655886</v>
      </c>
      <c r="AI380" s="38" t="str">
        <f t="shared" si="83"/>
        <v>G2</v>
      </c>
    </row>
    <row r="381" spans="1:35" x14ac:dyDescent="0.25">
      <c r="A381" s="1">
        <v>68770</v>
      </c>
      <c r="B381" s="1" t="s">
        <v>963</v>
      </c>
      <c r="C381" s="1">
        <v>68</v>
      </c>
      <c r="D381" s="1" t="s">
        <v>350</v>
      </c>
      <c r="E381" s="31">
        <v>151927.89790416029</v>
      </c>
      <c r="F381" s="31">
        <v>193873.74363266845</v>
      </c>
      <c r="G381" s="31">
        <v>174264.51980762495</v>
      </c>
      <c r="H381" s="31">
        <v>200616.90466081665</v>
      </c>
      <c r="I381" s="31">
        <f t="shared" si="70"/>
        <v>180170.76650131759</v>
      </c>
      <c r="J381" s="38">
        <f t="shared" si="71"/>
        <v>0.16448358587292769</v>
      </c>
      <c r="K381" s="31">
        <v>13735435.988978464</v>
      </c>
      <c r="L381" s="31">
        <v>23206190.23045193</v>
      </c>
      <c r="M381" s="31">
        <v>23662108.929401446</v>
      </c>
      <c r="N381" s="31">
        <v>23818410.421131402</v>
      </c>
      <c r="O381" s="31">
        <f t="shared" si="72"/>
        <v>21105536.392490812</v>
      </c>
      <c r="P381" s="7">
        <f t="shared" si="73"/>
        <v>0.32357017147955341</v>
      </c>
      <c r="Q381" s="26">
        <v>0.17981901333073855</v>
      </c>
      <c r="R381" s="8">
        <v>200.69999694824219</v>
      </c>
      <c r="S381" s="7">
        <f t="shared" si="74"/>
        <v>0.44811109437403362</v>
      </c>
      <c r="T381" s="38">
        <f t="shared" si="75"/>
        <v>0.31716675972810854</v>
      </c>
      <c r="U381" s="31">
        <v>464.71151733398438</v>
      </c>
      <c r="V381" s="31">
        <v>0</v>
      </c>
      <c r="W381" s="31">
        <v>0</v>
      </c>
      <c r="X381" s="31">
        <v>0</v>
      </c>
      <c r="Y381" s="31">
        <f t="shared" si="76"/>
        <v>116.17787933349609</v>
      </c>
      <c r="Z381" s="7">
        <f t="shared" si="77"/>
        <v>2.4738725571126431E-3</v>
      </c>
      <c r="AA381" s="31" t="s">
        <v>1087</v>
      </c>
      <c r="AB381" s="31" t="s">
        <v>1088</v>
      </c>
      <c r="AC381" s="31" t="s">
        <v>1087</v>
      </c>
      <c r="AD381" s="31">
        <f t="shared" si="78"/>
        <v>0</v>
      </c>
      <c r="AE381" s="31">
        <f t="shared" si="79"/>
        <v>0</v>
      </c>
      <c r="AF381" s="7">
        <f t="shared" si="80"/>
        <v>0</v>
      </c>
      <c r="AG381" s="38">
        <f t="shared" si="81"/>
        <v>1.2369362785563216E-3</v>
      </c>
      <c r="AH381" s="38">
        <f t="shared" si="82"/>
        <v>16.096242729319751</v>
      </c>
      <c r="AI381" s="38" t="str">
        <f t="shared" si="83"/>
        <v>G2</v>
      </c>
    </row>
    <row r="382" spans="1:35" x14ac:dyDescent="0.25">
      <c r="A382" s="1">
        <v>52885</v>
      </c>
      <c r="B382" s="1" t="s">
        <v>278</v>
      </c>
      <c r="C382" s="1">
        <v>52</v>
      </c>
      <c r="D382" s="1" t="s">
        <v>18</v>
      </c>
      <c r="E382" s="31">
        <v>31105.649919372576</v>
      </c>
      <c r="F382" s="31">
        <v>35756.742846652545</v>
      </c>
      <c r="G382" s="31">
        <v>73816.734283085854</v>
      </c>
      <c r="H382" s="31">
        <v>65352.478834245434</v>
      </c>
      <c r="I382" s="31">
        <f t="shared" si="70"/>
        <v>51507.901470839104</v>
      </c>
      <c r="J382" s="38">
        <f t="shared" si="71"/>
        <v>4.0669102847145332E-2</v>
      </c>
      <c r="K382" s="31">
        <v>6404362.3931042813</v>
      </c>
      <c r="L382" s="31">
        <v>6375602.1365710516</v>
      </c>
      <c r="M382" s="31">
        <v>6728006.4018556848</v>
      </c>
      <c r="N382" s="31">
        <v>6973425.8316240981</v>
      </c>
      <c r="O382" s="31">
        <f t="shared" si="72"/>
        <v>6620349.1907887794</v>
      </c>
      <c r="P382" s="7">
        <f t="shared" si="73"/>
        <v>7.6292512637125401E-2</v>
      </c>
      <c r="Q382" s="26">
        <v>0.25665572574762946</v>
      </c>
      <c r="R382" s="8">
        <v>79.5</v>
      </c>
      <c r="S382" s="7">
        <f t="shared" si="74"/>
        <v>0.17750290256318657</v>
      </c>
      <c r="T382" s="38">
        <f t="shared" si="75"/>
        <v>0.17015038031598048</v>
      </c>
      <c r="U382" s="31">
        <v>147.81246948242188</v>
      </c>
      <c r="V382" s="31">
        <v>3116.853515625</v>
      </c>
      <c r="W382" s="31">
        <v>2550.721435546875</v>
      </c>
      <c r="X382" s="31">
        <v>2503.0087890625</v>
      </c>
      <c r="Y382" s="31">
        <f t="shared" si="76"/>
        <v>2079.5990524291992</v>
      </c>
      <c r="Z382" s="7">
        <f t="shared" si="77"/>
        <v>4.4282638443020349E-2</v>
      </c>
      <c r="AA382" s="31" t="s">
        <v>1085</v>
      </c>
      <c r="AB382" s="31" t="s">
        <v>1088</v>
      </c>
      <c r="AC382" s="31" t="s">
        <v>1087</v>
      </c>
      <c r="AD382" s="31">
        <f t="shared" si="78"/>
        <v>0</v>
      </c>
      <c r="AE382" s="31">
        <f t="shared" si="79"/>
        <v>1</v>
      </c>
      <c r="AF382" s="7">
        <f t="shared" si="80"/>
        <v>0.5</v>
      </c>
      <c r="AG382" s="38">
        <f t="shared" si="81"/>
        <v>0.27214131922151019</v>
      </c>
      <c r="AH382" s="38">
        <f t="shared" si="82"/>
        <v>16.098693412821198</v>
      </c>
      <c r="AI382" s="38" t="str">
        <f t="shared" si="83"/>
        <v>G2</v>
      </c>
    </row>
    <row r="383" spans="1:35" x14ac:dyDescent="0.25">
      <c r="A383" s="1">
        <v>15808</v>
      </c>
      <c r="B383" s="1" t="s">
        <v>758</v>
      </c>
      <c r="C383" s="1">
        <v>15</v>
      </c>
      <c r="D383" s="1" t="s">
        <v>827</v>
      </c>
      <c r="E383" s="31">
        <v>180493.80320275869</v>
      </c>
      <c r="F383" s="31">
        <v>153816.08151735269</v>
      </c>
      <c r="G383" s="31">
        <v>197415.84912072271</v>
      </c>
      <c r="H383" s="31">
        <v>318412.52309682936</v>
      </c>
      <c r="I383" s="31">
        <f t="shared" si="70"/>
        <v>212534.56423441588</v>
      </c>
      <c r="J383" s="38">
        <f t="shared" si="71"/>
        <v>0.19562782383253885</v>
      </c>
      <c r="K383" s="31">
        <v>9801100.0306671429</v>
      </c>
      <c r="L383" s="31">
        <v>10273499.726415586</v>
      </c>
      <c r="M383" s="31">
        <v>11164650.759613514</v>
      </c>
      <c r="N383" s="31">
        <v>10450512.165683258</v>
      </c>
      <c r="O383" s="31">
        <f t="shared" si="72"/>
        <v>10422440.670594875</v>
      </c>
      <c r="P383" s="7">
        <f t="shared" si="73"/>
        <v>0.14119828615179025</v>
      </c>
      <c r="Q383" s="26">
        <v>0.14991762767710048</v>
      </c>
      <c r="R383" s="8">
        <v>154.69999694824219</v>
      </c>
      <c r="S383" s="7">
        <f t="shared" si="74"/>
        <v>0.34540501238778731</v>
      </c>
      <c r="T383" s="38">
        <f t="shared" si="75"/>
        <v>0.212173642072226</v>
      </c>
      <c r="U383" s="31">
        <v>28374.203125</v>
      </c>
      <c r="V383" s="31">
        <v>0</v>
      </c>
      <c r="W383" s="31">
        <v>0</v>
      </c>
      <c r="X383" s="31">
        <v>0</v>
      </c>
      <c r="Y383" s="31">
        <f t="shared" si="76"/>
        <v>7093.55078125</v>
      </c>
      <c r="Z383" s="7">
        <f t="shared" si="77"/>
        <v>0.15104889769803001</v>
      </c>
      <c r="AA383" s="31" t="s">
        <v>1087</v>
      </c>
      <c r="AB383" s="31" t="s">
        <v>1087</v>
      </c>
      <c r="AC383" s="31" t="s">
        <v>1087</v>
      </c>
      <c r="AD383" s="31">
        <f t="shared" si="78"/>
        <v>0</v>
      </c>
      <c r="AE383" s="31">
        <f t="shared" si="79"/>
        <v>0</v>
      </c>
      <c r="AF383" s="7">
        <f t="shared" si="80"/>
        <v>0</v>
      </c>
      <c r="AG383" s="38">
        <f t="shared" si="81"/>
        <v>7.5524448849015005E-2</v>
      </c>
      <c r="AH383" s="38">
        <f t="shared" si="82"/>
        <v>16.110863825125996</v>
      </c>
      <c r="AI383" s="38" t="str">
        <f t="shared" si="83"/>
        <v>G2</v>
      </c>
    </row>
    <row r="384" spans="1:35" x14ac:dyDescent="0.25">
      <c r="A384" s="1">
        <v>73226</v>
      </c>
      <c r="B384" s="1" t="s">
        <v>412</v>
      </c>
      <c r="C384" s="1">
        <v>73</v>
      </c>
      <c r="D384" s="1" t="s">
        <v>35</v>
      </c>
      <c r="E384" s="31">
        <v>44266.114892378799</v>
      </c>
      <c r="F384" s="31">
        <v>99606.55893503566</v>
      </c>
      <c r="G384" s="31">
        <v>70241.654540914737</v>
      </c>
      <c r="H384" s="31">
        <v>88584.00892973406</v>
      </c>
      <c r="I384" s="31">
        <f t="shared" si="70"/>
        <v>75674.584324515818</v>
      </c>
      <c r="J384" s="38">
        <f t="shared" si="71"/>
        <v>6.3925116486101802E-2</v>
      </c>
      <c r="K384" s="31">
        <v>6563009.1933606621</v>
      </c>
      <c r="L384" s="31">
        <v>7007928.3444306906</v>
      </c>
      <c r="M384" s="31">
        <v>6961703.6442249194</v>
      </c>
      <c r="N384" s="31">
        <v>6992289.2532453276</v>
      </c>
      <c r="O384" s="31">
        <f t="shared" si="72"/>
        <v>6881232.6088153999</v>
      </c>
      <c r="P384" s="7">
        <f t="shared" si="73"/>
        <v>8.0746071983107001E-2</v>
      </c>
      <c r="Q384" s="26">
        <v>0.23356312377816649</v>
      </c>
      <c r="R384" s="8">
        <v>87.199996948242188</v>
      </c>
      <c r="S384" s="7">
        <f t="shared" si="74"/>
        <v>0.19469500077753457</v>
      </c>
      <c r="T384" s="38">
        <f t="shared" si="75"/>
        <v>0.16966806551293601</v>
      </c>
      <c r="U384" s="31">
        <v>0</v>
      </c>
      <c r="V384" s="31">
        <v>0</v>
      </c>
      <c r="W384" s="31">
        <v>0</v>
      </c>
      <c r="X384" s="31">
        <v>0</v>
      </c>
      <c r="Y384" s="31">
        <f t="shared" si="76"/>
        <v>0</v>
      </c>
      <c r="Z384" s="7">
        <f t="shared" si="77"/>
        <v>0</v>
      </c>
      <c r="AA384" s="31" t="s">
        <v>1085</v>
      </c>
      <c r="AB384" s="31" t="s">
        <v>1088</v>
      </c>
      <c r="AC384" s="31" t="s">
        <v>1087</v>
      </c>
      <c r="AD384" s="31">
        <f t="shared" si="78"/>
        <v>0</v>
      </c>
      <c r="AE384" s="31">
        <f t="shared" si="79"/>
        <v>1</v>
      </c>
      <c r="AF384" s="7">
        <f t="shared" si="80"/>
        <v>0.5</v>
      </c>
      <c r="AG384" s="38">
        <f t="shared" si="81"/>
        <v>0.25</v>
      </c>
      <c r="AH384" s="38">
        <f t="shared" si="82"/>
        <v>16.119772733301261</v>
      </c>
      <c r="AI384" s="38" t="str">
        <f t="shared" si="83"/>
        <v>G2</v>
      </c>
    </row>
    <row r="385" spans="1:35" x14ac:dyDescent="0.25">
      <c r="A385" s="1">
        <v>19513</v>
      </c>
      <c r="B385" s="1" t="s">
        <v>1059</v>
      </c>
      <c r="C385" s="1">
        <v>19</v>
      </c>
      <c r="D385" s="1" t="s">
        <v>80</v>
      </c>
      <c r="E385" s="31">
        <v>109076.62724769331</v>
      </c>
      <c r="F385" s="31">
        <v>156712.90484559376</v>
      </c>
      <c r="G385" s="31">
        <v>236564.36373910046</v>
      </c>
      <c r="H385" s="31">
        <v>237225.82926940077</v>
      </c>
      <c r="I385" s="31">
        <f t="shared" si="70"/>
        <v>184894.93127544707</v>
      </c>
      <c r="J385" s="38">
        <f t="shared" si="71"/>
        <v>0.16902973070732802</v>
      </c>
      <c r="K385" s="31">
        <v>5361341.8630500278</v>
      </c>
      <c r="L385" s="31">
        <v>6773566.6377431974</v>
      </c>
      <c r="M385" s="31">
        <v>6946079.8305524578</v>
      </c>
      <c r="N385" s="31">
        <v>6906501.5536373118</v>
      </c>
      <c r="O385" s="31">
        <f t="shared" si="72"/>
        <v>6496872.4712457489</v>
      </c>
      <c r="P385" s="7">
        <f t="shared" si="73"/>
        <v>7.4184632793739186E-2</v>
      </c>
      <c r="Q385" s="26">
        <v>0.52156812991626489</v>
      </c>
      <c r="R385" s="8">
        <v>94.400001525878906</v>
      </c>
      <c r="S385" s="7">
        <f t="shared" si="74"/>
        <v>0.21077074556997166</v>
      </c>
      <c r="T385" s="38">
        <f t="shared" si="75"/>
        <v>0.26884116942665859</v>
      </c>
      <c r="U385" s="31">
        <v>5343.630859375</v>
      </c>
      <c r="V385" s="31">
        <v>3295.53955078125</v>
      </c>
      <c r="W385" s="31">
        <v>3898.87109375</v>
      </c>
      <c r="X385" s="31">
        <v>4771.63134765625</v>
      </c>
      <c r="Y385" s="31">
        <f t="shared" si="76"/>
        <v>4327.418212890625</v>
      </c>
      <c r="Z385" s="7">
        <f t="shared" si="77"/>
        <v>9.2147328057941069E-2</v>
      </c>
      <c r="AA385" s="31" t="s">
        <v>1087</v>
      </c>
      <c r="AB385" s="31" t="s">
        <v>1087</v>
      </c>
      <c r="AC385" s="31" t="s">
        <v>1087</v>
      </c>
      <c r="AD385" s="31">
        <f t="shared" si="78"/>
        <v>0</v>
      </c>
      <c r="AE385" s="31">
        <f t="shared" si="79"/>
        <v>0</v>
      </c>
      <c r="AF385" s="7">
        <f t="shared" si="80"/>
        <v>0</v>
      </c>
      <c r="AG385" s="38">
        <f t="shared" si="81"/>
        <v>4.6073664028970535E-2</v>
      </c>
      <c r="AH385" s="38">
        <f t="shared" si="82"/>
        <v>16.131485472098571</v>
      </c>
      <c r="AI385" s="38" t="str">
        <f t="shared" si="83"/>
        <v>G2</v>
      </c>
    </row>
    <row r="386" spans="1:35" x14ac:dyDescent="0.25">
      <c r="A386" s="1">
        <v>41013</v>
      </c>
      <c r="B386" s="1" t="s">
        <v>451</v>
      </c>
      <c r="C386" s="1">
        <v>41</v>
      </c>
      <c r="D386" s="1" t="s">
        <v>99</v>
      </c>
      <c r="E386" s="31">
        <v>108348.60399915588</v>
      </c>
      <c r="F386" s="31">
        <v>97729.496901299659</v>
      </c>
      <c r="G386" s="31">
        <v>122416.13284986762</v>
      </c>
      <c r="H386" s="31">
        <v>193636.46280448409</v>
      </c>
      <c r="I386" s="31">
        <f t="shared" si="70"/>
        <v>130532.67413870181</v>
      </c>
      <c r="J386" s="38">
        <f t="shared" si="71"/>
        <v>0.11671599774400314</v>
      </c>
      <c r="K386" s="31">
        <v>8858706.7934226394</v>
      </c>
      <c r="L386" s="31">
        <v>8895422.7278903071</v>
      </c>
      <c r="M386" s="31">
        <v>10749456.00296665</v>
      </c>
      <c r="N386" s="31">
        <v>9961902.1737220641</v>
      </c>
      <c r="O386" s="31">
        <f t="shared" si="72"/>
        <v>9616371.9245004151</v>
      </c>
      <c r="P386" s="7">
        <f t="shared" si="73"/>
        <v>0.12743782937447856</v>
      </c>
      <c r="Q386" s="26">
        <v>0.58580730603686126</v>
      </c>
      <c r="R386" s="8">
        <v>175.60000610351563</v>
      </c>
      <c r="S386" s="7">
        <f t="shared" si="74"/>
        <v>0.39206931790550065</v>
      </c>
      <c r="T386" s="38">
        <f t="shared" si="75"/>
        <v>0.36843815110561345</v>
      </c>
      <c r="U386" s="31">
        <v>0</v>
      </c>
      <c r="V386" s="31">
        <v>0</v>
      </c>
      <c r="W386" s="31">
        <v>0</v>
      </c>
      <c r="X386" s="31">
        <v>0</v>
      </c>
      <c r="Y386" s="31">
        <f t="shared" si="76"/>
        <v>0</v>
      </c>
      <c r="Z386" s="7">
        <f t="shared" si="77"/>
        <v>0</v>
      </c>
      <c r="AA386" s="31" t="s">
        <v>1087</v>
      </c>
      <c r="AB386" s="31" t="s">
        <v>1088</v>
      </c>
      <c r="AC386" s="31" t="s">
        <v>1087</v>
      </c>
      <c r="AD386" s="31">
        <f t="shared" si="78"/>
        <v>0</v>
      </c>
      <c r="AE386" s="31">
        <f t="shared" si="79"/>
        <v>0</v>
      </c>
      <c r="AF386" s="7">
        <f t="shared" si="80"/>
        <v>0</v>
      </c>
      <c r="AG386" s="38">
        <f t="shared" si="81"/>
        <v>0</v>
      </c>
      <c r="AH386" s="38">
        <f t="shared" si="82"/>
        <v>16.171804961653887</v>
      </c>
      <c r="AI386" s="38" t="str">
        <f t="shared" si="83"/>
        <v>G2</v>
      </c>
    </row>
    <row r="387" spans="1:35" x14ac:dyDescent="0.25">
      <c r="A387" s="1">
        <v>85315</v>
      </c>
      <c r="B387" s="1" t="s">
        <v>287</v>
      </c>
      <c r="C387" s="1">
        <v>85</v>
      </c>
      <c r="D387" s="1" t="s">
        <v>114</v>
      </c>
      <c r="E387" s="31">
        <v>60700.803925824141</v>
      </c>
      <c r="F387" s="31">
        <v>107048.1969728674</v>
      </c>
      <c r="G387" s="31">
        <v>83182.787909840597</v>
      </c>
      <c r="H387" s="31">
        <v>176979.0098942378</v>
      </c>
      <c r="I387" s="31">
        <f t="shared" ref="I387:I450" si="84">AVERAGE(E387:H387)</f>
        <v>106977.69967569248</v>
      </c>
      <c r="J387" s="38">
        <f t="shared" ref="J387:J450" si="85">IF(I387&gt;$J$1127,1,IF(I387&lt;$J$1126,0,(I387-$J$1126)/($J$1127-$J$1126)))</f>
        <v>9.4048641587025444E-2</v>
      </c>
      <c r="K387" s="31">
        <v>6700372.1703226157</v>
      </c>
      <c r="L387" s="31">
        <v>6258330.8264073422</v>
      </c>
      <c r="M387" s="31">
        <v>6797304.0527056828</v>
      </c>
      <c r="N387" s="31">
        <v>6355150.2031545462</v>
      </c>
      <c r="O387" s="31">
        <f t="shared" ref="O387:O450" si="86">AVERAGE(K387:N387)</f>
        <v>6527789.3131475467</v>
      </c>
      <c r="P387" s="7">
        <f t="shared" ref="P387:P450" si="87">IF(O387&gt;$P$1127,1,IF(O387&lt;$P$1126,0,(O387-$P$1126)/($P$1127-$P$1126)))</f>
        <v>7.4712416396244499E-2</v>
      </c>
      <c r="Q387" s="26">
        <v>0.70664667666166914</v>
      </c>
      <c r="R387" s="8">
        <v>132.69999694824219</v>
      </c>
      <c r="S387" s="7">
        <f t="shared" ref="S387:S450" si="88">IF(R387&gt;$S$1127,1,IF(R387&lt;$S$1126,0,(R387-$S$1126)/($S$1127-$S$1126)))</f>
        <v>0.29628471230740866</v>
      </c>
      <c r="T387" s="38">
        <f t="shared" ref="T387:T450" si="89">AVERAGE(P387,Q387,S387)</f>
        <v>0.35921460178844078</v>
      </c>
      <c r="U387" s="31">
        <v>6701.85009765625</v>
      </c>
      <c r="V387" s="31">
        <v>2700.95849609375</v>
      </c>
      <c r="W387" s="31">
        <v>2612.208740234375</v>
      </c>
      <c r="X387" s="31">
        <v>0</v>
      </c>
      <c r="Y387" s="31">
        <f t="shared" ref="Y387:Y450" si="90">AVERAGE(U387:X387)</f>
        <v>3003.7543334960938</v>
      </c>
      <c r="Z387" s="7">
        <f t="shared" ref="Z387:Z450" si="91">IF(Y387&gt;$Z$1127,1,IF(Y387&lt;$Z$1126,0,(Y387-$Z$1126)/($Z$1127-$Z$1126)))</f>
        <v>6.3961448225554815E-2</v>
      </c>
      <c r="AA387" s="31" t="s">
        <v>1087</v>
      </c>
      <c r="AB387" s="31" t="s">
        <v>1087</v>
      </c>
      <c r="AC387" s="31" t="s">
        <v>1087</v>
      </c>
      <c r="AD387" s="31">
        <f t="shared" ref="AD387:AD450" si="92">IF(OR(AB387="Adoptado",AC387="Adoptado"),1,0)</f>
        <v>0</v>
      </c>
      <c r="AE387" s="31">
        <f t="shared" ref="AE387:AE450" si="93">SUM(IF(AA387="Creado",1,0),AD387)</f>
        <v>0</v>
      </c>
      <c r="AF387" s="7">
        <f t="shared" ref="AF387:AF450" si="94">AE387/$AE$1126</f>
        <v>0</v>
      </c>
      <c r="AG387" s="38">
        <f t="shared" ref="AG387:AG450" si="95">AVERAGE(Z387,AF387)</f>
        <v>3.1980724112777408E-2</v>
      </c>
      <c r="AH387" s="38">
        <f t="shared" ref="AH387:AH450" si="96">AVERAGE(J387,T387,AG387)*100</f>
        <v>16.174798916274788</v>
      </c>
      <c r="AI387" s="38" t="str">
        <f t="shared" ref="AI387:AI450" si="97">IF(OR(A387=5001,A387=8001,A387=11001,A387=13001,A387=17001,A387=23001,A387=50001,A387=52001,A387=54001,A387=66001,A387=68001,A387=73001,A387=76001),"C",IF(AH387&lt;$AI$1126,"G1",IF(AND(AH387&gt;=$AI$1126,AH387&lt;$AI$1127),"G2",IF(AND(AH387&gt;=$AI$1127,AH387&lt;$AI$1128),"G3","G4"))))</f>
        <v>G2</v>
      </c>
    </row>
    <row r="388" spans="1:35" x14ac:dyDescent="0.25">
      <c r="A388" s="1">
        <v>68217</v>
      </c>
      <c r="B388" s="1" t="s">
        <v>697</v>
      </c>
      <c r="C388" s="1">
        <v>68</v>
      </c>
      <c r="D388" s="1" t="s">
        <v>350</v>
      </c>
      <c r="E388" s="31">
        <v>115429.31709438884</v>
      </c>
      <c r="F388" s="31">
        <v>103176.36042808947</v>
      </c>
      <c r="G388" s="31">
        <v>98807.637364221941</v>
      </c>
      <c r="H388" s="31">
        <v>138222.41099494629</v>
      </c>
      <c r="I388" s="31">
        <f t="shared" si="84"/>
        <v>113908.93147041163</v>
      </c>
      <c r="J388" s="38">
        <f t="shared" si="85"/>
        <v>0.10071868489121989</v>
      </c>
      <c r="K388" s="31">
        <v>7374059.2775899069</v>
      </c>
      <c r="L388" s="31">
        <v>7714119.526938471</v>
      </c>
      <c r="M388" s="31">
        <v>8470928.6805120893</v>
      </c>
      <c r="N388" s="31">
        <v>9029956.8392694108</v>
      </c>
      <c r="O388" s="31">
        <f t="shared" si="86"/>
        <v>8147266.0810774695</v>
      </c>
      <c r="P388" s="7">
        <f t="shared" si="87"/>
        <v>0.10235861924796592</v>
      </c>
      <c r="Q388" s="26">
        <v>0.1366763694098968</v>
      </c>
      <c r="R388" s="8">
        <v>38.200000762939453</v>
      </c>
      <c r="S388" s="7">
        <f t="shared" si="88"/>
        <v>8.5290704570285467E-2</v>
      </c>
      <c r="T388" s="38">
        <f t="shared" si="89"/>
        <v>0.10810856440938273</v>
      </c>
      <c r="U388" s="31">
        <v>3102.181396484375</v>
      </c>
      <c r="V388" s="31">
        <v>3490.66845703125</v>
      </c>
      <c r="W388" s="31">
        <v>3366.899169921875</v>
      </c>
      <c r="X388" s="31">
        <v>0</v>
      </c>
      <c r="Y388" s="31">
        <f t="shared" si="90"/>
        <v>2489.937255859375</v>
      </c>
      <c r="Z388" s="7">
        <f t="shared" si="91"/>
        <v>5.3020312313678951E-2</v>
      </c>
      <c r="AA388" s="31" t="s">
        <v>1085</v>
      </c>
      <c r="AB388" s="31" t="s">
        <v>1088</v>
      </c>
      <c r="AC388" s="31" t="s">
        <v>1087</v>
      </c>
      <c r="AD388" s="31">
        <f t="shared" si="92"/>
        <v>0</v>
      </c>
      <c r="AE388" s="31">
        <f t="shared" si="93"/>
        <v>1</v>
      </c>
      <c r="AF388" s="7">
        <f t="shared" si="94"/>
        <v>0.5</v>
      </c>
      <c r="AG388" s="38">
        <f t="shared" si="95"/>
        <v>0.27651015615683949</v>
      </c>
      <c r="AH388" s="38">
        <f t="shared" si="96"/>
        <v>16.177913515248068</v>
      </c>
      <c r="AI388" s="38" t="str">
        <f t="shared" si="97"/>
        <v>G2</v>
      </c>
    </row>
    <row r="389" spans="1:35" x14ac:dyDescent="0.25">
      <c r="A389" s="1">
        <v>86755</v>
      </c>
      <c r="B389" s="1" t="s">
        <v>94</v>
      </c>
      <c r="C389" s="1">
        <v>86</v>
      </c>
      <c r="D389" s="1" t="s">
        <v>513</v>
      </c>
      <c r="E389" s="31">
        <v>57866.763285654109</v>
      </c>
      <c r="F389" s="31">
        <v>108959.01000938003</v>
      </c>
      <c r="G389" s="31">
        <v>296001.2325897651</v>
      </c>
      <c r="H389" s="31">
        <v>210194.69959561102</v>
      </c>
      <c r="I389" s="31">
        <f t="shared" si="84"/>
        <v>168255.42637010256</v>
      </c>
      <c r="J389" s="38">
        <f t="shared" si="85"/>
        <v>0.15301724958332877</v>
      </c>
      <c r="K389" s="31">
        <v>3316526.6942394795</v>
      </c>
      <c r="L389" s="31">
        <v>3217814.5112619512</v>
      </c>
      <c r="M389" s="31">
        <v>3491048.6273484314</v>
      </c>
      <c r="N389" s="31">
        <v>3596528.2202756549</v>
      </c>
      <c r="O389" s="31">
        <f t="shared" si="86"/>
        <v>3405479.5132813794</v>
      </c>
      <c r="P389" s="7">
        <f t="shared" si="87"/>
        <v>2.1411244189028851E-2</v>
      </c>
      <c r="Q389" s="26">
        <v>0.58619229140194828</v>
      </c>
      <c r="R389" s="8">
        <v>127.80000305175781</v>
      </c>
      <c r="S389" s="7">
        <f t="shared" si="88"/>
        <v>0.28534429546252971</v>
      </c>
      <c r="T389" s="38">
        <f t="shared" si="89"/>
        <v>0.29764927701783561</v>
      </c>
      <c r="U389" s="31">
        <v>0</v>
      </c>
      <c r="V389" s="31">
        <v>1520.8922119140625</v>
      </c>
      <c r="W389" s="31">
        <v>4574.01025390625</v>
      </c>
      <c r="X389" s="31">
        <v>7043.484375</v>
      </c>
      <c r="Y389" s="31">
        <f t="shared" si="90"/>
        <v>3284.5967102050781</v>
      </c>
      <c r="Z389" s="7">
        <f t="shared" si="91"/>
        <v>6.994165936902276E-2</v>
      </c>
      <c r="AA389" s="31" t="s">
        <v>1087</v>
      </c>
      <c r="AB389" s="31" t="s">
        <v>1088</v>
      </c>
      <c r="AC389" s="31" t="s">
        <v>1087</v>
      </c>
      <c r="AD389" s="31">
        <f t="shared" si="92"/>
        <v>0</v>
      </c>
      <c r="AE389" s="31">
        <f t="shared" si="93"/>
        <v>0</v>
      </c>
      <c r="AF389" s="7">
        <f t="shared" si="94"/>
        <v>0</v>
      </c>
      <c r="AG389" s="38">
        <f t="shared" si="95"/>
        <v>3.497082968451138E-2</v>
      </c>
      <c r="AH389" s="38">
        <f t="shared" si="96"/>
        <v>16.18791187618919</v>
      </c>
      <c r="AI389" s="38" t="str">
        <f t="shared" si="97"/>
        <v>G2</v>
      </c>
    </row>
    <row r="390" spans="1:35" x14ac:dyDescent="0.25">
      <c r="A390" s="1">
        <v>52207</v>
      </c>
      <c r="B390" s="1" t="s">
        <v>1169</v>
      </c>
      <c r="C390" s="1">
        <v>52</v>
      </c>
      <c r="D390" s="1" t="s">
        <v>18</v>
      </c>
      <c r="E390" s="31">
        <v>54886.741437680022</v>
      </c>
      <c r="F390" s="31">
        <v>52765.641969936565</v>
      </c>
      <c r="G390" s="31">
        <v>49151.063888230143</v>
      </c>
      <c r="H390" s="31">
        <v>62189.962979244912</v>
      </c>
      <c r="I390" s="31">
        <f t="shared" si="84"/>
        <v>54748.352568772905</v>
      </c>
      <c r="J390" s="38">
        <f t="shared" si="85"/>
        <v>4.3787444548660841E-2</v>
      </c>
      <c r="K390" s="31">
        <v>5886475.2375783045</v>
      </c>
      <c r="L390" s="31">
        <v>6208714.763417392</v>
      </c>
      <c r="M390" s="31">
        <v>6862082.7179561574</v>
      </c>
      <c r="N390" s="31">
        <v>6700675.2057009339</v>
      </c>
      <c r="O390" s="31">
        <f t="shared" si="86"/>
        <v>6414486.9811631963</v>
      </c>
      <c r="P390" s="7">
        <f t="shared" si="87"/>
        <v>7.2778224245024961E-2</v>
      </c>
      <c r="Q390" s="26">
        <v>0.19294694225442147</v>
      </c>
      <c r="R390" s="8">
        <v>117.30000305175781</v>
      </c>
      <c r="S390" s="7">
        <f t="shared" si="88"/>
        <v>0.26190051587871266</v>
      </c>
      <c r="T390" s="38">
        <f t="shared" si="89"/>
        <v>0.17587522745938636</v>
      </c>
      <c r="U390" s="31">
        <v>0</v>
      </c>
      <c r="V390" s="31">
        <v>2725.9423828125</v>
      </c>
      <c r="W390" s="31">
        <v>1711.0772705078125</v>
      </c>
      <c r="X390" s="31">
        <v>1824.845458984375</v>
      </c>
      <c r="Y390" s="31">
        <f t="shared" si="90"/>
        <v>1565.4662780761719</v>
      </c>
      <c r="Z390" s="7">
        <f t="shared" si="91"/>
        <v>3.3334780137455368E-2</v>
      </c>
      <c r="AA390" s="31" t="s">
        <v>1085</v>
      </c>
      <c r="AB390" s="31" t="s">
        <v>1088</v>
      </c>
      <c r="AC390" s="31" t="s">
        <v>1088</v>
      </c>
      <c r="AD390" s="31">
        <f t="shared" si="92"/>
        <v>0</v>
      </c>
      <c r="AE390" s="31">
        <f t="shared" si="93"/>
        <v>1</v>
      </c>
      <c r="AF390" s="7">
        <f t="shared" si="94"/>
        <v>0.5</v>
      </c>
      <c r="AG390" s="38">
        <f t="shared" si="95"/>
        <v>0.26666739006872769</v>
      </c>
      <c r="AH390" s="38">
        <f t="shared" si="96"/>
        <v>16.211002069225831</v>
      </c>
      <c r="AI390" s="38" t="str">
        <f t="shared" si="97"/>
        <v>G2</v>
      </c>
    </row>
    <row r="391" spans="1:35" x14ac:dyDescent="0.25">
      <c r="A391" s="1">
        <v>52381</v>
      </c>
      <c r="B391" s="1" t="s">
        <v>437</v>
      </c>
      <c r="C391" s="1">
        <v>52</v>
      </c>
      <c r="D391" s="1" t="s">
        <v>18</v>
      </c>
      <c r="E391" s="31">
        <v>52504.819629203761</v>
      </c>
      <c r="F391" s="31">
        <v>39002.497860828524</v>
      </c>
      <c r="G391" s="31">
        <v>76934.817633920946</v>
      </c>
      <c r="H391" s="31">
        <v>112649.60559982655</v>
      </c>
      <c r="I391" s="31">
        <f t="shared" si="84"/>
        <v>70272.935180944944</v>
      </c>
      <c r="J391" s="38">
        <f t="shared" si="85"/>
        <v>5.8727016816554886E-2</v>
      </c>
      <c r="K391" s="31">
        <v>5675782.1235475363</v>
      </c>
      <c r="L391" s="31">
        <v>6418661.1227802522</v>
      </c>
      <c r="M391" s="31">
        <v>6478848.2415107386</v>
      </c>
      <c r="N391" s="31">
        <v>6422535.6937497715</v>
      </c>
      <c r="O391" s="31">
        <f t="shared" si="86"/>
        <v>6248956.795397074</v>
      </c>
      <c r="P391" s="7">
        <f t="shared" si="87"/>
        <v>6.9952446694895032E-2</v>
      </c>
      <c r="Q391" s="26">
        <v>0.1901622187336473</v>
      </c>
      <c r="R391" s="8">
        <v>66.599998474121094</v>
      </c>
      <c r="S391" s="7">
        <f t="shared" si="88"/>
        <v>0.14870054138189046</v>
      </c>
      <c r="T391" s="38">
        <f t="shared" si="89"/>
        <v>0.13627173560347761</v>
      </c>
      <c r="U391" s="31">
        <v>0</v>
      </c>
      <c r="V391" s="31">
        <v>16056.0517578125</v>
      </c>
      <c r="W391" s="31">
        <v>0</v>
      </c>
      <c r="X391" s="31">
        <v>0</v>
      </c>
      <c r="Y391" s="31">
        <f t="shared" si="90"/>
        <v>4014.012939453125</v>
      </c>
      <c r="Z391" s="7">
        <f t="shared" si="91"/>
        <v>8.5473727974522462E-2</v>
      </c>
      <c r="AA391" s="31" t="s">
        <v>1085</v>
      </c>
      <c r="AB391" s="31" t="s">
        <v>1088</v>
      </c>
      <c r="AC391" s="31" t="s">
        <v>1087</v>
      </c>
      <c r="AD391" s="31">
        <f t="shared" si="92"/>
        <v>0</v>
      </c>
      <c r="AE391" s="31">
        <f t="shared" si="93"/>
        <v>1</v>
      </c>
      <c r="AF391" s="7">
        <f t="shared" si="94"/>
        <v>0.5</v>
      </c>
      <c r="AG391" s="38">
        <f t="shared" si="95"/>
        <v>0.29273686398726123</v>
      </c>
      <c r="AH391" s="38">
        <f t="shared" si="96"/>
        <v>16.257853880243125</v>
      </c>
      <c r="AI391" s="38" t="str">
        <f t="shared" si="97"/>
        <v>G2</v>
      </c>
    </row>
    <row r="392" spans="1:35" x14ac:dyDescent="0.25">
      <c r="A392" s="1">
        <v>54871</v>
      </c>
      <c r="B392" s="1" t="s">
        <v>63</v>
      </c>
      <c r="C392" s="1">
        <v>54</v>
      </c>
      <c r="D392" s="1" t="s">
        <v>12</v>
      </c>
      <c r="E392" s="31">
        <v>66028.908438789207</v>
      </c>
      <c r="F392" s="31">
        <v>79033.159896520272</v>
      </c>
      <c r="G392" s="31">
        <v>115400.76552747731</v>
      </c>
      <c r="H392" s="31">
        <v>202524.6554052883</v>
      </c>
      <c r="I392" s="31">
        <f t="shared" si="84"/>
        <v>115746.87231701877</v>
      </c>
      <c r="J392" s="38">
        <f t="shared" si="85"/>
        <v>0.10248736690914889</v>
      </c>
      <c r="K392" s="31">
        <v>6935353.7023090571</v>
      </c>
      <c r="L392" s="31">
        <v>8666763.7524331678</v>
      </c>
      <c r="M392" s="31">
        <v>10568654.783430895</v>
      </c>
      <c r="N392" s="31">
        <v>8257032.5737883458</v>
      </c>
      <c r="O392" s="31">
        <f t="shared" si="86"/>
        <v>8606951.2029903661</v>
      </c>
      <c r="P392" s="7">
        <f t="shared" si="87"/>
        <v>0.11020593659143532</v>
      </c>
      <c r="Q392" s="26">
        <v>0.3776964560862866</v>
      </c>
      <c r="R392" s="8">
        <v>25</v>
      </c>
      <c r="S392" s="7">
        <f t="shared" si="88"/>
        <v>5.5818522818612132E-2</v>
      </c>
      <c r="T392" s="38">
        <f t="shared" si="89"/>
        <v>0.18124030516544468</v>
      </c>
      <c r="U392" s="31">
        <v>5128.0615234375</v>
      </c>
      <c r="V392" s="31">
        <v>1907.1982421875</v>
      </c>
      <c r="W392" s="31">
        <v>69631.8203125</v>
      </c>
      <c r="X392" s="31">
        <v>0</v>
      </c>
      <c r="Y392" s="31">
        <f t="shared" si="90"/>
        <v>19166.77001953125</v>
      </c>
      <c r="Z392" s="7">
        <f t="shared" si="91"/>
        <v>0.40813403232896528</v>
      </c>
      <c r="AA392" s="31" t="s">
        <v>1087</v>
      </c>
      <c r="AB392" s="31" t="s">
        <v>1088</v>
      </c>
      <c r="AC392" s="31" t="s">
        <v>1088</v>
      </c>
      <c r="AD392" s="31">
        <f t="shared" si="92"/>
        <v>0</v>
      </c>
      <c r="AE392" s="31">
        <f t="shared" si="93"/>
        <v>0</v>
      </c>
      <c r="AF392" s="7">
        <f t="shared" si="94"/>
        <v>0</v>
      </c>
      <c r="AG392" s="38">
        <f t="shared" si="95"/>
        <v>0.20406701616448264</v>
      </c>
      <c r="AH392" s="38">
        <f t="shared" si="96"/>
        <v>16.259822941302541</v>
      </c>
      <c r="AI392" s="38" t="str">
        <f t="shared" si="97"/>
        <v>G2</v>
      </c>
    </row>
    <row r="393" spans="1:35" x14ac:dyDescent="0.25">
      <c r="A393" s="1">
        <v>23855</v>
      </c>
      <c r="B393" s="1" t="s">
        <v>711</v>
      </c>
      <c r="C393" s="1">
        <v>23</v>
      </c>
      <c r="D393" s="1" t="s">
        <v>410</v>
      </c>
      <c r="E393" s="31">
        <v>71810.329121747025</v>
      </c>
      <c r="F393" s="31">
        <v>70344.433851109527</v>
      </c>
      <c r="G393" s="31">
        <v>61967.345493956491</v>
      </c>
      <c r="H393" s="31">
        <v>98623.160728235671</v>
      </c>
      <c r="I393" s="31">
        <f t="shared" si="84"/>
        <v>75686.31729876218</v>
      </c>
      <c r="J393" s="38">
        <f t="shared" si="85"/>
        <v>6.3936407328570796E-2</v>
      </c>
      <c r="K393" s="31">
        <v>5334366.6498992704</v>
      </c>
      <c r="L393" s="31">
        <v>5089499.4187743943</v>
      </c>
      <c r="M393" s="31">
        <v>5560341.4471937688</v>
      </c>
      <c r="N393" s="31">
        <v>5779732.7167683681</v>
      </c>
      <c r="O393" s="31">
        <f t="shared" si="86"/>
        <v>5440985.0581589509</v>
      </c>
      <c r="P393" s="7">
        <f t="shared" si="87"/>
        <v>5.6159503820700313E-2</v>
      </c>
      <c r="Q393" s="26">
        <v>0.36305880710246446</v>
      </c>
      <c r="R393" s="8">
        <v>41.599998474121094</v>
      </c>
      <c r="S393" s="7">
        <f t="shared" si="88"/>
        <v>9.2882018563278324E-2</v>
      </c>
      <c r="T393" s="38">
        <f t="shared" si="89"/>
        <v>0.17070010982881434</v>
      </c>
      <c r="U393" s="31">
        <v>1865.14794921875</v>
      </c>
      <c r="V393" s="31">
        <v>0</v>
      </c>
      <c r="W393" s="31">
        <v>0</v>
      </c>
      <c r="X393" s="31">
        <v>0</v>
      </c>
      <c r="Y393" s="31">
        <f t="shared" si="90"/>
        <v>466.2869873046875</v>
      </c>
      <c r="Z393" s="7">
        <f t="shared" si="91"/>
        <v>9.9290380255651119E-3</v>
      </c>
      <c r="AA393" s="31" t="s">
        <v>1085</v>
      </c>
      <c r="AB393" s="31" t="s">
        <v>1088</v>
      </c>
      <c r="AC393" s="31" t="s">
        <v>1088</v>
      </c>
      <c r="AD393" s="31">
        <f t="shared" si="92"/>
        <v>0</v>
      </c>
      <c r="AE393" s="31">
        <f t="shared" si="93"/>
        <v>1</v>
      </c>
      <c r="AF393" s="7">
        <f t="shared" si="94"/>
        <v>0.5</v>
      </c>
      <c r="AG393" s="38">
        <f t="shared" si="95"/>
        <v>0.25496451901278255</v>
      </c>
      <c r="AH393" s="38">
        <f t="shared" si="96"/>
        <v>16.32003453900559</v>
      </c>
      <c r="AI393" s="38" t="str">
        <f t="shared" si="97"/>
        <v>G2</v>
      </c>
    </row>
    <row r="394" spans="1:35" x14ac:dyDescent="0.25">
      <c r="A394" s="1">
        <v>52786</v>
      </c>
      <c r="B394" s="1" t="s">
        <v>243</v>
      </c>
      <c r="C394" s="1">
        <v>52</v>
      </c>
      <c r="D394" s="1" t="s">
        <v>18</v>
      </c>
      <c r="E394" s="31">
        <v>29567.319314916404</v>
      </c>
      <c r="F394" s="31">
        <v>63065.819821930854</v>
      </c>
      <c r="G394" s="31">
        <v>64403.25107436924</v>
      </c>
      <c r="H394" s="31">
        <v>69344.843723133075</v>
      </c>
      <c r="I394" s="31">
        <f t="shared" si="84"/>
        <v>56595.308483587389</v>
      </c>
      <c r="J394" s="38">
        <f t="shared" si="85"/>
        <v>4.5564801921434993E-2</v>
      </c>
      <c r="K394" s="31">
        <v>4346274.4131626757</v>
      </c>
      <c r="L394" s="31">
        <v>4796971.9233683553</v>
      </c>
      <c r="M394" s="31">
        <v>4712163.0380618637</v>
      </c>
      <c r="N394" s="31">
        <v>5538692.1989878938</v>
      </c>
      <c r="O394" s="31">
        <f t="shared" si="86"/>
        <v>4848525.3933951976</v>
      </c>
      <c r="P394" s="7">
        <f t="shared" si="87"/>
        <v>4.6045582832220683E-2</v>
      </c>
      <c r="Q394" s="26">
        <v>0.24248916589570044</v>
      </c>
      <c r="R394" s="8">
        <v>116.69999694824219</v>
      </c>
      <c r="S394" s="7">
        <f t="shared" si="88"/>
        <v>0.26056085770349691</v>
      </c>
      <c r="T394" s="38">
        <f t="shared" si="89"/>
        <v>0.1830318688104727</v>
      </c>
      <c r="U394" s="31">
        <v>307.80499267578125</v>
      </c>
      <c r="V394" s="31">
        <v>1165.4835205078125</v>
      </c>
      <c r="W394" s="31">
        <v>1467.342041015625</v>
      </c>
      <c r="X394" s="31">
        <v>1317.816650390625</v>
      </c>
      <c r="Y394" s="31">
        <f t="shared" si="90"/>
        <v>1064.6118011474609</v>
      </c>
      <c r="Z394" s="7">
        <f t="shared" si="91"/>
        <v>2.2669667702202762E-2</v>
      </c>
      <c r="AA394" s="31" t="s">
        <v>1085</v>
      </c>
      <c r="AB394" s="31" t="s">
        <v>1088</v>
      </c>
      <c r="AC394" s="31" t="s">
        <v>1087</v>
      </c>
      <c r="AD394" s="31">
        <f t="shared" si="92"/>
        <v>0</v>
      </c>
      <c r="AE394" s="31">
        <f t="shared" si="93"/>
        <v>1</v>
      </c>
      <c r="AF394" s="7">
        <f t="shared" si="94"/>
        <v>0.5</v>
      </c>
      <c r="AG394" s="38">
        <f t="shared" si="95"/>
        <v>0.2613348338511014</v>
      </c>
      <c r="AH394" s="38">
        <f t="shared" si="96"/>
        <v>16.33105015276697</v>
      </c>
      <c r="AI394" s="38" t="str">
        <f t="shared" si="97"/>
        <v>G2</v>
      </c>
    </row>
    <row r="395" spans="1:35" x14ac:dyDescent="0.25">
      <c r="A395" s="1">
        <v>68162</v>
      </c>
      <c r="B395" s="1" t="s">
        <v>780</v>
      </c>
      <c r="C395" s="1">
        <v>68</v>
      </c>
      <c r="D395" s="1" t="s">
        <v>350</v>
      </c>
      <c r="E395" s="31">
        <v>151546.29125677288</v>
      </c>
      <c r="F395" s="31">
        <v>170960.97797220998</v>
      </c>
      <c r="G395" s="31">
        <v>169430.94201509436</v>
      </c>
      <c r="H395" s="31">
        <v>212769.10136275593</v>
      </c>
      <c r="I395" s="31">
        <f t="shared" si="84"/>
        <v>176176.82815170829</v>
      </c>
      <c r="J395" s="38">
        <f t="shared" si="85"/>
        <v>0.16064015045839236</v>
      </c>
      <c r="K395" s="31">
        <v>12575142.39939734</v>
      </c>
      <c r="L395" s="31">
        <v>14877458.566986073</v>
      </c>
      <c r="M395" s="31">
        <v>15651818.702124041</v>
      </c>
      <c r="N395" s="31">
        <v>19827868.463775177</v>
      </c>
      <c r="O395" s="31">
        <f t="shared" si="86"/>
        <v>15733072.033070657</v>
      </c>
      <c r="P395" s="7">
        <f t="shared" si="87"/>
        <v>0.23185645107587785</v>
      </c>
      <c r="Q395" s="26">
        <v>0.45304835318850734</v>
      </c>
      <c r="R395" s="8">
        <v>136</v>
      </c>
      <c r="S395" s="7">
        <f t="shared" si="88"/>
        <v>0.30365276413324999</v>
      </c>
      <c r="T395" s="38">
        <f t="shared" si="89"/>
        <v>0.32951918946587838</v>
      </c>
      <c r="U395" s="31">
        <v>0</v>
      </c>
      <c r="V395" s="31">
        <v>0</v>
      </c>
      <c r="W395" s="31">
        <v>0</v>
      </c>
      <c r="X395" s="31">
        <v>0</v>
      </c>
      <c r="Y395" s="31">
        <f t="shared" si="90"/>
        <v>0</v>
      </c>
      <c r="Z395" s="7">
        <f t="shared" si="91"/>
        <v>0</v>
      </c>
      <c r="AA395" s="31" t="s">
        <v>1087</v>
      </c>
      <c r="AB395" s="31" t="s">
        <v>1088</v>
      </c>
      <c r="AC395" s="31" t="s">
        <v>1087</v>
      </c>
      <c r="AD395" s="31">
        <f t="shared" si="92"/>
        <v>0</v>
      </c>
      <c r="AE395" s="31">
        <f t="shared" si="93"/>
        <v>0</v>
      </c>
      <c r="AF395" s="7">
        <f t="shared" si="94"/>
        <v>0</v>
      </c>
      <c r="AG395" s="38">
        <f t="shared" si="95"/>
        <v>0</v>
      </c>
      <c r="AH395" s="38">
        <f t="shared" si="96"/>
        <v>16.338644664142357</v>
      </c>
      <c r="AI395" s="38" t="str">
        <f t="shared" si="97"/>
        <v>G2</v>
      </c>
    </row>
    <row r="396" spans="1:35" x14ac:dyDescent="0.25">
      <c r="A396" s="1">
        <v>25885</v>
      </c>
      <c r="B396" s="1" t="s">
        <v>86</v>
      </c>
      <c r="C396" s="1">
        <v>25</v>
      </c>
      <c r="D396" s="1" t="s">
        <v>61</v>
      </c>
      <c r="E396" s="31">
        <v>41966.593023648347</v>
      </c>
      <c r="F396" s="31">
        <v>53045.0532642365</v>
      </c>
      <c r="G396" s="31">
        <v>37114.501299739488</v>
      </c>
      <c r="H396" s="31">
        <v>66316.227555366349</v>
      </c>
      <c r="I396" s="31">
        <f t="shared" si="84"/>
        <v>49610.593785747675</v>
      </c>
      <c r="J396" s="38">
        <f t="shared" si="85"/>
        <v>3.8843291101737745E-2</v>
      </c>
      <c r="K396" s="31">
        <v>6655306.0108564822</v>
      </c>
      <c r="L396" s="31">
        <v>5822924.5860873004</v>
      </c>
      <c r="M396" s="31">
        <v>6421205.5464564981</v>
      </c>
      <c r="N396" s="31">
        <v>6462697.9604455298</v>
      </c>
      <c r="O396" s="31">
        <f t="shared" si="86"/>
        <v>6340533.5259614531</v>
      </c>
      <c r="P396" s="7">
        <f t="shared" si="87"/>
        <v>7.1515759562245665E-2</v>
      </c>
      <c r="Q396" s="26">
        <v>0.23349654887617249</v>
      </c>
      <c r="R396" s="8">
        <v>70</v>
      </c>
      <c r="S396" s="7">
        <f t="shared" si="88"/>
        <v>0.15629186389211397</v>
      </c>
      <c r="T396" s="38">
        <f t="shared" si="89"/>
        <v>0.15376805744351071</v>
      </c>
      <c r="U396" s="31">
        <v>119.48728942871094</v>
      </c>
      <c r="V396" s="31">
        <v>748.22418212890625</v>
      </c>
      <c r="W396" s="31">
        <v>0</v>
      </c>
      <c r="X396" s="31">
        <v>111241.8828125</v>
      </c>
      <c r="Y396" s="31">
        <f t="shared" si="90"/>
        <v>28027.398571014404</v>
      </c>
      <c r="Z396" s="7">
        <f t="shared" si="91"/>
        <v>0.59681079194995956</v>
      </c>
      <c r="AA396" s="31" t="s">
        <v>1087</v>
      </c>
      <c r="AB396" s="31" t="s">
        <v>1088</v>
      </c>
      <c r="AC396" s="31" t="s">
        <v>1087</v>
      </c>
      <c r="AD396" s="31">
        <f t="shared" si="92"/>
        <v>0</v>
      </c>
      <c r="AE396" s="31">
        <f t="shared" si="93"/>
        <v>0</v>
      </c>
      <c r="AF396" s="7">
        <f t="shared" si="94"/>
        <v>0</v>
      </c>
      <c r="AG396" s="38">
        <f t="shared" si="95"/>
        <v>0.29840539597497978</v>
      </c>
      <c r="AH396" s="38">
        <f t="shared" si="96"/>
        <v>16.36722481734094</v>
      </c>
      <c r="AI396" s="38" t="str">
        <f t="shared" si="97"/>
        <v>G2</v>
      </c>
    </row>
    <row r="397" spans="1:35" x14ac:dyDescent="0.25">
      <c r="A397" s="1">
        <v>25658</v>
      </c>
      <c r="B397" s="1" t="s">
        <v>94</v>
      </c>
      <c r="C397" s="1">
        <v>25</v>
      </c>
      <c r="D397" s="1" t="s">
        <v>61</v>
      </c>
      <c r="E397" s="31">
        <v>233164.05644102054</v>
      </c>
      <c r="F397" s="31">
        <v>200501.72185334028</v>
      </c>
      <c r="G397" s="31">
        <v>207898.58124904023</v>
      </c>
      <c r="H397" s="31">
        <v>207889.00533350228</v>
      </c>
      <c r="I397" s="31">
        <f t="shared" si="84"/>
        <v>212363.34121922584</v>
      </c>
      <c r="J397" s="38">
        <f t="shared" si="85"/>
        <v>0.195463052986632</v>
      </c>
      <c r="K397" s="31">
        <v>10726429.856373772</v>
      </c>
      <c r="L397" s="31">
        <v>10416134.386431849</v>
      </c>
      <c r="M397" s="31">
        <v>10653841.321681941</v>
      </c>
      <c r="N397" s="31">
        <v>10187962.712489955</v>
      </c>
      <c r="O397" s="31">
        <f t="shared" si="86"/>
        <v>10496092.069244379</v>
      </c>
      <c r="P397" s="7">
        <f t="shared" si="87"/>
        <v>0.14245559440572708</v>
      </c>
      <c r="Q397" s="26">
        <v>0.3531191320675986</v>
      </c>
      <c r="R397" s="8">
        <v>167.5</v>
      </c>
      <c r="S397" s="7">
        <f t="shared" si="88"/>
        <v>0.37398410288470124</v>
      </c>
      <c r="T397" s="38">
        <f t="shared" si="89"/>
        <v>0.28985294311934234</v>
      </c>
      <c r="U397" s="31">
        <v>991.87872314453125</v>
      </c>
      <c r="V397" s="31">
        <v>0</v>
      </c>
      <c r="W397" s="31">
        <v>1254.888427734375</v>
      </c>
      <c r="X397" s="31">
        <v>0</v>
      </c>
      <c r="Y397" s="31">
        <f t="shared" si="90"/>
        <v>561.69178771972656</v>
      </c>
      <c r="Z397" s="7">
        <f t="shared" si="91"/>
        <v>1.1960572074194674E-2</v>
      </c>
      <c r="AA397" s="31" t="s">
        <v>1087</v>
      </c>
      <c r="AB397" s="31" t="s">
        <v>1088</v>
      </c>
      <c r="AC397" s="31" t="s">
        <v>1087</v>
      </c>
      <c r="AD397" s="31">
        <f t="shared" si="92"/>
        <v>0</v>
      </c>
      <c r="AE397" s="31">
        <f t="shared" si="93"/>
        <v>0</v>
      </c>
      <c r="AF397" s="7">
        <f t="shared" si="94"/>
        <v>0</v>
      </c>
      <c r="AG397" s="38">
        <f t="shared" si="95"/>
        <v>5.9802860370973369E-3</v>
      </c>
      <c r="AH397" s="38">
        <f t="shared" si="96"/>
        <v>16.376542738102387</v>
      </c>
      <c r="AI397" s="38" t="str">
        <f t="shared" si="97"/>
        <v>G2</v>
      </c>
    </row>
    <row r="398" spans="1:35" x14ac:dyDescent="0.25">
      <c r="A398" s="1">
        <v>68322</v>
      </c>
      <c r="B398" s="1" t="s">
        <v>1033</v>
      </c>
      <c r="C398" s="1">
        <v>68</v>
      </c>
      <c r="D398" s="1" t="s">
        <v>350</v>
      </c>
      <c r="E398" s="31">
        <v>241530.41304625731</v>
      </c>
      <c r="F398" s="31">
        <v>168831.41086001255</v>
      </c>
      <c r="G398" s="31">
        <v>193864.82708784848</v>
      </c>
      <c r="H398" s="31">
        <v>463914.91134236881</v>
      </c>
      <c r="I398" s="31">
        <f t="shared" si="84"/>
        <v>267035.39058412181</v>
      </c>
      <c r="J398" s="38">
        <f t="shared" si="85"/>
        <v>0.24807490432750737</v>
      </c>
      <c r="K398" s="31">
        <v>11974175.33795272</v>
      </c>
      <c r="L398" s="31">
        <v>12258244.307042513</v>
      </c>
      <c r="M398" s="31">
        <v>12354138.711773561</v>
      </c>
      <c r="N398" s="31">
        <v>14320258.414257264</v>
      </c>
      <c r="O398" s="31">
        <f t="shared" si="86"/>
        <v>12726704.192756515</v>
      </c>
      <c r="P398" s="7">
        <f t="shared" si="87"/>
        <v>0.18053453228944363</v>
      </c>
      <c r="Q398" s="26">
        <v>0.24871435250116877</v>
      </c>
      <c r="R398" s="8">
        <v>136.80000305175781</v>
      </c>
      <c r="S398" s="7">
        <f t="shared" si="88"/>
        <v>0.30543896367723011</v>
      </c>
      <c r="T398" s="38">
        <f t="shared" si="89"/>
        <v>0.24489594948928084</v>
      </c>
      <c r="U398" s="31">
        <v>0</v>
      </c>
      <c r="V398" s="31">
        <v>0</v>
      </c>
      <c r="W398" s="31">
        <v>0</v>
      </c>
      <c r="X398" s="31">
        <v>0</v>
      </c>
      <c r="Y398" s="31">
        <f t="shared" si="90"/>
        <v>0</v>
      </c>
      <c r="Z398" s="7">
        <f t="shared" si="91"/>
        <v>0</v>
      </c>
      <c r="AA398" s="31" t="s">
        <v>1087</v>
      </c>
      <c r="AB398" s="31" t="s">
        <v>1088</v>
      </c>
      <c r="AC398" s="31" t="s">
        <v>1087</v>
      </c>
      <c r="AD398" s="31">
        <f t="shared" si="92"/>
        <v>0</v>
      </c>
      <c r="AE398" s="31">
        <f t="shared" si="93"/>
        <v>0</v>
      </c>
      <c r="AF398" s="7">
        <f t="shared" si="94"/>
        <v>0</v>
      </c>
      <c r="AG398" s="38">
        <f t="shared" si="95"/>
        <v>0</v>
      </c>
      <c r="AH398" s="38">
        <f t="shared" si="96"/>
        <v>16.432361793892937</v>
      </c>
      <c r="AI398" s="38" t="str">
        <f t="shared" si="97"/>
        <v>G2</v>
      </c>
    </row>
    <row r="399" spans="1:35" x14ac:dyDescent="0.25">
      <c r="A399" s="1">
        <v>54261</v>
      </c>
      <c r="B399" s="1" t="s">
        <v>675</v>
      </c>
      <c r="C399" s="1">
        <v>54</v>
      </c>
      <c r="D399" s="1" t="s">
        <v>12</v>
      </c>
      <c r="E399" s="31">
        <v>53889.841732655797</v>
      </c>
      <c r="F399" s="31">
        <v>71762.867497596861</v>
      </c>
      <c r="G399" s="31">
        <v>61463.842486390982</v>
      </c>
      <c r="H399" s="31">
        <v>101677.16048683641</v>
      </c>
      <c r="I399" s="31">
        <f t="shared" si="84"/>
        <v>72198.428050870018</v>
      </c>
      <c r="J399" s="38">
        <f t="shared" si="85"/>
        <v>6.0579951649019005E-2</v>
      </c>
      <c r="K399" s="31">
        <v>12072456.970700942</v>
      </c>
      <c r="L399" s="31">
        <v>11428820.199972415</v>
      </c>
      <c r="M399" s="31">
        <v>13710822.535431186</v>
      </c>
      <c r="N399" s="31">
        <v>14382875.072505714</v>
      </c>
      <c r="O399" s="31">
        <f t="shared" si="86"/>
        <v>12898743.694652563</v>
      </c>
      <c r="P399" s="7">
        <f t="shared" si="87"/>
        <v>0.18347143083724243</v>
      </c>
      <c r="Q399" s="26">
        <v>0.5984765573698726</v>
      </c>
      <c r="R399" s="8">
        <v>212.10000610351563</v>
      </c>
      <c r="S399" s="7">
        <f t="shared" si="88"/>
        <v>0.47356436122067436</v>
      </c>
      <c r="T399" s="38">
        <f t="shared" si="89"/>
        <v>0.41850411647592978</v>
      </c>
      <c r="U399" s="31">
        <v>1310.8729248046875</v>
      </c>
      <c r="V399" s="31">
        <v>2473.389892578125</v>
      </c>
      <c r="W399" s="31">
        <v>1817.992431640625</v>
      </c>
      <c r="X399" s="31">
        <v>0</v>
      </c>
      <c r="Y399" s="31">
        <f t="shared" si="90"/>
        <v>1400.5638122558594</v>
      </c>
      <c r="Z399" s="7">
        <f t="shared" si="91"/>
        <v>2.9823374290374644E-2</v>
      </c>
      <c r="AA399" s="31" t="s">
        <v>1087</v>
      </c>
      <c r="AB399" s="31" t="s">
        <v>1088</v>
      </c>
      <c r="AC399" s="31" t="s">
        <v>1088</v>
      </c>
      <c r="AD399" s="31">
        <f t="shared" si="92"/>
        <v>0</v>
      </c>
      <c r="AE399" s="31">
        <f t="shared" si="93"/>
        <v>0</v>
      </c>
      <c r="AF399" s="7">
        <f t="shared" si="94"/>
        <v>0</v>
      </c>
      <c r="AG399" s="38">
        <f t="shared" si="95"/>
        <v>1.4911687145187322E-2</v>
      </c>
      <c r="AH399" s="38">
        <f t="shared" si="96"/>
        <v>16.466525175671205</v>
      </c>
      <c r="AI399" s="38" t="str">
        <f t="shared" si="97"/>
        <v>G2</v>
      </c>
    </row>
    <row r="400" spans="1:35" x14ac:dyDescent="0.25">
      <c r="A400" s="1">
        <v>86569</v>
      </c>
      <c r="B400" s="1" t="s">
        <v>1017</v>
      </c>
      <c r="C400" s="1">
        <v>86</v>
      </c>
      <c r="D400" s="1" t="s">
        <v>513</v>
      </c>
      <c r="E400" s="31">
        <v>108586.15393517182</v>
      </c>
      <c r="F400" s="31">
        <v>173375.41366510798</v>
      </c>
      <c r="G400" s="31">
        <v>192691.19544034117</v>
      </c>
      <c r="H400" s="31">
        <v>157403.21897110849</v>
      </c>
      <c r="I400" s="31">
        <f t="shared" si="84"/>
        <v>158013.99550293235</v>
      </c>
      <c r="J400" s="38">
        <f t="shared" si="85"/>
        <v>0.14316174490478309</v>
      </c>
      <c r="K400" s="31">
        <v>5076152.7639595661</v>
      </c>
      <c r="L400" s="31">
        <v>5695075.2967018848</v>
      </c>
      <c r="M400" s="31">
        <v>4638387.8860700401</v>
      </c>
      <c r="N400" s="31">
        <v>5256395.648879922</v>
      </c>
      <c r="O400" s="31">
        <f t="shared" si="86"/>
        <v>5166502.898902853</v>
      </c>
      <c r="P400" s="7">
        <f t="shared" si="87"/>
        <v>5.1473799397985832E-2</v>
      </c>
      <c r="Q400" s="26">
        <v>0.35663807890222987</v>
      </c>
      <c r="R400" s="8">
        <v>168.19999694824219</v>
      </c>
      <c r="S400" s="7">
        <f t="shared" si="88"/>
        <v>0.37554701470983787</v>
      </c>
      <c r="T400" s="38">
        <f t="shared" si="89"/>
        <v>0.26121963100335122</v>
      </c>
      <c r="U400" s="31">
        <v>0</v>
      </c>
      <c r="V400" s="31">
        <v>21745.30078125</v>
      </c>
      <c r="W400" s="31">
        <v>12201.255859375</v>
      </c>
      <c r="X400" s="31">
        <v>0</v>
      </c>
      <c r="Y400" s="31">
        <f t="shared" si="90"/>
        <v>8486.63916015625</v>
      </c>
      <c r="Z400" s="7">
        <f t="shared" si="91"/>
        <v>0.18071309134642516</v>
      </c>
      <c r="AA400" s="31" t="s">
        <v>1087</v>
      </c>
      <c r="AB400" s="31" t="s">
        <v>1088</v>
      </c>
      <c r="AC400" s="31" t="s">
        <v>1087</v>
      </c>
      <c r="AD400" s="31">
        <f t="shared" si="92"/>
        <v>0</v>
      </c>
      <c r="AE400" s="31">
        <f t="shared" si="93"/>
        <v>0</v>
      </c>
      <c r="AF400" s="7">
        <f t="shared" si="94"/>
        <v>0</v>
      </c>
      <c r="AG400" s="38">
        <f t="shared" si="95"/>
        <v>9.0356545673212579E-2</v>
      </c>
      <c r="AH400" s="38">
        <f t="shared" si="96"/>
        <v>16.491264052711564</v>
      </c>
      <c r="AI400" s="38" t="str">
        <f t="shared" si="97"/>
        <v>G2</v>
      </c>
    </row>
    <row r="401" spans="1:35" x14ac:dyDescent="0.25">
      <c r="A401" s="1">
        <v>52418</v>
      </c>
      <c r="B401" s="1" t="s">
        <v>1173</v>
      </c>
      <c r="C401" s="1">
        <v>52</v>
      </c>
      <c r="D401" s="1" t="s">
        <v>18</v>
      </c>
      <c r="E401" s="31">
        <v>15391.648159942908</v>
      </c>
      <c r="F401" s="31">
        <v>26859.789135102961</v>
      </c>
      <c r="G401" s="31">
        <v>43940.217408454599</v>
      </c>
      <c r="H401" s="31">
        <v>57102.398191039072</v>
      </c>
      <c r="I401" s="31">
        <f t="shared" si="84"/>
        <v>35823.513223634887</v>
      </c>
      <c r="J401" s="38">
        <f t="shared" si="85"/>
        <v>2.55757468742061E-2</v>
      </c>
      <c r="K401" s="31">
        <v>3309645.5105884769</v>
      </c>
      <c r="L401" s="31">
        <v>3701400.7611675411</v>
      </c>
      <c r="M401" s="31">
        <v>3559191.7516981536</v>
      </c>
      <c r="N401" s="31">
        <v>3555534.3612035867</v>
      </c>
      <c r="O401" s="31">
        <f t="shared" si="86"/>
        <v>3531443.0961644393</v>
      </c>
      <c r="P401" s="7">
        <f t="shared" si="87"/>
        <v>2.3561577453004016E-2</v>
      </c>
      <c r="Q401" s="26">
        <v>0.39466364479241783</v>
      </c>
      <c r="R401" s="8">
        <v>103.19999694824219</v>
      </c>
      <c r="S401" s="7">
        <f t="shared" si="88"/>
        <v>0.23041885538144635</v>
      </c>
      <c r="T401" s="38">
        <f t="shared" si="89"/>
        <v>0.21621469254228942</v>
      </c>
      <c r="U401" s="31">
        <v>0</v>
      </c>
      <c r="V401" s="31">
        <v>840.6441650390625</v>
      </c>
      <c r="W401" s="31">
        <v>810.85540771484375</v>
      </c>
      <c r="X401" s="31">
        <v>515.09222412109375</v>
      </c>
      <c r="Y401" s="31">
        <f t="shared" si="90"/>
        <v>541.64794921875</v>
      </c>
      <c r="Z401" s="7">
        <f t="shared" si="91"/>
        <v>1.1533761890610377E-2</v>
      </c>
      <c r="AA401" s="31" t="s">
        <v>1085</v>
      </c>
      <c r="AB401" s="31" t="s">
        <v>1088</v>
      </c>
      <c r="AC401" s="31" t="s">
        <v>1088</v>
      </c>
      <c r="AD401" s="31">
        <f t="shared" si="92"/>
        <v>0</v>
      </c>
      <c r="AE401" s="31">
        <f t="shared" si="93"/>
        <v>1</v>
      </c>
      <c r="AF401" s="7">
        <f t="shared" si="94"/>
        <v>0.5</v>
      </c>
      <c r="AG401" s="38">
        <f t="shared" si="95"/>
        <v>0.2557668809453052</v>
      </c>
      <c r="AH401" s="38">
        <f t="shared" si="96"/>
        <v>16.585244012060024</v>
      </c>
      <c r="AI401" s="38" t="str">
        <f t="shared" si="97"/>
        <v>G2</v>
      </c>
    </row>
    <row r="402" spans="1:35" x14ac:dyDescent="0.25">
      <c r="A402" s="1">
        <v>25320</v>
      </c>
      <c r="B402" s="1" t="s">
        <v>452</v>
      </c>
      <c r="C402" s="1">
        <v>25</v>
      </c>
      <c r="D402" s="1" t="s">
        <v>61</v>
      </c>
      <c r="E402" s="31">
        <v>122088.49734064363</v>
      </c>
      <c r="F402" s="31">
        <v>143672.70152626195</v>
      </c>
      <c r="G402" s="31">
        <v>167247.06512661875</v>
      </c>
      <c r="H402" s="31">
        <v>169459.44531881253</v>
      </c>
      <c r="I402" s="31">
        <f t="shared" si="84"/>
        <v>150616.92732808422</v>
      </c>
      <c r="J402" s="38">
        <f t="shared" si="85"/>
        <v>0.13604341925768723</v>
      </c>
      <c r="K402" s="31">
        <v>11033932.653697973</v>
      </c>
      <c r="L402" s="31">
        <v>10683306.460627824</v>
      </c>
      <c r="M402" s="31">
        <v>9860859.7929087877</v>
      </c>
      <c r="N402" s="31">
        <v>9106513.6308182757</v>
      </c>
      <c r="O402" s="31">
        <f t="shared" si="86"/>
        <v>10171153.134513216</v>
      </c>
      <c r="P402" s="7">
        <f t="shared" si="87"/>
        <v>0.13690853878758269</v>
      </c>
      <c r="Q402" s="26">
        <v>0.50654225095136318</v>
      </c>
      <c r="R402" s="8">
        <v>179.69999694824219</v>
      </c>
      <c r="S402" s="7">
        <f t="shared" si="88"/>
        <v>0.40122353520639947</v>
      </c>
      <c r="T402" s="38">
        <f t="shared" si="89"/>
        <v>0.34822477498178178</v>
      </c>
      <c r="U402" s="31">
        <v>465.32119750976563</v>
      </c>
      <c r="V402" s="31">
        <v>0</v>
      </c>
      <c r="W402" s="31">
        <v>0</v>
      </c>
      <c r="X402" s="31">
        <v>4544.1533203125</v>
      </c>
      <c r="Y402" s="31">
        <f t="shared" si="90"/>
        <v>1252.3686294555664</v>
      </c>
      <c r="Z402" s="7">
        <f t="shared" si="91"/>
        <v>2.666773056603413E-2</v>
      </c>
      <c r="AA402" s="31" t="s">
        <v>1087</v>
      </c>
      <c r="AB402" s="31" t="s">
        <v>1088</v>
      </c>
      <c r="AC402" s="31" t="s">
        <v>1087</v>
      </c>
      <c r="AD402" s="31">
        <f t="shared" si="92"/>
        <v>0</v>
      </c>
      <c r="AE402" s="31">
        <f t="shared" si="93"/>
        <v>0</v>
      </c>
      <c r="AF402" s="7">
        <f t="shared" si="94"/>
        <v>0</v>
      </c>
      <c r="AG402" s="38">
        <f t="shared" si="95"/>
        <v>1.3333865283017065E-2</v>
      </c>
      <c r="AH402" s="38">
        <f t="shared" si="96"/>
        <v>16.586735317416203</v>
      </c>
      <c r="AI402" s="38" t="str">
        <f t="shared" si="97"/>
        <v>G2</v>
      </c>
    </row>
    <row r="403" spans="1:35" x14ac:dyDescent="0.25">
      <c r="A403" s="1">
        <v>5490</v>
      </c>
      <c r="B403" s="1" t="s">
        <v>960</v>
      </c>
      <c r="C403" s="1">
        <v>5</v>
      </c>
      <c r="D403" s="1" t="s">
        <v>15</v>
      </c>
      <c r="E403" s="31">
        <v>55410.031680119275</v>
      </c>
      <c r="F403" s="31">
        <v>61428.677204920772</v>
      </c>
      <c r="G403" s="31">
        <v>53056.668909150503</v>
      </c>
      <c r="H403" s="31">
        <v>102542.6743054059</v>
      </c>
      <c r="I403" s="31">
        <f t="shared" si="84"/>
        <v>68109.513024899119</v>
      </c>
      <c r="J403" s="38">
        <f t="shared" si="85"/>
        <v>5.6645118548908788E-2</v>
      </c>
      <c r="K403" s="31">
        <v>6657945.5574084623</v>
      </c>
      <c r="L403" s="31">
        <v>6744305.3901459454</v>
      </c>
      <c r="M403" s="31">
        <v>6971536.5810131403</v>
      </c>
      <c r="N403" s="31">
        <v>7053499.5362913972</v>
      </c>
      <c r="O403" s="31">
        <f t="shared" si="86"/>
        <v>6856821.7662147367</v>
      </c>
      <c r="P403" s="7">
        <f t="shared" si="87"/>
        <v>8.0329352756450825E-2</v>
      </c>
      <c r="Q403" s="26">
        <v>0.24723803415377216</v>
      </c>
      <c r="R403" s="8">
        <v>77.800003051757813</v>
      </c>
      <c r="S403" s="7">
        <f t="shared" si="88"/>
        <v>0.17370724982530547</v>
      </c>
      <c r="T403" s="38">
        <f t="shared" si="89"/>
        <v>0.16709154557850947</v>
      </c>
      <c r="U403" s="31">
        <v>5696.3642578125</v>
      </c>
      <c r="V403" s="31">
        <v>2124.9453125</v>
      </c>
      <c r="W403" s="31">
        <v>843.6983642578125</v>
      </c>
      <c r="X403" s="31">
        <v>673.45465087890625</v>
      </c>
      <c r="Y403" s="31">
        <f t="shared" si="90"/>
        <v>2334.6156463623047</v>
      </c>
      <c r="Z403" s="7">
        <f t="shared" si="91"/>
        <v>4.9712919637329898E-2</v>
      </c>
      <c r="AA403" s="31" t="s">
        <v>1085</v>
      </c>
      <c r="AB403" s="31" t="s">
        <v>1088</v>
      </c>
      <c r="AC403" s="31" t="s">
        <v>1088</v>
      </c>
      <c r="AD403" s="31">
        <f t="shared" si="92"/>
        <v>0</v>
      </c>
      <c r="AE403" s="31">
        <f t="shared" si="93"/>
        <v>1</v>
      </c>
      <c r="AF403" s="7">
        <f t="shared" si="94"/>
        <v>0.5</v>
      </c>
      <c r="AG403" s="38">
        <f t="shared" si="95"/>
        <v>0.27485645981866497</v>
      </c>
      <c r="AH403" s="38">
        <f t="shared" si="96"/>
        <v>16.619770798202772</v>
      </c>
      <c r="AI403" s="38" t="str">
        <f t="shared" si="97"/>
        <v>G2</v>
      </c>
    </row>
    <row r="404" spans="1:35" x14ac:dyDescent="0.25">
      <c r="A404" s="1">
        <v>76275</v>
      </c>
      <c r="B404" s="1" t="s">
        <v>661</v>
      </c>
      <c r="C404" s="1">
        <v>76</v>
      </c>
      <c r="D404" s="1" t="s">
        <v>57</v>
      </c>
      <c r="E404" s="31">
        <v>103466.16132211126</v>
      </c>
      <c r="F404" s="31">
        <v>111350.66524373568</v>
      </c>
      <c r="G404" s="31">
        <v>132348.89970807609</v>
      </c>
      <c r="H404" s="31">
        <v>149204.27718465475</v>
      </c>
      <c r="I404" s="31">
        <f t="shared" si="84"/>
        <v>124092.50086464445</v>
      </c>
      <c r="J404" s="38">
        <f t="shared" si="85"/>
        <v>0.11051850848138658</v>
      </c>
      <c r="K404" s="31">
        <v>7511053.8233394027</v>
      </c>
      <c r="L404" s="31">
        <v>7649657.2814241182</v>
      </c>
      <c r="M404" s="31">
        <v>7868511.3910852959</v>
      </c>
      <c r="N404" s="31">
        <v>8054722.3134092428</v>
      </c>
      <c r="O404" s="31">
        <f t="shared" si="86"/>
        <v>7770986.2023145147</v>
      </c>
      <c r="P404" s="7">
        <f t="shared" si="87"/>
        <v>9.5935118730203675E-2</v>
      </c>
      <c r="Q404" s="26">
        <v>0.73904591511981976</v>
      </c>
      <c r="R404" s="8">
        <v>147.10000610351563</v>
      </c>
      <c r="S404" s="7">
        <f t="shared" si="88"/>
        <v>0.32843620189228279</v>
      </c>
      <c r="T404" s="38">
        <f t="shared" si="89"/>
        <v>0.38780574524743544</v>
      </c>
      <c r="U404" s="31">
        <v>0</v>
      </c>
      <c r="V404" s="31">
        <v>0</v>
      </c>
      <c r="W404" s="31">
        <v>0</v>
      </c>
      <c r="X404" s="31">
        <v>230.10890197753906</v>
      </c>
      <c r="Y404" s="31">
        <f t="shared" si="90"/>
        <v>57.527225494384766</v>
      </c>
      <c r="Z404" s="7">
        <f t="shared" si="91"/>
        <v>1.2249752298272275E-3</v>
      </c>
      <c r="AA404" s="31" t="s">
        <v>1087</v>
      </c>
      <c r="AB404" s="31" t="s">
        <v>1088</v>
      </c>
      <c r="AC404" s="31" t="s">
        <v>1087</v>
      </c>
      <c r="AD404" s="31">
        <f t="shared" si="92"/>
        <v>0</v>
      </c>
      <c r="AE404" s="31">
        <f t="shared" si="93"/>
        <v>0</v>
      </c>
      <c r="AF404" s="7">
        <f t="shared" si="94"/>
        <v>0</v>
      </c>
      <c r="AG404" s="38">
        <f t="shared" si="95"/>
        <v>6.1248761491361373E-4</v>
      </c>
      <c r="AH404" s="38">
        <f t="shared" si="96"/>
        <v>16.631224711457858</v>
      </c>
      <c r="AI404" s="38" t="str">
        <f t="shared" si="97"/>
        <v>G2</v>
      </c>
    </row>
    <row r="405" spans="1:35" x14ac:dyDescent="0.25">
      <c r="A405" s="1">
        <v>15686</v>
      </c>
      <c r="B405" s="1" t="s">
        <v>328</v>
      </c>
      <c r="C405" s="1">
        <v>15</v>
      </c>
      <c r="D405" s="1" t="s">
        <v>827</v>
      </c>
      <c r="E405" s="31">
        <v>251734.93264168955</v>
      </c>
      <c r="F405" s="31">
        <v>220543.11664024869</v>
      </c>
      <c r="G405" s="31">
        <v>219591.34711671236</v>
      </c>
      <c r="H405" s="31">
        <v>296098.65058664785</v>
      </c>
      <c r="I405" s="31">
        <f t="shared" si="84"/>
        <v>246992.0117463246</v>
      </c>
      <c r="J405" s="38">
        <f t="shared" si="85"/>
        <v>0.22878681690380592</v>
      </c>
      <c r="K405" s="31">
        <v>7381090.4241788816</v>
      </c>
      <c r="L405" s="31">
        <v>8803712.0857671797</v>
      </c>
      <c r="M405" s="31">
        <v>8743563.4516512118</v>
      </c>
      <c r="N405" s="31">
        <v>8615188.9465179313</v>
      </c>
      <c r="O405" s="31">
        <f t="shared" si="86"/>
        <v>8385888.7270288002</v>
      </c>
      <c r="P405" s="7">
        <f t="shared" si="87"/>
        <v>0.10643216337383662</v>
      </c>
      <c r="Q405" s="26">
        <v>0.30525221008840353</v>
      </c>
      <c r="R405" s="8">
        <v>178.60000610351563</v>
      </c>
      <c r="S405" s="7">
        <f t="shared" si="88"/>
        <v>0.3987675406437341</v>
      </c>
      <c r="T405" s="38">
        <f t="shared" si="89"/>
        <v>0.27015063803532474</v>
      </c>
      <c r="U405" s="31">
        <v>0</v>
      </c>
      <c r="V405" s="31">
        <v>0</v>
      </c>
      <c r="W405" s="31">
        <v>0</v>
      </c>
      <c r="X405" s="31">
        <v>0</v>
      </c>
      <c r="Y405" s="31">
        <f t="shared" si="90"/>
        <v>0</v>
      </c>
      <c r="Z405" s="7">
        <f t="shared" si="91"/>
        <v>0</v>
      </c>
      <c r="AA405" s="31" t="s">
        <v>1087</v>
      </c>
      <c r="AB405" s="31" t="s">
        <v>1088</v>
      </c>
      <c r="AC405" s="31" t="s">
        <v>1088</v>
      </c>
      <c r="AD405" s="31">
        <f t="shared" si="92"/>
        <v>0</v>
      </c>
      <c r="AE405" s="31">
        <f t="shared" si="93"/>
        <v>0</v>
      </c>
      <c r="AF405" s="7">
        <f t="shared" si="94"/>
        <v>0</v>
      </c>
      <c r="AG405" s="38">
        <f t="shared" si="95"/>
        <v>0</v>
      </c>
      <c r="AH405" s="38">
        <f t="shared" si="96"/>
        <v>16.631248497971022</v>
      </c>
      <c r="AI405" s="38" t="str">
        <f t="shared" si="97"/>
        <v>G2</v>
      </c>
    </row>
    <row r="406" spans="1:35" x14ac:dyDescent="0.25">
      <c r="A406" s="1">
        <v>52224</v>
      </c>
      <c r="B406" s="1" t="s">
        <v>1170</v>
      </c>
      <c r="C406" s="1">
        <v>52</v>
      </c>
      <c r="D406" s="1" t="s">
        <v>18</v>
      </c>
      <c r="E406" s="31">
        <v>62722.413217167159</v>
      </c>
      <c r="F406" s="31">
        <v>76624.460051276415</v>
      </c>
      <c r="G406" s="31">
        <v>99585.017588023067</v>
      </c>
      <c r="H406" s="31">
        <v>116228.70390197627</v>
      </c>
      <c r="I406" s="31">
        <f t="shared" si="84"/>
        <v>88790.148689610724</v>
      </c>
      <c r="J406" s="38">
        <f t="shared" si="85"/>
        <v>7.6546449153230889E-2</v>
      </c>
      <c r="K406" s="31">
        <v>5122741.5714853918</v>
      </c>
      <c r="L406" s="31">
        <v>5846052.6125006117</v>
      </c>
      <c r="M406" s="31">
        <v>6537130.4625939764</v>
      </c>
      <c r="N406" s="31">
        <v>17630172.168818861</v>
      </c>
      <c r="O406" s="31">
        <f t="shared" si="86"/>
        <v>8784024.2038497105</v>
      </c>
      <c r="P406" s="7">
        <f t="shared" si="87"/>
        <v>0.11322876235730163</v>
      </c>
      <c r="Q406" s="26">
        <v>0.27281191806331473</v>
      </c>
      <c r="R406" s="8">
        <v>46.299999237060547</v>
      </c>
      <c r="S406" s="7">
        <f t="shared" si="88"/>
        <v>0.10337590255662353</v>
      </c>
      <c r="T406" s="38">
        <f t="shared" si="89"/>
        <v>0.16313886099241329</v>
      </c>
      <c r="U406" s="31">
        <v>760.0772705078125</v>
      </c>
      <c r="V406" s="31">
        <v>1111.323486328125</v>
      </c>
      <c r="W406" s="31">
        <v>1084.8802490234375</v>
      </c>
      <c r="X406" s="31">
        <v>697.16015625</v>
      </c>
      <c r="Y406" s="31">
        <f t="shared" si="90"/>
        <v>913.36029052734375</v>
      </c>
      <c r="Z406" s="7">
        <f t="shared" si="91"/>
        <v>1.9448943038509768E-2</v>
      </c>
      <c r="AA406" s="31" t="s">
        <v>1085</v>
      </c>
      <c r="AB406" s="31" t="s">
        <v>1088</v>
      </c>
      <c r="AC406" s="31" t="s">
        <v>1088</v>
      </c>
      <c r="AD406" s="31">
        <f t="shared" si="92"/>
        <v>0</v>
      </c>
      <c r="AE406" s="31">
        <f t="shared" si="93"/>
        <v>1</v>
      </c>
      <c r="AF406" s="7">
        <f t="shared" si="94"/>
        <v>0.5</v>
      </c>
      <c r="AG406" s="38">
        <f t="shared" si="95"/>
        <v>0.25972447151925487</v>
      </c>
      <c r="AH406" s="38">
        <f t="shared" si="96"/>
        <v>16.646992722163301</v>
      </c>
      <c r="AI406" s="38" t="str">
        <f t="shared" si="97"/>
        <v>G2</v>
      </c>
    </row>
    <row r="407" spans="1:35" x14ac:dyDescent="0.25">
      <c r="A407" s="1">
        <v>41306</v>
      </c>
      <c r="B407" s="1" t="s">
        <v>645</v>
      </c>
      <c r="C407" s="1">
        <v>41</v>
      </c>
      <c r="D407" s="1" t="s">
        <v>99</v>
      </c>
      <c r="E407" s="31">
        <v>116918.2824419979</v>
      </c>
      <c r="F407" s="31">
        <v>188198.53891871896</v>
      </c>
      <c r="G407" s="31">
        <v>210445.37667705881</v>
      </c>
      <c r="H407" s="31">
        <v>255603.61491061246</v>
      </c>
      <c r="I407" s="31">
        <f t="shared" si="84"/>
        <v>192791.45323709701</v>
      </c>
      <c r="J407" s="38">
        <f t="shared" si="85"/>
        <v>0.17662868930468101</v>
      </c>
      <c r="K407" s="31">
        <v>6751775.5524415085</v>
      </c>
      <c r="L407" s="31">
        <v>7397430.0855775988</v>
      </c>
      <c r="M407" s="31">
        <v>8156657.7896593092</v>
      </c>
      <c r="N407" s="31">
        <v>8204704.6184962438</v>
      </c>
      <c r="O407" s="31">
        <f t="shared" si="86"/>
        <v>7627642.0115436651</v>
      </c>
      <c r="P407" s="7">
        <f t="shared" si="87"/>
        <v>9.3488079875344202E-2</v>
      </c>
      <c r="Q407" s="26">
        <v>0.53949105749609894</v>
      </c>
      <c r="R407" s="8">
        <v>151.19999694824219</v>
      </c>
      <c r="S407" s="7">
        <f t="shared" si="88"/>
        <v>0.33759041919318161</v>
      </c>
      <c r="T407" s="38">
        <f t="shared" si="89"/>
        <v>0.32352318552154163</v>
      </c>
      <c r="U407" s="31">
        <v>55.674404144287109</v>
      </c>
      <c r="V407" s="31">
        <v>0</v>
      </c>
      <c r="W407" s="31">
        <v>0</v>
      </c>
      <c r="X407" s="31">
        <v>0</v>
      </c>
      <c r="Y407" s="31">
        <f t="shared" si="90"/>
        <v>13.918601036071777</v>
      </c>
      <c r="Z407" s="7">
        <f t="shared" si="91"/>
        <v>2.9638038957223407E-4</v>
      </c>
      <c r="AA407" s="31" t="s">
        <v>1087</v>
      </c>
      <c r="AB407" s="31" t="s">
        <v>1087</v>
      </c>
      <c r="AC407" s="31" t="s">
        <v>1087</v>
      </c>
      <c r="AD407" s="31">
        <f t="shared" si="92"/>
        <v>0</v>
      </c>
      <c r="AE407" s="31">
        <f t="shared" si="93"/>
        <v>0</v>
      </c>
      <c r="AF407" s="7">
        <f t="shared" si="94"/>
        <v>0</v>
      </c>
      <c r="AG407" s="38">
        <f t="shared" si="95"/>
        <v>1.4819019478611703E-4</v>
      </c>
      <c r="AH407" s="38">
        <f t="shared" si="96"/>
        <v>16.676668834033624</v>
      </c>
      <c r="AI407" s="38" t="str">
        <f t="shared" si="97"/>
        <v>G2</v>
      </c>
    </row>
    <row r="408" spans="1:35" x14ac:dyDescent="0.25">
      <c r="A408" s="1">
        <v>52352</v>
      </c>
      <c r="B408" s="1" t="s">
        <v>523</v>
      </c>
      <c r="C408" s="1">
        <v>52</v>
      </c>
      <c r="D408" s="1" t="s">
        <v>18</v>
      </c>
      <c r="E408" s="31">
        <v>34385.456113106055</v>
      </c>
      <c r="F408" s="31">
        <v>36895.468951754898</v>
      </c>
      <c r="G408" s="31">
        <v>71340.783581196476</v>
      </c>
      <c r="H408" s="31">
        <v>76776.689530076474</v>
      </c>
      <c r="I408" s="31">
        <f t="shared" si="84"/>
        <v>54849.599544033481</v>
      </c>
      <c r="J408" s="38">
        <f t="shared" si="85"/>
        <v>4.3884876250471952E-2</v>
      </c>
      <c r="K408" s="31">
        <v>7343051.0188576216</v>
      </c>
      <c r="L408" s="31">
        <v>8112054.8950264789</v>
      </c>
      <c r="M408" s="31">
        <v>8126801.473918003</v>
      </c>
      <c r="N408" s="31">
        <v>8491522.4800537489</v>
      </c>
      <c r="O408" s="31">
        <f t="shared" si="86"/>
        <v>8018357.4669639627</v>
      </c>
      <c r="P408" s="7">
        <f t="shared" si="87"/>
        <v>0.10015801114682488</v>
      </c>
      <c r="Q408" s="26">
        <v>0.22296287783013446</v>
      </c>
      <c r="R408" s="8">
        <v>133.19999694824219</v>
      </c>
      <c r="S408" s="7">
        <f t="shared" si="88"/>
        <v>0.29740108276378091</v>
      </c>
      <c r="T408" s="38">
        <f t="shared" si="89"/>
        <v>0.20684065724691339</v>
      </c>
      <c r="U408" s="31">
        <v>0</v>
      </c>
      <c r="V408" s="31">
        <v>0</v>
      </c>
      <c r="W408" s="31">
        <v>0</v>
      </c>
      <c r="X408" s="31">
        <v>0</v>
      </c>
      <c r="Y408" s="31">
        <f t="shared" si="90"/>
        <v>0</v>
      </c>
      <c r="Z408" s="7">
        <f t="shared" si="91"/>
        <v>0</v>
      </c>
      <c r="AA408" s="31" t="s">
        <v>1085</v>
      </c>
      <c r="AB408" s="31" t="s">
        <v>1088</v>
      </c>
      <c r="AC408" s="31" t="s">
        <v>1087</v>
      </c>
      <c r="AD408" s="31">
        <f t="shared" si="92"/>
        <v>0</v>
      </c>
      <c r="AE408" s="31">
        <f t="shared" si="93"/>
        <v>1</v>
      </c>
      <c r="AF408" s="7">
        <f t="shared" si="94"/>
        <v>0.5</v>
      </c>
      <c r="AG408" s="38">
        <f t="shared" si="95"/>
        <v>0.25</v>
      </c>
      <c r="AH408" s="38">
        <f t="shared" si="96"/>
        <v>16.690851116579513</v>
      </c>
      <c r="AI408" s="38" t="str">
        <f t="shared" si="97"/>
        <v>G2</v>
      </c>
    </row>
    <row r="409" spans="1:35" x14ac:dyDescent="0.25">
      <c r="A409" s="1">
        <v>25823</v>
      </c>
      <c r="B409" s="1" t="s">
        <v>174</v>
      </c>
      <c r="C409" s="1">
        <v>25</v>
      </c>
      <c r="D409" s="1" t="s">
        <v>61</v>
      </c>
      <c r="E409" s="31">
        <v>45178.665040341461</v>
      </c>
      <c r="F409" s="31">
        <v>57093.327897338677</v>
      </c>
      <c r="G409" s="31">
        <v>74047.273996119024</v>
      </c>
      <c r="H409" s="31">
        <v>126578.20254557695</v>
      </c>
      <c r="I409" s="31">
        <f t="shared" si="84"/>
        <v>75724.367369844025</v>
      </c>
      <c r="J409" s="38">
        <f t="shared" si="85"/>
        <v>6.3973023564957071E-2</v>
      </c>
      <c r="K409" s="31">
        <v>8389760.0003676843</v>
      </c>
      <c r="L409" s="31">
        <v>6765692.5830554832</v>
      </c>
      <c r="M409" s="31">
        <v>7087791.7495320421</v>
      </c>
      <c r="N409" s="31">
        <v>6229624.8590995213</v>
      </c>
      <c r="O409" s="31">
        <f t="shared" si="86"/>
        <v>7118217.2980136834</v>
      </c>
      <c r="P409" s="7">
        <f t="shared" si="87"/>
        <v>8.4791654432988375E-2</v>
      </c>
      <c r="Q409" s="26">
        <v>0.17906822698167366</v>
      </c>
      <c r="R409" s="8">
        <v>31</v>
      </c>
      <c r="S409" s="7">
        <f t="shared" si="88"/>
        <v>6.9214968295079046E-2</v>
      </c>
      <c r="T409" s="38">
        <f t="shared" si="89"/>
        <v>0.11102494990324703</v>
      </c>
      <c r="U409" s="31">
        <v>4637.02880859375</v>
      </c>
      <c r="V409" s="31">
        <v>5999.57373046875</v>
      </c>
      <c r="W409" s="31">
        <v>8325.8935546875</v>
      </c>
      <c r="X409" s="31">
        <v>9494.369140625</v>
      </c>
      <c r="Y409" s="31">
        <f t="shared" si="90"/>
        <v>7114.21630859375</v>
      </c>
      <c r="Z409" s="7">
        <f t="shared" si="91"/>
        <v>0.15148894602106067</v>
      </c>
      <c r="AA409" s="31" t="s">
        <v>1085</v>
      </c>
      <c r="AB409" s="31" t="s">
        <v>1087</v>
      </c>
      <c r="AC409" s="31" t="s">
        <v>1088</v>
      </c>
      <c r="AD409" s="31">
        <f t="shared" si="92"/>
        <v>0</v>
      </c>
      <c r="AE409" s="31">
        <f t="shared" si="93"/>
        <v>1</v>
      </c>
      <c r="AF409" s="7">
        <f t="shared" si="94"/>
        <v>0.5</v>
      </c>
      <c r="AG409" s="38">
        <f t="shared" si="95"/>
        <v>0.32574447301053033</v>
      </c>
      <c r="AH409" s="38">
        <f t="shared" si="96"/>
        <v>16.691414882624482</v>
      </c>
      <c r="AI409" s="38" t="str">
        <f t="shared" si="97"/>
        <v>G2</v>
      </c>
    </row>
    <row r="410" spans="1:35" x14ac:dyDescent="0.25">
      <c r="A410" s="1">
        <v>68250</v>
      </c>
      <c r="B410" s="1" t="s">
        <v>32</v>
      </c>
      <c r="C410" s="1">
        <v>68</v>
      </c>
      <c r="D410" s="1" t="s">
        <v>350</v>
      </c>
      <c r="E410" s="31">
        <v>65789.991211964705</v>
      </c>
      <c r="F410" s="31">
        <v>111393.89479634701</v>
      </c>
      <c r="G410" s="31">
        <v>126682.13477537378</v>
      </c>
      <c r="H410" s="31">
        <v>222419.26081913422</v>
      </c>
      <c r="I410" s="31">
        <f t="shared" si="84"/>
        <v>131571.32040070492</v>
      </c>
      <c r="J410" s="38">
        <f t="shared" si="85"/>
        <v>0.11771550486632715</v>
      </c>
      <c r="K410" s="31">
        <v>5161143.5501049291</v>
      </c>
      <c r="L410" s="31">
        <v>6917221.0278081177</v>
      </c>
      <c r="M410" s="31">
        <v>7699656.6134050293</v>
      </c>
      <c r="N410" s="31">
        <v>8511686.0169350021</v>
      </c>
      <c r="O410" s="31">
        <f t="shared" si="86"/>
        <v>7072426.8020632695</v>
      </c>
      <c r="P410" s="7">
        <f t="shared" si="87"/>
        <v>8.4009961626524576E-2</v>
      </c>
      <c r="Q410" s="26">
        <v>0.17373540856031128</v>
      </c>
      <c r="R410" s="8">
        <v>46.900001525878906</v>
      </c>
      <c r="S410" s="7">
        <f t="shared" si="88"/>
        <v>0.10471555221460861</v>
      </c>
      <c r="T410" s="38">
        <f t="shared" si="89"/>
        <v>0.12082030746714816</v>
      </c>
      <c r="U410" s="31">
        <v>0</v>
      </c>
      <c r="V410" s="31">
        <v>0</v>
      </c>
      <c r="W410" s="31">
        <v>3385.228759765625</v>
      </c>
      <c r="X410" s="31">
        <v>1235.797607421875</v>
      </c>
      <c r="Y410" s="31">
        <f t="shared" si="90"/>
        <v>1155.256591796875</v>
      </c>
      <c r="Z410" s="7">
        <f t="shared" si="91"/>
        <v>2.4599842889762351E-2</v>
      </c>
      <c r="AA410" s="31" t="s">
        <v>1085</v>
      </c>
      <c r="AB410" s="31" t="s">
        <v>1088</v>
      </c>
      <c r="AC410" s="31" t="s">
        <v>1088</v>
      </c>
      <c r="AD410" s="31">
        <f t="shared" si="92"/>
        <v>0</v>
      </c>
      <c r="AE410" s="31">
        <f t="shared" si="93"/>
        <v>1</v>
      </c>
      <c r="AF410" s="7">
        <f t="shared" si="94"/>
        <v>0.5</v>
      </c>
      <c r="AG410" s="38">
        <f t="shared" si="95"/>
        <v>0.26229992144488118</v>
      </c>
      <c r="AH410" s="38">
        <f t="shared" si="96"/>
        <v>16.694524459278547</v>
      </c>
      <c r="AI410" s="38" t="str">
        <f t="shared" si="97"/>
        <v>G2</v>
      </c>
    </row>
    <row r="411" spans="1:35" x14ac:dyDescent="0.25">
      <c r="A411" s="1">
        <v>25123</v>
      </c>
      <c r="B411" s="1" t="s">
        <v>622</v>
      </c>
      <c r="C411" s="1">
        <v>25</v>
      </c>
      <c r="D411" s="1" t="s">
        <v>61</v>
      </c>
      <c r="E411" s="31">
        <v>182599.38314659565</v>
      </c>
      <c r="F411" s="31">
        <v>219196.28326354877</v>
      </c>
      <c r="G411" s="31">
        <v>242312.53264655877</v>
      </c>
      <c r="H411" s="31">
        <v>312183.96166170307</v>
      </c>
      <c r="I411" s="31">
        <f t="shared" si="84"/>
        <v>239073.04017960155</v>
      </c>
      <c r="J411" s="38">
        <f t="shared" si="85"/>
        <v>0.2211662546662293</v>
      </c>
      <c r="K411" s="31">
        <v>8327449.1560068373</v>
      </c>
      <c r="L411" s="31">
        <v>8137008.3118434483</v>
      </c>
      <c r="M411" s="31">
        <v>8457356.3784256596</v>
      </c>
      <c r="N411" s="31">
        <v>8566282.8628697824</v>
      </c>
      <c r="O411" s="31">
        <f t="shared" si="86"/>
        <v>8372024.1772864331</v>
      </c>
      <c r="P411" s="7">
        <f t="shared" si="87"/>
        <v>0.10619548066111378</v>
      </c>
      <c r="Q411" s="26">
        <v>0.32065493745550694</v>
      </c>
      <c r="R411" s="8">
        <v>136.60000610351563</v>
      </c>
      <c r="S411" s="7">
        <f t="shared" si="88"/>
        <v>0.30499242230846574</v>
      </c>
      <c r="T411" s="38">
        <f t="shared" si="89"/>
        <v>0.24394761347502883</v>
      </c>
      <c r="U411" s="31">
        <v>0</v>
      </c>
      <c r="V411" s="31">
        <v>0</v>
      </c>
      <c r="W411" s="31">
        <v>0</v>
      </c>
      <c r="X411" s="31">
        <v>14294.2138671875</v>
      </c>
      <c r="Y411" s="31">
        <f t="shared" si="90"/>
        <v>3573.553466796875</v>
      </c>
      <c r="Z411" s="7">
        <f t="shared" si="91"/>
        <v>7.609465677632371E-2</v>
      </c>
      <c r="AA411" s="31" t="s">
        <v>1087</v>
      </c>
      <c r="AB411" s="31" t="s">
        <v>1088</v>
      </c>
      <c r="AC411" s="31" t="s">
        <v>1087</v>
      </c>
      <c r="AD411" s="31">
        <f t="shared" si="92"/>
        <v>0</v>
      </c>
      <c r="AE411" s="31">
        <f t="shared" si="93"/>
        <v>0</v>
      </c>
      <c r="AF411" s="7">
        <f t="shared" si="94"/>
        <v>0</v>
      </c>
      <c r="AG411" s="38">
        <f t="shared" si="95"/>
        <v>3.8047328388161855E-2</v>
      </c>
      <c r="AH411" s="38">
        <f t="shared" si="96"/>
        <v>16.772039884313998</v>
      </c>
      <c r="AI411" s="38" t="str">
        <f t="shared" si="97"/>
        <v>G2</v>
      </c>
    </row>
    <row r="412" spans="1:35" x14ac:dyDescent="0.25">
      <c r="A412" s="1">
        <v>13670</v>
      </c>
      <c r="B412" s="1" t="s">
        <v>107</v>
      </c>
      <c r="C412" s="1">
        <v>13</v>
      </c>
      <c r="D412" s="1" t="s">
        <v>222</v>
      </c>
      <c r="E412" s="31">
        <v>68140.272295898219</v>
      </c>
      <c r="F412" s="31">
        <v>87385.493788430162</v>
      </c>
      <c r="G412" s="31">
        <v>57002.053983878985</v>
      </c>
      <c r="H412" s="31">
        <v>53973.417455989402</v>
      </c>
      <c r="I412" s="31">
        <f t="shared" si="84"/>
        <v>66625.309381049185</v>
      </c>
      <c r="J412" s="38">
        <f t="shared" si="85"/>
        <v>5.5216843911741878E-2</v>
      </c>
      <c r="K412" s="31">
        <v>9411680.9746827185</v>
      </c>
      <c r="L412" s="31">
        <v>6437626.5416100584</v>
      </c>
      <c r="M412" s="31">
        <v>8317547.3115743427</v>
      </c>
      <c r="N412" s="31">
        <v>8805894.7859703358</v>
      </c>
      <c r="O412" s="31">
        <f t="shared" si="86"/>
        <v>8243187.4034593645</v>
      </c>
      <c r="P412" s="7">
        <f t="shared" si="87"/>
        <v>0.10399609895060158</v>
      </c>
      <c r="Q412" s="26">
        <v>0.8829713736445286</v>
      </c>
      <c r="R412" s="8">
        <v>145.19999694824219</v>
      </c>
      <c r="S412" s="7">
        <f t="shared" si="88"/>
        <v>0.32419397371671471</v>
      </c>
      <c r="T412" s="38">
        <f t="shared" si="89"/>
        <v>0.43705381543728161</v>
      </c>
      <c r="U412" s="31">
        <v>1028.277587890625</v>
      </c>
      <c r="V412" s="31">
        <v>414.93353271484375</v>
      </c>
      <c r="W412" s="31">
        <v>1819.1588134765625</v>
      </c>
      <c r="X412" s="31">
        <v>1788.771728515625</v>
      </c>
      <c r="Y412" s="31">
        <f t="shared" si="90"/>
        <v>1262.7854156494141</v>
      </c>
      <c r="Z412" s="7">
        <f t="shared" si="91"/>
        <v>2.688954388924255E-2</v>
      </c>
      <c r="AA412" s="31" t="s">
        <v>1087</v>
      </c>
      <c r="AB412" s="31" t="s">
        <v>1087</v>
      </c>
      <c r="AC412" s="31" t="s">
        <v>1087</v>
      </c>
      <c r="AD412" s="31">
        <f t="shared" si="92"/>
        <v>0</v>
      </c>
      <c r="AE412" s="31">
        <f t="shared" si="93"/>
        <v>0</v>
      </c>
      <c r="AF412" s="7">
        <f t="shared" si="94"/>
        <v>0</v>
      </c>
      <c r="AG412" s="38">
        <f t="shared" si="95"/>
        <v>1.3444771944621275E-2</v>
      </c>
      <c r="AH412" s="38">
        <f t="shared" si="96"/>
        <v>16.857181043121493</v>
      </c>
      <c r="AI412" s="38" t="str">
        <f t="shared" si="97"/>
        <v>G2</v>
      </c>
    </row>
    <row r="413" spans="1:35" x14ac:dyDescent="0.25">
      <c r="A413" s="1">
        <v>23189</v>
      </c>
      <c r="B413" s="1" t="s">
        <v>807</v>
      </c>
      <c r="C413" s="1">
        <v>23</v>
      </c>
      <c r="D413" s="1" t="s">
        <v>410</v>
      </c>
      <c r="E413" s="31">
        <v>63861.138935980038</v>
      </c>
      <c r="F413" s="31">
        <v>60495.002759725212</v>
      </c>
      <c r="G413" s="31">
        <v>73943.65850544651</v>
      </c>
      <c r="H413" s="31">
        <v>83291.30011234741</v>
      </c>
      <c r="I413" s="31">
        <f t="shared" si="84"/>
        <v>70397.775078374791</v>
      </c>
      <c r="J413" s="38">
        <f t="shared" si="85"/>
        <v>5.8847152392251939E-2</v>
      </c>
      <c r="K413" s="31">
        <v>6806262.9875531569</v>
      </c>
      <c r="L413" s="31">
        <v>6552520.1139346547</v>
      </c>
      <c r="M413" s="31">
        <v>6792672.1183001595</v>
      </c>
      <c r="N413" s="31">
        <v>8279360.1656246241</v>
      </c>
      <c r="O413" s="31">
        <f t="shared" si="86"/>
        <v>7107703.846353149</v>
      </c>
      <c r="P413" s="7">
        <f t="shared" si="87"/>
        <v>8.4612178553473028E-2</v>
      </c>
      <c r="Q413" s="26">
        <v>0.39969794164357114</v>
      </c>
      <c r="R413" s="8">
        <v>42.799999237060547</v>
      </c>
      <c r="S413" s="7">
        <f t="shared" si="88"/>
        <v>9.5561309362017829E-2</v>
      </c>
      <c r="T413" s="38">
        <f t="shared" si="89"/>
        <v>0.19329047651968734</v>
      </c>
      <c r="U413" s="31">
        <v>0</v>
      </c>
      <c r="V413" s="31">
        <v>1358.2821044921875</v>
      </c>
      <c r="W413" s="31">
        <v>0</v>
      </c>
      <c r="X413" s="31">
        <v>0</v>
      </c>
      <c r="Y413" s="31">
        <f t="shared" si="90"/>
        <v>339.57052612304688</v>
      </c>
      <c r="Z413" s="7">
        <f t="shared" si="91"/>
        <v>7.2307586487155434E-3</v>
      </c>
      <c r="AA413" s="31" t="s">
        <v>1085</v>
      </c>
      <c r="AB413" s="31" t="s">
        <v>1088</v>
      </c>
      <c r="AC413" s="31" t="s">
        <v>1087</v>
      </c>
      <c r="AD413" s="31">
        <f t="shared" si="92"/>
        <v>0</v>
      </c>
      <c r="AE413" s="31">
        <f t="shared" si="93"/>
        <v>1</v>
      </c>
      <c r="AF413" s="7">
        <f t="shared" si="94"/>
        <v>0.5</v>
      </c>
      <c r="AG413" s="38">
        <f t="shared" si="95"/>
        <v>0.25361537932435779</v>
      </c>
      <c r="AH413" s="38">
        <f t="shared" si="96"/>
        <v>16.85843360787657</v>
      </c>
      <c r="AI413" s="38" t="str">
        <f t="shared" si="97"/>
        <v>G2</v>
      </c>
    </row>
    <row r="414" spans="1:35" x14ac:dyDescent="0.25">
      <c r="A414" s="1">
        <v>18860</v>
      </c>
      <c r="B414" s="1" t="s">
        <v>994</v>
      </c>
      <c r="C414" s="1">
        <v>18</v>
      </c>
      <c r="D414" s="1" t="s">
        <v>1121</v>
      </c>
      <c r="E414" s="31">
        <v>50572.145347813785</v>
      </c>
      <c r="F414" s="31">
        <v>65951.437383441473</v>
      </c>
      <c r="G414" s="31">
        <v>102293.38955642634</v>
      </c>
      <c r="H414" s="31">
        <v>133218.7637826397</v>
      </c>
      <c r="I414" s="31">
        <f t="shared" si="84"/>
        <v>88008.934017580323</v>
      </c>
      <c r="J414" s="38">
        <f t="shared" si="85"/>
        <v>7.5794672867768198E-2</v>
      </c>
      <c r="K414" s="31">
        <v>7406475.6441193735</v>
      </c>
      <c r="L414" s="31">
        <v>7611066.0189808849</v>
      </c>
      <c r="M414" s="31">
        <v>6991403.5798355611</v>
      </c>
      <c r="N414" s="31">
        <v>6733334.7780175749</v>
      </c>
      <c r="O414" s="31">
        <f t="shared" si="86"/>
        <v>7185570.0052383486</v>
      </c>
      <c r="P414" s="7">
        <f t="shared" si="87"/>
        <v>8.5941437278546473E-2</v>
      </c>
      <c r="Q414" s="26">
        <v>0.32986499269068709</v>
      </c>
      <c r="R414" s="8">
        <v>47.900001525878906</v>
      </c>
      <c r="S414" s="7">
        <f t="shared" si="88"/>
        <v>0.1069482931273531</v>
      </c>
      <c r="T414" s="38">
        <f t="shared" si="89"/>
        <v>0.17425157436552888</v>
      </c>
      <c r="U414" s="31">
        <v>2638.174560546875</v>
      </c>
      <c r="V414" s="31">
        <v>0</v>
      </c>
      <c r="W414" s="31">
        <v>0</v>
      </c>
      <c r="X414" s="31">
        <v>0</v>
      </c>
      <c r="Y414" s="31">
        <f t="shared" si="90"/>
        <v>659.54364013671875</v>
      </c>
      <c r="Z414" s="7">
        <f t="shared" si="91"/>
        <v>1.4044213243630616E-2</v>
      </c>
      <c r="AA414" s="31" t="s">
        <v>1085</v>
      </c>
      <c r="AB414" s="31" t="s">
        <v>1088</v>
      </c>
      <c r="AC414" s="31" t="s">
        <v>1087</v>
      </c>
      <c r="AD414" s="31">
        <f t="shared" si="92"/>
        <v>0</v>
      </c>
      <c r="AE414" s="31">
        <f t="shared" si="93"/>
        <v>1</v>
      </c>
      <c r="AF414" s="7">
        <f t="shared" si="94"/>
        <v>0.5</v>
      </c>
      <c r="AG414" s="38">
        <f t="shared" si="95"/>
        <v>0.25702210662181529</v>
      </c>
      <c r="AH414" s="38">
        <f t="shared" si="96"/>
        <v>16.902278461837081</v>
      </c>
      <c r="AI414" s="38" t="str">
        <f t="shared" si="97"/>
        <v>G2</v>
      </c>
    </row>
    <row r="415" spans="1:35" x14ac:dyDescent="0.25">
      <c r="A415" s="1">
        <v>27006</v>
      </c>
      <c r="B415" s="1" t="s">
        <v>151</v>
      </c>
      <c r="C415" s="1">
        <v>27</v>
      </c>
      <c r="D415" s="1" t="s">
        <v>1145</v>
      </c>
      <c r="E415" s="31">
        <v>64089.716255417588</v>
      </c>
      <c r="F415" s="31">
        <v>62305.421783031379</v>
      </c>
      <c r="G415" s="31">
        <v>69993.495488885776</v>
      </c>
      <c r="H415" s="31">
        <v>97156.406045955024</v>
      </c>
      <c r="I415" s="31">
        <f t="shared" si="84"/>
        <v>73386.259893322436</v>
      </c>
      <c r="J415" s="38">
        <f t="shared" si="85"/>
        <v>6.1723022615610412E-2</v>
      </c>
      <c r="K415" s="31">
        <v>5331049.7996081561</v>
      </c>
      <c r="L415" s="31">
        <v>6029205.4678956363</v>
      </c>
      <c r="M415" s="31">
        <v>7081208.5840517301</v>
      </c>
      <c r="N415" s="31">
        <v>10382509.12795265</v>
      </c>
      <c r="O415" s="31">
        <f t="shared" si="86"/>
        <v>7205993.2448770432</v>
      </c>
      <c r="P415" s="7">
        <f t="shared" si="87"/>
        <v>8.6290083852008828E-2</v>
      </c>
      <c r="Q415" s="26">
        <v>0.54768363939899833</v>
      </c>
      <c r="R415" s="8">
        <v>256.70001220703125</v>
      </c>
      <c r="S415" s="7">
        <f t="shared" si="88"/>
        <v>0.57314461955664742</v>
      </c>
      <c r="T415" s="38">
        <f t="shared" si="89"/>
        <v>0.40237278093588486</v>
      </c>
      <c r="U415" s="31">
        <v>0</v>
      </c>
      <c r="V415" s="31">
        <v>0</v>
      </c>
      <c r="W415" s="31">
        <v>0</v>
      </c>
      <c r="X415" s="31">
        <v>16694.490234375</v>
      </c>
      <c r="Y415" s="31">
        <f t="shared" si="90"/>
        <v>4173.62255859375</v>
      </c>
      <c r="Z415" s="7">
        <f t="shared" si="91"/>
        <v>8.887242881936866E-2</v>
      </c>
      <c r="AA415" s="31" t="s">
        <v>1087</v>
      </c>
      <c r="AB415" s="31" t="s">
        <v>1088</v>
      </c>
      <c r="AC415" s="31" t="s">
        <v>1087</v>
      </c>
      <c r="AD415" s="31">
        <f t="shared" si="92"/>
        <v>0</v>
      </c>
      <c r="AE415" s="31">
        <f t="shared" si="93"/>
        <v>0</v>
      </c>
      <c r="AF415" s="7">
        <f t="shared" si="94"/>
        <v>0</v>
      </c>
      <c r="AG415" s="38">
        <f t="shared" si="95"/>
        <v>4.443621440968433E-2</v>
      </c>
      <c r="AH415" s="38">
        <f t="shared" si="96"/>
        <v>16.951067265372654</v>
      </c>
      <c r="AI415" s="38" t="str">
        <f t="shared" si="97"/>
        <v>G2</v>
      </c>
    </row>
    <row r="416" spans="1:35" x14ac:dyDescent="0.25">
      <c r="A416" s="1">
        <v>23672</v>
      </c>
      <c r="B416" s="1" t="s">
        <v>1022</v>
      </c>
      <c r="C416" s="1">
        <v>23</v>
      </c>
      <c r="D416" s="1" t="s">
        <v>410</v>
      </c>
      <c r="E416" s="31">
        <v>426741.52600133547</v>
      </c>
      <c r="F416" s="31">
        <v>220108.13211819564</v>
      </c>
      <c r="G416" s="31">
        <v>179417.14480353025</v>
      </c>
      <c r="H416" s="31">
        <v>274055.37298644311</v>
      </c>
      <c r="I416" s="31">
        <f t="shared" si="84"/>
        <v>275080.54397737613</v>
      </c>
      <c r="J416" s="38">
        <f t="shared" si="85"/>
        <v>0.25581689350218445</v>
      </c>
      <c r="K416" s="31">
        <v>3866422.3907399713</v>
      </c>
      <c r="L416" s="31">
        <v>4272195.5751132499</v>
      </c>
      <c r="M416" s="31">
        <v>4563203.1940383585</v>
      </c>
      <c r="N416" s="31">
        <v>4551694.5776988398</v>
      </c>
      <c r="O416" s="31">
        <f t="shared" si="86"/>
        <v>4313378.9343976043</v>
      </c>
      <c r="P416" s="7">
        <f t="shared" si="87"/>
        <v>3.6910059647322434E-2</v>
      </c>
      <c r="Q416" s="26">
        <v>0.55813805196875499</v>
      </c>
      <c r="R416" s="8">
        <v>73.599998474121094</v>
      </c>
      <c r="S416" s="7">
        <f t="shared" si="88"/>
        <v>0.16432972777110186</v>
      </c>
      <c r="T416" s="38">
        <f t="shared" si="89"/>
        <v>0.25312594646239311</v>
      </c>
      <c r="U416" s="31">
        <v>0</v>
      </c>
      <c r="V416" s="31">
        <v>0</v>
      </c>
      <c r="W416" s="31">
        <v>0</v>
      </c>
      <c r="X416" s="31">
        <v>0</v>
      </c>
      <c r="Y416" s="31">
        <f t="shared" si="90"/>
        <v>0</v>
      </c>
      <c r="Z416" s="7">
        <f t="shared" si="91"/>
        <v>0</v>
      </c>
      <c r="AA416" s="31" t="s">
        <v>1087</v>
      </c>
      <c r="AB416" s="31" t="s">
        <v>1088</v>
      </c>
      <c r="AC416" s="31" t="s">
        <v>1087</v>
      </c>
      <c r="AD416" s="31">
        <f t="shared" si="92"/>
        <v>0</v>
      </c>
      <c r="AE416" s="31">
        <f t="shared" si="93"/>
        <v>0</v>
      </c>
      <c r="AF416" s="7">
        <f t="shared" si="94"/>
        <v>0</v>
      </c>
      <c r="AG416" s="38">
        <f t="shared" si="95"/>
        <v>0</v>
      </c>
      <c r="AH416" s="38">
        <f t="shared" si="96"/>
        <v>16.964761332152587</v>
      </c>
      <c r="AI416" s="38" t="str">
        <f t="shared" si="97"/>
        <v>G2</v>
      </c>
    </row>
    <row r="417" spans="1:35" x14ac:dyDescent="0.25">
      <c r="A417" s="1">
        <v>73168</v>
      </c>
      <c r="B417" s="1" t="s">
        <v>187</v>
      </c>
      <c r="C417" s="1">
        <v>73</v>
      </c>
      <c r="D417" s="1" t="s">
        <v>35</v>
      </c>
      <c r="E417" s="31">
        <v>101917.75656552214</v>
      </c>
      <c r="F417" s="31">
        <v>106460.85192873018</v>
      </c>
      <c r="G417" s="31">
        <v>115914.14609171255</v>
      </c>
      <c r="H417" s="31">
        <v>144811.45949898692</v>
      </c>
      <c r="I417" s="31">
        <f t="shared" si="84"/>
        <v>117276.05352123795</v>
      </c>
      <c r="J417" s="38">
        <f t="shared" si="85"/>
        <v>0.10395892422452727</v>
      </c>
      <c r="K417" s="31">
        <v>7719953.2542089568</v>
      </c>
      <c r="L417" s="31">
        <v>8699793.2974039204</v>
      </c>
      <c r="M417" s="31">
        <v>8140601.6359507721</v>
      </c>
      <c r="N417" s="31">
        <v>8397760.858883936</v>
      </c>
      <c r="O417" s="31">
        <f t="shared" si="86"/>
        <v>8239527.2616118966</v>
      </c>
      <c r="P417" s="7">
        <f t="shared" si="87"/>
        <v>0.10393361640933577</v>
      </c>
      <c r="Q417" s="26">
        <v>0.56408517851467321</v>
      </c>
      <c r="R417" s="8">
        <v>237.89999389648438</v>
      </c>
      <c r="S417" s="7">
        <f t="shared" si="88"/>
        <v>0.53116904951434396</v>
      </c>
      <c r="T417" s="38">
        <f t="shared" si="89"/>
        <v>0.39972928147945092</v>
      </c>
      <c r="U417" s="31">
        <v>1354.6201171875</v>
      </c>
      <c r="V417" s="31">
        <v>0</v>
      </c>
      <c r="W417" s="31">
        <v>507.673828125</v>
      </c>
      <c r="X417" s="31">
        <v>211.88685607910156</v>
      </c>
      <c r="Y417" s="31">
        <f t="shared" si="90"/>
        <v>518.54520034790039</v>
      </c>
      <c r="Z417" s="7">
        <f t="shared" si="91"/>
        <v>1.1041815775279783E-2</v>
      </c>
      <c r="AA417" s="31" t="s">
        <v>1087</v>
      </c>
      <c r="AB417" s="31" t="s">
        <v>1087</v>
      </c>
      <c r="AC417" s="31" t="s">
        <v>1087</v>
      </c>
      <c r="AD417" s="31">
        <f t="shared" si="92"/>
        <v>0</v>
      </c>
      <c r="AE417" s="31">
        <f t="shared" si="93"/>
        <v>0</v>
      </c>
      <c r="AF417" s="7">
        <f t="shared" si="94"/>
        <v>0</v>
      </c>
      <c r="AG417" s="38">
        <f t="shared" si="95"/>
        <v>5.5209078876398915E-3</v>
      </c>
      <c r="AH417" s="38">
        <f t="shared" si="96"/>
        <v>16.973637119720607</v>
      </c>
      <c r="AI417" s="38" t="str">
        <f t="shared" si="97"/>
        <v>G2</v>
      </c>
    </row>
    <row r="418" spans="1:35" x14ac:dyDescent="0.25">
      <c r="A418" s="1">
        <v>52022</v>
      </c>
      <c r="B418" s="1" t="s">
        <v>615</v>
      </c>
      <c r="C418" s="1">
        <v>52</v>
      </c>
      <c r="D418" s="1" t="s">
        <v>18</v>
      </c>
      <c r="E418" s="31">
        <v>45621.44520732735</v>
      </c>
      <c r="F418" s="31">
        <v>36230.648177340969</v>
      </c>
      <c r="G418" s="31">
        <v>60617.092817634926</v>
      </c>
      <c r="H418" s="31">
        <v>134469.51171072555</v>
      </c>
      <c r="I418" s="31">
        <f t="shared" si="84"/>
        <v>69234.674478257191</v>
      </c>
      <c r="J418" s="38">
        <f t="shared" si="85"/>
        <v>5.77278807245767E-2</v>
      </c>
      <c r="K418" s="31">
        <v>6306597.2472941848</v>
      </c>
      <c r="L418" s="31">
        <v>6359782.9390980685</v>
      </c>
      <c r="M418" s="31">
        <v>6875425.3799365973</v>
      </c>
      <c r="N418" s="31">
        <v>7563437.0446478724</v>
      </c>
      <c r="O418" s="31">
        <f t="shared" si="86"/>
        <v>6776310.6527441805</v>
      </c>
      <c r="P418" s="7">
        <f t="shared" si="87"/>
        <v>7.8954941823918531E-2</v>
      </c>
      <c r="Q418" s="26">
        <v>0.23401807723911258</v>
      </c>
      <c r="R418" s="8">
        <v>96.599998474121094</v>
      </c>
      <c r="S418" s="7">
        <f t="shared" si="88"/>
        <v>0.21568276876422501</v>
      </c>
      <c r="T418" s="38">
        <f t="shared" si="89"/>
        <v>0.1762185959424187</v>
      </c>
      <c r="U418" s="31">
        <v>0</v>
      </c>
      <c r="V418" s="31">
        <v>0</v>
      </c>
      <c r="W418" s="31">
        <v>4635.244140625</v>
      </c>
      <c r="X418" s="31">
        <v>4978.4716796875</v>
      </c>
      <c r="Y418" s="31">
        <f t="shared" si="90"/>
        <v>2403.428955078125</v>
      </c>
      <c r="Z418" s="7">
        <f t="shared" si="91"/>
        <v>5.117821885756714E-2</v>
      </c>
      <c r="AA418" s="31" t="s">
        <v>1085</v>
      </c>
      <c r="AB418" s="31" t="s">
        <v>1088</v>
      </c>
      <c r="AC418" s="31" t="s">
        <v>1087</v>
      </c>
      <c r="AD418" s="31">
        <f t="shared" si="92"/>
        <v>0</v>
      </c>
      <c r="AE418" s="31">
        <f t="shared" si="93"/>
        <v>1</v>
      </c>
      <c r="AF418" s="7">
        <f t="shared" si="94"/>
        <v>0.5</v>
      </c>
      <c r="AG418" s="38">
        <f t="shared" si="95"/>
        <v>0.27558910942878356</v>
      </c>
      <c r="AH418" s="38">
        <f t="shared" si="96"/>
        <v>16.984519536525966</v>
      </c>
      <c r="AI418" s="38" t="str">
        <f t="shared" si="97"/>
        <v>G2</v>
      </c>
    </row>
    <row r="419" spans="1:35" x14ac:dyDescent="0.25">
      <c r="A419" s="1">
        <v>52254</v>
      </c>
      <c r="B419" s="1" t="s">
        <v>418</v>
      </c>
      <c r="C419" s="1">
        <v>52</v>
      </c>
      <c r="D419" s="1" t="s">
        <v>18</v>
      </c>
      <c r="E419" s="31">
        <v>62324.988310463552</v>
      </c>
      <c r="F419" s="31">
        <v>94294.308989154713</v>
      </c>
      <c r="G419" s="31">
        <v>136689.64320463256</v>
      </c>
      <c r="H419" s="31">
        <v>79382.770391610917</v>
      </c>
      <c r="I419" s="31">
        <f t="shared" si="84"/>
        <v>93172.927723965433</v>
      </c>
      <c r="J419" s="38">
        <f t="shared" si="85"/>
        <v>8.0764072631662825E-2</v>
      </c>
      <c r="K419" s="31">
        <v>4553714.6752963737</v>
      </c>
      <c r="L419" s="31">
        <v>4951736.9222275419</v>
      </c>
      <c r="M419" s="31">
        <v>5628193.4668608466</v>
      </c>
      <c r="N419" s="31">
        <v>5700653.0616986398</v>
      </c>
      <c r="O419" s="31">
        <f t="shared" si="86"/>
        <v>5208574.531520851</v>
      </c>
      <c r="P419" s="7">
        <f t="shared" si="87"/>
        <v>5.2192007224546394E-2</v>
      </c>
      <c r="Q419" s="26">
        <v>0.15953846153846155</v>
      </c>
      <c r="R419" s="8">
        <v>0</v>
      </c>
      <c r="S419" s="7">
        <f t="shared" si="88"/>
        <v>0</v>
      </c>
      <c r="T419" s="38">
        <f t="shared" si="89"/>
        <v>7.0576822921002647E-2</v>
      </c>
      <c r="U419" s="31">
        <v>6469.541015625</v>
      </c>
      <c r="V419" s="31">
        <v>0</v>
      </c>
      <c r="W419" s="31">
        <v>0</v>
      </c>
      <c r="X419" s="31">
        <v>34256.921875</v>
      </c>
      <c r="Y419" s="31">
        <f t="shared" si="90"/>
        <v>10181.61572265625</v>
      </c>
      <c r="Z419" s="7">
        <f t="shared" si="91"/>
        <v>0.21680564207100111</v>
      </c>
      <c r="AA419" s="31" t="s">
        <v>1085</v>
      </c>
      <c r="AB419" s="31" t="s">
        <v>1088</v>
      </c>
      <c r="AC419" s="31" t="s">
        <v>1088</v>
      </c>
      <c r="AD419" s="31">
        <f t="shared" si="92"/>
        <v>0</v>
      </c>
      <c r="AE419" s="31">
        <f t="shared" si="93"/>
        <v>1</v>
      </c>
      <c r="AF419" s="7">
        <f t="shared" si="94"/>
        <v>0.5</v>
      </c>
      <c r="AG419" s="38">
        <f t="shared" si="95"/>
        <v>0.35840282103550059</v>
      </c>
      <c r="AH419" s="38">
        <f t="shared" si="96"/>
        <v>16.991457219605536</v>
      </c>
      <c r="AI419" s="38" t="str">
        <f t="shared" si="97"/>
        <v>G2</v>
      </c>
    </row>
    <row r="420" spans="1:35" x14ac:dyDescent="0.25">
      <c r="A420" s="1">
        <v>15660</v>
      </c>
      <c r="B420" s="1" t="s">
        <v>343</v>
      </c>
      <c r="C420" s="1">
        <v>15</v>
      </c>
      <c r="D420" s="1" t="s">
        <v>827</v>
      </c>
      <c r="E420" s="31">
        <v>206222.76917293557</v>
      </c>
      <c r="F420" s="31">
        <v>138805.48079606111</v>
      </c>
      <c r="G420" s="31">
        <v>260616.70787174214</v>
      </c>
      <c r="H420" s="31">
        <v>339517.58723765955</v>
      </c>
      <c r="I420" s="31">
        <f t="shared" si="84"/>
        <v>236290.63626959961</v>
      </c>
      <c r="J420" s="38">
        <f t="shared" si="85"/>
        <v>0.21848869963429216</v>
      </c>
      <c r="K420" s="31">
        <v>9598500.7726243734</v>
      </c>
      <c r="L420" s="31">
        <v>9878872.1531066876</v>
      </c>
      <c r="M420" s="31">
        <v>10201513.998074684</v>
      </c>
      <c r="N420" s="31">
        <v>9606772.6570205875</v>
      </c>
      <c r="O420" s="31">
        <f t="shared" si="86"/>
        <v>9821414.8952065837</v>
      </c>
      <c r="P420" s="7">
        <f t="shared" si="87"/>
        <v>0.13093813248083816</v>
      </c>
      <c r="Q420" s="26">
        <v>0.44468313641245971</v>
      </c>
      <c r="R420" s="8">
        <v>133.89999389648438</v>
      </c>
      <c r="S420" s="7">
        <f t="shared" si="88"/>
        <v>0.29896399458891754</v>
      </c>
      <c r="T420" s="38">
        <f t="shared" si="89"/>
        <v>0.29152842116073846</v>
      </c>
      <c r="U420" s="31">
        <v>0</v>
      </c>
      <c r="V420" s="31">
        <v>0</v>
      </c>
      <c r="W420" s="31">
        <v>0</v>
      </c>
      <c r="X420" s="31">
        <v>0</v>
      </c>
      <c r="Y420" s="31">
        <f t="shared" si="90"/>
        <v>0</v>
      </c>
      <c r="Z420" s="7">
        <f t="shared" si="91"/>
        <v>0</v>
      </c>
      <c r="AA420" s="31" t="s">
        <v>1087</v>
      </c>
      <c r="AB420" s="31" t="s">
        <v>1088</v>
      </c>
      <c r="AC420" s="31" t="s">
        <v>1087</v>
      </c>
      <c r="AD420" s="31">
        <f t="shared" si="92"/>
        <v>0</v>
      </c>
      <c r="AE420" s="31">
        <f t="shared" si="93"/>
        <v>0</v>
      </c>
      <c r="AF420" s="7">
        <f t="shared" si="94"/>
        <v>0</v>
      </c>
      <c r="AG420" s="38">
        <f t="shared" si="95"/>
        <v>0</v>
      </c>
      <c r="AH420" s="38">
        <f t="shared" si="96"/>
        <v>17.000570693167685</v>
      </c>
      <c r="AI420" s="38" t="str">
        <f t="shared" si="97"/>
        <v>G2</v>
      </c>
    </row>
    <row r="421" spans="1:35" x14ac:dyDescent="0.25">
      <c r="A421" s="1">
        <v>8421</v>
      </c>
      <c r="B421" s="1" t="s">
        <v>993</v>
      </c>
      <c r="C421" s="1">
        <v>8</v>
      </c>
      <c r="D421" s="1" t="s">
        <v>1102</v>
      </c>
      <c r="E421" s="31">
        <v>41719.190472575196</v>
      </c>
      <c r="F421" s="31">
        <v>35744.781405991904</v>
      </c>
      <c r="G421" s="31">
        <v>49978.761671995744</v>
      </c>
      <c r="H421" s="31">
        <v>52563.001222219311</v>
      </c>
      <c r="I421" s="31">
        <f t="shared" si="84"/>
        <v>45001.43369319554</v>
      </c>
      <c r="J421" s="38">
        <f t="shared" si="85"/>
        <v>3.4407817246035685E-2</v>
      </c>
      <c r="K421" s="31">
        <v>4903842.3553782683</v>
      </c>
      <c r="L421" s="31">
        <v>5436010.4120034715</v>
      </c>
      <c r="M421" s="31">
        <v>5702819.5693512242</v>
      </c>
      <c r="N421" s="31">
        <v>5165912.038594625</v>
      </c>
      <c r="O421" s="31">
        <f t="shared" si="86"/>
        <v>5302146.0938318968</v>
      </c>
      <c r="P421" s="7">
        <f t="shared" si="87"/>
        <v>5.3789374006232515E-2</v>
      </c>
      <c r="Q421" s="26">
        <v>0.49985122368518931</v>
      </c>
      <c r="R421" s="8">
        <v>55.799999237060547</v>
      </c>
      <c r="S421" s="7">
        <f t="shared" si="88"/>
        <v>0.12458694122769615</v>
      </c>
      <c r="T421" s="38">
        <f t="shared" si="89"/>
        <v>0.22607584630637265</v>
      </c>
      <c r="U421" s="31">
        <v>0</v>
      </c>
      <c r="V421" s="31">
        <v>0</v>
      </c>
      <c r="W421" s="31">
        <v>0</v>
      </c>
      <c r="X421" s="31">
        <v>0</v>
      </c>
      <c r="Y421" s="31">
        <f t="shared" si="90"/>
        <v>0</v>
      </c>
      <c r="Z421" s="7">
        <f t="shared" si="91"/>
        <v>0</v>
      </c>
      <c r="AA421" s="31" t="s">
        <v>1085</v>
      </c>
      <c r="AB421" s="31" t="s">
        <v>1088</v>
      </c>
      <c r="AC421" s="31" t="s">
        <v>1088</v>
      </c>
      <c r="AD421" s="31">
        <f t="shared" si="92"/>
        <v>0</v>
      </c>
      <c r="AE421" s="31">
        <f t="shared" si="93"/>
        <v>1</v>
      </c>
      <c r="AF421" s="7">
        <f t="shared" si="94"/>
        <v>0.5</v>
      </c>
      <c r="AG421" s="38">
        <f t="shared" si="95"/>
        <v>0.25</v>
      </c>
      <c r="AH421" s="38">
        <f t="shared" si="96"/>
        <v>17.016122118413612</v>
      </c>
      <c r="AI421" s="38" t="str">
        <f t="shared" si="97"/>
        <v>G2</v>
      </c>
    </row>
    <row r="422" spans="1:35" x14ac:dyDescent="0.25">
      <c r="A422" s="1">
        <v>5125</v>
      </c>
      <c r="B422" s="1" t="s">
        <v>205</v>
      </c>
      <c r="C422" s="1">
        <v>5</v>
      </c>
      <c r="D422" s="1" t="s">
        <v>15</v>
      </c>
      <c r="E422" s="31">
        <v>85637.017444797762</v>
      </c>
      <c r="F422" s="31">
        <v>99078.45915273072</v>
      </c>
      <c r="G422" s="31">
        <v>97291.413459616175</v>
      </c>
      <c r="H422" s="31">
        <v>139659.2311638291</v>
      </c>
      <c r="I422" s="31">
        <f t="shared" si="84"/>
        <v>105416.53030524345</v>
      </c>
      <c r="J422" s="38">
        <f t="shared" si="85"/>
        <v>9.2546301510329318E-2</v>
      </c>
      <c r="K422" s="31">
        <v>6686896.9370713066</v>
      </c>
      <c r="L422" s="31">
        <v>7249046.7857681336</v>
      </c>
      <c r="M422" s="31">
        <v>7702132.8575480999</v>
      </c>
      <c r="N422" s="31">
        <v>8292283.6171026742</v>
      </c>
      <c r="O422" s="31">
        <f t="shared" si="86"/>
        <v>7482590.0493725538</v>
      </c>
      <c r="P422" s="7">
        <f t="shared" si="87"/>
        <v>9.101188753369753E-2</v>
      </c>
      <c r="Q422" s="26">
        <v>0.19853747714808043</v>
      </c>
      <c r="R422" s="8">
        <v>96.699996948242188</v>
      </c>
      <c r="S422" s="7">
        <f t="shared" si="88"/>
        <v>0.2159060394486072</v>
      </c>
      <c r="T422" s="38">
        <f t="shared" si="89"/>
        <v>0.16848513471012838</v>
      </c>
      <c r="U422" s="31">
        <v>0</v>
      </c>
      <c r="V422" s="31">
        <v>0</v>
      </c>
      <c r="W422" s="31">
        <v>0</v>
      </c>
      <c r="X422" s="31">
        <v>0</v>
      </c>
      <c r="Y422" s="31">
        <f t="shared" si="90"/>
        <v>0</v>
      </c>
      <c r="Z422" s="7">
        <f t="shared" si="91"/>
        <v>0</v>
      </c>
      <c r="AA422" s="31" t="s">
        <v>1087</v>
      </c>
      <c r="AB422" s="31" t="s">
        <v>1086</v>
      </c>
      <c r="AC422" s="31" t="s">
        <v>1087</v>
      </c>
      <c r="AD422" s="31">
        <f t="shared" si="92"/>
        <v>1</v>
      </c>
      <c r="AE422" s="31">
        <f t="shared" si="93"/>
        <v>1</v>
      </c>
      <c r="AF422" s="7">
        <f t="shared" si="94"/>
        <v>0.5</v>
      </c>
      <c r="AG422" s="38">
        <f t="shared" si="95"/>
        <v>0.25</v>
      </c>
      <c r="AH422" s="38">
        <f t="shared" si="96"/>
        <v>17.034381207348591</v>
      </c>
      <c r="AI422" s="38" t="str">
        <f t="shared" si="97"/>
        <v>G2</v>
      </c>
    </row>
    <row r="423" spans="1:35" x14ac:dyDescent="0.25">
      <c r="A423" s="1">
        <v>25772</v>
      </c>
      <c r="B423" s="1" t="s">
        <v>690</v>
      </c>
      <c r="C423" s="1">
        <v>25</v>
      </c>
      <c r="D423" s="1" t="s">
        <v>61</v>
      </c>
      <c r="E423" s="31">
        <v>178377.13750363296</v>
      </c>
      <c r="F423" s="31">
        <v>224427.64661352718</v>
      </c>
      <c r="G423" s="31">
        <v>239036.61721362497</v>
      </c>
      <c r="H423" s="31">
        <v>286260.14470696135</v>
      </c>
      <c r="I423" s="31">
        <f t="shared" si="84"/>
        <v>232025.38650943662</v>
      </c>
      <c r="J423" s="38">
        <f t="shared" si="85"/>
        <v>0.21438417659335626</v>
      </c>
      <c r="K423" s="31">
        <v>9424543.9919863362</v>
      </c>
      <c r="L423" s="31">
        <v>8011449.149577192</v>
      </c>
      <c r="M423" s="31">
        <v>11124418.853439339</v>
      </c>
      <c r="N423" s="31">
        <v>12990509.667690748</v>
      </c>
      <c r="O423" s="31">
        <f t="shared" si="86"/>
        <v>10387730.415673403</v>
      </c>
      <c r="P423" s="7">
        <f t="shared" si="87"/>
        <v>0.14060574492637917</v>
      </c>
      <c r="Q423" s="26">
        <v>0.49468760826885322</v>
      </c>
      <c r="R423" s="8">
        <v>113.80000305175781</v>
      </c>
      <c r="S423" s="7">
        <f t="shared" si="88"/>
        <v>0.25408592268410696</v>
      </c>
      <c r="T423" s="38">
        <f t="shared" si="89"/>
        <v>0.29645975862644641</v>
      </c>
      <c r="U423" s="31">
        <v>861.4739990234375</v>
      </c>
      <c r="V423" s="31">
        <v>0</v>
      </c>
      <c r="W423" s="31">
        <v>0</v>
      </c>
      <c r="X423" s="31">
        <v>0</v>
      </c>
      <c r="Y423" s="31">
        <f t="shared" si="90"/>
        <v>215.36849975585938</v>
      </c>
      <c r="Z423" s="7">
        <f t="shared" si="91"/>
        <v>4.5860212311426458E-3</v>
      </c>
      <c r="AA423" s="31" t="s">
        <v>1087</v>
      </c>
      <c r="AB423" s="31" t="s">
        <v>1088</v>
      </c>
      <c r="AC423" s="31" t="s">
        <v>1087</v>
      </c>
      <c r="AD423" s="31">
        <f t="shared" si="92"/>
        <v>0</v>
      </c>
      <c r="AE423" s="31">
        <f t="shared" si="93"/>
        <v>0</v>
      </c>
      <c r="AF423" s="7">
        <f t="shared" si="94"/>
        <v>0</v>
      </c>
      <c r="AG423" s="38">
        <f t="shared" si="95"/>
        <v>2.2930106155713229E-3</v>
      </c>
      <c r="AH423" s="38">
        <f t="shared" si="96"/>
        <v>17.104564861179131</v>
      </c>
      <c r="AI423" s="38" t="str">
        <f t="shared" si="97"/>
        <v>G2</v>
      </c>
    </row>
    <row r="424" spans="1:35" x14ac:dyDescent="0.25">
      <c r="A424" s="1">
        <v>8758</v>
      </c>
      <c r="B424" s="1" t="s">
        <v>1064</v>
      </c>
      <c r="C424" s="1">
        <v>8</v>
      </c>
      <c r="D424" s="1" t="s">
        <v>1102</v>
      </c>
      <c r="E424" s="31">
        <v>91750.525435814052</v>
      </c>
      <c r="F424" s="31">
        <v>95913.164164199348</v>
      </c>
      <c r="G424" s="31">
        <v>109364.98985788932</v>
      </c>
      <c r="H424" s="31">
        <v>116821.90170278665</v>
      </c>
      <c r="I424" s="31">
        <f t="shared" si="84"/>
        <v>103462.64529017234</v>
      </c>
      <c r="J424" s="38">
        <f t="shared" si="85"/>
        <v>9.0666044429348377E-2</v>
      </c>
      <c r="K424" s="31">
        <v>5944388.2349974234</v>
      </c>
      <c r="L424" s="31">
        <v>6286121.6155643864</v>
      </c>
      <c r="M424" s="31">
        <v>6772080.6110805329</v>
      </c>
      <c r="N424" s="31">
        <v>6802171.7060756711</v>
      </c>
      <c r="O424" s="31">
        <f t="shared" si="86"/>
        <v>6451190.541929503</v>
      </c>
      <c r="P424" s="7">
        <f t="shared" si="87"/>
        <v>7.3404793335993035E-2</v>
      </c>
      <c r="Q424" s="26">
        <v>0.999038167839712</v>
      </c>
      <c r="R424" s="8">
        <v>85.599998474121094</v>
      </c>
      <c r="S424" s="7">
        <f t="shared" si="88"/>
        <v>0.19112261872403566</v>
      </c>
      <c r="T424" s="38">
        <f t="shared" si="89"/>
        <v>0.42118852663324685</v>
      </c>
      <c r="U424" s="31">
        <v>0</v>
      </c>
      <c r="V424" s="31">
        <v>64.870391845703125</v>
      </c>
      <c r="W424" s="31">
        <v>0</v>
      </c>
      <c r="X424" s="31">
        <v>454.92062377929688</v>
      </c>
      <c r="Y424" s="31">
        <f t="shared" si="90"/>
        <v>129.94775390625</v>
      </c>
      <c r="Z424" s="7">
        <f t="shared" si="91"/>
        <v>2.7670859899610219E-3</v>
      </c>
      <c r="AA424" s="31" t="s">
        <v>1087</v>
      </c>
      <c r="AB424" s="31" t="s">
        <v>1088</v>
      </c>
      <c r="AC424" s="31" t="s">
        <v>1087</v>
      </c>
      <c r="AD424" s="31">
        <f t="shared" si="92"/>
        <v>0</v>
      </c>
      <c r="AE424" s="31">
        <f t="shared" si="93"/>
        <v>0</v>
      </c>
      <c r="AF424" s="7">
        <f t="shared" si="94"/>
        <v>0</v>
      </c>
      <c r="AG424" s="38">
        <f t="shared" si="95"/>
        <v>1.3835429949805109E-3</v>
      </c>
      <c r="AH424" s="38">
        <f t="shared" si="96"/>
        <v>17.107937135252527</v>
      </c>
      <c r="AI424" s="38" t="str">
        <f t="shared" si="97"/>
        <v>G2</v>
      </c>
    </row>
    <row r="425" spans="1:35" x14ac:dyDescent="0.25">
      <c r="A425" s="1">
        <v>15632</v>
      </c>
      <c r="B425" s="1" t="s">
        <v>486</v>
      </c>
      <c r="C425" s="1">
        <v>15</v>
      </c>
      <c r="D425" s="1" t="s">
        <v>827</v>
      </c>
      <c r="E425" s="31">
        <v>144541.72107275299</v>
      </c>
      <c r="F425" s="31">
        <v>122042.92296937</v>
      </c>
      <c r="G425" s="31">
        <v>126412.23824956923</v>
      </c>
      <c r="H425" s="31">
        <v>194949.93232655476</v>
      </c>
      <c r="I425" s="31">
        <f t="shared" si="84"/>
        <v>146986.70365456174</v>
      </c>
      <c r="J425" s="38">
        <f t="shared" si="85"/>
        <v>0.1325499927177243</v>
      </c>
      <c r="K425" s="31">
        <v>10793512.922750557</v>
      </c>
      <c r="L425" s="31">
        <v>9938167.2117748465</v>
      </c>
      <c r="M425" s="31">
        <v>13725599.808525275</v>
      </c>
      <c r="N425" s="31">
        <v>15871507.730282146</v>
      </c>
      <c r="O425" s="31">
        <f t="shared" si="86"/>
        <v>12582196.918333206</v>
      </c>
      <c r="P425" s="7">
        <f t="shared" si="87"/>
        <v>0.17806763835100028</v>
      </c>
      <c r="Q425" s="26">
        <v>6.3773035887487881E-2</v>
      </c>
      <c r="R425" s="8">
        <v>69.099998474121094</v>
      </c>
      <c r="S425" s="7">
        <f t="shared" si="88"/>
        <v>0.15428239366375165</v>
      </c>
      <c r="T425" s="38">
        <f t="shared" si="89"/>
        <v>0.13204102263407994</v>
      </c>
      <c r="U425" s="31">
        <v>0</v>
      </c>
      <c r="V425" s="31">
        <v>0</v>
      </c>
      <c r="W425" s="31">
        <v>0</v>
      </c>
      <c r="X425" s="31">
        <v>0</v>
      </c>
      <c r="Y425" s="31">
        <f t="shared" si="90"/>
        <v>0</v>
      </c>
      <c r="Z425" s="7">
        <f t="shared" si="91"/>
        <v>0</v>
      </c>
      <c r="AA425" s="31" t="s">
        <v>1087</v>
      </c>
      <c r="AB425" s="31" t="s">
        <v>1086</v>
      </c>
      <c r="AC425" s="31" t="s">
        <v>1087</v>
      </c>
      <c r="AD425" s="31">
        <f t="shared" si="92"/>
        <v>1</v>
      </c>
      <c r="AE425" s="31">
        <f t="shared" si="93"/>
        <v>1</v>
      </c>
      <c r="AF425" s="7">
        <f t="shared" si="94"/>
        <v>0.5</v>
      </c>
      <c r="AG425" s="38">
        <f t="shared" si="95"/>
        <v>0.25</v>
      </c>
      <c r="AH425" s="38">
        <f t="shared" si="96"/>
        <v>17.153033845060143</v>
      </c>
      <c r="AI425" s="38" t="str">
        <f t="shared" si="97"/>
        <v>G2</v>
      </c>
    </row>
    <row r="426" spans="1:35" x14ac:dyDescent="0.25">
      <c r="A426" s="1">
        <v>25258</v>
      </c>
      <c r="B426" s="1" t="s">
        <v>32</v>
      </c>
      <c r="C426" s="1">
        <v>25</v>
      </c>
      <c r="D426" s="1" t="s">
        <v>61</v>
      </c>
      <c r="E426" s="31">
        <v>45114.046561901247</v>
      </c>
      <c r="F426" s="31">
        <v>156058.77287750065</v>
      </c>
      <c r="G426" s="31">
        <v>113140.52219063295</v>
      </c>
      <c r="H426" s="31">
        <v>179135.27632603163</v>
      </c>
      <c r="I426" s="31">
        <f t="shared" si="84"/>
        <v>123362.15448901663</v>
      </c>
      <c r="J426" s="38">
        <f t="shared" si="85"/>
        <v>0.10981568363051224</v>
      </c>
      <c r="K426" s="31">
        <v>11425667.24749098</v>
      </c>
      <c r="L426" s="31">
        <v>10383675.018829258</v>
      </c>
      <c r="M426" s="31">
        <v>9445453.8334540632</v>
      </c>
      <c r="N426" s="31">
        <v>8342075.662302901</v>
      </c>
      <c r="O426" s="31">
        <f t="shared" si="86"/>
        <v>9899217.9405193012</v>
      </c>
      <c r="P426" s="7">
        <f t="shared" si="87"/>
        <v>0.1322663137896361</v>
      </c>
      <c r="Q426" s="26">
        <v>9.261186264308012E-2</v>
      </c>
      <c r="R426" s="8">
        <v>72.800003051757813</v>
      </c>
      <c r="S426" s="7">
        <f t="shared" si="88"/>
        <v>0.16254354526158304</v>
      </c>
      <c r="T426" s="38">
        <f t="shared" si="89"/>
        <v>0.12914057389809977</v>
      </c>
      <c r="U426" s="31">
        <v>0</v>
      </c>
      <c r="V426" s="31">
        <v>0</v>
      </c>
      <c r="W426" s="31">
        <v>6011.71630859375</v>
      </c>
      <c r="X426" s="31">
        <v>3754.630615234375</v>
      </c>
      <c r="Y426" s="31">
        <f t="shared" si="90"/>
        <v>2441.5867309570313</v>
      </c>
      <c r="Z426" s="7">
        <f t="shared" si="91"/>
        <v>5.199074422925435E-2</v>
      </c>
      <c r="AA426" s="31" t="s">
        <v>1085</v>
      </c>
      <c r="AB426" s="31" t="s">
        <v>1088</v>
      </c>
      <c r="AC426" s="31" t="s">
        <v>1087</v>
      </c>
      <c r="AD426" s="31">
        <f t="shared" si="92"/>
        <v>0</v>
      </c>
      <c r="AE426" s="31">
        <f t="shared" si="93"/>
        <v>1</v>
      </c>
      <c r="AF426" s="7">
        <f t="shared" si="94"/>
        <v>0.5</v>
      </c>
      <c r="AG426" s="38">
        <f t="shared" si="95"/>
        <v>0.27599537211462716</v>
      </c>
      <c r="AH426" s="38">
        <f t="shared" si="96"/>
        <v>17.165054321441307</v>
      </c>
      <c r="AI426" s="38" t="str">
        <f t="shared" si="97"/>
        <v>G2</v>
      </c>
    </row>
    <row r="427" spans="1:35" x14ac:dyDescent="0.25">
      <c r="A427" s="1">
        <v>44378</v>
      </c>
      <c r="B427" s="1" t="s">
        <v>1161</v>
      </c>
      <c r="C427" s="1">
        <v>44</v>
      </c>
      <c r="D427" s="1" t="s">
        <v>23</v>
      </c>
      <c r="E427" s="31">
        <v>161439.39496790431</v>
      </c>
      <c r="F427" s="31">
        <v>199754.70312185684</v>
      </c>
      <c r="G427" s="31">
        <v>180695.9257813085</v>
      </c>
      <c r="H427" s="31">
        <v>163420.65345419981</v>
      </c>
      <c r="I427" s="31">
        <f t="shared" si="84"/>
        <v>176327.66933131736</v>
      </c>
      <c r="J427" s="38">
        <f t="shared" si="85"/>
        <v>0.16078530751414324</v>
      </c>
      <c r="K427" s="31">
        <v>36803419.154288664</v>
      </c>
      <c r="L427" s="31">
        <v>22366270.527212996</v>
      </c>
      <c r="M427" s="31">
        <v>17331103.528370693</v>
      </c>
      <c r="N427" s="31">
        <v>14535296.09493972</v>
      </c>
      <c r="O427" s="31">
        <f t="shared" si="86"/>
        <v>22759022.326203018</v>
      </c>
      <c r="P427" s="7">
        <f t="shared" si="87"/>
        <v>0.35179694721422933</v>
      </c>
      <c r="Q427" s="26">
        <v>0.561446460105956</v>
      </c>
      <c r="R427" s="8">
        <v>60.799999237060547</v>
      </c>
      <c r="S427" s="7">
        <f t="shared" si="88"/>
        <v>0.13575064579141857</v>
      </c>
      <c r="T427" s="38">
        <f t="shared" si="89"/>
        <v>0.34966468437053466</v>
      </c>
      <c r="U427" s="31">
        <v>0</v>
      </c>
      <c r="V427" s="31">
        <v>1728.5384521484375</v>
      </c>
      <c r="W427" s="31">
        <v>0</v>
      </c>
      <c r="X427" s="31">
        <v>0</v>
      </c>
      <c r="Y427" s="31">
        <f t="shared" si="90"/>
        <v>432.13461303710938</v>
      </c>
      <c r="Z427" s="7">
        <f t="shared" si="91"/>
        <v>9.2018030136548721E-3</v>
      </c>
      <c r="AA427" s="31" t="s">
        <v>1087</v>
      </c>
      <c r="AB427" s="31" t="s">
        <v>1087</v>
      </c>
      <c r="AC427" s="31" t="s">
        <v>1088</v>
      </c>
      <c r="AD427" s="31">
        <f t="shared" si="92"/>
        <v>0</v>
      </c>
      <c r="AE427" s="31">
        <f t="shared" si="93"/>
        <v>0</v>
      </c>
      <c r="AF427" s="7">
        <f t="shared" si="94"/>
        <v>0</v>
      </c>
      <c r="AG427" s="38">
        <f t="shared" si="95"/>
        <v>4.600901506827436E-3</v>
      </c>
      <c r="AH427" s="38">
        <f t="shared" si="96"/>
        <v>17.168363113050177</v>
      </c>
      <c r="AI427" s="38" t="str">
        <f t="shared" si="97"/>
        <v>G2</v>
      </c>
    </row>
    <row r="428" spans="1:35" x14ac:dyDescent="0.25">
      <c r="A428" s="1">
        <v>52720</v>
      </c>
      <c r="B428" s="1" t="s">
        <v>794</v>
      </c>
      <c r="C428" s="1">
        <v>52</v>
      </c>
      <c r="D428" s="1" t="s">
        <v>18</v>
      </c>
      <c r="E428" s="31">
        <v>79486.346633988753</v>
      </c>
      <c r="F428" s="31">
        <v>64751.723915705348</v>
      </c>
      <c r="G428" s="31">
        <v>79844.937303995161</v>
      </c>
      <c r="H428" s="31">
        <v>114634.14153932667</v>
      </c>
      <c r="I428" s="31">
        <f t="shared" si="84"/>
        <v>84679.287348253973</v>
      </c>
      <c r="J428" s="38">
        <f t="shared" si="85"/>
        <v>7.2590496737200139E-2</v>
      </c>
      <c r="K428" s="31">
        <v>8312025.130651799</v>
      </c>
      <c r="L428" s="31">
        <v>8861371.4055452589</v>
      </c>
      <c r="M428" s="31">
        <v>10513207.452015048</v>
      </c>
      <c r="N428" s="31">
        <v>10903623.093689257</v>
      </c>
      <c r="O428" s="31">
        <f t="shared" si="86"/>
        <v>9647556.770475341</v>
      </c>
      <c r="P428" s="7">
        <f t="shared" si="87"/>
        <v>0.12797018809353849</v>
      </c>
      <c r="Q428" s="26">
        <v>0.22423288749016523</v>
      </c>
      <c r="R428" s="8">
        <v>101</v>
      </c>
      <c r="S428" s="7">
        <f t="shared" si="88"/>
        <v>0.225506832187193</v>
      </c>
      <c r="T428" s="38">
        <f t="shared" si="89"/>
        <v>0.19256996925696557</v>
      </c>
      <c r="U428" s="31">
        <v>0</v>
      </c>
      <c r="V428" s="31">
        <v>0</v>
      </c>
      <c r="W428" s="31">
        <v>0</v>
      </c>
      <c r="X428" s="31">
        <v>0</v>
      </c>
      <c r="Y428" s="31">
        <f t="shared" si="90"/>
        <v>0</v>
      </c>
      <c r="Z428" s="7">
        <f t="shared" si="91"/>
        <v>0</v>
      </c>
      <c r="AA428" s="31" t="s">
        <v>1085</v>
      </c>
      <c r="AB428" s="31" t="s">
        <v>1088</v>
      </c>
      <c r="AC428" s="31" t="s">
        <v>1088</v>
      </c>
      <c r="AD428" s="31">
        <f t="shared" si="92"/>
        <v>0</v>
      </c>
      <c r="AE428" s="31">
        <f t="shared" si="93"/>
        <v>1</v>
      </c>
      <c r="AF428" s="7">
        <f t="shared" si="94"/>
        <v>0.5</v>
      </c>
      <c r="AG428" s="38">
        <f t="shared" si="95"/>
        <v>0.25</v>
      </c>
      <c r="AH428" s="38">
        <f t="shared" si="96"/>
        <v>17.172015533138861</v>
      </c>
      <c r="AI428" s="38" t="str">
        <f t="shared" si="97"/>
        <v>G2</v>
      </c>
    </row>
    <row r="429" spans="1:35" x14ac:dyDescent="0.25">
      <c r="A429" s="1">
        <v>52585</v>
      </c>
      <c r="B429" s="1" t="s">
        <v>596</v>
      </c>
      <c r="C429" s="1">
        <v>52</v>
      </c>
      <c r="D429" s="1" t="s">
        <v>18</v>
      </c>
      <c r="E429" s="31">
        <v>46423.82587773777</v>
      </c>
      <c r="F429" s="31">
        <v>51402.770956754663</v>
      </c>
      <c r="G429" s="31">
        <v>72371.448850165907</v>
      </c>
      <c r="H429" s="31">
        <v>73683.462660411271</v>
      </c>
      <c r="I429" s="31">
        <f t="shared" si="84"/>
        <v>60970.377086267399</v>
      </c>
      <c r="J429" s="38">
        <f t="shared" si="85"/>
        <v>4.9775005519146244E-2</v>
      </c>
      <c r="K429" s="31">
        <v>6927008.2973220199</v>
      </c>
      <c r="L429" s="31">
        <v>6952234.6011352669</v>
      </c>
      <c r="M429" s="31">
        <v>5959261.8783705523</v>
      </c>
      <c r="N429" s="31">
        <v>7680236.9650754603</v>
      </c>
      <c r="O429" s="31">
        <f t="shared" si="86"/>
        <v>6879685.4354758244</v>
      </c>
      <c r="P429" s="7">
        <f t="shared" si="87"/>
        <v>8.0719660077212638E-2</v>
      </c>
      <c r="Q429" s="26">
        <v>0.30797400453889001</v>
      </c>
      <c r="R429" s="8">
        <v>111.40000152587891</v>
      </c>
      <c r="S429" s="7">
        <f t="shared" si="88"/>
        <v>0.24872734108662792</v>
      </c>
      <c r="T429" s="38">
        <f t="shared" si="89"/>
        <v>0.21247366856757685</v>
      </c>
      <c r="U429" s="31">
        <v>779.8548583984375</v>
      </c>
      <c r="V429" s="31">
        <v>54.62896728515625</v>
      </c>
      <c r="W429" s="31">
        <v>0</v>
      </c>
      <c r="X429" s="31">
        <v>554.4666748046875</v>
      </c>
      <c r="Y429" s="31">
        <f t="shared" si="90"/>
        <v>347.23762512207031</v>
      </c>
      <c r="Z429" s="7">
        <f t="shared" si="91"/>
        <v>7.3940205873493396E-3</v>
      </c>
      <c r="AA429" s="31" t="s">
        <v>1085</v>
      </c>
      <c r="AB429" s="31" t="s">
        <v>1088</v>
      </c>
      <c r="AC429" s="31" t="s">
        <v>1087</v>
      </c>
      <c r="AD429" s="31">
        <f t="shared" si="92"/>
        <v>0</v>
      </c>
      <c r="AE429" s="31">
        <f t="shared" si="93"/>
        <v>1</v>
      </c>
      <c r="AF429" s="7">
        <f t="shared" si="94"/>
        <v>0.5</v>
      </c>
      <c r="AG429" s="38">
        <f t="shared" si="95"/>
        <v>0.2536970102936747</v>
      </c>
      <c r="AH429" s="38">
        <f t="shared" si="96"/>
        <v>17.198189479346592</v>
      </c>
      <c r="AI429" s="38" t="str">
        <f t="shared" si="97"/>
        <v>G2</v>
      </c>
    </row>
    <row r="430" spans="1:35" x14ac:dyDescent="0.25">
      <c r="A430" s="1">
        <v>76606</v>
      </c>
      <c r="B430" s="1" t="s">
        <v>878</v>
      </c>
      <c r="C430" s="1">
        <v>76</v>
      </c>
      <c r="D430" s="1" t="s">
        <v>57</v>
      </c>
      <c r="E430" s="31">
        <v>94537.06520688899</v>
      </c>
      <c r="F430" s="31">
        <v>133349.05858454364</v>
      </c>
      <c r="G430" s="31">
        <v>157629.99299220162</v>
      </c>
      <c r="H430" s="31">
        <v>177521.50586815877</v>
      </c>
      <c r="I430" s="31">
        <f t="shared" si="84"/>
        <v>140759.40566294827</v>
      </c>
      <c r="J430" s="38">
        <f t="shared" si="85"/>
        <v>0.12655735699259515</v>
      </c>
      <c r="K430" s="31">
        <v>12396505.826889349</v>
      </c>
      <c r="L430" s="31">
        <v>13396876.149741426</v>
      </c>
      <c r="M430" s="31">
        <v>14273194.157552883</v>
      </c>
      <c r="N430" s="31">
        <v>13603106.231500994</v>
      </c>
      <c r="O430" s="31">
        <f t="shared" si="86"/>
        <v>13417420.591421165</v>
      </c>
      <c r="P430" s="7">
        <f t="shared" si="87"/>
        <v>0.19232580095636143</v>
      </c>
      <c r="Q430" s="26">
        <v>0.56025135534746184</v>
      </c>
      <c r="R430" s="8">
        <v>160.39999389648438</v>
      </c>
      <c r="S430" s="7">
        <f t="shared" si="88"/>
        <v>0.35813162877664639</v>
      </c>
      <c r="T430" s="38">
        <f t="shared" si="89"/>
        <v>0.37023626169348994</v>
      </c>
      <c r="U430" s="31">
        <v>3232.779541015625</v>
      </c>
      <c r="V430" s="31">
        <v>2411.239990234375</v>
      </c>
      <c r="W430" s="31">
        <v>196.31976318359375</v>
      </c>
      <c r="X430" s="31">
        <v>1478.5609130859375</v>
      </c>
      <c r="Y430" s="31">
        <f t="shared" si="90"/>
        <v>1829.7250518798828</v>
      </c>
      <c r="Z430" s="7">
        <f t="shared" si="91"/>
        <v>3.8961862782100891E-2</v>
      </c>
      <c r="AA430" s="31" t="s">
        <v>1087</v>
      </c>
      <c r="AB430" s="31" t="s">
        <v>1088</v>
      </c>
      <c r="AC430" s="31" t="s">
        <v>1087</v>
      </c>
      <c r="AD430" s="31">
        <f t="shared" si="92"/>
        <v>0</v>
      </c>
      <c r="AE430" s="31">
        <f t="shared" si="93"/>
        <v>0</v>
      </c>
      <c r="AF430" s="7">
        <f t="shared" si="94"/>
        <v>0</v>
      </c>
      <c r="AG430" s="38">
        <f t="shared" si="95"/>
        <v>1.9480931391050445E-2</v>
      </c>
      <c r="AH430" s="38">
        <f t="shared" si="96"/>
        <v>17.209151669237851</v>
      </c>
      <c r="AI430" s="38" t="str">
        <f t="shared" si="97"/>
        <v>G2</v>
      </c>
    </row>
    <row r="431" spans="1:35" x14ac:dyDescent="0.25">
      <c r="A431" s="1">
        <v>50270</v>
      </c>
      <c r="B431" s="1" t="s">
        <v>882</v>
      </c>
      <c r="C431" s="1">
        <v>50</v>
      </c>
      <c r="D431" s="1" t="s">
        <v>145</v>
      </c>
      <c r="E431" s="31">
        <v>174255.58308683441</v>
      </c>
      <c r="F431" s="31">
        <v>176406.5214337919</v>
      </c>
      <c r="G431" s="31">
        <v>176942.62994295519</v>
      </c>
      <c r="H431" s="31">
        <v>167048.19090479671</v>
      </c>
      <c r="I431" s="31">
        <f t="shared" si="84"/>
        <v>173663.23134209454</v>
      </c>
      <c r="J431" s="38">
        <f t="shared" si="85"/>
        <v>0.1582212731122066</v>
      </c>
      <c r="K431" s="31">
        <v>8824632.9393749889</v>
      </c>
      <c r="L431" s="31">
        <v>10872177.158067036</v>
      </c>
      <c r="M431" s="31">
        <v>10889476.291317608</v>
      </c>
      <c r="N431" s="31">
        <v>9526477.301563574</v>
      </c>
      <c r="O431" s="31">
        <f t="shared" si="86"/>
        <v>10028190.922580801</v>
      </c>
      <c r="P431" s="7">
        <f t="shared" si="87"/>
        <v>0.134468020720586</v>
      </c>
      <c r="Q431" s="26">
        <v>0.42898804316127148</v>
      </c>
      <c r="R431" s="8">
        <v>145.5</v>
      </c>
      <c r="S431" s="7">
        <f t="shared" si="88"/>
        <v>0.32486380280432259</v>
      </c>
      <c r="T431" s="38">
        <f t="shared" si="89"/>
        <v>0.29610662222872669</v>
      </c>
      <c r="U431" s="31">
        <v>0</v>
      </c>
      <c r="V431" s="31">
        <v>0</v>
      </c>
      <c r="W431" s="31">
        <v>0</v>
      </c>
      <c r="X431" s="31">
        <v>23288.0234375</v>
      </c>
      <c r="Y431" s="31">
        <f t="shared" si="90"/>
        <v>5822.005859375</v>
      </c>
      <c r="Z431" s="7">
        <f t="shared" si="91"/>
        <v>0.12397283033125754</v>
      </c>
      <c r="AA431" s="31" t="s">
        <v>1087</v>
      </c>
      <c r="AB431" s="31" t="s">
        <v>1088</v>
      </c>
      <c r="AC431" s="31" t="s">
        <v>1087</v>
      </c>
      <c r="AD431" s="31">
        <f t="shared" si="92"/>
        <v>0</v>
      </c>
      <c r="AE431" s="31">
        <f t="shared" si="93"/>
        <v>0</v>
      </c>
      <c r="AF431" s="7">
        <f t="shared" si="94"/>
        <v>0</v>
      </c>
      <c r="AG431" s="38">
        <f t="shared" si="95"/>
        <v>6.1986415165628771E-2</v>
      </c>
      <c r="AH431" s="38">
        <f t="shared" si="96"/>
        <v>17.210477016885402</v>
      </c>
      <c r="AI431" s="38" t="str">
        <f t="shared" si="97"/>
        <v>G2</v>
      </c>
    </row>
    <row r="432" spans="1:35" x14ac:dyDescent="0.25">
      <c r="A432" s="1">
        <v>68324</v>
      </c>
      <c r="B432" s="1" t="s">
        <v>887</v>
      </c>
      <c r="C432" s="1">
        <v>68</v>
      </c>
      <c r="D432" s="1" t="s">
        <v>350</v>
      </c>
      <c r="E432" s="31">
        <v>313548.96424748423</v>
      </c>
      <c r="F432" s="31">
        <v>451050.25087595097</v>
      </c>
      <c r="G432" s="31">
        <v>292095.01248505019</v>
      </c>
      <c r="H432" s="31">
        <v>259639.83849424057</v>
      </c>
      <c r="I432" s="31">
        <f t="shared" si="84"/>
        <v>329083.51652568148</v>
      </c>
      <c r="J432" s="38">
        <f t="shared" si="85"/>
        <v>0.30778488074030508</v>
      </c>
      <c r="K432" s="31">
        <v>9712283.0320604257</v>
      </c>
      <c r="L432" s="31">
        <v>10983974.000052182</v>
      </c>
      <c r="M432" s="31">
        <v>11153388.533265155</v>
      </c>
      <c r="N432" s="31">
        <v>10946418.679477293</v>
      </c>
      <c r="O432" s="31">
        <f t="shared" si="86"/>
        <v>10699016.061213763</v>
      </c>
      <c r="P432" s="7">
        <f t="shared" si="87"/>
        <v>0.14591972427567124</v>
      </c>
      <c r="Q432" s="26">
        <v>0.19842348464256593</v>
      </c>
      <c r="R432" s="8">
        <v>127.09999847412109</v>
      </c>
      <c r="S432" s="7">
        <f t="shared" si="88"/>
        <v>0.28378136660293179</v>
      </c>
      <c r="T432" s="38">
        <f t="shared" si="89"/>
        <v>0.20937485850705631</v>
      </c>
      <c r="U432" s="31">
        <v>0</v>
      </c>
      <c r="V432" s="31">
        <v>0</v>
      </c>
      <c r="W432" s="31">
        <v>0</v>
      </c>
      <c r="X432" s="31">
        <v>0</v>
      </c>
      <c r="Y432" s="31">
        <f t="shared" si="90"/>
        <v>0</v>
      </c>
      <c r="Z432" s="7">
        <f t="shared" si="91"/>
        <v>0</v>
      </c>
      <c r="AA432" s="31" t="s">
        <v>1087</v>
      </c>
      <c r="AB432" s="31" t="s">
        <v>1088</v>
      </c>
      <c r="AC432" s="31" t="s">
        <v>1087</v>
      </c>
      <c r="AD432" s="31">
        <f t="shared" si="92"/>
        <v>0</v>
      </c>
      <c r="AE432" s="31">
        <f t="shared" si="93"/>
        <v>0</v>
      </c>
      <c r="AF432" s="7">
        <f t="shared" si="94"/>
        <v>0</v>
      </c>
      <c r="AG432" s="38">
        <f t="shared" si="95"/>
        <v>0</v>
      </c>
      <c r="AH432" s="38">
        <f t="shared" si="96"/>
        <v>17.238657974912044</v>
      </c>
      <c r="AI432" s="38" t="str">
        <f t="shared" si="97"/>
        <v>G2</v>
      </c>
    </row>
    <row r="433" spans="1:35" x14ac:dyDescent="0.25">
      <c r="A433" s="1">
        <v>5576</v>
      </c>
      <c r="B433" s="1" t="s">
        <v>274</v>
      </c>
      <c r="C433" s="1">
        <v>5</v>
      </c>
      <c r="D433" s="1" t="s">
        <v>15</v>
      </c>
      <c r="E433" s="31">
        <v>154024.76953021286</v>
      </c>
      <c r="F433" s="31">
        <v>156527.06690160543</v>
      </c>
      <c r="G433" s="31">
        <v>203783.35895569558</v>
      </c>
      <c r="H433" s="31">
        <v>217484.20639363627</v>
      </c>
      <c r="I433" s="31">
        <f t="shared" si="84"/>
        <v>182954.85044528753</v>
      </c>
      <c r="J433" s="38">
        <f t="shared" si="85"/>
        <v>0.16716275763038363</v>
      </c>
      <c r="K433" s="31">
        <v>9454971.4541904368</v>
      </c>
      <c r="L433" s="31">
        <v>8944615.7536852472</v>
      </c>
      <c r="M433" s="31">
        <v>10071031.51203106</v>
      </c>
      <c r="N433" s="31">
        <v>9189578.7850367073</v>
      </c>
      <c r="O433" s="31">
        <f t="shared" si="86"/>
        <v>9415049.3762358632</v>
      </c>
      <c r="P433" s="7">
        <f t="shared" si="87"/>
        <v>0.12400103786368602</v>
      </c>
      <c r="Q433" s="26">
        <v>0.51365576102418209</v>
      </c>
      <c r="R433" s="8">
        <v>185.19999694824219</v>
      </c>
      <c r="S433" s="7">
        <f t="shared" si="88"/>
        <v>0.41350361022649412</v>
      </c>
      <c r="T433" s="38">
        <f t="shared" si="89"/>
        <v>0.35038680303812075</v>
      </c>
      <c r="U433" s="31">
        <v>0</v>
      </c>
      <c r="V433" s="31">
        <v>0</v>
      </c>
      <c r="W433" s="31">
        <v>0</v>
      </c>
      <c r="X433" s="31">
        <v>0</v>
      </c>
      <c r="Y433" s="31">
        <f t="shared" si="90"/>
        <v>0</v>
      </c>
      <c r="Z433" s="7">
        <f t="shared" si="91"/>
        <v>0</v>
      </c>
      <c r="AA433" s="31" t="s">
        <v>1087</v>
      </c>
      <c r="AB433" s="31" t="s">
        <v>1088</v>
      </c>
      <c r="AC433" s="31" t="s">
        <v>1087</v>
      </c>
      <c r="AD433" s="31">
        <f t="shared" si="92"/>
        <v>0</v>
      </c>
      <c r="AE433" s="31">
        <f t="shared" si="93"/>
        <v>0</v>
      </c>
      <c r="AF433" s="7">
        <f t="shared" si="94"/>
        <v>0</v>
      </c>
      <c r="AG433" s="38">
        <f t="shared" si="95"/>
        <v>0</v>
      </c>
      <c r="AH433" s="38">
        <f t="shared" si="96"/>
        <v>17.25165202228348</v>
      </c>
      <c r="AI433" s="38" t="str">
        <f t="shared" si="97"/>
        <v>G2</v>
      </c>
    </row>
    <row r="434" spans="1:35" x14ac:dyDescent="0.25">
      <c r="A434" s="1">
        <v>52788</v>
      </c>
      <c r="B434" s="1" t="s">
        <v>575</v>
      </c>
      <c r="C434" s="1">
        <v>52</v>
      </c>
      <c r="D434" s="1" t="s">
        <v>18</v>
      </c>
      <c r="E434" s="31">
        <v>103849.11929639897</v>
      </c>
      <c r="F434" s="31">
        <v>100867.12554177921</v>
      </c>
      <c r="G434" s="31">
        <v>139233.36693168787</v>
      </c>
      <c r="H434" s="31">
        <v>101306.88636297248</v>
      </c>
      <c r="I434" s="31">
        <f t="shared" si="84"/>
        <v>111314.12453320964</v>
      </c>
      <c r="J434" s="38">
        <f t="shared" si="85"/>
        <v>9.822165764559411E-2</v>
      </c>
      <c r="K434" s="31">
        <v>9266662.079218924</v>
      </c>
      <c r="L434" s="31">
        <v>9851764.890806688</v>
      </c>
      <c r="M434" s="31">
        <v>13861596.509606514</v>
      </c>
      <c r="N434" s="31">
        <v>8067645.6307797804</v>
      </c>
      <c r="O434" s="31">
        <f t="shared" si="86"/>
        <v>10261917.277602978</v>
      </c>
      <c r="P434" s="7">
        <f t="shared" si="87"/>
        <v>0.13845797991647871</v>
      </c>
      <c r="Q434" s="26">
        <v>0.2417696541696957</v>
      </c>
      <c r="R434" s="8">
        <v>52.599998474121094</v>
      </c>
      <c r="S434" s="7">
        <f t="shared" si="88"/>
        <v>0.11744216860346765</v>
      </c>
      <c r="T434" s="38">
        <f t="shared" si="89"/>
        <v>0.16588993422988071</v>
      </c>
      <c r="U434" s="31">
        <v>1059.043701171875</v>
      </c>
      <c r="V434" s="31">
        <v>388.45767211914063</v>
      </c>
      <c r="W434" s="31">
        <v>0</v>
      </c>
      <c r="X434" s="31">
        <v>0</v>
      </c>
      <c r="Y434" s="31">
        <f t="shared" si="90"/>
        <v>361.87534332275391</v>
      </c>
      <c r="Z434" s="7">
        <f t="shared" si="91"/>
        <v>7.7057137389472527E-3</v>
      </c>
      <c r="AA434" s="31" t="s">
        <v>1085</v>
      </c>
      <c r="AB434" s="31" t="s">
        <v>1088</v>
      </c>
      <c r="AC434" s="31" t="s">
        <v>1088</v>
      </c>
      <c r="AD434" s="31">
        <f t="shared" si="92"/>
        <v>0</v>
      </c>
      <c r="AE434" s="31">
        <f t="shared" si="93"/>
        <v>1</v>
      </c>
      <c r="AF434" s="7">
        <f t="shared" si="94"/>
        <v>0.5</v>
      </c>
      <c r="AG434" s="38">
        <f t="shared" si="95"/>
        <v>0.25385285686947362</v>
      </c>
      <c r="AH434" s="38">
        <f t="shared" si="96"/>
        <v>17.265481624831615</v>
      </c>
      <c r="AI434" s="38" t="str">
        <f t="shared" si="97"/>
        <v>G2</v>
      </c>
    </row>
    <row r="435" spans="1:35" x14ac:dyDescent="0.25">
      <c r="A435" s="1">
        <v>52079</v>
      </c>
      <c r="B435" s="1" t="s">
        <v>17</v>
      </c>
      <c r="C435" s="1">
        <v>52</v>
      </c>
      <c r="D435" s="1" t="s">
        <v>18</v>
      </c>
      <c r="E435" s="31">
        <v>31571.476705056357</v>
      </c>
      <c r="F435" s="31">
        <v>8202.2144668744077</v>
      </c>
      <c r="G435" s="31">
        <v>51131.637154141485</v>
      </c>
      <c r="H435" s="31">
        <v>28777.391534951279</v>
      </c>
      <c r="I435" s="31">
        <f t="shared" si="84"/>
        <v>29920.679965255884</v>
      </c>
      <c r="J435" s="38">
        <f t="shared" si="85"/>
        <v>1.9895349130067099E-2</v>
      </c>
      <c r="K435" s="31">
        <v>4581653.8689164901</v>
      </c>
      <c r="L435" s="31">
        <v>4048313.7739247475</v>
      </c>
      <c r="M435" s="31">
        <v>5704121.0348818954</v>
      </c>
      <c r="N435" s="31">
        <v>6135822.1504608318</v>
      </c>
      <c r="O435" s="31">
        <f t="shared" si="86"/>
        <v>5117477.707045991</v>
      </c>
      <c r="P435" s="7">
        <f t="shared" si="87"/>
        <v>5.063688686811247E-2</v>
      </c>
      <c r="Q435" s="26">
        <v>0.42717497556207235</v>
      </c>
      <c r="R435" s="8">
        <v>116.80000305175781</v>
      </c>
      <c r="S435" s="7">
        <f t="shared" si="88"/>
        <v>0.26078414542234041</v>
      </c>
      <c r="T435" s="38">
        <f t="shared" si="89"/>
        <v>0.24619866928417508</v>
      </c>
      <c r="U435" s="31">
        <v>0</v>
      </c>
      <c r="V435" s="31">
        <v>724.891357421875</v>
      </c>
      <c r="W435" s="31">
        <v>0</v>
      </c>
      <c r="X435" s="31">
        <v>0</v>
      </c>
      <c r="Y435" s="31">
        <f t="shared" si="90"/>
        <v>181.22283935546875</v>
      </c>
      <c r="Z435" s="7">
        <f t="shared" si="91"/>
        <v>3.8589291832104239E-3</v>
      </c>
      <c r="AA435" s="31" t="s">
        <v>1085</v>
      </c>
      <c r="AB435" s="31" t="s">
        <v>1088</v>
      </c>
      <c r="AC435" s="31" t="s">
        <v>1088</v>
      </c>
      <c r="AD435" s="31">
        <f t="shared" si="92"/>
        <v>0</v>
      </c>
      <c r="AE435" s="31">
        <f t="shared" si="93"/>
        <v>1</v>
      </c>
      <c r="AF435" s="7">
        <f t="shared" si="94"/>
        <v>0.5</v>
      </c>
      <c r="AG435" s="38">
        <f t="shared" si="95"/>
        <v>0.2519294645916052</v>
      </c>
      <c r="AH435" s="38">
        <f t="shared" si="96"/>
        <v>17.267449433528249</v>
      </c>
      <c r="AI435" s="38" t="str">
        <f t="shared" si="97"/>
        <v>G2</v>
      </c>
    </row>
    <row r="436" spans="1:35" x14ac:dyDescent="0.25">
      <c r="A436" s="1">
        <v>47288</v>
      </c>
      <c r="B436" s="1" t="s">
        <v>439</v>
      </c>
      <c r="C436" s="1">
        <v>47</v>
      </c>
      <c r="D436" s="1" t="s">
        <v>69</v>
      </c>
      <c r="E436" s="31">
        <v>51376.665989435576</v>
      </c>
      <c r="F436" s="31">
        <v>71793.07319303487</v>
      </c>
      <c r="G436" s="31">
        <v>63503.942771318521</v>
      </c>
      <c r="H436" s="31">
        <v>63183.513336947988</v>
      </c>
      <c r="I436" s="31">
        <f t="shared" si="84"/>
        <v>62464.298822684243</v>
      </c>
      <c r="J436" s="38">
        <f t="shared" si="85"/>
        <v>5.1212632043564257E-2</v>
      </c>
      <c r="K436" s="31">
        <v>5695214.7456532614</v>
      </c>
      <c r="L436" s="31">
        <v>6014393.6070932718</v>
      </c>
      <c r="M436" s="31">
        <v>6012283.5362690352</v>
      </c>
      <c r="N436" s="31">
        <v>6237141.0966567304</v>
      </c>
      <c r="O436" s="31">
        <f t="shared" si="86"/>
        <v>5989758.2464180756</v>
      </c>
      <c r="P436" s="7">
        <f t="shared" si="87"/>
        <v>6.5527649868013155E-2</v>
      </c>
      <c r="Q436" s="26">
        <v>0.9608503069196429</v>
      </c>
      <c r="R436" s="8">
        <v>163.10000610351563</v>
      </c>
      <c r="S436" s="7">
        <f t="shared" si="88"/>
        <v>0.3641600564961946</v>
      </c>
      <c r="T436" s="38">
        <f t="shared" si="89"/>
        <v>0.46351267109461691</v>
      </c>
      <c r="U436" s="31">
        <v>542.5614013671875</v>
      </c>
      <c r="V436" s="31">
        <v>297.17620849609375</v>
      </c>
      <c r="W436" s="31">
        <v>0</v>
      </c>
      <c r="X436" s="31">
        <v>452.40170288085938</v>
      </c>
      <c r="Y436" s="31">
        <f t="shared" si="90"/>
        <v>323.03482818603516</v>
      </c>
      <c r="Z436" s="7">
        <f t="shared" si="91"/>
        <v>6.8786502303680996E-3</v>
      </c>
      <c r="AA436" s="31" t="s">
        <v>1087</v>
      </c>
      <c r="AB436" s="31" t="s">
        <v>1087</v>
      </c>
      <c r="AC436" s="31" t="s">
        <v>1087</v>
      </c>
      <c r="AD436" s="31">
        <f t="shared" si="92"/>
        <v>0</v>
      </c>
      <c r="AE436" s="31">
        <f t="shared" si="93"/>
        <v>0</v>
      </c>
      <c r="AF436" s="7">
        <f t="shared" si="94"/>
        <v>0</v>
      </c>
      <c r="AG436" s="38">
        <f t="shared" si="95"/>
        <v>3.4393251151840498E-3</v>
      </c>
      <c r="AH436" s="38">
        <f t="shared" si="96"/>
        <v>17.272154275112175</v>
      </c>
      <c r="AI436" s="38" t="str">
        <f t="shared" si="97"/>
        <v>G2</v>
      </c>
    </row>
    <row r="437" spans="1:35" x14ac:dyDescent="0.25">
      <c r="A437" s="1">
        <v>73411</v>
      </c>
      <c r="B437" s="1" t="s">
        <v>122</v>
      </c>
      <c r="C437" s="1">
        <v>73</v>
      </c>
      <c r="D437" s="1" t="s">
        <v>35</v>
      </c>
      <c r="E437" s="31">
        <v>101125.80911295675</v>
      </c>
      <c r="F437" s="31">
        <v>104605.88404059292</v>
      </c>
      <c r="G437" s="31">
        <v>108691.0127896863</v>
      </c>
      <c r="H437" s="31">
        <v>142486.06233180026</v>
      </c>
      <c r="I437" s="31">
        <f t="shared" si="84"/>
        <v>114227.19206875906</v>
      </c>
      <c r="J437" s="38">
        <f t="shared" si="85"/>
        <v>0.10102495252673796</v>
      </c>
      <c r="K437" s="31">
        <v>8404221.419437658</v>
      </c>
      <c r="L437" s="31">
        <v>8289146.583080072</v>
      </c>
      <c r="M437" s="31">
        <v>8256535.5957161589</v>
      </c>
      <c r="N437" s="31">
        <v>8302546.1129099214</v>
      </c>
      <c r="O437" s="31">
        <f t="shared" si="86"/>
        <v>8313112.4277859526</v>
      </c>
      <c r="P437" s="7">
        <f t="shared" si="87"/>
        <v>0.10518979400398319</v>
      </c>
      <c r="Q437" s="26">
        <v>0.62270120624876413</v>
      </c>
      <c r="R437" s="8">
        <v>229.5</v>
      </c>
      <c r="S437" s="7">
        <f t="shared" si="88"/>
        <v>0.51241403947485931</v>
      </c>
      <c r="T437" s="38">
        <f t="shared" si="89"/>
        <v>0.41343501324253557</v>
      </c>
      <c r="U437" s="31">
        <v>0</v>
      </c>
      <c r="V437" s="31">
        <v>1144.10498046875</v>
      </c>
      <c r="W437" s="31">
        <v>380.67523193359375</v>
      </c>
      <c r="X437" s="31">
        <v>0</v>
      </c>
      <c r="Y437" s="31">
        <f t="shared" si="90"/>
        <v>381.19505310058594</v>
      </c>
      <c r="Z437" s="7">
        <f t="shared" si="91"/>
        <v>8.1171044452069373E-3</v>
      </c>
      <c r="AA437" s="31" t="s">
        <v>1087</v>
      </c>
      <c r="AB437" s="31" t="s">
        <v>1088</v>
      </c>
      <c r="AC437" s="31" t="s">
        <v>1087</v>
      </c>
      <c r="AD437" s="31">
        <f t="shared" si="92"/>
        <v>0</v>
      </c>
      <c r="AE437" s="31">
        <f t="shared" si="93"/>
        <v>0</v>
      </c>
      <c r="AF437" s="7">
        <f t="shared" si="94"/>
        <v>0</v>
      </c>
      <c r="AG437" s="38">
        <f t="shared" si="95"/>
        <v>4.0585522226034686E-3</v>
      </c>
      <c r="AH437" s="38">
        <f t="shared" si="96"/>
        <v>17.283950599729234</v>
      </c>
      <c r="AI437" s="38" t="str">
        <f t="shared" si="97"/>
        <v>G2</v>
      </c>
    </row>
    <row r="438" spans="1:35" x14ac:dyDescent="0.25">
      <c r="A438" s="1">
        <v>54206</v>
      </c>
      <c r="B438" s="1" t="s">
        <v>129</v>
      </c>
      <c r="C438" s="1">
        <v>54</v>
      </c>
      <c r="D438" s="1" t="s">
        <v>12</v>
      </c>
      <c r="E438" s="31">
        <v>53914.221206136419</v>
      </c>
      <c r="F438" s="31">
        <v>57486.448532583301</v>
      </c>
      <c r="G438" s="31">
        <v>77345.256331122771</v>
      </c>
      <c r="H438" s="31">
        <v>56323.342917548602</v>
      </c>
      <c r="I438" s="31">
        <f t="shared" si="84"/>
        <v>61267.317246847771</v>
      </c>
      <c r="J438" s="38">
        <f t="shared" si="85"/>
        <v>5.0060756131517128E-2</v>
      </c>
      <c r="K438" s="31">
        <v>7746996.9714248665</v>
      </c>
      <c r="L438" s="31">
        <v>8400442.6175522078</v>
      </c>
      <c r="M438" s="31">
        <v>8096098.9950302662</v>
      </c>
      <c r="N438" s="31">
        <v>7268227.4412784195</v>
      </c>
      <c r="O438" s="31">
        <f t="shared" si="86"/>
        <v>7877941.5063214405</v>
      </c>
      <c r="P438" s="7">
        <f t="shared" si="87"/>
        <v>9.7760960316324488E-2</v>
      </c>
      <c r="Q438" s="26">
        <v>0.38123664234652516</v>
      </c>
      <c r="R438" s="8">
        <v>81.199996948242188</v>
      </c>
      <c r="S438" s="7">
        <f t="shared" si="88"/>
        <v>0.18129855530106767</v>
      </c>
      <c r="T438" s="38">
        <f t="shared" si="89"/>
        <v>0.22009871932130576</v>
      </c>
      <c r="U438" s="31">
        <v>133.82281494140625</v>
      </c>
      <c r="V438" s="31">
        <v>0</v>
      </c>
      <c r="W438" s="31">
        <v>0</v>
      </c>
      <c r="X438" s="31">
        <v>0</v>
      </c>
      <c r="Y438" s="31">
        <f t="shared" si="90"/>
        <v>33.455703735351563</v>
      </c>
      <c r="Z438" s="7">
        <f t="shared" si="91"/>
        <v>7.1240022476391134E-4</v>
      </c>
      <c r="AA438" s="31" t="s">
        <v>1085</v>
      </c>
      <c r="AB438" s="31" t="s">
        <v>1088</v>
      </c>
      <c r="AC438" s="31" t="s">
        <v>1088</v>
      </c>
      <c r="AD438" s="31">
        <f t="shared" si="92"/>
        <v>0</v>
      </c>
      <c r="AE438" s="31">
        <f t="shared" si="93"/>
        <v>1</v>
      </c>
      <c r="AF438" s="7">
        <f t="shared" si="94"/>
        <v>0.5</v>
      </c>
      <c r="AG438" s="38">
        <f t="shared" si="95"/>
        <v>0.25035620011238197</v>
      </c>
      <c r="AH438" s="38">
        <f t="shared" si="96"/>
        <v>17.350522518840162</v>
      </c>
      <c r="AI438" s="38" t="str">
        <f t="shared" si="97"/>
        <v>G2</v>
      </c>
    </row>
    <row r="439" spans="1:35" x14ac:dyDescent="0.25">
      <c r="A439" s="1">
        <v>25781</v>
      </c>
      <c r="B439" s="1" t="s">
        <v>654</v>
      </c>
      <c r="C439" s="1">
        <v>25</v>
      </c>
      <c r="D439" s="1" t="s">
        <v>61</v>
      </c>
      <c r="E439" s="31">
        <v>182619.14922767377</v>
      </c>
      <c r="F439" s="31">
        <v>187202.46412549721</v>
      </c>
      <c r="G439" s="31">
        <v>180420.01480034474</v>
      </c>
      <c r="H439" s="31">
        <v>250750.05010938048</v>
      </c>
      <c r="I439" s="31">
        <f t="shared" si="84"/>
        <v>200247.91956572406</v>
      </c>
      <c r="J439" s="38">
        <f t="shared" si="85"/>
        <v>0.18380417481450093</v>
      </c>
      <c r="K439" s="31">
        <v>14037832.940727729</v>
      </c>
      <c r="L439" s="31">
        <v>14018642.828021007</v>
      </c>
      <c r="M439" s="31">
        <v>12469748.599215891</v>
      </c>
      <c r="N439" s="31">
        <v>14498150.118355542</v>
      </c>
      <c r="O439" s="31">
        <f t="shared" si="86"/>
        <v>13756093.621580042</v>
      </c>
      <c r="P439" s="7">
        <f t="shared" si="87"/>
        <v>0.19810731229236389</v>
      </c>
      <c r="Q439" s="26">
        <v>0.31326383896477356</v>
      </c>
      <c r="R439" s="8">
        <v>102.80000305175781</v>
      </c>
      <c r="S439" s="7">
        <f t="shared" si="88"/>
        <v>0.2295257726439176</v>
      </c>
      <c r="T439" s="38">
        <f t="shared" si="89"/>
        <v>0.2469656413003517</v>
      </c>
      <c r="U439" s="31">
        <v>0</v>
      </c>
      <c r="V439" s="31">
        <v>0</v>
      </c>
      <c r="W439" s="31">
        <v>3194.045166015625</v>
      </c>
      <c r="X439" s="31">
        <v>30552.134765625</v>
      </c>
      <c r="Y439" s="31">
        <f t="shared" si="90"/>
        <v>8436.5449829101563</v>
      </c>
      <c r="Z439" s="7">
        <f t="shared" si="91"/>
        <v>0.17964639421723666</v>
      </c>
      <c r="AA439" s="31" t="s">
        <v>1087</v>
      </c>
      <c r="AB439" s="31" t="s">
        <v>1088</v>
      </c>
      <c r="AC439" s="31" t="s">
        <v>1087</v>
      </c>
      <c r="AD439" s="31">
        <f t="shared" si="92"/>
        <v>0</v>
      </c>
      <c r="AE439" s="31">
        <f t="shared" si="93"/>
        <v>0</v>
      </c>
      <c r="AF439" s="7">
        <f t="shared" si="94"/>
        <v>0</v>
      </c>
      <c r="AG439" s="38">
        <f t="shared" si="95"/>
        <v>8.982319710861833E-2</v>
      </c>
      <c r="AH439" s="38">
        <f t="shared" si="96"/>
        <v>17.353100440782367</v>
      </c>
      <c r="AI439" s="38" t="str">
        <f t="shared" si="97"/>
        <v>G2</v>
      </c>
    </row>
    <row r="440" spans="1:35" x14ac:dyDescent="0.25">
      <c r="A440" s="1">
        <v>54239</v>
      </c>
      <c r="B440" s="1" t="s">
        <v>176</v>
      </c>
      <c r="C440" s="1">
        <v>54</v>
      </c>
      <c r="D440" s="1" t="s">
        <v>12</v>
      </c>
      <c r="E440" s="31">
        <v>239514.87846013071</v>
      </c>
      <c r="F440" s="31">
        <v>311867.98836261046</v>
      </c>
      <c r="G440" s="31">
        <v>297991.64533625846</v>
      </c>
      <c r="H440" s="31">
        <v>136157.38206608256</v>
      </c>
      <c r="I440" s="31">
        <f t="shared" si="84"/>
        <v>246382.97355627056</v>
      </c>
      <c r="J440" s="38">
        <f t="shared" si="85"/>
        <v>0.22820072900170119</v>
      </c>
      <c r="K440" s="31">
        <v>10500739.414620401</v>
      </c>
      <c r="L440" s="31">
        <v>10642976.615411462</v>
      </c>
      <c r="M440" s="31">
        <v>11468667.017819166</v>
      </c>
      <c r="N440" s="31">
        <v>10687691.11422429</v>
      </c>
      <c r="O440" s="31">
        <f t="shared" si="86"/>
        <v>10825018.54051883</v>
      </c>
      <c r="P440" s="7">
        <f t="shared" si="87"/>
        <v>0.14807072154322726</v>
      </c>
      <c r="Q440" s="26">
        <v>0.47823779193205945</v>
      </c>
      <c r="R440" s="8">
        <v>112.40000152587891</v>
      </c>
      <c r="S440" s="7">
        <f t="shared" si="88"/>
        <v>0.25096008199937242</v>
      </c>
      <c r="T440" s="38">
        <f t="shared" si="89"/>
        <v>0.29242286515821969</v>
      </c>
      <c r="U440" s="31">
        <v>0</v>
      </c>
      <c r="V440" s="31">
        <v>0</v>
      </c>
      <c r="W440" s="31">
        <v>0</v>
      </c>
      <c r="X440" s="31">
        <v>0</v>
      </c>
      <c r="Y440" s="31">
        <f t="shared" si="90"/>
        <v>0</v>
      </c>
      <c r="Z440" s="7">
        <f t="shared" si="91"/>
        <v>0</v>
      </c>
      <c r="AA440" s="31" t="s">
        <v>1087</v>
      </c>
      <c r="AB440" s="31" t="s">
        <v>1088</v>
      </c>
      <c r="AC440" s="31" t="s">
        <v>1087</v>
      </c>
      <c r="AD440" s="31">
        <f t="shared" si="92"/>
        <v>0</v>
      </c>
      <c r="AE440" s="31">
        <f t="shared" si="93"/>
        <v>0</v>
      </c>
      <c r="AF440" s="7">
        <f t="shared" si="94"/>
        <v>0</v>
      </c>
      <c r="AG440" s="38">
        <f t="shared" si="95"/>
        <v>0</v>
      </c>
      <c r="AH440" s="38">
        <f t="shared" si="96"/>
        <v>17.354119805330694</v>
      </c>
      <c r="AI440" s="38" t="str">
        <f t="shared" si="97"/>
        <v>G2</v>
      </c>
    </row>
    <row r="441" spans="1:35" x14ac:dyDescent="0.25">
      <c r="A441" s="1">
        <v>52378</v>
      </c>
      <c r="B441" s="1" t="s">
        <v>420</v>
      </c>
      <c r="C441" s="1">
        <v>52</v>
      </c>
      <c r="D441" s="1" t="s">
        <v>18</v>
      </c>
      <c r="E441" s="31">
        <v>39182.120979815874</v>
      </c>
      <c r="F441" s="31">
        <v>36555.746785545824</v>
      </c>
      <c r="G441" s="31">
        <v>59268.312911339737</v>
      </c>
      <c r="H441" s="31">
        <v>44206.477101364675</v>
      </c>
      <c r="I441" s="31">
        <f t="shared" si="84"/>
        <v>44803.164444516529</v>
      </c>
      <c r="J441" s="38">
        <f t="shared" si="85"/>
        <v>3.4217019345497042E-2</v>
      </c>
      <c r="K441" s="31">
        <v>3202476.4716957533</v>
      </c>
      <c r="L441" s="31">
        <v>3554725.1193690891</v>
      </c>
      <c r="M441" s="31">
        <v>3662580.9696429037</v>
      </c>
      <c r="N441" s="31">
        <v>3703730.3093875325</v>
      </c>
      <c r="O441" s="31">
        <f t="shared" si="86"/>
        <v>3530878.2175238198</v>
      </c>
      <c r="P441" s="7">
        <f t="shared" si="87"/>
        <v>2.3551934369636335E-2</v>
      </c>
      <c r="Q441" s="26">
        <v>0.36273326015367729</v>
      </c>
      <c r="R441" s="8">
        <v>145.19999694824219</v>
      </c>
      <c r="S441" s="7">
        <f t="shared" si="88"/>
        <v>0.32419397371671471</v>
      </c>
      <c r="T441" s="38">
        <f t="shared" si="89"/>
        <v>0.23682638941334277</v>
      </c>
      <c r="U441" s="31">
        <v>0</v>
      </c>
      <c r="V441" s="31">
        <v>0</v>
      </c>
      <c r="W441" s="31">
        <v>0</v>
      </c>
      <c r="X441" s="31">
        <v>0</v>
      </c>
      <c r="Y441" s="31">
        <f t="shared" si="90"/>
        <v>0</v>
      </c>
      <c r="Z441" s="7">
        <f t="shared" si="91"/>
        <v>0</v>
      </c>
      <c r="AA441" s="31" t="s">
        <v>1085</v>
      </c>
      <c r="AB441" s="31" t="s">
        <v>1088</v>
      </c>
      <c r="AC441" s="31" t="s">
        <v>1087</v>
      </c>
      <c r="AD441" s="31">
        <f t="shared" si="92"/>
        <v>0</v>
      </c>
      <c r="AE441" s="31">
        <f t="shared" si="93"/>
        <v>1</v>
      </c>
      <c r="AF441" s="7">
        <f t="shared" si="94"/>
        <v>0.5</v>
      </c>
      <c r="AG441" s="38">
        <f t="shared" si="95"/>
        <v>0.25</v>
      </c>
      <c r="AH441" s="38">
        <f t="shared" si="96"/>
        <v>17.368113625294658</v>
      </c>
      <c r="AI441" s="38" t="str">
        <f t="shared" si="97"/>
        <v>G2</v>
      </c>
    </row>
    <row r="442" spans="1:35" x14ac:dyDescent="0.25">
      <c r="A442" s="1">
        <v>27800</v>
      </c>
      <c r="B442" s="1" t="s">
        <v>84</v>
      </c>
      <c r="C442" s="1">
        <v>27</v>
      </c>
      <c r="D442" s="1" t="s">
        <v>1145</v>
      </c>
      <c r="E442" s="31">
        <v>50099.38579598417</v>
      </c>
      <c r="F442" s="31">
        <v>50155.770621694595</v>
      </c>
      <c r="G442" s="31">
        <v>75173.58577914667</v>
      </c>
      <c r="H442" s="31">
        <v>60585.020963877381</v>
      </c>
      <c r="I442" s="31">
        <f t="shared" si="84"/>
        <v>59003.440790175708</v>
      </c>
      <c r="J442" s="38">
        <f t="shared" si="85"/>
        <v>4.7882188966463776E-2</v>
      </c>
      <c r="K442" s="31">
        <v>7501473.8692083089</v>
      </c>
      <c r="L442" s="31">
        <v>7582855.4752382841</v>
      </c>
      <c r="M442" s="31">
        <v>8008345.3979881788</v>
      </c>
      <c r="N442" s="31">
        <v>10636369.237167295</v>
      </c>
      <c r="O442" s="31">
        <f t="shared" si="86"/>
        <v>8432260.9949005172</v>
      </c>
      <c r="P442" s="7">
        <f t="shared" si="87"/>
        <v>0.1072237876500617</v>
      </c>
      <c r="Q442" s="26">
        <v>0.31164881660716648</v>
      </c>
      <c r="R442" s="8">
        <v>65.900001525878906</v>
      </c>
      <c r="S442" s="7">
        <f t="shared" si="88"/>
        <v>0.14713762955675383</v>
      </c>
      <c r="T442" s="38">
        <f t="shared" si="89"/>
        <v>0.18867007793799398</v>
      </c>
      <c r="U442" s="31">
        <v>8403.6279296875</v>
      </c>
      <c r="V442" s="31">
        <v>0</v>
      </c>
      <c r="W442" s="31">
        <v>0</v>
      </c>
      <c r="X442" s="31">
        <v>4693.904296875</v>
      </c>
      <c r="Y442" s="31">
        <f t="shared" si="90"/>
        <v>3274.383056640625</v>
      </c>
      <c r="Z442" s="7">
        <f t="shared" si="91"/>
        <v>6.9724171518444719E-2</v>
      </c>
      <c r="AA442" s="31" t="s">
        <v>1085</v>
      </c>
      <c r="AB442" s="31" t="s">
        <v>1087</v>
      </c>
      <c r="AC442" s="31" t="s">
        <v>1087</v>
      </c>
      <c r="AD442" s="31">
        <f t="shared" si="92"/>
        <v>0</v>
      </c>
      <c r="AE442" s="31">
        <f t="shared" si="93"/>
        <v>1</v>
      </c>
      <c r="AF442" s="7">
        <f t="shared" si="94"/>
        <v>0.5</v>
      </c>
      <c r="AG442" s="38">
        <f t="shared" si="95"/>
        <v>0.28486208575922234</v>
      </c>
      <c r="AH442" s="38">
        <f t="shared" si="96"/>
        <v>17.380478422122671</v>
      </c>
      <c r="AI442" s="38" t="str">
        <f t="shared" si="97"/>
        <v>G2</v>
      </c>
    </row>
    <row r="443" spans="1:35" x14ac:dyDescent="0.25">
      <c r="A443" s="1">
        <v>73319</v>
      </c>
      <c r="B443" s="1" t="s">
        <v>543</v>
      </c>
      <c r="C443" s="1">
        <v>73</v>
      </c>
      <c r="D443" s="1" t="s">
        <v>35</v>
      </c>
      <c r="E443" s="31">
        <v>156498.60351216985</v>
      </c>
      <c r="F443" s="31">
        <v>182933.51232611746</v>
      </c>
      <c r="G443" s="31">
        <v>215850.76316157769</v>
      </c>
      <c r="H443" s="31">
        <v>219449.6295952404</v>
      </c>
      <c r="I443" s="31">
        <f t="shared" si="84"/>
        <v>193683.12714877632</v>
      </c>
      <c r="J443" s="38">
        <f t="shared" si="85"/>
        <v>0.17748676241206907</v>
      </c>
      <c r="K443" s="31">
        <v>10371042.102249505</v>
      </c>
      <c r="L443" s="31">
        <v>10594878.267792642</v>
      </c>
      <c r="M443" s="31">
        <v>10214474.022855122</v>
      </c>
      <c r="N443" s="31">
        <v>10209464.926654238</v>
      </c>
      <c r="O443" s="31">
        <f t="shared" si="86"/>
        <v>10347464.829887876</v>
      </c>
      <c r="P443" s="7">
        <f t="shared" si="87"/>
        <v>0.13991836825348439</v>
      </c>
      <c r="Q443" s="26">
        <v>0.51604732338677295</v>
      </c>
      <c r="R443" s="8">
        <v>172.80000305175781</v>
      </c>
      <c r="S443" s="7">
        <f t="shared" si="88"/>
        <v>0.38581763653603157</v>
      </c>
      <c r="T443" s="38">
        <f t="shared" si="89"/>
        <v>0.34726110939209631</v>
      </c>
      <c r="U443" s="31">
        <v>0</v>
      </c>
      <c r="V443" s="31">
        <v>0</v>
      </c>
      <c r="W443" s="31">
        <v>0</v>
      </c>
      <c r="X443" s="31">
        <v>0</v>
      </c>
      <c r="Y443" s="31">
        <f t="shared" si="90"/>
        <v>0</v>
      </c>
      <c r="Z443" s="7">
        <f t="shared" si="91"/>
        <v>0</v>
      </c>
      <c r="AA443" s="31" t="s">
        <v>1087</v>
      </c>
      <c r="AB443" s="31" t="s">
        <v>1088</v>
      </c>
      <c r="AC443" s="31" t="s">
        <v>1087</v>
      </c>
      <c r="AD443" s="31">
        <f t="shared" si="92"/>
        <v>0</v>
      </c>
      <c r="AE443" s="31">
        <f t="shared" si="93"/>
        <v>0</v>
      </c>
      <c r="AF443" s="7">
        <f t="shared" si="94"/>
        <v>0</v>
      </c>
      <c r="AG443" s="38">
        <f t="shared" si="95"/>
        <v>0</v>
      </c>
      <c r="AH443" s="38">
        <f t="shared" si="96"/>
        <v>17.49159572680551</v>
      </c>
      <c r="AI443" s="38" t="str">
        <f t="shared" si="97"/>
        <v>G2</v>
      </c>
    </row>
    <row r="444" spans="1:35" x14ac:dyDescent="0.25">
      <c r="A444" s="1">
        <v>76616</v>
      </c>
      <c r="B444" s="1" t="s">
        <v>628</v>
      </c>
      <c r="C444" s="1">
        <v>76</v>
      </c>
      <c r="D444" s="1" t="s">
        <v>57</v>
      </c>
      <c r="E444" s="31">
        <v>195464.44120924224</v>
      </c>
      <c r="F444" s="31">
        <v>165788.74888859384</v>
      </c>
      <c r="G444" s="31">
        <v>205286.83887930115</v>
      </c>
      <c r="H444" s="31">
        <v>192357.62643085467</v>
      </c>
      <c r="I444" s="31">
        <f t="shared" si="84"/>
        <v>189724.41385199799</v>
      </c>
      <c r="J444" s="38">
        <f t="shared" si="85"/>
        <v>0.17367722467037652</v>
      </c>
      <c r="K444" s="31">
        <v>14728364.539607838</v>
      </c>
      <c r="L444" s="31">
        <v>18013249.088409904</v>
      </c>
      <c r="M444" s="31">
        <v>22591784.459429245</v>
      </c>
      <c r="N444" s="31">
        <v>23643460.491785157</v>
      </c>
      <c r="O444" s="31">
        <f t="shared" si="86"/>
        <v>19744214.644808035</v>
      </c>
      <c r="P444" s="7">
        <f t="shared" si="87"/>
        <v>0.30033095130166537</v>
      </c>
      <c r="Q444" s="26">
        <v>0.33093378607809848</v>
      </c>
      <c r="R444" s="8">
        <v>95.199996948242188</v>
      </c>
      <c r="S444" s="7">
        <f t="shared" si="88"/>
        <v>0.21255692807949048</v>
      </c>
      <c r="T444" s="38">
        <f t="shared" si="89"/>
        <v>0.2812738884864181</v>
      </c>
      <c r="U444" s="31">
        <v>22.871978759765625</v>
      </c>
      <c r="V444" s="31">
        <v>3725.54150390625</v>
      </c>
      <c r="W444" s="31">
        <v>2526.182861328125</v>
      </c>
      <c r="X444" s="31">
        <v>20404.6171875</v>
      </c>
      <c r="Y444" s="31">
        <f t="shared" si="90"/>
        <v>6669.8033828735352</v>
      </c>
      <c r="Z444" s="7">
        <f t="shared" si="91"/>
        <v>0.14202569064686488</v>
      </c>
      <c r="AA444" s="31" t="s">
        <v>1087</v>
      </c>
      <c r="AB444" s="31" t="s">
        <v>1088</v>
      </c>
      <c r="AC444" s="31" t="s">
        <v>1087</v>
      </c>
      <c r="AD444" s="31">
        <f t="shared" si="92"/>
        <v>0</v>
      </c>
      <c r="AE444" s="31">
        <f t="shared" si="93"/>
        <v>0</v>
      </c>
      <c r="AF444" s="7">
        <f t="shared" si="94"/>
        <v>0</v>
      </c>
      <c r="AG444" s="38">
        <f t="shared" si="95"/>
        <v>7.1012845323432439E-2</v>
      </c>
      <c r="AH444" s="38">
        <f t="shared" si="96"/>
        <v>17.532131949340901</v>
      </c>
      <c r="AI444" s="38" t="str">
        <f t="shared" si="97"/>
        <v>G2</v>
      </c>
    </row>
    <row r="445" spans="1:35" x14ac:dyDescent="0.25">
      <c r="A445" s="1">
        <v>17524</v>
      </c>
      <c r="B445" s="1" t="s">
        <v>334</v>
      </c>
      <c r="C445" s="1">
        <v>17</v>
      </c>
      <c r="D445" s="1" t="s">
        <v>96</v>
      </c>
      <c r="E445" s="31">
        <v>179232.4970749277</v>
      </c>
      <c r="F445" s="31">
        <v>195228.34644546788</v>
      </c>
      <c r="G445" s="31">
        <v>301839.13317910366</v>
      </c>
      <c r="H445" s="31">
        <v>268144.32487831457</v>
      </c>
      <c r="I445" s="31">
        <f t="shared" si="84"/>
        <v>236111.07539445342</v>
      </c>
      <c r="J445" s="38">
        <f t="shared" si="85"/>
        <v>0.21831590512266197</v>
      </c>
      <c r="K445" s="31">
        <v>9956730.1380984709</v>
      </c>
      <c r="L445" s="31">
        <v>10241725.992716664</v>
      </c>
      <c r="M445" s="31">
        <v>10790699.308444075</v>
      </c>
      <c r="N445" s="31">
        <v>10767865.022893202</v>
      </c>
      <c r="O445" s="31">
        <f t="shared" si="86"/>
        <v>10439255.115538102</v>
      </c>
      <c r="P445" s="7">
        <f t="shared" si="87"/>
        <v>0.14148532673486311</v>
      </c>
      <c r="Q445" s="26">
        <v>0.37984234234234232</v>
      </c>
      <c r="R445" s="8">
        <v>162.60000610351563</v>
      </c>
      <c r="S445" s="7">
        <f t="shared" si="88"/>
        <v>0.36304368603982234</v>
      </c>
      <c r="T445" s="38">
        <f t="shared" si="89"/>
        <v>0.29479045170567592</v>
      </c>
      <c r="U445" s="31">
        <v>946.9735107421875</v>
      </c>
      <c r="V445" s="31">
        <v>3003.071044921875</v>
      </c>
      <c r="W445" s="31">
        <v>984.70458984375</v>
      </c>
      <c r="X445" s="31">
        <v>0</v>
      </c>
      <c r="Y445" s="31">
        <f t="shared" si="90"/>
        <v>1233.6872863769531</v>
      </c>
      <c r="Z445" s="7">
        <f t="shared" si="91"/>
        <v>2.6269933134738938E-2</v>
      </c>
      <c r="AA445" s="31" t="s">
        <v>1087</v>
      </c>
      <c r="AB445" s="31" t="s">
        <v>1088</v>
      </c>
      <c r="AC445" s="31" t="s">
        <v>1087</v>
      </c>
      <c r="AD445" s="31">
        <f t="shared" si="92"/>
        <v>0</v>
      </c>
      <c r="AE445" s="31">
        <f t="shared" si="93"/>
        <v>0</v>
      </c>
      <c r="AF445" s="7">
        <f t="shared" si="94"/>
        <v>0</v>
      </c>
      <c r="AG445" s="38">
        <f t="shared" si="95"/>
        <v>1.3134966567369469E-2</v>
      </c>
      <c r="AH445" s="38">
        <f t="shared" si="96"/>
        <v>17.541377446523576</v>
      </c>
      <c r="AI445" s="38" t="str">
        <f t="shared" si="97"/>
        <v>G2</v>
      </c>
    </row>
    <row r="446" spans="1:35" x14ac:dyDescent="0.25">
      <c r="A446" s="1">
        <v>13600</v>
      </c>
      <c r="B446" s="1" t="s">
        <v>1105</v>
      </c>
      <c r="C446" s="1">
        <v>13</v>
      </c>
      <c r="D446" s="1" t="s">
        <v>222</v>
      </c>
      <c r="E446" s="31">
        <v>31905.789190632189</v>
      </c>
      <c r="F446" s="31">
        <v>24346.924820558881</v>
      </c>
      <c r="G446" s="31">
        <v>18774.727390545217</v>
      </c>
      <c r="H446" s="31">
        <v>36763.554047789003</v>
      </c>
      <c r="I446" s="31">
        <f t="shared" si="84"/>
        <v>27947.748862381322</v>
      </c>
      <c r="J446" s="38">
        <f t="shared" si="85"/>
        <v>1.7996763671939503E-2</v>
      </c>
      <c r="K446" s="31">
        <v>6067687.1754510459</v>
      </c>
      <c r="L446" s="31">
        <v>4669166.9864738537</v>
      </c>
      <c r="M446" s="31">
        <v>5108711.0197413927</v>
      </c>
      <c r="N446" s="31">
        <v>5315672.0827455129</v>
      </c>
      <c r="O446" s="31">
        <f t="shared" si="86"/>
        <v>5290309.3161029518</v>
      </c>
      <c r="P446" s="7">
        <f t="shared" si="87"/>
        <v>5.3587307533476965E-2</v>
      </c>
      <c r="Q446" s="26">
        <v>0.51781367559194513</v>
      </c>
      <c r="R446" s="8">
        <v>20.100000381469727</v>
      </c>
      <c r="S446" s="7">
        <f t="shared" si="88"/>
        <v>4.4878093197887214E-2</v>
      </c>
      <c r="T446" s="38">
        <f t="shared" si="89"/>
        <v>0.20542635877443641</v>
      </c>
      <c r="U446" s="31">
        <v>52482.2578125</v>
      </c>
      <c r="V446" s="31">
        <v>24809.923828125</v>
      </c>
      <c r="W446" s="31">
        <v>36556.109375</v>
      </c>
      <c r="X446" s="31">
        <v>0</v>
      </c>
      <c r="Y446" s="31">
        <f t="shared" si="90"/>
        <v>28462.07275390625</v>
      </c>
      <c r="Z446" s="7">
        <f t="shared" si="91"/>
        <v>0.60606667214428389</v>
      </c>
      <c r="AA446" s="31" t="s">
        <v>1087</v>
      </c>
      <c r="AB446" s="31" t="s">
        <v>1087</v>
      </c>
      <c r="AC446" s="31" t="s">
        <v>1087</v>
      </c>
      <c r="AD446" s="31">
        <f t="shared" si="92"/>
        <v>0</v>
      </c>
      <c r="AE446" s="31">
        <f t="shared" si="93"/>
        <v>0</v>
      </c>
      <c r="AF446" s="7">
        <f t="shared" si="94"/>
        <v>0</v>
      </c>
      <c r="AG446" s="38">
        <f t="shared" si="95"/>
        <v>0.30303333607214195</v>
      </c>
      <c r="AH446" s="38">
        <f t="shared" si="96"/>
        <v>17.548548617283931</v>
      </c>
      <c r="AI446" s="38" t="str">
        <f t="shared" si="97"/>
        <v>G2</v>
      </c>
    </row>
    <row r="447" spans="1:35" x14ac:dyDescent="0.25">
      <c r="A447" s="1">
        <v>68298</v>
      </c>
      <c r="B447" s="1" t="s">
        <v>1187</v>
      </c>
      <c r="C447" s="1">
        <v>68</v>
      </c>
      <c r="D447" s="1" t="s">
        <v>350</v>
      </c>
      <c r="E447" s="31">
        <v>105539.76654625396</v>
      </c>
      <c r="F447" s="31">
        <v>139014.37139205777</v>
      </c>
      <c r="G447" s="31">
        <v>182086.24391837194</v>
      </c>
      <c r="H447" s="31">
        <v>246960.32155798396</v>
      </c>
      <c r="I447" s="31">
        <f t="shared" si="84"/>
        <v>168400.17585366691</v>
      </c>
      <c r="J447" s="38">
        <f t="shared" si="85"/>
        <v>0.15315654449543509</v>
      </c>
      <c r="K447" s="31">
        <v>7448479.6445716955</v>
      </c>
      <c r="L447" s="31">
        <v>8233015.8096722849</v>
      </c>
      <c r="M447" s="31">
        <v>8127846.1010497911</v>
      </c>
      <c r="N447" s="31">
        <v>8414477.3224066775</v>
      </c>
      <c r="O447" s="31">
        <f t="shared" si="86"/>
        <v>8055954.719425112</v>
      </c>
      <c r="P447" s="7">
        <f t="shared" si="87"/>
        <v>0.10079983651214763</v>
      </c>
      <c r="Q447" s="26">
        <v>7.7319587628865982E-2</v>
      </c>
      <c r="R447" s="8">
        <v>73.400001525878906</v>
      </c>
      <c r="S447" s="7">
        <f t="shared" si="88"/>
        <v>0.16388318640233748</v>
      </c>
      <c r="T447" s="38">
        <f t="shared" si="89"/>
        <v>0.11400087018111704</v>
      </c>
      <c r="U447" s="31">
        <v>0</v>
      </c>
      <c r="V447" s="31">
        <v>0</v>
      </c>
      <c r="W447" s="31">
        <v>0</v>
      </c>
      <c r="X447" s="31">
        <v>3568.596435546875</v>
      </c>
      <c r="Y447" s="31">
        <f t="shared" si="90"/>
        <v>892.14910888671875</v>
      </c>
      <c r="Z447" s="7">
        <f t="shared" si="91"/>
        <v>1.8997275643083789E-2</v>
      </c>
      <c r="AA447" s="31" t="s">
        <v>1085</v>
      </c>
      <c r="AB447" s="31" t="s">
        <v>1087</v>
      </c>
      <c r="AC447" s="31" t="s">
        <v>1087</v>
      </c>
      <c r="AD447" s="31">
        <f t="shared" si="92"/>
        <v>0</v>
      </c>
      <c r="AE447" s="31">
        <f t="shared" si="93"/>
        <v>1</v>
      </c>
      <c r="AF447" s="7">
        <f t="shared" si="94"/>
        <v>0.5</v>
      </c>
      <c r="AG447" s="38">
        <f t="shared" si="95"/>
        <v>0.25949863782154192</v>
      </c>
      <c r="AH447" s="38">
        <f t="shared" si="96"/>
        <v>17.555201749936469</v>
      </c>
      <c r="AI447" s="38" t="str">
        <f t="shared" si="97"/>
        <v>G2</v>
      </c>
    </row>
    <row r="448" spans="1:35" x14ac:dyDescent="0.25">
      <c r="A448" s="1">
        <v>50251</v>
      </c>
      <c r="B448" s="1" t="s">
        <v>637</v>
      </c>
      <c r="C448" s="1">
        <v>50</v>
      </c>
      <c r="D448" s="1" t="s">
        <v>145</v>
      </c>
      <c r="E448" s="31">
        <v>134108.61979633087</v>
      </c>
      <c r="F448" s="31">
        <v>187095.79363332386</v>
      </c>
      <c r="G448" s="31">
        <v>258342.95948795276</v>
      </c>
      <c r="H448" s="31">
        <v>335573.24737769476</v>
      </c>
      <c r="I448" s="31">
        <f t="shared" si="84"/>
        <v>228780.15507382556</v>
      </c>
      <c r="J448" s="38">
        <f t="shared" si="85"/>
        <v>0.2112612346908577</v>
      </c>
      <c r="K448" s="31">
        <v>11730808.085650954</v>
      </c>
      <c r="L448" s="31">
        <v>15095036.454611935</v>
      </c>
      <c r="M448" s="31">
        <v>15958183.791148944</v>
      </c>
      <c r="N448" s="31">
        <v>15529918.432478882</v>
      </c>
      <c r="O448" s="31">
        <f t="shared" si="86"/>
        <v>14578486.690972678</v>
      </c>
      <c r="P448" s="7">
        <f t="shared" si="87"/>
        <v>0.21214644275135822</v>
      </c>
      <c r="Q448" s="26">
        <v>0.32395473121659857</v>
      </c>
      <c r="R448" s="8">
        <v>160.30000305175781</v>
      </c>
      <c r="S448" s="7">
        <f t="shared" si="88"/>
        <v>0.35790837512672552</v>
      </c>
      <c r="T448" s="38">
        <f t="shared" si="89"/>
        <v>0.29800318303156076</v>
      </c>
      <c r="U448" s="31">
        <v>0</v>
      </c>
      <c r="V448" s="31">
        <v>0</v>
      </c>
      <c r="W448" s="31">
        <v>3758.8193359375</v>
      </c>
      <c r="X448" s="31">
        <v>2891.85791015625</v>
      </c>
      <c r="Y448" s="31">
        <f t="shared" si="90"/>
        <v>1662.6693115234375</v>
      </c>
      <c r="Z448" s="7">
        <f t="shared" si="91"/>
        <v>3.5404605463006486E-2</v>
      </c>
      <c r="AA448" s="31" t="s">
        <v>1087</v>
      </c>
      <c r="AB448" s="31" t="s">
        <v>1088</v>
      </c>
      <c r="AC448" s="31" t="s">
        <v>1087</v>
      </c>
      <c r="AD448" s="31">
        <f t="shared" si="92"/>
        <v>0</v>
      </c>
      <c r="AE448" s="31">
        <f t="shared" si="93"/>
        <v>0</v>
      </c>
      <c r="AF448" s="7">
        <f t="shared" si="94"/>
        <v>0</v>
      </c>
      <c r="AG448" s="38">
        <f t="shared" si="95"/>
        <v>1.7702302731503243E-2</v>
      </c>
      <c r="AH448" s="38">
        <f t="shared" si="96"/>
        <v>17.565557348464054</v>
      </c>
      <c r="AI448" s="38" t="str">
        <f t="shared" si="97"/>
        <v>G2</v>
      </c>
    </row>
    <row r="449" spans="1:35" x14ac:dyDescent="0.25">
      <c r="A449" s="1">
        <v>68615</v>
      </c>
      <c r="B449" s="1" t="s">
        <v>825</v>
      </c>
      <c r="C449" s="1">
        <v>68</v>
      </c>
      <c r="D449" s="1" t="s">
        <v>350</v>
      </c>
      <c r="E449" s="31">
        <v>144333.48511014652</v>
      </c>
      <c r="F449" s="31">
        <v>145020.26749774994</v>
      </c>
      <c r="G449" s="31">
        <v>183287.73087691545</v>
      </c>
      <c r="H449" s="31">
        <v>204751.71725025587</v>
      </c>
      <c r="I449" s="31">
        <f t="shared" si="84"/>
        <v>169348.30018376693</v>
      </c>
      <c r="J449" s="38">
        <f t="shared" si="85"/>
        <v>0.15406894080922531</v>
      </c>
      <c r="K449" s="31">
        <v>19948345.533052988</v>
      </c>
      <c r="L449" s="31">
        <v>21157239.982723303</v>
      </c>
      <c r="M449" s="31">
        <v>21345150.331816163</v>
      </c>
      <c r="N449" s="31">
        <v>22022420.952397916</v>
      </c>
      <c r="O449" s="31">
        <f t="shared" si="86"/>
        <v>21118289.199997593</v>
      </c>
      <c r="P449" s="7">
        <f t="shared" si="87"/>
        <v>0.32378787556166394</v>
      </c>
      <c r="Q449" s="26">
        <v>0.24928081433945562</v>
      </c>
      <c r="R449" s="8">
        <v>142.39999389648438</v>
      </c>
      <c r="S449" s="7">
        <f t="shared" si="88"/>
        <v>0.31794229234724564</v>
      </c>
      <c r="T449" s="38">
        <f t="shared" si="89"/>
        <v>0.29700366074945506</v>
      </c>
      <c r="U449" s="31">
        <v>20152.49609375</v>
      </c>
      <c r="V449" s="31">
        <v>3108.20361328125</v>
      </c>
      <c r="W449" s="31">
        <v>1471.66845703125</v>
      </c>
      <c r="X449" s="31">
        <v>3963.93017578125</v>
      </c>
      <c r="Y449" s="31">
        <f t="shared" si="90"/>
        <v>7174.0745849609375</v>
      </c>
      <c r="Z449" s="7">
        <f t="shared" si="91"/>
        <v>0.15276355826282634</v>
      </c>
      <c r="AA449" s="31" t="s">
        <v>1087</v>
      </c>
      <c r="AB449" s="31" t="s">
        <v>1088</v>
      </c>
      <c r="AC449" s="31" t="s">
        <v>1087</v>
      </c>
      <c r="AD449" s="31">
        <f t="shared" si="92"/>
        <v>0</v>
      </c>
      <c r="AE449" s="31">
        <f t="shared" si="93"/>
        <v>0</v>
      </c>
      <c r="AF449" s="7">
        <f t="shared" si="94"/>
        <v>0</v>
      </c>
      <c r="AG449" s="38">
        <f t="shared" si="95"/>
        <v>7.6381779131413169E-2</v>
      </c>
      <c r="AH449" s="38">
        <f t="shared" si="96"/>
        <v>17.581812689669785</v>
      </c>
      <c r="AI449" s="38" t="str">
        <f t="shared" si="97"/>
        <v>G2</v>
      </c>
    </row>
    <row r="450" spans="1:35" x14ac:dyDescent="0.25">
      <c r="A450" s="1">
        <v>5819</v>
      </c>
      <c r="B450" s="1" t="s">
        <v>247</v>
      </c>
      <c r="C450" s="1">
        <v>5</v>
      </c>
      <c r="D450" s="1" t="s">
        <v>15</v>
      </c>
      <c r="E450" s="31">
        <v>341595.4598693272</v>
      </c>
      <c r="F450" s="31">
        <v>565690.56896833621</v>
      </c>
      <c r="G450" s="31">
        <v>316346.09295086621</v>
      </c>
      <c r="H450" s="31">
        <v>231430.03216573721</v>
      </c>
      <c r="I450" s="31">
        <f t="shared" si="84"/>
        <v>363765.5384885667</v>
      </c>
      <c r="J450" s="38">
        <f t="shared" si="85"/>
        <v>0.34115998565971012</v>
      </c>
      <c r="K450" s="31">
        <v>8808980.1189025845</v>
      </c>
      <c r="L450" s="31">
        <v>7907901.2939432375</v>
      </c>
      <c r="M450" s="31">
        <v>10598110.131720746</v>
      </c>
      <c r="N450" s="31">
        <v>8659470.5199662168</v>
      </c>
      <c r="O450" s="31">
        <f t="shared" si="86"/>
        <v>8993615.5161331967</v>
      </c>
      <c r="P450" s="7">
        <f t="shared" si="87"/>
        <v>0.11680671052555747</v>
      </c>
      <c r="Q450" s="26">
        <v>0.16080953875117665</v>
      </c>
      <c r="R450" s="8">
        <v>89.699996948242188</v>
      </c>
      <c r="S450" s="7">
        <f t="shared" si="88"/>
        <v>0.2002768530593958</v>
      </c>
      <c r="T450" s="38">
        <f t="shared" si="89"/>
        <v>0.15929770077870997</v>
      </c>
      <c r="U450" s="31">
        <v>8738.4921875</v>
      </c>
      <c r="V450" s="31">
        <v>0</v>
      </c>
      <c r="W450" s="31">
        <v>0</v>
      </c>
      <c r="X450" s="31">
        <v>1411.9862060546875</v>
      </c>
      <c r="Y450" s="31">
        <f t="shared" si="90"/>
        <v>2537.6195983886719</v>
      </c>
      <c r="Z450" s="7">
        <f t="shared" si="91"/>
        <v>5.4035652233109403E-2</v>
      </c>
      <c r="AA450" s="31" t="s">
        <v>1087</v>
      </c>
      <c r="AB450" s="31" t="s">
        <v>1088</v>
      </c>
      <c r="AC450" s="31" t="s">
        <v>1087</v>
      </c>
      <c r="AD450" s="31">
        <f t="shared" si="92"/>
        <v>0</v>
      </c>
      <c r="AE450" s="31">
        <f t="shared" si="93"/>
        <v>0</v>
      </c>
      <c r="AF450" s="7">
        <f t="shared" si="94"/>
        <v>0</v>
      </c>
      <c r="AG450" s="38">
        <f t="shared" si="95"/>
        <v>2.7017826116554702E-2</v>
      </c>
      <c r="AH450" s="38">
        <f t="shared" si="96"/>
        <v>17.582517085165826</v>
      </c>
      <c r="AI450" s="38" t="str">
        <f t="shared" si="97"/>
        <v>G2</v>
      </c>
    </row>
    <row r="451" spans="1:35" x14ac:dyDescent="0.25">
      <c r="A451" s="1">
        <v>68572</v>
      </c>
      <c r="B451" s="1" t="s">
        <v>1003</v>
      </c>
      <c r="C451" s="1">
        <v>68</v>
      </c>
      <c r="D451" s="1" t="s">
        <v>350</v>
      </c>
      <c r="E451" s="31">
        <v>217034.11459195855</v>
      </c>
      <c r="F451" s="31">
        <v>171510.00342673378</v>
      </c>
      <c r="G451" s="31">
        <v>220482.26537433633</v>
      </c>
      <c r="H451" s="31">
        <v>266625.59668273985</v>
      </c>
      <c r="I451" s="31">
        <f t="shared" ref="I451:I514" si="98">AVERAGE(E451:H451)</f>
        <v>218912.99501894217</v>
      </c>
      <c r="J451" s="38">
        <f t="shared" ref="J451:J514" si="99">IF(I451&gt;$J$1127,1,IF(I451&lt;$J$1126,0,(I451-$J$1126)/($J$1127-$J$1126)))</f>
        <v>0.20176589723790547</v>
      </c>
      <c r="K451" s="31">
        <v>8600884.8106487282</v>
      </c>
      <c r="L451" s="31">
        <v>9411225.7054876518</v>
      </c>
      <c r="M451" s="31">
        <v>9753558.0958487969</v>
      </c>
      <c r="N451" s="31">
        <v>10072435.45827345</v>
      </c>
      <c r="O451" s="31">
        <f t="shared" ref="O451:O514" si="100">AVERAGE(K451:N451)</f>
        <v>9459526.0175646562</v>
      </c>
      <c r="P451" s="7">
        <f t="shared" ref="P451:P514" si="101">IF(O451&gt;$P$1127,1,IF(O451&lt;$P$1126,0,(O451-$P$1126)/($P$1127-$P$1126)))</f>
        <v>0.12476030176465004</v>
      </c>
      <c r="Q451" s="26">
        <v>0.44974350753446618</v>
      </c>
      <c r="R451" s="8">
        <v>180.89999389648438</v>
      </c>
      <c r="S451" s="7">
        <f t="shared" ref="S451:S514" si="102">IF(R451&gt;$S$1127,1,IF(R451&lt;$S$1126,0,(R451-$S$1126)/($S$1127-$S$1126)))</f>
        <v>0.40390281748790829</v>
      </c>
      <c r="T451" s="38">
        <f t="shared" ref="T451:T514" si="103">AVERAGE(P451,Q451,S451)</f>
        <v>0.32613554226234154</v>
      </c>
      <c r="U451" s="31">
        <v>0</v>
      </c>
      <c r="V451" s="31">
        <v>0</v>
      </c>
      <c r="W451" s="31">
        <v>0</v>
      </c>
      <c r="X451" s="31">
        <v>0</v>
      </c>
      <c r="Y451" s="31">
        <f t="shared" ref="Y451:Y514" si="104">AVERAGE(U451:X451)</f>
        <v>0</v>
      </c>
      <c r="Z451" s="7">
        <f t="shared" ref="Z451:Z514" si="105">IF(Y451&gt;$Z$1127,1,IF(Y451&lt;$Z$1126,0,(Y451-$Z$1126)/($Z$1127-$Z$1126)))</f>
        <v>0</v>
      </c>
      <c r="AA451" s="31" t="s">
        <v>1087</v>
      </c>
      <c r="AB451" s="31" t="s">
        <v>1088</v>
      </c>
      <c r="AC451" s="31" t="s">
        <v>1087</v>
      </c>
      <c r="AD451" s="31">
        <f t="shared" ref="AD451:AD514" si="106">IF(OR(AB451="Adoptado",AC451="Adoptado"),1,0)</f>
        <v>0</v>
      </c>
      <c r="AE451" s="31">
        <f t="shared" ref="AE451:AE514" si="107">SUM(IF(AA451="Creado",1,0),AD451)</f>
        <v>0</v>
      </c>
      <c r="AF451" s="7">
        <f t="shared" ref="AF451:AF514" si="108">AE451/$AE$1126</f>
        <v>0</v>
      </c>
      <c r="AG451" s="38">
        <f t="shared" ref="AG451:AG514" si="109">AVERAGE(Z451,AF451)</f>
        <v>0</v>
      </c>
      <c r="AH451" s="38">
        <f t="shared" ref="AH451:AH514" si="110">AVERAGE(J451,T451,AG451)*100</f>
        <v>17.596714650008234</v>
      </c>
      <c r="AI451" s="38" t="str">
        <f t="shared" ref="AI451:AI514" si="111">IF(OR(A451=5001,A451=8001,A451=11001,A451=13001,A451=17001,A451=23001,A451=50001,A451=52001,A451=54001,A451=66001,A451=68001,A451=73001,A451=76001),"C",IF(AH451&lt;$AI$1126,"G1",IF(AND(AH451&gt;=$AI$1126,AH451&lt;$AI$1127),"G2",IF(AND(AH451&gt;=$AI$1127,AH451&lt;$AI$1128),"G3","G4"))))</f>
        <v>G2</v>
      </c>
    </row>
    <row r="452" spans="1:35" x14ac:dyDescent="0.25">
      <c r="A452" s="1">
        <v>68867</v>
      </c>
      <c r="B452" s="1" t="s">
        <v>944</v>
      </c>
      <c r="C452" s="1">
        <v>68</v>
      </c>
      <c r="D452" s="1" t="s">
        <v>350</v>
      </c>
      <c r="E452" s="31">
        <v>238158.31489025496</v>
      </c>
      <c r="F452" s="31">
        <v>247363.9718262431</v>
      </c>
      <c r="G452" s="31">
        <v>234135.97460882741</v>
      </c>
      <c r="H452" s="31">
        <v>187235.31797436441</v>
      </c>
      <c r="I452" s="31">
        <f t="shared" si="98"/>
        <v>226723.39482492246</v>
      </c>
      <c r="J452" s="38">
        <f t="shared" si="99"/>
        <v>0.20928197900689954</v>
      </c>
      <c r="K452" s="31">
        <v>7722491.0410982221</v>
      </c>
      <c r="L452" s="31">
        <v>7620942.523930355</v>
      </c>
      <c r="M452" s="31">
        <v>9582932.5691756383</v>
      </c>
      <c r="N452" s="31">
        <v>9356915.5667259526</v>
      </c>
      <c r="O452" s="31">
        <f t="shared" si="100"/>
        <v>8570820.4252325427</v>
      </c>
      <c r="P452" s="7">
        <f t="shared" si="101"/>
        <v>0.10958914551985974</v>
      </c>
      <c r="Q452" s="26">
        <v>0.5416837782340862</v>
      </c>
      <c r="R452" s="8">
        <v>135</v>
      </c>
      <c r="S452" s="7">
        <f t="shared" si="102"/>
        <v>0.30142002322050548</v>
      </c>
      <c r="T452" s="38">
        <f t="shared" si="103"/>
        <v>0.31756431565815046</v>
      </c>
      <c r="U452" s="31">
        <v>930.02484130859375</v>
      </c>
      <c r="V452" s="31">
        <v>0</v>
      </c>
      <c r="W452" s="31">
        <v>0</v>
      </c>
      <c r="X452" s="31">
        <v>0</v>
      </c>
      <c r="Y452" s="31">
        <f t="shared" si="104"/>
        <v>232.50621032714844</v>
      </c>
      <c r="Z452" s="7">
        <f t="shared" si="105"/>
        <v>4.9509488070054253E-3</v>
      </c>
      <c r="AA452" s="31" t="s">
        <v>1087</v>
      </c>
      <c r="AB452" s="31" t="s">
        <v>1088</v>
      </c>
      <c r="AC452" s="31" t="s">
        <v>1087</v>
      </c>
      <c r="AD452" s="31">
        <f t="shared" si="106"/>
        <v>0</v>
      </c>
      <c r="AE452" s="31">
        <f t="shared" si="107"/>
        <v>0</v>
      </c>
      <c r="AF452" s="7">
        <f t="shared" si="108"/>
        <v>0</v>
      </c>
      <c r="AG452" s="38">
        <f t="shared" si="109"/>
        <v>2.4754744035027127E-3</v>
      </c>
      <c r="AH452" s="38">
        <f t="shared" si="110"/>
        <v>17.644058968951761</v>
      </c>
      <c r="AI452" s="38" t="str">
        <f t="shared" si="111"/>
        <v>G2</v>
      </c>
    </row>
    <row r="453" spans="1:35" x14ac:dyDescent="0.25">
      <c r="A453" s="1">
        <v>68745</v>
      </c>
      <c r="B453" s="1" t="s">
        <v>948</v>
      </c>
      <c r="C453" s="1">
        <v>68</v>
      </c>
      <c r="D453" s="1" t="s">
        <v>350</v>
      </c>
      <c r="E453" s="31">
        <v>142765.64005577209</v>
      </c>
      <c r="F453" s="31">
        <v>210893.97982889749</v>
      </c>
      <c r="G453" s="31">
        <v>230378.09246222625</v>
      </c>
      <c r="H453" s="31">
        <v>430493.89438430808</v>
      </c>
      <c r="I453" s="31">
        <f t="shared" si="98"/>
        <v>253632.90168280096</v>
      </c>
      <c r="J453" s="38">
        <f t="shared" si="99"/>
        <v>0.23517745925520364</v>
      </c>
      <c r="K453" s="31">
        <v>9132902.117103219</v>
      </c>
      <c r="L453" s="31">
        <v>11193714.061909819</v>
      </c>
      <c r="M453" s="31">
        <v>11185240.218513483</v>
      </c>
      <c r="N453" s="31">
        <v>12081257.629181055</v>
      </c>
      <c r="O453" s="31">
        <f t="shared" si="100"/>
        <v>10898278.506676894</v>
      </c>
      <c r="P453" s="7">
        <f t="shared" si="101"/>
        <v>0.14932134762531979</v>
      </c>
      <c r="Q453" s="26">
        <v>0.31839774040313262</v>
      </c>
      <c r="R453" s="8">
        <v>186</v>
      </c>
      <c r="S453" s="7">
        <f t="shared" si="102"/>
        <v>0.41528980977047425</v>
      </c>
      <c r="T453" s="38">
        <f t="shared" si="103"/>
        <v>0.29433629926630889</v>
      </c>
      <c r="U453" s="31">
        <v>0</v>
      </c>
      <c r="V453" s="31">
        <v>0</v>
      </c>
      <c r="W453" s="31">
        <v>0</v>
      </c>
      <c r="X453" s="31">
        <v>0</v>
      </c>
      <c r="Y453" s="31">
        <f t="shared" si="104"/>
        <v>0</v>
      </c>
      <c r="Z453" s="7">
        <f t="shared" si="105"/>
        <v>0</v>
      </c>
      <c r="AA453" s="31" t="s">
        <v>1087</v>
      </c>
      <c r="AB453" s="31" t="s">
        <v>1088</v>
      </c>
      <c r="AC453" s="31" t="s">
        <v>1087</v>
      </c>
      <c r="AD453" s="31">
        <f t="shared" si="106"/>
        <v>0</v>
      </c>
      <c r="AE453" s="31">
        <f t="shared" si="107"/>
        <v>0</v>
      </c>
      <c r="AF453" s="7">
        <f t="shared" si="108"/>
        <v>0</v>
      </c>
      <c r="AG453" s="38">
        <f t="shared" si="109"/>
        <v>0</v>
      </c>
      <c r="AH453" s="38">
        <f t="shared" si="110"/>
        <v>17.650458617383748</v>
      </c>
      <c r="AI453" s="38" t="str">
        <f t="shared" si="111"/>
        <v>G2</v>
      </c>
    </row>
    <row r="454" spans="1:35" x14ac:dyDescent="0.25">
      <c r="A454" s="1">
        <v>52210</v>
      </c>
      <c r="B454" s="1" t="s">
        <v>703</v>
      </c>
      <c r="C454" s="1">
        <v>52</v>
      </c>
      <c r="D454" s="1" t="s">
        <v>18</v>
      </c>
      <c r="E454" s="31">
        <v>38727.193641504215</v>
      </c>
      <c r="F454" s="31">
        <v>111231.42499705061</v>
      </c>
      <c r="G454" s="31">
        <v>64618.615328233573</v>
      </c>
      <c r="H454" s="31">
        <v>94454.127754121422</v>
      </c>
      <c r="I454" s="31">
        <f t="shared" si="98"/>
        <v>77257.840430227458</v>
      </c>
      <c r="J454" s="38">
        <f t="shared" si="99"/>
        <v>6.5448711007175642E-2</v>
      </c>
      <c r="K454" s="31">
        <v>7935626.2616273547</v>
      </c>
      <c r="L454" s="31">
        <v>6686513.7752717044</v>
      </c>
      <c r="M454" s="31">
        <v>7239482.0100333104</v>
      </c>
      <c r="N454" s="31">
        <v>8133313.5134630632</v>
      </c>
      <c r="O454" s="31">
        <f t="shared" si="100"/>
        <v>7498733.8900988586</v>
      </c>
      <c r="P454" s="7">
        <f t="shared" si="101"/>
        <v>9.1287480184585518E-2</v>
      </c>
      <c r="Q454" s="26">
        <v>0.33520276100086283</v>
      </c>
      <c r="R454" s="8">
        <v>76</v>
      </c>
      <c r="S454" s="7">
        <f t="shared" si="102"/>
        <v>0.16968830936858087</v>
      </c>
      <c r="T454" s="38">
        <f t="shared" si="103"/>
        <v>0.19872618351800972</v>
      </c>
      <c r="U454" s="31">
        <v>2920.37451171875</v>
      </c>
      <c r="V454" s="31">
        <v>1502.408447265625</v>
      </c>
      <c r="W454" s="31">
        <v>883.41827392578125</v>
      </c>
      <c r="X454" s="31">
        <v>1006.6148681640625</v>
      </c>
      <c r="Y454" s="31">
        <f t="shared" si="104"/>
        <v>1578.2040252685547</v>
      </c>
      <c r="Z454" s="7">
        <f t="shared" si="105"/>
        <v>3.3606015620487539E-2</v>
      </c>
      <c r="AA454" s="31" t="s">
        <v>1085</v>
      </c>
      <c r="AB454" s="31" t="s">
        <v>1088</v>
      </c>
      <c r="AC454" s="31" t="s">
        <v>1088</v>
      </c>
      <c r="AD454" s="31">
        <f t="shared" si="106"/>
        <v>0</v>
      </c>
      <c r="AE454" s="31">
        <f t="shared" si="107"/>
        <v>1</v>
      </c>
      <c r="AF454" s="7">
        <f t="shared" si="108"/>
        <v>0.5</v>
      </c>
      <c r="AG454" s="38">
        <f t="shared" si="109"/>
        <v>0.2668030078102438</v>
      </c>
      <c r="AH454" s="38">
        <f t="shared" si="110"/>
        <v>17.699263411180972</v>
      </c>
      <c r="AI454" s="38" t="str">
        <f t="shared" si="111"/>
        <v>G2</v>
      </c>
    </row>
    <row r="455" spans="1:35" x14ac:dyDescent="0.25">
      <c r="A455" s="1">
        <v>70717</v>
      </c>
      <c r="B455" s="1" t="s">
        <v>621</v>
      </c>
      <c r="C455" s="1">
        <v>70</v>
      </c>
      <c r="D455" s="1" t="s">
        <v>214</v>
      </c>
      <c r="E455" s="31">
        <v>99301.594199494488</v>
      </c>
      <c r="F455" s="31">
        <v>147120.44613739729</v>
      </c>
      <c r="G455" s="31">
        <v>191480.76004792511</v>
      </c>
      <c r="H455" s="31">
        <v>271703.83069473307</v>
      </c>
      <c r="I455" s="31">
        <f t="shared" si="98"/>
        <v>177401.65776988748</v>
      </c>
      <c r="J455" s="38">
        <f t="shared" si="99"/>
        <v>0.16181882501949124</v>
      </c>
      <c r="K455" s="31">
        <v>6871682.984246037</v>
      </c>
      <c r="L455" s="31">
        <v>7090892.7868645443</v>
      </c>
      <c r="M455" s="31">
        <v>7802397.8497529626</v>
      </c>
      <c r="N455" s="31">
        <v>5518688.7567335553</v>
      </c>
      <c r="O455" s="31">
        <f t="shared" si="100"/>
        <v>6820915.5943992743</v>
      </c>
      <c r="P455" s="7">
        <f t="shared" si="101"/>
        <v>7.9716395948859264E-2</v>
      </c>
      <c r="Q455" s="26">
        <v>0.6945379723157501</v>
      </c>
      <c r="R455" s="8">
        <v>123.09999847412109</v>
      </c>
      <c r="S455" s="7">
        <f t="shared" si="102"/>
        <v>0.27485040295195384</v>
      </c>
      <c r="T455" s="38">
        <f t="shared" si="103"/>
        <v>0.34970159040552112</v>
      </c>
      <c r="U455" s="31">
        <v>0</v>
      </c>
      <c r="V455" s="31">
        <v>0</v>
      </c>
      <c r="W455" s="31">
        <v>7627.03076171875</v>
      </c>
      <c r="X455" s="31">
        <v>0</v>
      </c>
      <c r="Y455" s="31">
        <f t="shared" si="104"/>
        <v>1906.7576904296875</v>
      </c>
      <c r="Z455" s="7">
        <f t="shared" si="105"/>
        <v>4.0602183053082073E-2</v>
      </c>
      <c r="AA455" s="31" t="s">
        <v>1087</v>
      </c>
      <c r="AB455" s="31" t="s">
        <v>1088</v>
      </c>
      <c r="AC455" s="31" t="s">
        <v>1087</v>
      </c>
      <c r="AD455" s="31">
        <f t="shared" si="106"/>
        <v>0</v>
      </c>
      <c r="AE455" s="31">
        <f t="shared" si="107"/>
        <v>0</v>
      </c>
      <c r="AF455" s="7">
        <f t="shared" si="108"/>
        <v>0</v>
      </c>
      <c r="AG455" s="38">
        <f t="shared" si="109"/>
        <v>2.0301091526541037E-2</v>
      </c>
      <c r="AH455" s="38">
        <f t="shared" si="110"/>
        <v>17.727383565051781</v>
      </c>
      <c r="AI455" s="38" t="str">
        <f t="shared" si="111"/>
        <v>G2</v>
      </c>
    </row>
    <row r="456" spans="1:35" x14ac:dyDescent="0.25">
      <c r="A456" s="1">
        <v>5044</v>
      </c>
      <c r="B456" s="1" t="s">
        <v>1090</v>
      </c>
      <c r="C456" s="1">
        <v>5</v>
      </c>
      <c r="D456" s="1" t="s">
        <v>15</v>
      </c>
      <c r="E456" s="31">
        <v>71319.129032811557</v>
      </c>
      <c r="F456" s="31">
        <v>93721.982666609721</v>
      </c>
      <c r="G456" s="31">
        <v>133186.56584293782</v>
      </c>
      <c r="H456" s="31">
        <v>110620.10952584579</v>
      </c>
      <c r="I456" s="31">
        <f t="shared" si="98"/>
        <v>102211.94676705122</v>
      </c>
      <c r="J456" s="38">
        <f t="shared" si="99"/>
        <v>8.9462475777082884E-2</v>
      </c>
      <c r="K456" s="31">
        <v>8540142.443848582</v>
      </c>
      <c r="L456" s="31">
        <v>7380933.5164490221</v>
      </c>
      <c r="M456" s="31">
        <v>7728844.2210859768</v>
      </c>
      <c r="N456" s="31">
        <v>7790870.2612853739</v>
      </c>
      <c r="O456" s="31">
        <f t="shared" si="100"/>
        <v>7860197.610667238</v>
      </c>
      <c r="P456" s="7">
        <f t="shared" si="101"/>
        <v>9.745805301419451E-2</v>
      </c>
      <c r="Q456" s="26">
        <v>0.16649048625792812</v>
      </c>
      <c r="R456" s="8">
        <v>130.60000610351563</v>
      </c>
      <c r="S456" s="7">
        <f t="shared" si="102"/>
        <v>0.29159597683199878</v>
      </c>
      <c r="T456" s="38">
        <f t="shared" si="103"/>
        <v>0.18518150536804048</v>
      </c>
      <c r="U456" s="31">
        <v>446.27374267578125</v>
      </c>
      <c r="V456" s="31">
        <v>2987.093505859375</v>
      </c>
      <c r="W456" s="31">
        <v>0</v>
      </c>
      <c r="X456" s="31">
        <v>0</v>
      </c>
      <c r="Y456" s="31">
        <f t="shared" si="104"/>
        <v>858.34181213378906</v>
      </c>
      <c r="Z456" s="7">
        <f t="shared" si="105"/>
        <v>1.8277388654725561E-2</v>
      </c>
      <c r="AA456" s="31" t="s">
        <v>1085</v>
      </c>
      <c r="AB456" s="31" t="s">
        <v>1088</v>
      </c>
      <c r="AC456" s="31" t="s">
        <v>1087</v>
      </c>
      <c r="AD456" s="31">
        <f t="shared" si="106"/>
        <v>0</v>
      </c>
      <c r="AE456" s="31">
        <f t="shared" si="107"/>
        <v>1</v>
      </c>
      <c r="AF456" s="7">
        <f t="shared" si="108"/>
        <v>0.5</v>
      </c>
      <c r="AG456" s="38">
        <f t="shared" si="109"/>
        <v>0.25913869432736281</v>
      </c>
      <c r="AH456" s="38">
        <f t="shared" si="110"/>
        <v>17.792755849082873</v>
      </c>
      <c r="AI456" s="38" t="str">
        <f t="shared" si="111"/>
        <v>G2</v>
      </c>
    </row>
    <row r="457" spans="1:35" x14ac:dyDescent="0.25">
      <c r="A457" s="1">
        <v>23079</v>
      </c>
      <c r="B457" s="1" t="s">
        <v>133</v>
      </c>
      <c r="C457" s="1">
        <v>23</v>
      </c>
      <c r="D457" s="1" t="s">
        <v>410</v>
      </c>
      <c r="E457" s="31">
        <v>105321.62374701063</v>
      </c>
      <c r="F457" s="31">
        <v>193091.96615636439</v>
      </c>
      <c r="G457" s="31">
        <v>239635.61700658558</v>
      </c>
      <c r="H457" s="31">
        <v>266209.12289518031</v>
      </c>
      <c r="I457" s="31">
        <f t="shared" si="98"/>
        <v>201064.58245128521</v>
      </c>
      <c r="J457" s="38">
        <f t="shared" si="99"/>
        <v>0.18459006352417751</v>
      </c>
      <c r="K457" s="31">
        <v>9532659.7667559292</v>
      </c>
      <c r="L457" s="31">
        <v>8455895.8955420572</v>
      </c>
      <c r="M457" s="31">
        <v>7352476.2927132612</v>
      </c>
      <c r="N457" s="31">
        <v>6510430.3646875322</v>
      </c>
      <c r="O457" s="31">
        <f t="shared" si="100"/>
        <v>7962865.5799246952</v>
      </c>
      <c r="P457" s="7">
        <f t="shared" si="101"/>
        <v>9.9210705204502911E-2</v>
      </c>
      <c r="Q457" s="26">
        <v>0.38357684483077492</v>
      </c>
      <c r="R457" s="8">
        <v>51.599998474121094</v>
      </c>
      <c r="S457" s="7">
        <f t="shared" si="102"/>
        <v>0.11520942769072318</v>
      </c>
      <c r="T457" s="38">
        <f t="shared" si="103"/>
        <v>0.19933232590866701</v>
      </c>
      <c r="U457" s="31">
        <v>1113.72021484375</v>
      </c>
      <c r="V457" s="31">
        <v>0</v>
      </c>
      <c r="W457" s="31">
        <v>0</v>
      </c>
      <c r="X457" s="31">
        <v>55467.35546875</v>
      </c>
      <c r="Y457" s="31">
        <f t="shared" si="104"/>
        <v>14145.268920898438</v>
      </c>
      <c r="Z457" s="7">
        <f t="shared" si="105"/>
        <v>0.30120701804116817</v>
      </c>
      <c r="AA457" s="31" t="s">
        <v>1087</v>
      </c>
      <c r="AB457" s="31" t="s">
        <v>1088</v>
      </c>
      <c r="AC457" s="31" t="s">
        <v>1088</v>
      </c>
      <c r="AD457" s="31">
        <f t="shared" si="106"/>
        <v>0</v>
      </c>
      <c r="AE457" s="31">
        <f t="shared" si="107"/>
        <v>0</v>
      </c>
      <c r="AF457" s="7">
        <f t="shared" si="108"/>
        <v>0</v>
      </c>
      <c r="AG457" s="38">
        <f t="shared" si="109"/>
        <v>0.15060350902058409</v>
      </c>
      <c r="AH457" s="38">
        <f t="shared" si="110"/>
        <v>17.817529948447618</v>
      </c>
      <c r="AI457" s="38" t="str">
        <f t="shared" si="111"/>
        <v>G2</v>
      </c>
    </row>
    <row r="458" spans="1:35" x14ac:dyDescent="0.25">
      <c r="A458" s="1">
        <v>15442</v>
      </c>
      <c r="B458" s="1" t="s">
        <v>93</v>
      </c>
      <c r="C458" s="1">
        <v>15</v>
      </c>
      <c r="D458" s="1" t="s">
        <v>827</v>
      </c>
      <c r="E458" s="31">
        <v>67122.928703680795</v>
      </c>
      <c r="F458" s="31">
        <v>76005.710086124003</v>
      </c>
      <c r="G458" s="31">
        <v>95977.583988277562</v>
      </c>
      <c r="H458" s="31">
        <v>142529.01128269118</v>
      </c>
      <c r="I458" s="31">
        <f t="shared" si="98"/>
        <v>95408.808515193377</v>
      </c>
      <c r="J458" s="38">
        <f t="shared" si="99"/>
        <v>8.291569908742058E-2</v>
      </c>
      <c r="K458" s="31">
        <v>9237835.6801857818</v>
      </c>
      <c r="L458" s="31">
        <v>9529920.3540571854</v>
      </c>
      <c r="M458" s="31">
        <v>8795554.5024756156</v>
      </c>
      <c r="N458" s="31">
        <v>8787576.7367049921</v>
      </c>
      <c r="O458" s="31">
        <f t="shared" si="100"/>
        <v>9087721.8183558937</v>
      </c>
      <c r="P458" s="7">
        <f t="shared" si="101"/>
        <v>0.11841320589022988</v>
      </c>
      <c r="Q458" s="26">
        <v>0.12967914438502673</v>
      </c>
      <c r="R458" s="8">
        <v>49.799999237060547</v>
      </c>
      <c r="S458" s="7">
        <f t="shared" si="102"/>
        <v>0.11119049575122923</v>
      </c>
      <c r="T458" s="38">
        <f t="shared" si="103"/>
        <v>0.11976094867549529</v>
      </c>
      <c r="U458" s="31">
        <v>2812.6220703125</v>
      </c>
      <c r="V458" s="31">
        <v>7692.5361328125</v>
      </c>
      <c r="W458" s="31">
        <v>11640.5224609375</v>
      </c>
      <c r="X458" s="31">
        <v>9171.2568359375</v>
      </c>
      <c r="Y458" s="31">
        <f t="shared" si="104"/>
        <v>7829.234375</v>
      </c>
      <c r="Z458" s="7">
        <f t="shared" si="105"/>
        <v>0.16671442252717361</v>
      </c>
      <c r="AA458" s="31" t="s">
        <v>1085</v>
      </c>
      <c r="AB458" s="31" t="s">
        <v>1088</v>
      </c>
      <c r="AC458" s="31" t="s">
        <v>1088</v>
      </c>
      <c r="AD458" s="31">
        <f t="shared" si="106"/>
        <v>0</v>
      </c>
      <c r="AE458" s="31">
        <f t="shared" si="107"/>
        <v>1</v>
      </c>
      <c r="AF458" s="7">
        <f t="shared" si="108"/>
        <v>0.5</v>
      </c>
      <c r="AG458" s="38">
        <f t="shared" si="109"/>
        <v>0.33335721126358681</v>
      </c>
      <c r="AH458" s="38">
        <f t="shared" si="110"/>
        <v>17.867795300883422</v>
      </c>
      <c r="AI458" s="38" t="str">
        <f t="shared" si="111"/>
        <v>G2</v>
      </c>
    </row>
    <row r="459" spans="1:35" x14ac:dyDescent="0.25">
      <c r="A459" s="1">
        <v>5761</v>
      </c>
      <c r="B459" s="1" t="s">
        <v>414</v>
      </c>
      <c r="C459" s="1">
        <v>5</v>
      </c>
      <c r="D459" s="1" t="s">
        <v>15</v>
      </c>
      <c r="E459" s="31">
        <v>176378.50014935739</v>
      </c>
      <c r="F459" s="31">
        <v>174907.23877630234</v>
      </c>
      <c r="G459" s="31">
        <v>207315.75270742332</v>
      </c>
      <c r="H459" s="31">
        <v>239274.21964376463</v>
      </c>
      <c r="I459" s="31">
        <f t="shared" si="98"/>
        <v>199468.92781921194</v>
      </c>
      <c r="J459" s="38">
        <f t="shared" si="99"/>
        <v>0.18305453768841251</v>
      </c>
      <c r="K459" s="31">
        <v>7203155.2267912254</v>
      </c>
      <c r="L459" s="31">
        <v>7435588.6858778745</v>
      </c>
      <c r="M459" s="31">
        <v>7589692.8691329639</v>
      </c>
      <c r="N459" s="31">
        <v>8854453.1800560988</v>
      </c>
      <c r="O459" s="31">
        <f t="shared" si="100"/>
        <v>7770722.4904645411</v>
      </c>
      <c r="P459" s="7">
        <f t="shared" si="101"/>
        <v>9.5930616886495151E-2</v>
      </c>
      <c r="Q459" s="26">
        <v>0.4716249319542733</v>
      </c>
      <c r="R459" s="8">
        <v>220.60000610351563</v>
      </c>
      <c r="S459" s="7">
        <f t="shared" si="102"/>
        <v>0.49254265897900246</v>
      </c>
      <c r="T459" s="38">
        <f t="shared" si="103"/>
        <v>0.35336606927325698</v>
      </c>
      <c r="U459" s="31">
        <v>30.921035766601563</v>
      </c>
      <c r="V459" s="31">
        <v>0</v>
      </c>
      <c r="W459" s="31">
        <v>0</v>
      </c>
      <c r="X459" s="31">
        <v>0</v>
      </c>
      <c r="Y459" s="31">
        <f t="shared" si="104"/>
        <v>7.7302589416503906</v>
      </c>
      <c r="Z459" s="7">
        <f t="shared" si="105"/>
        <v>1.6460685601109816E-4</v>
      </c>
      <c r="AA459" s="31" t="s">
        <v>1087</v>
      </c>
      <c r="AB459" s="31" t="s">
        <v>1088</v>
      </c>
      <c r="AC459" s="31" t="s">
        <v>1087</v>
      </c>
      <c r="AD459" s="31">
        <f t="shared" si="106"/>
        <v>0</v>
      </c>
      <c r="AE459" s="31">
        <f t="shared" si="107"/>
        <v>0</v>
      </c>
      <c r="AF459" s="7">
        <f t="shared" si="108"/>
        <v>0</v>
      </c>
      <c r="AG459" s="38">
        <f t="shared" si="109"/>
        <v>8.2303428005549081E-5</v>
      </c>
      <c r="AH459" s="38">
        <f t="shared" si="110"/>
        <v>17.883430346322502</v>
      </c>
      <c r="AI459" s="38" t="str">
        <f t="shared" si="111"/>
        <v>G2</v>
      </c>
    </row>
    <row r="460" spans="1:35" x14ac:dyDescent="0.25">
      <c r="A460" s="1">
        <v>44090</v>
      </c>
      <c r="B460" s="1" t="s">
        <v>85</v>
      </c>
      <c r="C460" s="1">
        <v>44</v>
      </c>
      <c r="D460" s="1" t="s">
        <v>23</v>
      </c>
      <c r="E460" s="31">
        <v>86457.610405428932</v>
      </c>
      <c r="F460" s="31">
        <v>137657.96863875285</v>
      </c>
      <c r="G460" s="31">
        <v>182262.00746634789</v>
      </c>
      <c r="H460" s="31">
        <v>196292.39861080336</v>
      </c>
      <c r="I460" s="31">
        <f t="shared" si="98"/>
        <v>150667.49628033326</v>
      </c>
      <c r="J460" s="38">
        <f t="shared" si="99"/>
        <v>0.1360920826282595</v>
      </c>
      <c r="K460" s="31">
        <v>4069797.5726730642</v>
      </c>
      <c r="L460" s="31">
        <v>4006690.6153579024</v>
      </c>
      <c r="M460" s="31">
        <v>3812456.7728791414</v>
      </c>
      <c r="N460" s="31">
        <v>4858519.9210527614</v>
      </c>
      <c r="O460" s="31">
        <f t="shared" si="100"/>
        <v>4186866.2204907173</v>
      </c>
      <c r="P460" s="7">
        <f t="shared" si="101"/>
        <v>3.4750352128663578E-2</v>
      </c>
      <c r="Q460" s="26">
        <v>0.16335688081739078</v>
      </c>
      <c r="R460" s="8">
        <v>88</v>
      </c>
      <c r="S460" s="7">
        <f t="shared" si="102"/>
        <v>0.1964812003215147</v>
      </c>
      <c r="T460" s="38">
        <f t="shared" si="103"/>
        <v>0.13152947775585636</v>
      </c>
      <c r="U460" s="31">
        <v>4215.41796875</v>
      </c>
      <c r="V460" s="31">
        <v>1023.3438110351563</v>
      </c>
      <c r="W460" s="31">
        <v>0</v>
      </c>
      <c r="X460" s="31">
        <v>1934.6329345703125</v>
      </c>
      <c r="Y460" s="31">
        <f t="shared" si="104"/>
        <v>1793.3486785888672</v>
      </c>
      <c r="Z460" s="7">
        <f t="shared" si="105"/>
        <v>3.8187270302635801E-2</v>
      </c>
      <c r="AA460" s="31" t="s">
        <v>1085</v>
      </c>
      <c r="AB460" s="31" t="s">
        <v>1088</v>
      </c>
      <c r="AC460" s="31" t="s">
        <v>1088</v>
      </c>
      <c r="AD460" s="31">
        <f t="shared" si="106"/>
        <v>0</v>
      </c>
      <c r="AE460" s="31">
        <f t="shared" si="107"/>
        <v>1</v>
      </c>
      <c r="AF460" s="7">
        <f t="shared" si="108"/>
        <v>0.5</v>
      </c>
      <c r="AG460" s="38">
        <f t="shared" si="109"/>
        <v>0.2690936351513179</v>
      </c>
      <c r="AH460" s="38">
        <f t="shared" si="110"/>
        <v>17.890506517847793</v>
      </c>
      <c r="AI460" s="38" t="str">
        <f t="shared" si="111"/>
        <v>G2</v>
      </c>
    </row>
    <row r="461" spans="1:35" x14ac:dyDescent="0.25">
      <c r="A461" s="1">
        <v>17662</v>
      </c>
      <c r="B461" s="1" t="s">
        <v>120</v>
      </c>
      <c r="C461" s="1">
        <v>17</v>
      </c>
      <c r="D461" s="1" t="s">
        <v>96</v>
      </c>
      <c r="E461" s="31">
        <v>45193.820529820907</v>
      </c>
      <c r="F461" s="31">
        <v>54068.684861564368</v>
      </c>
      <c r="G461" s="31">
        <v>68405.782091384666</v>
      </c>
      <c r="H461" s="31">
        <v>60803.313461938662</v>
      </c>
      <c r="I461" s="31">
        <f t="shared" si="98"/>
        <v>57117.900236177149</v>
      </c>
      <c r="J461" s="38">
        <f t="shared" si="99"/>
        <v>4.6067700933244742E-2</v>
      </c>
      <c r="K461" s="31">
        <v>6456646.7978661489</v>
      </c>
      <c r="L461" s="31">
        <v>6920938.3276038617</v>
      </c>
      <c r="M461" s="31">
        <v>6982652.5190547314</v>
      </c>
      <c r="N461" s="31">
        <v>7089000.6619563587</v>
      </c>
      <c r="O461" s="31">
        <f t="shared" si="100"/>
        <v>6862309.5766202752</v>
      </c>
      <c r="P461" s="7">
        <f t="shared" si="101"/>
        <v>8.0423035557394773E-2</v>
      </c>
      <c r="Q461" s="26">
        <v>0.1990922139892152</v>
      </c>
      <c r="R461" s="8">
        <v>107</v>
      </c>
      <c r="S461" s="7">
        <f t="shared" si="102"/>
        <v>0.2389032776636599</v>
      </c>
      <c r="T461" s="38">
        <f t="shared" si="103"/>
        <v>0.17280617573675663</v>
      </c>
      <c r="U461" s="31">
        <v>1645.610107421875</v>
      </c>
      <c r="V461" s="31">
        <v>274.27377319335938</v>
      </c>
      <c r="W461" s="31">
        <v>7967.01171875</v>
      </c>
      <c r="X461" s="31">
        <v>15604.802734375</v>
      </c>
      <c r="Y461" s="31">
        <f t="shared" si="104"/>
        <v>6372.9245834350586</v>
      </c>
      <c r="Z461" s="7">
        <f t="shared" si="105"/>
        <v>0.13570400256878301</v>
      </c>
      <c r="AA461" s="31" t="s">
        <v>1087</v>
      </c>
      <c r="AB461" s="31" t="s">
        <v>1086</v>
      </c>
      <c r="AC461" s="31" t="s">
        <v>1087</v>
      </c>
      <c r="AD461" s="31">
        <f t="shared" si="106"/>
        <v>1</v>
      </c>
      <c r="AE461" s="31">
        <f t="shared" si="107"/>
        <v>1</v>
      </c>
      <c r="AF461" s="7">
        <f t="shared" si="108"/>
        <v>0.5</v>
      </c>
      <c r="AG461" s="38">
        <f t="shared" si="109"/>
        <v>0.31785200128439151</v>
      </c>
      <c r="AH461" s="38">
        <f t="shared" si="110"/>
        <v>17.890862598479764</v>
      </c>
      <c r="AI461" s="38" t="str">
        <f t="shared" si="111"/>
        <v>G2</v>
      </c>
    </row>
    <row r="462" spans="1:35" x14ac:dyDescent="0.25">
      <c r="A462" s="1">
        <v>44855</v>
      </c>
      <c r="B462" s="1" t="s">
        <v>132</v>
      </c>
      <c r="C462" s="1">
        <v>44</v>
      </c>
      <c r="D462" s="1" t="s">
        <v>23</v>
      </c>
      <c r="E462" s="31">
        <v>41164.499893220367</v>
      </c>
      <c r="F462" s="31">
        <v>48024.695386534528</v>
      </c>
      <c r="G462" s="31">
        <v>53547.81236528029</v>
      </c>
      <c r="H462" s="31">
        <v>52265.885234344954</v>
      </c>
      <c r="I462" s="31">
        <f t="shared" si="98"/>
        <v>48750.723219845037</v>
      </c>
      <c r="J462" s="38">
        <f t="shared" si="99"/>
        <v>3.8015822899773628E-2</v>
      </c>
      <c r="K462" s="31">
        <v>2737955.5813421044</v>
      </c>
      <c r="L462" s="31">
        <v>2842138.3806668264</v>
      </c>
      <c r="M462" s="31">
        <v>2739670.2653900143</v>
      </c>
      <c r="N462" s="31">
        <v>2917505.8098368896</v>
      </c>
      <c r="O462" s="31">
        <f t="shared" si="100"/>
        <v>2809317.5093089584</v>
      </c>
      <c r="P462" s="7">
        <f t="shared" si="101"/>
        <v>1.1234120305135327E-2</v>
      </c>
      <c r="Q462" s="26">
        <v>0.58140703517587944</v>
      </c>
      <c r="R462" s="8">
        <v>61.599998474121094</v>
      </c>
      <c r="S462" s="7">
        <f t="shared" si="102"/>
        <v>0.13753683681816803</v>
      </c>
      <c r="T462" s="38">
        <f t="shared" si="103"/>
        <v>0.24339266409972762</v>
      </c>
      <c r="U462" s="31">
        <v>0</v>
      </c>
      <c r="V462" s="31">
        <v>0</v>
      </c>
      <c r="W462" s="31">
        <v>1015.8263549804688</v>
      </c>
      <c r="X462" s="31">
        <v>1075.3768310546875</v>
      </c>
      <c r="Y462" s="31">
        <f t="shared" si="104"/>
        <v>522.80079650878906</v>
      </c>
      <c r="Z462" s="7">
        <f t="shared" si="105"/>
        <v>1.1132433736435328E-2</v>
      </c>
      <c r="AA462" s="31" t="s">
        <v>1085</v>
      </c>
      <c r="AB462" s="31" t="s">
        <v>1088</v>
      </c>
      <c r="AC462" s="31" t="s">
        <v>1088</v>
      </c>
      <c r="AD462" s="31">
        <f t="shared" si="106"/>
        <v>0</v>
      </c>
      <c r="AE462" s="31">
        <f t="shared" si="107"/>
        <v>1</v>
      </c>
      <c r="AF462" s="7">
        <f t="shared" si="108"/>
        <v>0.5</v>
      </c>
      <c r="AG462" s="38">
        <f t="shared" si="109"/>
        <v>0.25556621686821768</v>
      </c>
      <c r="AH462" s="38">
        <f t="shared" si="110"/>
        <v>17.899156795590631</v>
      </c>
      <c r="AI462" s="38" t="str">
        <f t="shared" si="111"/>
        <v>G2</v>
      </c>
    </row>
    <row r="463" spans="1:35" x14ac:dyDescent="0.25">
      <c r="A463" s="1">
        <v>25324</v>
      </c>
      <c r="B463" s="1" t="s">
        <v>447</v>
      </c>
      <c r="C463" s="1">
        <v>25</v>
      </c>
      <c r="D463" s="1" t="s">
        <v>61</v>
      </c>
      <c r="E463" s="31">
        <v>94715.978979008854</v>
      </c>
      <c r="F463" s="31">
        <v>232872.86502726882</v>
      </c>
      <c r="G463" s="31">
        <v>151919.36038170071</v>
      </c>
      <c r="H463" s="31">
        <v>321052.85876604071</v>
      </c>
      <c r="I463" s="31">
        <f t="shared" si="98"/>
        <v>200140.2657885048</v>
      </c>
      <c r="J463" s="38">
        <f t="shared" si="99"/>
        <v>0.18370057773721665</v>
      </c>
      <c r="K463" s="31">
        <v>6196639.6824810458</v>
      </c>
      <c r="L463" s="31">
        <v>9140259.3923855517</v>
      </c>
      <c r="M463" s="31">
        <v>6603196.5652889805</v>
      </c>
      <c r="N463" s="31">
        <v>6390828.0942618558</v>
      </c>
      <c r="O463" s="31">
        <f t="shared" si="100"/>
        <v>7082730.9336043578</v>
      </c>
      <c r="P463" s="7">
        <f t="shared" si="101"/>
        <v>8.4185864187423839E-2</v>
      </c>
      <c r="Q463" s="26">
        <v>0.52015209125475281</v>
      </c>
      <c r="R463" s="8">
        <v>162.30000305175781</v>
      </c>
      <c r="S463" s="7">
        <f t="shared" si="102"/>
        <v>0.36237385695221447</v>
      </c>
      <c r="T463" s="38">
        <f t="shared" si="103"/>
        <v>0.32223727079813036</v>
      </c>
      <c r="U463" s="31">
        <v>0</v>
      </c>
      <c r="V463" s="31">
        <v>5867.79345703125</v>
      </c>
      <c r="W463" s="31">
        <v>3810.12451171875</v>
      </c>
      <c r="X463" s="31">
        <v>2471.48291015625</v>
      </c>
      <c r="Y463" s="31">
        <f t="shared" si="104"/>
        <v>3037.3502197265625</v>
      </c>
      <c r="Z463" s="7">
        <f t="shared" si="105"/>
        <v>6.4676833473196124E-2</v>
      </c>
      <c r="AA463" s="31" t="s">
        <v>1087</v>
      </c>
      <c r="AB463" s="31" t="s">
        <v>1088</v>
      </c>
      <c r="AC463" s="31" t="s">
        <v>1087</v>
      </c>
      <c r="AD463" s="31">
        <f t="shared" si="106"/>
        <v>0</v>
      </c>
      <c r="AE463" s="31">
        <f t="shared" si="107"/>
        <v>0</v>
      </c>
      <c r="AF463" s="7">
        <f t="shared" si="108"/>
        <v>0</v>
      </c>
      <c r="AG463" s="38">
        <f t="shared" si="109"/>
        <v>3.2338416736598062E-2</v>
      </c>
      <c r="AH463" s="38">
        <f t="shared" si="110"/>
        <v>17.942542175731504</v>
      </c>
      <c r="AI463" s="38" t="str">
        <f t="shared" si="111"/>
        <v>G2</v>
      </c>
    </row>
    <row r="464" spans="1:35" x14ac:dyDescent="0.25">
      <c r="A464" s="1">
        <v>5890</v>
      </c>
      <c r="B464" s="1" t="s">
        <v>146</v>
      </c>
      <c r="C464" s="1">
        <v>5</v>
      </c>
      <c r="D464" s="1" t="s">
        <v>15</v>
      </c>
      <c r="E464" s="31">
        <v>91383.292378120357</v>
      </c>
      <c r="F464" s="31">
        <v>97034.89619724355</v>
      </c>
      <c r="G464" s="31">
        <v>127159.00801868002</v>
      </c>
      <c r="H464" s="31">
        <v>137327.23800056652</v>
      </c>
      <c r="I464" s="31">
        <f t="shared" si="98"/>
        <v>113226.10864865262</v>
      </c>
      <c r="J464" s="38">
        <f t="shared" si="99"/>
        <v>0.1000615927717939</v>
      </c>
      <c r="K464" s="31">
        <v>8446163.3150441926</v>
      </c>
      <c r="L464" s="31">
        <v>8310485.9805148626</v>
      </c>
      <c r="M464" s="31">
        <v>8490076.0264772512</v>
      </c>
      <c r="N464" s="31">
        <v>7319097.8885221276</v>
      </c>
      <c r="O464" s="31">
        <f t="shared" si="100"/>
        <v>8141455.8026396092</v>
      </c>
      <c r="P464" s="7">
        <f t="shared" si="101"/>
        <v>0.10225943157235426</v>
      </c>
      <c r="Q464" s="26">
        <v>0.30119375573921031</v>
      </c>
      <c r="R464" s="8">
        <v>69.699996948242188</v>
      </c>
      <c r="S464" s="7">
        <f t="shared" si="102"/>
        <v>0.15562203480450609</v>
      </c>
      <c r="T464" s="38">
        <f t="shared" si="103"/>
        <v>0.18635840737202355</v>
      </c>
      <c r="U464" s="31">
        <v>0</v>
      </c>
      <c r="V464" s="31">
        <v>0</v>
      </c>
      <c r="W464" s="31">
        <v>0</v>
      </c>
      <c r="X464" s="31">
        <v>740.42071533203125</v>
      </c>
      <c r="Y464" s="31">
        <f t="shared" si="104"/>
        <v>185.10517883300781</v>
      </c>
      <c r="Z464" s="7">
        <f t="shared" si="105"/>
        <v>3.9415990782539446E-3</v>
      </c>
      <c r="AA464" s="31" t="s">
        <v>1087</v>
      </c>
      <c r="AB464" s="31" t="s">
        <v>1086</v>
      </c>
      <c r="AC464" s="31" t="s">
        <v>1088</v>
      </c>
      <c r="AD464" s="31">
        <f t="shared" si="106"/>
        <v>1</v>
      </c>
      <c r="AE464" s="31">
        <f t="shared" si="107"/>
        <v>1</v>
      </c>
      <c r="AF464" s="7">
        <f t="shared" si="108"/>
        <v>0.5</v>
      </c>
      <c r="AG464" s="38">
        <f t="shared" si="109"/>
        <v>0.25197079953912699</v>
      </c>
      <c r="AH464" s="38">
        <f t="shared" si="110"/>
        <v>17.946359989431482</v>
      </c>
      <c r="AI464" s="38" t="str">
        <f t="shared" si="111"/>
        <v>G2</v>
      </c>
    </row>
    <row r="465" spans="1:35" x14ac:dyDescent="0.25">
      <c r="A465" s="1">
        <v>68344</v>
      </c>
      <c r="B465" s="1" t="s">
        <v>717</v>
      </c>
      <c r="C465" s="1">
        <v>68</v>
      </c>
      <c r="D465" s="1" t="s">
        <v>350</v>
      </c>
      <c r="E465" s="31">
        <v>227729.30964561302</v>
      </c>
      <c r="F465" s="31">
        <v>265213.80104291445</v>
      </c>
      <c r="G465" s="31">
        <v>355729.04473959689</v>
      </c>
      <c r="H465" s="31">
        <v>451776.53949143749</v>
      </c>
      <c r="I465" s="31">
        <f t="shared" si="98"/>
        <v>325112.17372989049</v>
      </c>
      <c r="J465" s="38">
        <f t="shared" si="99"/>
        <v>0.30396318941497552</v>
      </c>
      <c r="K465" s="31">
        <v>7545015.9262137031</v>
      </c>
      <c r="L465" s="31">
        <v>10360874.284534719</v>
      </c>
      <c r="M465" s="31">
        <v>11549141.637393508</v>
      </c>
      <c r="N465" s="31">
        <v>12452141.307611512</v>
      </c>
      <c r="O465" s="31">
        <f t="shared" si="100"/>
        <v>10476793.28893836</v>
      </c>
      <c r="P465" s="7">
        <f t="shared" si="101"/>
        <v>0.14212614355734413</v>
      </c>
      <c r="Q465" s="26">
        <v>0.35095948827292112</v>
      </c>
      <c r="R465" s="8">
        <v>68.400001525878906</v>
      </c>
      <c r="S465" s="7">
        <f t="shared" si="102"/>
        <v>0.15271948183861506</v>
      </c>
      <c r="T465" s="38">
        <f t="shared" si="103"/>
        <v>0.21526837122296008</v>
      </c>
      <c r="U465" s="31">
        <v>271.47451782226563</v>
      </c>
      <c r="V465" s="31">
        <v>0</v>
      </c>
      <c r="W465" s="31">
        <v>4388.5107421875</v>
      </c>
      <c r="X465" s="31">
        <v>2558.635498046875</v>
      </c>
      <c r="Y465" s="31">
        <f t="shared" si="104"/>
        <v>1804.6551895141602</v>
      </c>
      <c r="Z465" s="7">
        <f t="shared" si="105"/>
        <v>3.8428029277194839E-2</v>
      </c>
      <c r="AA465" s="31" t="s">
        <v>1087</v>
      </c>
      <c r="AB465" s="31" t="s">
        <v>1087</v>
      </c>
      <c r="AC465" s="31" t="s">
        <v>1087</v>
      </c>
      <c r="AD465" s="31">
        <f t="shared" si="106"/>
        <v>0</v>
      </c>
      <c r="AE465" s="31">
        <f t="shared" si="107"/>
        <v>0</v>
      </c>
      <c r="AF465" s="7">
        <f t="shared" si="108"/>
        <v>0</v>
      </c>
      <c r="AG465" s="38">
        <f t="shared" si="109"/>
        <v>1.9214014638597419E-2</v>
      </c>
      <c r="AH465" s="38">
        <f t="shared" si="110"/>
        <v>17.948185842551101</v>
      </c>
      <c r="AI465" s="38" t="str">
        <f t="shared" si="111"/>
        <v>G2</v>
      </c>
    </row>
    <row r="466" spans="1:35" x14ac:dyDescent="0.25">
      <c r="A466" s="1">
        <v>5172</v>
      </c>
      <c r="B466" s="1" t="s">
        <v>640</v>
      </c>
      <c r="C466" s="1">
        <v>5</v>
      </c>
      <c r="D466" s="1" t="s">
        <v>15</v>
      </c>
      <c r="E466" s="31">
        <v>109620.87295885046</v>
      </c>
      <c r="F466" s="31">
        <v>121317.04550957288</v>
      </c>
      <c r="G466" s="31">
        <v>135040.63134269972</v>
      </c>
      <c r="H466" s="31">
        <v>121547.63780088606</v>
      </c>
      <c r="I466" s="31">
        <f t="shared" si="98"/>
        <v>121881.54690300228</v>
      </c>
      <c r="J466" s="38">
        <f t="shared" si="99"/>
        <v>0.10839086954151313</v>
      </c>
      <c r="K466" s="31">
        <v>10327014.702276183</v>
      </c>
      <c r="L466" s="31">
        <v>8983614.0649053715</v>
      </c>
      <c r="M466" s="31">
        <v>8989827.3986672871</v>
      </c>
      <c r="N466" s="31">
        <v>9221403.3393882774</v>
      </c>
      <c r="O466" s="31">
        <f t="shared" si="100"/>
        <v>9380464.8763092794</v>
      </c>
      <c r="P466" s="7">
        <f t="shared" si="101"/>
        <v>0.12341064341071845</v>
      </c>
      <c r="Q466" s="26">
        <v>0.87307419752762394</v>
      </c>
      <c r="R466" s="8">
        <v>116.09999847412109</v>
      </c>
      <c r="S466" s="7">
        <f t="shared" si="102"/>
        <v>0.25922121656274244</v>
      </c>
      <c r="T466" s="38">
        <f t="shared" si="103"/>
        <v>0.41856868583369494</v>
      </c>
      <c r="U466" s="31">
        <v>551.69207763671875</v>
      </c>
      <c r="V466" s="31">
        <v>2274.70068359375</v>
      </c>
      <c r="W466" s="31">
        <v>1548.802734375</v>
      </c>
      <c r="X466" s="31">
        <v>0</v>
      </c>
      <c r="Y466" s="31">
        <f t="shared" si="104"/>
        <v>1093.7988739013672</v>
      </c>
      <c r="Z466" s="7">
        <f t="shared" si="105"/>
        <v>2.3291172404496987E-2</v>
      </c>
      <c r="AA466" s="31" t="s">
        <v>1087</v>
      </c>
      <c r="AB466" s="31" t="s">
        <v>1088</v>
      </c>
      <c r="AC466" s="31" t="s">
        <v>1087</v>
      </c>
      <c r="AD466" s="31">
        <f t="shared" si="106"/>
        <v>0</v>
      </c>
      <c r="AE466" s="31">
        <f t="shared" si="107"/>
        <v>0</v>
      </c>
      <c r="AF466" s="7">
        <f t="shared" si="108"/>
        <v>0</v>
      </c>
      <c r="AG466" s="38">
        <f t="shared" si="109"/>
        <v>1.1645586202248493E-2</v>
      </c>
      <c r="AH466" s="38">
        <f t="shared" si="110"/>
        <v>17.953504719248556</v>
      </c>
      <c r="AI466" s="38" t="str">
        <f t="shared" si="111"/>
        <v>G2</v>
      </c>
    </row>
    <row r="467" spans="1:35" x14ac:dyDescent="0.25">
      <c r="A467" s="1">
        <v>86573</v>
      </c>
      <c r="B467" s="1" t="s">
        <v>929</v>
      </c>
      <c r="C467" s="1">
        <v>86</v>
      </c>
      <c r="D467" s="1" t="s">
        <v>513</v>
      </c>
      <c r="E467" s="31">
        <v>122381.00873526758</v>
      </c>
      <c r="F467" s="31">
        <v>98378.637208179556</v>
      </c>
      <c r="G467" s="31">
        <v>100892.49742541084</v>
      </c>
      <c r="H467" s="31">
        <v>123444.60627838937</v>
      </c>
      <c r="I467" s="31">
        <f t="shared" si="98"/>
        <v>111274.18741181184</v>
      </c>
      <c r="J467" s="38">
        <f t="shared" si="99"/>
        <v>9.8183225468304769E-2</v>
      </c>
      <c r="K467" s="31">
        <v>5496514.6986899516</v>
      </c>
      <c r="L467" s="31">
        <v>5589121.133881025</v>
      </c>
      <c r="M467" s="31">
        <v>5778950.280351596</v>
      </c>
      <c r="N467" s="31">
        <v>6202574.8897773549</v>
      </c>
      <c r="O467" s="31">
        <f t="shared" si="100"/>
        <v>5766790.2506749816</v>
      </c>
      <c r="P467" s="7">
        <f t="shared" si="101"/>
        <v>6.1721347386974983E-2</v>
      </c>
      <c r="Q467" s="26">
        <v>0.58459048235674971</v>
      </c>
      <c r="R467" s="8">
        <v>302.89999389648438</v>
      </c>
      <c r="S467" s="7">
        <f t="shared" si="102"/>
        <v>0.67629720884273548</v>
      </c>
      <c r="T467" s="38">
        <f t="shared" si="103"/>
        <v>0.44086967952882006</v>
      </c>
      <c r="U467" s="31">
        <v>0</v>
      </c>
      <c r="V467" s="31">
        <v>0</v>
      </c>
      <c r="W467" s="31">
        <v>0</v>
      </c>
      <c r="X467" s="31">
        <v>0</v>
      </c>
      <c r="Y467" s="31">
        <f t="shared" si="104"/>
        <v>0</v>
      </c>
      <c r="Z467" s="7">
        <f t="shared" si="105"/>
        <v>0</v>
      </c>
      <c r="AA467" s="31" t="s">
        <v>1087</v>
      </c>
      <c r="AB467" s="31" t="s">
        <v>1088</v>
      </c>
      <c r="AC467" s="31" t="s">
        <v>1087</v>
      </c>
      <c r="AD467" s="31">
        <f t="shared" si="106"/>
        <v>0</v>
      </c>
      <c r="AE467" s="31">
        <f t="shared" si="107"/>
        <v>0</v>
      </c>
      <c r="AF467" s="7">
        <f t="shared" si="108"/>
        <v>0</v>
      </c>
      <c r="AG467" s="38">
        <f t="shared" si="109"/>
        <v>0</v>
      </c>
      <c r="AH467" s="38">
        <f t="shared" si="110"/>
        <v>17.96843016657083</v>
      </c>
      <c r="AI467" s="38" t="str">
        <f t="shared" si="111"/>
        <v>G2</v>
      </c>
    </row>
    <row r="468" spans="1:35" x14ac:dyDescent="0.25">
      <c r="A468" s="1">
        <v>76243</v>
      </c>
      <c r="B468" s="1" t="s">
        <v>226</v>
      </c>
      <c r="C468" s="1">
        <v>76</v>
      </c>
      <c r="D468" s="1" t="s">
        <v>57</v>
      </c>
      <c r="E468" s="31">
        <v>65163.593283750393</v>
      </c>
      <c r="F468" s="31">
        <v>58360.766884746678</v>
      </c>
      <c r="G468" s="31">
        <v>61656.124401602166</v>
      </c>
      <c r="H468" s="31">
        <v>77753.290306715789</v>
      </c>
      <c r="I468" s="31">
        <f t="shared" si="98"/>
        <v>65733.443719203759</v>
      </c>
      <c r="J468" s="38">
        <f t="shared" si="99"/>
        <v>5.4358586279878322E-2</v>
      </c>
      <c r="K468" s="31">
        <v>12054611.167620413</v>
      </c>
      <c r="L468" s="31">
        <v>12575586.799193058</v>
      </c>
      <c r="M468" s="31">
        <v>12773129.543664724</v>
      </c>
      <c r="N468" s="31">
        <v>12784053.016557164</v>
      </c>
      <c r="O468" s="31">
        <f t="shared" si="100"/>
        <v>12546845.131758841</v>
      </c>
      <c r="P468" s="7">
        <f t="shared" si="101"/>
        <v>0.17746414549320835</v>
      </c>
      <c r="Q468" s="26">
        <v>0.24298221861178806</v>
      </c>
      <c r="R468" s="8">
        <v>108.90000152587891</v>
      </c>
      <c r="S468" s="7">
        <f t="shared" si="102"/>
        <v>0.24314548880476669</v>
      </c>
      <c r="T468" s="38">
        <f t="shared" si="103"/>
        <v>0.22119728430325436</v>
      </c>
      <c r="U468" s="31">
        <v>4497.29150390625</v>
      </c>
      <c r="V468" s="31">
        <v>0</v>
      </c>
      <c r="W468" s="31">
        <v>0</v>
      </c>
      <c r="X468" s="31">
        <v>892.7520751953125</v>
      </c>
      <c r="Y468" s="31">
        <f t="shared" si="104"/>
        <v>1347.5108947753906</v>
      </c>
      <c r="Z468" s="7">
        <f t="shared" si="105"/>
        <v>2.8693674235745974E-2</v>
      </c>
      <c r="AA468" s="31" t="s">
        <v>1085</v>
      </c>
      <c r="AB468" s="31" t="s">
        <v>1088</v>
      </c>
      <c r="AC468" s="31" t="s">
        <v>1088</v>
      </c>
      <c r="AD468" s="31">
        <f t="shared" si="106"/>
        <v>0</v>
      </c>
      <c r="AE468" s="31">
        <f t="shared" si="107"/>
        <v>1</v>
      </c>
      <c r="AF468" s="7">
        <f t="shared" si="108"/>
        <v>0.5</v>
      </c>
      <c r="AG468" s="38">
        <f t="shared" si="109"/>
        <v>0.26434683711787299</v>
      </c>
      <c r="AH468" s="38">
        <f t="shared" si="110"/>
        <v>17.996756923366856</v>
      </c>
      <c r="AI468" s="38" t="str">
        <f t="shared" si="111"/>
        <v>G2</v>
      </c>
    </row>
    <row r="469" spans="1:35" x14ac:dyDescent="0.25">
      <c r="A469" s="1">
        <v>76736</v>
      </c>
      <c r="B469" s="1" t="s">
        <v>453</v>
      </c>
      <c r="C469" s="1">
        <v>76</v>
      </c>
      <c r="D469" s="1" t="s">
        <v>57</v>
      </c>
      <c r="E469" s="31">
        <v>106080.46281408111</v>
      </c>
      <c r="F469" s="31">
        <v>107041.41296349048</v>
      </c>
      <c r="G469" s="31">
        <v>111966.84737335859</v>
      </c>
      <c r="H469" s="31">
        <v>122010.06017509635</v>
      </c>
      <c r="I469" s="31">
        <f t="shared" si="98"/>
        <v>111774.69583150663</v>
      </c>
      <c r="J469" s="38">
        <f t="shared" si="99"/>
        <v>9.8664873309893569E-2</v>
      </c>
      <c r="K469" s="31">
        <v>10687566.306384016</v>
      </c>
      <c r="L469" s="31">
        <v>9603325.9307619669</v>
      </c>
      <c r="M469" s="31">
        <v>10304802.563850353</v>
      </c>
      <c r="N469" s="31">
        <v>10185355.080877572</v>
      </c>
      <c r="O469" s="31">
        <f t="shared" si="100"/>
        <v>10195262.470468476</v>
      </c>
      <c r="P469" s="7">
        <f t="shared" si="101"/>
        <v>0.13732011097289498</v>
      </c>
      <c r="Q469" s="26">
        <v>0.76388365859601715</v>
      </c>
      <c r="R469" s="8">
        <v>189.19999694824219</v>
      </c>
      <c r="S469" s="7">
        <f t="shared" si="102"/>
        <v>0.42243457387747207</v>
      </c>
      <c r="T469" s="38">
        <f t="shared" si="103"/>
        <v>0.4412127811487947</v>
      </c>
      <c r="U469" s="31">
        <v>119.89164733886719</v>
      </c>
      <c r="V469" s="31">
        <v>128.69273376464844</v>
      </c>
      <c r="W469" s="31">
        <v>0</v>
      </c>
      <c r="X469" s="31">
        <v>0</v>
      </c>
      <c r="Y469" s="31">
        <f t="shared" si="104"/>
        <v>62.146095275878906</v>
      </c>
      <c r="Z469" s="7">
        <f t="shared" si="105"/>
        <v>1.3233286794070286E-3</v>
      </c>
      <c r="AA469" s="31" t="s">
        <v>1087</v>
      </c>
      <c r="AB469" s="31" t="s">
        <v>1088</v>
      </c>
      <c r="AC469" s="31" t="s">
        <v>1087</v>
      </c>
      <c r="AD469" s="31">
        <f t="shared" si="106"/>
        <v>0</v>
      </c>
      <c r="AE469" s="31">
        <f t="shared" si="107"/>
        <v>0</v>
      </c>
      <c r="AF469" s="7">
        <f t="shared" si="108"/>
        <v>0</v>
      </c>
      <c r="AG469" s="38">
        <f t="shared" si="109"/>
        <v>6.616643397035143E-4</v>
      </c>
      <c r="AH469" s="38">
        <f t="shared" si="110"/>
        <v>18.017977293279728</v>
      </c>
      <c r="AI469" s="38" t="str">
        <f t="shared" si="111"/>
        <v>G2</v>
      </c>
    </row>
    <row r="470" spans="1:35" x14ac:dyDescent="0.25">
      <c r="A470" s="1">
        <v>8685</v>
      </c>
      <c r="B470" s="1" t="s">
        <v>1067</v>
      </c>
      <c r="C470" s="1">
        <v>8</v>
      </c>
      <c r="D470" s="1" t="s">
        <v>1102</v>
      </c>
      <c r="E470" s="31">
        <v>87420.3820225456</v>
      </c>
      <c r="F470" s="31">
        <v>78650.373946974636</v>
      </c>
      <c r="G470" s="31">
        <v>126498.7630538277</v>
      </c>
      <c r="H470" s="31">
        <v>141762.9242244607</v>
      </c>
      <c r="I470" s="31">
        <f t="shared" si="98"/>
        <v>108583.11081195215</v>
      </c>
      <c r="J470" s="38">
        <f t="shared" si="99"/>
        <v>9.5593556274202199E-2</v>
      </c>
      <c r="K470" s="31">
        <v>6459683.3218079014</v>
      </c>
      <c r="L470" s="31">
        <v>6279874.3323264522</v>
      </c>
      <c r="M470" s="31">
        <v>7727834.3965113368</v>
      </c>
      <c r="N470" s="31">
        <v>7555055.1749871382</v>
      </c>
      <c r="O470" s="31">
        <f t="shared" si="100"/>
        <v>7005611.8064082069</v>
      </c>
      <c r="P470" s="7">
        <f t="shared" si="101"/>
        <v>8.2869358093336565E-2</v>
      </c>
      <c r="Q470" s="26">
        <v>0.96470030798389006</v>
      </c>
      <c r="R470" s="8">
        <v>102.59999847412109</v>
      </c>
      <c r="S470" s="7">
        <f t="shared" si="102"/>
        <v>0.22907921424069191</v>
      </c>
      <c r="T470" s="38">
        <f t="shared" si="103"/>
        <v>0.42554962677263952</v>
      </c>
      <c r="U470" s="31">
        <v>5727.8017578125</v>
      </c>
      <c r="V470" s="31">
        <v>869.280517578125</v>
      </c>
      <c r="W470" s="31">
        <v>122.78355407714844</v>
      </c>
      <c r="X470" s="31">
        <v>590.94873046875</v>
      </c>
      <c r="Y470" s="31">
        <f t="shared" si="104"/>
        <v>1827.7036399841309</v>
      </c>
      <c r="Z470" s="7">
        <f t="shared" si="105"/>
        <v>3.891881917135321E-2</v>
      </c>
      <c r="AA470" s="31" t="s">
        <v>1087</v>
      </c>
      <c r="AB470" s="31" t="s">
        <v>1088</v>
      </c>
      <c r="AC470" s="31" t="s">
        <v>1087</v>
      </c>
      <c r="AD470" s="31">
        <f t="shared" si="106"/>
        <v>0</v>
      </c>
      <c r="AE470" s="31">
        <f t="shared" si="107"/>
        <v>0</v>
      </c>
      <c r="AF470" s="7">
        <f t="shared" si="108"/>
        <v>0</v>
      </c>
      <c r="AG470" s="38">
        <f t="shared" si="109"/>
        <v>1.9459409585676605E-2</v>
      </c>
      <c r="AH470" s="38">
        <f t="shared" si="110"/>
        <v>18.020086421083946</v>
      </c>
      <c r="AI470" s="38" t="str">
        <f t="shared" si="111"/>
        <v>G2</v>
      </c>
    </row>
    <row r="471" spans="1:35" x14ac:dyDescent="0.25">
      <c r="A471" s="1">
        <v>5591</v>
      </c>
      <c r="B471" s="1" t="s">
        <v>742</v>
      </c>
      <c r="C471" s="1">
        <v>5</v>
      </c>
      <c r="D471" s="1" t="s">
        <v>15</v>
      </c>
      <c r="E471" s="31">
        <v>187142.81173726672</v>
      </c>
      <c r="F471" s="31">
        <v>237439.19459629728</v>
      </c>
      <c r="G471" s="31">
        <v>233833.27761052488</v>
      </c>
      <c r="H471" s="31">
        <v>331844.2792553046</v>
      </c>
      <c r="I471" s="31">
        <f t="shared" si="98"/>
        <v>247564.89079984836</v>
      </c>
      <c r="J471" s="38">
        <f t="shared" si="99"/>
        <v>0.22933810824829404</v>
      </c>
      <c r="K471" s="31">
        <v>9527488.4070336316</v>
      </c>
      <c r="L471" s="31">
        <v>8625808.3596913498</v>
      </c>
      <c r="M471" s="31">
        <v>7240770.3507747799</v>
      </c>
      <c r="N471" s="31">
        <v>7631970.7564644786</v>
      </c>
      <c r="O471" s="31">
        <f t="shared" si="100"/>
        <v>8256509.4684910597</v>
      </c>
      <c r="P471" s="7">
        <f t="shared" si="101"/>
        <v>0.10422352086832432</v>
      </c>
      <c r="Q471" s="26">
        <v>0.3079453693549995</v>
      </c>
      <c r="R471" s="8">
        <v>217.69999694824219</v>
      </c>
      <c r="S471" s="7">
        <f t="shared" si="102"/>
        <v>0.48606768989068988</v>
      </c>
      <c r="T471" s="38">
        <f t="shared" si="103"/>
        <v>0.2994121933713379</v>
      </c>
      <c r="U471" s="31">
        <v>991.85791015625</v>
      </c>
      <c r="V471" s="31">
        <v>3583.84130859375</v>
      </c>
      <c r="W471" s="31">
        <v>0</v>
      </c>
      <c r="X471" s="31">
        <v>0</v>
      </c>
      <c r="Y471" s="31">
        <f t="shared" si="104"/>
        <v>1143.9248046875</v>
      </c>
      <c r="Z471" s="7">
        <f t="shared" si="105"/>
        <v>2.4358545688317884E-2</v>
      </c>
      <c r="AA471" s="31" t="s">
        <v>1087</v>
      </c>
      <c r="AB471" s="31" t="s">
        <v>1088</v>
      </c>
      <c r="AC471" s="31" t="s">
        <v>1087</v>
      </c>
      <c r="AD471" s="31">
        <f t="shared" si="106"/>
        <v>0</v>
      </c>
      <c r="AE471" s="31">
        <f t="shared" si="107"/>
        <v>0</v>
      </c>
      <c r="AF471" s="7">
        <f t="shared" si="108"/>
        <v>0</v>
      </c>
      <c r="AG471" s="38">
        <f t="shared" si="109"/>
        <v>1.2179272844158942E-2</v>
      </c>
      <c r="AH471" s="38">
        <f t="shared" si="110"/>
        <v>18.030985815459701</v>
      </c>
      <c r="AI471" s="38" t="str">
        <f t="shared" si="111"/>
        <v>G2</v>
      </c>
    </row>
    <row r="472" spans="1:35" x14ac:dyDescent="0.25">
      <c r="A472" s="1">
        <v>15897</v>
      </c>
      <c r="B472" s="1" t="s">
        <v>1117</v>
      </c>
      <c r="C472" s="1">
        <v>15</v>
      </c>
      <c r="D472" s="1" t="s">
        <v>827</v>
      </c>
      <c r="E472" s="31">
        <v>328245.20480978134</v>
      </c>
      <c r="F472" s="31">
        <v>521685.31797769078</v>
      </c>
      <c r="G472" s="31">
        <v>220210.55143613878</v>
      </c>
      <c r="H472" s="31">
        <v>273471.58365456748</v>
      </c>
      <c r="I472" s="31">
        <f t="shared" si="98"/>
        <v>335903.16446954454</v>
      </c>
      <c r="J472" s="38">
        <f t="shared" si="99"/>
        <v>0.31434754498990986</v>
      </c>
      <c r="K472" s="31">
        <v>9209384.0208628774</v>
      </c>
      <c r="L472" s="31">
        <v>10521146.505637795</v>
      </c>
      <c r="M472" s="31">
        <v>10857636.757963739</v>
      </c>
      <c r="N472" s="31">
        <v>11310741.79169528</v>
      </c>
      <c r="O472" s="31">
        <f t="shared" si="100"/>
        <v>10474727.269039923</v>
      </c>
      <c r="P472" s="7">
        <f t="shared" si="101"/>
        <v>0.142090874385017</v>
      </c>
      <c r="Q472" s="26">
        <v>0.23238973008558261</v>
      </c>
      <c r="R472" s="8">
        <v>138.10000610351563</v>
      </c>
      <c r="S472" s="7">
        <f t="shared" si="102"/>
        <v>0.30834153367758244</v>
      </c>
      <c r="T472" s="38">
        <f t="shared" si="103"/>
        <v>0.22760737938272735</v>
      </c>
      <c r="U472" s="31">
        <v>0</v>
      </c>
      <c r="V472" s="31">
        <v>0</v>
      </c>
      <c r="W472" s="31">
        <v>0</v>
      </c>
      <c r="X472" s="31">
        <v>0</v>
      </c>
      <c r="Y472" s="31">
        <f t="shared" si="104"/>
        <v>0</v>
      </c>
      <c r="Z472" s="7">
        <f t="shared" si="105"/>
        <v>0</v>
      </c>
      <c r="AA472" s="31" t="s">
        <v>1087</v>
      </c>
      <c r="AB472" s="31" t="s">
        <v>1088</v>
      </c>
      <c r="AC472" s="31" t="s">
        <v>1088</v>
      </c>
      <c r="AD472" s="31">
        <f t="shared" si="106"/>
        <v>0</v>
      </c>
      <c r="AE472" s="31">
        <f t="shared" si="107"/>
        <v>0</v>
      </c>
      <c r="AF472" s="7">
        <f t="shared" si="108"/>
        <v>0</v>
      </c>
      <c r="AG472" s="38">
        <f t="shared" si="109"/>
        <v>0</v>
      </c>
      <c r="AH472" s="38">
        <f t="shared" si="110"/>
        <v>18.065164145754572</v>
      </c>
      <c r="AI472" s="38" t="str">
        <f t="shared" si="111"/>
        <v>G2</v>
      </c>
    </row>
    <row r="473" spans="1:35" x14ac:dyDescent="0.25">
      <c r="A473" s="1">
        <v>5051</v>
      </c>
      <c r="B473" s="1" t="s">
        <v>1010</v>
      </c>
      <c r="C473" s="1">
        <v>5</v>
      </c>
      <c r="D473" s="1" t="s">
        <v>15</v>
      </c>
      <c r="E473" s="31">
        <v>44226.744256074373</v>
      </c>
      <c r="F473" s="31">
        <v>83283.59012856445</v>
      </c>
      <c r="G473" s="31">
        <v>108404.45443730926</v>
      </c>
      <c r="H473" s="31">
        <v>99286.270417154345</v>
      </c>
      <c r="I473" s="31">
        <f t="shared" si="98"/>
        <v>83800.264809775603</v>
      </c>
      <c r="J473" s="38">
        <f t="shared" si="99"/>
        <v>7.1744598263355885E-2</v>
      </c>
      <c r="K473" s="31">
        <v>7512516.3655936113</v>
      </c>
      <c r="L473" s="31">
        <v>9154218.180612294</v>
      </c>
      <c r="M473" s="31">
        <v>7354554.985592002</v>
      </c>
      <c r="N473" s="31">
        <v>7333133.1940440843</v>
      </c>
      <c r="O473" s="31">
        <f t="shared" si="100"/>
        <v>7838605.6814604979</v>
      </c>
      <c r="P473" s="7">
        <f t="shared" si="101"/>
        <v>9.7089455658165388E-2</v>
      </c>
      <c r="Q473" s="26">
        <v>0.42020574389119986</v>
      </c>
      <c r="R473" s="8">
        <v>62.900001525878906</v>
      </c>
      <c r="S473" s="7">
        <f t="shared" si="102"/>
        <v>0.14043940681852038</v>
      </c>
      <c r="T473" s="38">
        <f t="shared" si="103"/>
        <v>0.21924486878929519</v>
      </c>
      <c r="U473" s="31">
        <v>409.30075073242188</v>
      </c>
      <c r="V473" s="31">
        <v>0</v>
      </c>
      <c r="W473" s="31">
        <v>0</v>
      </c>
      <c r="X473" s="31">
        <v>0</v>
      </c>
      <c r="Y473" s="31">
        <f t="shared" si="104"/>
        <v>102.32518768310547</v>
      </c>
      <c r="Z473" s="7">
        <f t="shared" si="105"/>
        <v>2.1788956311035949E-3</v>
      </c>
      <c r="AA473" s="31" t="s">
        <v>1087</v>
      </c>
      <c r="AB473" s="31" t="s">
        <v>1086</v>
      </c>
      <c r="AC473" s="31" t="s">
        <v>1087</v>
      </c>
      <c r="AD473" s="31">
        <f t="shared" si="106"/>
        <v>1</v>
      </c>
      <c r="AE473" s="31">
        <f t="shared" si="107"/>
        <v>1</v>
      </c>
      <c r="AF473" s="7">
        <f t="shared" si="108"/>
        <v>0.5</v>
      </c>
      <c r="AG473" s="38">
        <f t="shared" si="109"/>
        <v>0.25108944781555181</v>
      </c>
      <c r="AH473" s="38">
        <f t="shared" si="110"/>
        <v>18.069297162273426</v>
      </c>
      <c r="AI473" s="38" t="str">
        <f t="shared" si="111"/>
        <v>G2</v>
      </c>
    </row>
    <row r="474" spans="1:35" x14ac:dyDescent="0.25">
      <c r="A474" s="1">
        <v>23068</v>
      </c>
      <c r="B474" s="1" t="s">
        <v>431</v>
      </c>
      <c r="C474" s="1">
        <v>23</v>
      </c>
      <c r="D474" s="1" t="s">
        <v>410</v>
      </c>
      <c r="E474" s="31">
        <v>32528.884970626888</v>
      </c>
      <c r="F474" s="31">
        <v>56400.100735399377</v>
      </c>
      <c r="G474" s="31">
        <v>66922.108684640581</v>
      </c>
      <c r="H474" s="31">
        <v>110724.76878884567</v>
      </c>
      <c r="I474" s="31">
        <f t="shared" si="98"/>
        <v>66643.965794878124</v>
      </c>
      <c r="J474" s="38">
        <f t="shared" si="99"/>
        <v>5.5234797298935594E-2</v>
      </c>
      <c r="K474" s="31">
        <v>7445055.6484007342</v>
      </c>
      <c r="L474" s="31">
        <v>6822868.0691117821</v>
      </c>
      <c r="M474" s="31">
        <v>5210953.6750854533</v>
      </c>
      <c r="N474" s="31">
        <v>4980338.0557992561</v>
      </c>
      <c r="O474" s="31">
        <f t="shared" si="100"/>
        <v>6114803.8620993067</v>
      </c>
      <c r="P474" s="7">
        <f t="shared" si="101"/>
        <v>6.7662312448730888E-2</v>
      </c>
      <c r="Q474" s="26">
        <v>0.51745367836760225</v>
      </c>
      <c r="R474" s="8">
        <v>54.099998474121094</v>
      </c>
      <c r="S474" s="7">
        <f t="shared" si="102"/>
        <v>0.12079127997258439</v>
      </c>
      <c r="T474" s="38">
        <f t="shared" si="103"/>
        <v>0.23530242359630585</v>
      </c>
      <c r="U474" s="31">
        <v>693.09124755859375</v>
      </c>
      <c r="V474" s="31">
        <v>213.23356628417969</v>
      </c>
      <c r="W474" s="31">
        <v>0</v>
      </c>
      <c r="X474" s="31">
        <v>0</v>
      </c>
      <c r="Y474" s="31">
        <f t="shared" si="104"/>
        <v>226.58120346069336</v>
      </c>
      <c r="Z474" s="7">
        <f t="shared" si="105"/>
        <v>4.8247826902565452E-3</v>
      </c>
      <c r="AA474" s="31" t="s">
        <v>1085</v>
      </c>
      <c r="AB474" s="31" t="s">
        <v>1088</v>
      </c>
      <c r="AC474" s="31" t="s">
        <v>1087</v>
      </c>
      <c r="AD474" s="31">
        <f t="shared" si="106"/>
        <v>0</v>
      </c>
      <c r="AE474" s="31">
        <f t="shared" si="107"/>
        <v>1</v>
      </c>
      <c r="AF474" s="7">
        <f t="shared" si="108"/>
        <v>0.5</v>
      </c>
      <c r="AG474" s="38">
        <f t="shared" si="109"/>
        <v>0.25241239134512827</v>
      </c>
      <c r="AH474" s="38">
        <f t="shared" si="110"/>
        <v>18.098320408012324</v>
      </c>
      <c r="AI474" s="38" t="str">
        <f t="shared" si="111"/>
        <v>G2</v>
      </c>
    </row>
    <row r="475" spans="1:35" x14ac:dyDescent="0.25">
      <c r="A475" s="1">
        <v>52354</v>
      </c>
      <c r="B475" s="1" t="s">
        <v>411</v>
      </c>
      <c r="C475" s="1">
        <v>52</v>
      </c>
      <c r="D475" s="1" t="s">
        <v>18</v>
      </c>
      <c r="E475" s="31">
        <v>190871.71485262978</v>
      </c>
      <c r="F475" s="31">
        <v>81125.014215797753</v>
      </c>
      <c r="G475" s="31">
        <v>142243.71636960743</v>
      </c>
      <c r="H475" s="31">
        <v>235200.76206053002</v>
      </c>
      <c r="I475" s="31">
        <f t="shared" si="98"/>
        <v>162360.30187464124</v>
      </c>
      <c r="J475" s="38">
        <f t="shared" si="99"/>
        <v>0.14734427011403695</v>
      </c>
      <c r="K475" s="31">
        <v>6347922.8055022694</v>
      </c>
      <c r="L475" s="31">
        <v>9832554.2843256295</v>
      </c>
      <c r="M475" s="31">
        <v>7645718.7777443547</v>
      </c>
      <c r="N475" s="31">
        <v>7962170.421259718</v>
      </c>
      <c r="O475" s="31">
        <f t="shared" si="100"/>
        <v>7947091.5722079929</v>
      </c>
      <c r="P475" s="7">
        <f t="shared" si="101"/>
        <v>9.8941425999171675E-2</v>
      </c>
      <c r="Q475" s="26">
        <v>9.4130853110968568E-2</v>
      </c>
      <c r="R475" s="8">
        <v>110.90000152587891</v>
      </c>
      <c r="S475" s="7">
        <f t="shared" si="102"/>
        <v>0.24761097063025567</v>
      </c>
      <c r="T475" s="38">
        <f t="shared" si="103"/>
        <v>0.14689441658013197</v>
      </c>
      <c r="U475" s="31">
        <v>0</v>
      </c>
      <c r="V475" s="31">
        <v>0</v>
      </c>
      <c r="W475" s="31">
        <v>0</v>
      </c>
      <c r="X475" s="31">
        <v>0</v>
      </c>
      <c r="Y475" s="31">
        <f t="shared" si="104"/>
        <v>0</v>
      </c>
      <c r="Z475" s="7">
        <f t="shared" si="105"/>
        <v>0</v>
      </c>
      <c r="AA475" s="31" t="s">
        <v>1085</v>
      </c>
      <c r="AB475" s="31" t="s">
        <v>1088</v>
      </c>
      <c r="AC475" s="31" t="s">
        <v>1087</v>
      </c>
      <c r="AD475" s="31">
        <f t="shared" si="106"/>
        <v>0</v>
      </c>
      <c r="AE475" s="31">
        <f t="shared" si="107"/>
        <v>1</v>
      </c>
      <c r="AF475" s="7">
        <f t="shared" si="108"/>
        <v>0.5</v>
      </c>
      <c r="AG475" s="38">
        <f t="shared" si="109"/>
        <v>0.25</v>
      </c>
      <c r="AH475" s="38">
        <f t="shared" si="110"/>
        <v>18.141289556472294</v>
      </c>
      <c r="AI475" s="38" t="str">
        <f t="shared" si="111"/>
        <v>G2</v>
      </c>
    </row>
    <row r="476" spans="1:35" x14ac:dyDescent="0.25">
      <c r="A476" s="1">
        <v>25745</v>
      </c>
      <c r="B476" s="1" t="s">
        <v>818</v>
      </c>
      <c r="C476" s="1">
        <v>25</v>
      </c>
      <c r="D476" s="1" t="s">
        <v>61</v>
      </c>
      <c r="E476" s="31">
        <v>242760.45854434292</v>
      </c>
      <c r="F476" s="31">
        <v>226124.44313280971</v>
      </c>
      <c r="G476" s="31">
        <v>236636.48026848078</v>
      </c>
      <c r="H476" s="31">
        <v>273024.35402149247</v>
      </c>
      <c r="I476" s="31">
        <f t="shared" si="98"/>
        <v>244636.43399178144</v>
      </c>
      <c r="J476" s="38">
        <f t="shared" si="99"/>
        <v>0.22652000400610847</v>
      </c>
      <c r="K476" s="31">
        <v>11396630.155227335</v>
      </c>
      <c r="L476" s="31">
        <v>11173997.913979162</v>
      </c>
      <c r="M476" s="31">
        <v>12464262.891151749</v>
      </c>
      <c r="N476" s="31">
        <v>12343670.020089805</v>
      </c>
      <c r="O476" s="31">
        <f t="shared" si="100"/>
        <v>11844640.245112013</v>
      </c>
      <c r="P476" s="7">
        <f t="shared" si="101"/>
        <v>0.16547675603252279</v>
      </c>
      <c r="Q476" s="26">
        <v>0.55769671943106214</v>
      </c>
      <c r="R476" s="8">
        <v>105.30000305175781</v>
      </c>
      <c r="S476" s="7">
        <f t="shared" si="102"/>
        <v>0.2351076249257788</v>
      </c>
      <c r="T476" s="38">
        <f t="shared" si="103"/>
        <v>0.31942703346312123</v>
      </c>
      <c r="U476" s="31">
        <v>810.1171875</v>
      </c>
      <c r="V476" s="31">
        <v>415.56497192382813</v>
      </c>
      <c r="W476" s="31">
        <v>0</v>
      </c>
      <c r="X476" s="31">
        <v>0</v>
      </c>
      <c r="Y476" s="31">
        <f t="shared" si="104"/>
        <v>306.42053985595703</v>
      </c>
      <c r="Z476" s="7">
        <f t="shared" si="105"/>
        <v>6.5248683211825117E-3</v>
      </c>
      <c r="AA476" s="31" t="s">
        <v>1087</v>
      </c>
      <c r="AB476" s="31" t="s">
        <v>1088</v>
      </c>
      <c r="AC476" s="31" t="s">
        <v>1087</v>
      </c>
      <c r="AD476" s="31">
        <f t="shared" si="106"/>
        <v>0</v>
      </c>
      <c r="AE476" s="31">
        <f t="shared" si="107"/>
        <v>0</v>
      </c>
      <c r="AF476" s="7">
        <f t="shared" si="108"/>
        <v>0</v>
      </c>
      <c r="AG476" s="38">
        <f t="shared" si="109"/>
        <v>3.2624341605912558E-3</v>
      </c>
      <c r="AH476" s="38">
        <f t="shared" si="110"/>
        <v>18.306982387660696</v>
      </c>
      <c r="AI476" s="38" t="str">
        <f t="shared" si="111"/>
        <v>G2</v>
      </c>
    </row>
    <row r="477" spans="1:35" x14ac:dyDescent="0.25">
      <c r="A477" s="1">
        <v>27495</v>
      </c>
      <c r="B477" s="1" t="s">
        <v>165</v>
      </c>
      <c r="C477" s="1">
        <v>27</v>
      </c>
      <c r="D477" s="1" t="s">
        <v>1145</v>
      </c>
      <c r="E477" s="31">
        <v>49701.367598417281</v>
      </c>
      <c r="F477" s="31">
        <v>33871.61968011914</v>
      </c>
      <c r="G477" s="31">
        <v>33327.436578244968</v>
      </c>
      <c r="H477" s="31">
        <v>98976.911893531462</v>
      </c>
      <c r="I477" s="31">
        <f t="shared" si="98"/>
        <v>53969.333937578209</v>
      </c>
      <c r="J477" s="38">
        <f t="shared" si="99"/>
        <v>4.3037781550981015E-2</v>
      </c>
      <c r="K477" s="31">
        <v>2015221.5636653663</v>
      </c>
      <c r="L477" s="31">
        <v>2216170.407075278</v>
      </c>
      <c r="M477" s="31">
        <v>2164925.9698202414</v>
      </c>
      <c r="N477" s="31">
        <v>2208634.6241448605</v>
      </c>
      <c r="O477" s="31">
        <f t="shared" si="100"/>
        <v>2151238.1411764366</v>
      </c>
      <c r="P477" s="7">
        <f t="shared" si="101"/>
        <v>7.0292586956154204E-10</v>
      </c>
      <c r="Q477" s="26">
        <v>0.43761660447761191</v>
      </c>
      <c r="R477" s="8">
        <v>139.60000610351563</v>
      </c>
      <c r="S477" s="7">
        <f t="shared" si="102"/>
        <v>0.31169064504669919</v>
      </c>
      <c r="T477" s="38">
        <f t="shared" si="103"/>
        <v>0.249769083409079</v>
      </c>
      <c r="U477" s="31">
        <v>2043.1395263671875</v>
      </c>
      <c r="V477" s="31">
        <v>626.87005615234375</v>
      </c>
      <c r="W477" s="31">
        <v>0</v>
      </c>
      <c r="X477" s="31">
        <v>0</v>
      </c>
      <c r="Y477" s="31">
        <f t="shared" si="104"/>
        <v>667.50239562988281</v>
      </c>
      <c r="Z477" s="7">
        <f t="shared" si="105"/>
        <v>1.4213685667436783E-2</v>
      </c>
      <c r="AA477" s="31" t="s">
        <v>1085</v>
      </c>
      <c r="AB477" s="31" t="s">
        <v>1088</v>
      </c>
      <c r="AC477" s="31" t="s">
        <v>1088</v>
      </c>
      <c r="AD477" s="31">
        <f t="shared" si="106"/>
        <v>0</v>
      </c>
      <c r="AE477" s="31">
        <f t="shared" si="107"/>
        <v>1</v>
      </c>
      <c r="AF477" s="7">
        <f t="shared" si="108"/>
        <v>0.5</v>
      </c>
      <c r="AG477" s="38">
        <f t="shared" si="109"/>
        <v>0.25710684283371837</v>
      </c>
      <c r="AH477" s="38">
        <f t="shared" si="110"/>
        <v>18.330456926459281</v>
      </c>
      <c r="AI477" s="38" t="str">
        <f t="shared" si="111"/>
        <v>G2</v>
      </c>
    </row>
    <row r="478" spans="1:35" x14ac:dyDescent="0.25">
      <c r="A478" s="1">
        <v>23417</v>
      </c>
      <c r="B478" s="1" t="s">
        <v>687</v>
      </c>
      <c r="C478" s="1">
        <v>23</v>
      </c>
      <c r="D478" s="1" t="s">
        <v>410</v>
      </c>
      <c r="E478" s="31">
        <v>86333.200211632546</v>
      </c>
      <c r="F478" s="31">
        <v>102892.03062418065</v>
      </c>
      <c r="G478" s="31">
        <v>103597.11953995252</v>
      </c>
      <c r="H478" s="31">
        <v>112158.26651562381</v>
      </c>
      <c r="I478" s="31">
        <f t="shared" si="98"/>
        <v>101245.15422284737</v>
      </c>
      <c r="J478" s="38">
        <f t="shared" si="99"/>
        <v>8.8532114720491883E-2</v>
      </c>
      <c r="K478" s="31">
        <v>7521702.2660015356</v>
      </c>
      <c r="L478" s="31">
        <v>7986370.4749085391</v>
      </c>
      <c r="M478" s="31">
        <v>8185512.7307297774</v>
      </c>
      <c r="N478" s="31">
        <v>8268305.2511226935</v>
      </c>
      <c r="O478" s="31">
        <f t="shared" si="100"/>
        <v>7990472.6806906369</v>
      </c>
      <c r="P478" s="7">
        <f t="shared" si="101"/>
        <v>9.9681987981160916E-2</v>
      </c>
      <c r="Q478" s="26">
        <v>0.461285384439727</v>
      </c>
      <c r="R478" s="8">
        <v>75.900001525878906</v>
      </c>
      <c r="S478" s="7">
        <f t="shared" si="102"/>
        <v>0.16946503868419868</v>
      </c>
      <c r="T478" s="38">
        <f t="shared" si="103"/>
        <v>0.2434774703683622</v>
      </c>
      <c r="U478" s="31">
        <v>41521.2265625</v>
      </c>
      <c r="V478" s="31">
        <v>2356.515869140625</v>
      </c>
      <c r="W478" s="31">
        <v>2028.6591796875</v>
      </c>
      <c r="X478" s="31">
        <v>36113.203125</v>
      </c>
      <c r="Y478" s="31">
        <f t="shared" si="104"/>
        <v>20504.901184082031</v>
      </c>
      <c r="Z478" s="7">
        <f t="shared" si="105"/>
        <v>0.43662797613987564</v>
      </c>
      <c r="AA478" s="31" t="s">
        <v>1087</v>
      </c>
      <c r="AB478" s="31" t="s">
        <v>1088</v>
      </c>
      <c r="AC478" s="31" t="s">
        <v>1088</v>
      </c>
      <c r="AD478" s="31">
        <f t="shared" si="106"/>
        <v>0</v>
      </c>
      <c r="AE478" s="31">
        <f t="shared" si="107"/>
        <v>0</v>
      </c>
      <c r="AF478" s="7">
        <f t="shared" si="108"/>
        <v>0</v>
      </c>
      <c r="AG478" s="38">
        <f t="shared" si="109"/>
        <v>0.21831398806993782</v>
      </c>
      <c r="AH478" s="38">
        <f t="shared" si="110"/>
        <v>18.344119105293064</v>
      </c>
      <c r="AI478" s="38" t="str">
        <f t="shared" si="111"/>
        <v>G2</v>
      </c>
    </row>
    <row r="479" spans="1:35" x14ac:dyDescent="0.25">
      <c r="A479" s="1">
        <v>52385</v>
      </c>
      <c r="B479" s="1" t="s">
        <v>774</v>
      </c>
      <c r="C479" s="1">
        <v>52</v>
      </c>
      <c r="D479" s="1" t="s">
        <v>18</v>
      </c>
      <c r="E479" s="31">
        <v>34814.827606925151</v>
      </c>
      <c r="F479" s="31">
        <v>27213.042614200942</v>
      </c>
      <c r="G479" s="31">
        <v>50893.936254917768</v>
      </c>
      <c r="H479" s="31">
        <v>96082.986949459257</v>
      </c>
      <c r="I479" s="31">
        <f t="shared" si="98"/>
        <v>52251.198356375782</v>
      </c>
      <c r="J479" s="38">
        <f t="shared" si="99"/>
        <v>4.1384390195951047E-2</v>
      </c>
      <c r="K479" s="31">
        <v>4872357.360650721</v>
      </c>
      <c r="L479" s="31">
        <v>4195513.3948789882</v>
      </c>
      <c r="M479" s="31">
        <v>3915261.7101091077</v>
      </c>
      <c r="N479" s="31">
        <v>4037977.864407524</v>
      </c>
      <c r="O479" s="31">
        <f t="shared" si="100"/>
        <v>4255277.5825115852</v>
      </c>
      <c r="P479" s="7">
        <f t="shared" si="101"/>
        <v>3.5918207345388309E-2</v>
      </c>
      <c r="Q479" s="26">
        <v>0.31653191123344226</v>
      </c>
      <c r="R479" s="8">
        <v>190.39999389648438</v>
      </c>
      <c r="S479" s="7">
        <f t="shared" si="102"/>
        <v>0.42511385615898095</v>
      </c>
      <c r="T479" s="38">
        <f t="shared" si="103"/>
        <v>0.25918799157927053</v>
      </c>
      <c r="U479" s="31">
        <v>0</v>
      </c>
      <c r="V479" s="31">
        <v>0</v>
      </c>
      <c r="W479" s="31">
        <v>0</v>
      </c>
      <c r="X479" s="31">
        <v>0</v>
      </c>
      <c r="Y479" s="31">
        <f t="shared" si="104"/>
        <v>0</v>
      </c>
      <c r="Z479" s="7">
        <f t="shared" si="105"/>
        <v>0</v>
      </c>
      <c r="AA479" s="31" t="s">
        <v>1085</v>
      </c>
      <c r="AB479" s="31" t="s">
        <v>1088</v>
      </c>
      <c r="AC479" s="31" t="s">
        <v>1087</v>
      </c>
      <c r="AD479" s="31">
        <f t="shared" si="106"/>
        <v>0</v>
      </c>
      <c r="AE479" s="31">
        <f t="shared" si="107"/>
        <v>1</v>
      </c>
      <c r="AF479" s="7">
        <f t="shared" si="108"/>
        <v>0.5</v>
      </c>
      <c r="AG479" s="38">
        <f t="shared" si="109"/>
        <v>0.25</v>
      </c>
      <c r="AH479" s="38">
        <f t="shared" si="110"/>
        <v>18.352412725840715</v>
      </c>
      <c r="AI479" s="38" t="str">
        <f t="shared" si="111"/>
        <v>G2</v>
      </c>
    </row>
    <row r="480" spans="1:35" x14ac:dyDescent="0.25">
      <c r="A480" s="1">
        <v>76563</v>
      </c>
      <c r="B480" s="1" t="s">
        <v>658</v>
      </c>
      <c r="C480" s="1">
        <v>76</v>
      </c>
      <c r="D480" s="1" t="s">
        <v>57</v>
      </c>
      <c r="E480" s="31">
        <v>122699.97639548084</v>
      </c>
      <c r="F480" s="31">
        <v>141087.83812305558</v>
      </c>
      <c r="G480" s="31">
        <v>171800.54926788228</v>
      </c>
      <c r="H480" s="31">
        <v>182693.11759401293</v>
      </c>
      <c r="I480" s="31">
        <f t="shared" si="98"/>
        <v>154570.37034510792</v>
      </c>
      <c r="J480" s="38">
        <f t="shared" si="99"/>
        <v>0.13984788531872763</v>
      </c>
      <c r="K480" s="31">
        <v>10028294.532011844</v>
      </c>
      <c r="L480" s="31">
        <v>9520133.8994028326</v>
      </c>
      <c r="M480" s="31">
        <v>10728176.69691927</v>
      </c>
      <c r="N480" s="31">
        <v>12189562.459289109</v>
      </c>
      <c r="O480" s="31">
        <f t="shared" si="100"/>
        <v>10616541.896905765</v>
      </c>
      <c r="P480" s="7">
        <f t="shared" si="101"/>
        <v>0.14451180196296054</v>
      </c>
      <c r="Q480" s="26">
        <v>0.87248626398534823</v>
      </c>
      <c r="R480" s="8">
        <v>93.099998474121094</v>
      </c>
      <c r="S480" s="7">
        <f t="shared" si="102"/>
        <v>0.20786817556961931</v>
      </c>
      <c r="T480" s="38">
        <f t="shared" si="103"/>
        <v>0.40828874717264263</v>
      </c>
      <c r="U480" s="31">
        <v>0</v>
      </c>
      <c r="V480" s="31">
        <v>398.16195678710938</v>
      </c>
      <c r="W480" s="31">
        <v>0</v>
      </c>
      <c r="X480" s="31">
        <v>571.20062255859375</v>
      </c>
      <c r="Y480" s="31">
        <f t="shared" si="104"/>
        <v>242.34064483642578</v>
      </c>
      <c r="Z480" s="7">
        <f t="shared" si="105"/>
        <v>5.1603616297114111E-3</v>
      </c>
      <c r="AA480" s="31" t="s">
        <v>1087</v>
      </c>
      <c r="AB480" s="31" t="s">
        <v>1088</v>
      </c>
      <c r="AC480" s="31" t="s">
        <v>1087</v>
      </c>
      <c r="AD480" s="31">
        <f t="shared" si="106"/>
        <v>0</v>
      </c>
      <c r="AE480" s="31">
        <f t="shared" si="107"/>
        <v>0</v>
      </c>
      <c r="AF480" s="7">
        <f t="shared" si="108"/>
        <v>0</v>
      </c>
      <c r="AG480" s="38">
        <f t="shared" si="109"/>
        <v>2.5801808148557055E-3</v>
      </c>
      <c r="AH480" s="38">
        <f t="shared" si="110"/>
        <v>18.357227110207532</v>
      </c>
      <c r="AI480" s="38" t="str">
        <f t="shared" si="111"/>
        <v>G2</v>
      </c>
    </row>
    <row r="481" spans="1:35" x14ac:dyDescent="0.25">
      <c r="A481" s="1">
        <v>15106</v>
      </c>
      <c r="B481" s="1" t="s">
        <v>40</v>
      </c>
      <c r="C481" s="1">
        <v>15</v>
      </c>
      <c r="D481" s="1" t="s">
        <v>827</v>
      </c>
      <c r="E481" s="31">
        <v>102768.18658623614</v>
      </c>
      <c r="F481" s="31">
        <v>119537.04066372312</v>
      </c>
      <c r="G481" s="31">
        <v>125651.47483068328</v>
      </c>
      <c r="H481" s="31">
        <v>252344.80612787299</v>
      </c>
      <c r="I481" s="31">
        <f t="shared" si="98"/>
        <v>150075.37705212887</v>
      </c>
      <c r="J481" s="38">
        <f t="shared" si="99"/>
        <v>0.13552227613349208</v>
      </c>
      <c r="K481" s="31">
        <v>7191393.5138787711</v>
      </c>
      <c r="L481" s="31">
        <v>8330852.5611357624</v>
      </c>
      <c r="M481" s="31">
        <v>8611151.3481687661</v>
      </c>
      <c r="N481" s="31">
        <v>8770787.6583756991</v>
      </c>
      <c r="O481" s="31">
        <f t="shared" si="100"/>
        <v>8226046.2703897497</v>
      </c>
      <c r="P481" s="7">
        <f t="shared" si="101"/>
        <v>0.10370348145133564</v>
      </c>
      <c r="Q481" s="26">
        <v>0.21052631578947367</v>
      </c>
      <c r="R481" s="8">
        <v>81.800003051757813</v>
      </c>
      <c r="S481" s="7">
        <f t="shared" si="102"/>
        <v>0.18263821347628342</v>
      </c>
      <c r="T481" s="38">
        <f t="shared" si="103"/>
        <v>0.16562267023903091</v>
      </c>
      <c r="U481" s="31">
        <v>0</v>
      </c>
      <c r="V481" s="31">
        <v>0</v>
      </c>
      <c r="W481" s="31">
        <v>0</v>
      </c>
      <c r="X481" s="31">
        <v>0</v>
      </c>
      <c r="Y481" s="31">
        <f t="shared" si="104"/>
        <v>0</v>
      </c>
      <c r="Z481" s="7">
        <f t="shared" si="105"/>
        <v>0</v>
      </c>
      <c r="AA481" s="31" t="s">
        <v>1085</v>
      </c>
      <c r="AB481" s="31" t="s">
        <v>1088</v>
      </c>
      <c r="AC481" s="31" t="s">
        <v>1087</v>
      </c>
      <c r="AD481" s="31">
        <f t="shared" si="106"/>
        <v>0</v>
      </c>
      <c r="AE481" s="31">
        <f t="shared" si="107"/>
        <v>1</v>
      </c>
      <c r="AF481" s="7">
        <f t="shared" si="108"/>
        <v>0.5</v>
      </c>
      <c r="AG481" s="38">
        <f t="shared" si="109"/>
        <v>0.25</v>
      </c>
      <c r="AH481" s="38">
        <f t="shared" si="110"/>
        <v>18.371498212417432</v>
      </c>
      <c r="AI481" s="38" t="str">
        <f t="shared" si="111"/>
        <v>G2</v>
      </c>
    </row>
    <row r="482" spans="1:35" x14ac:dyDescent="0.25">
      <c r="A482" s="1">
        <v>20383</v>
      </c>
      <c r="B482" s="1" t="s">
        <v>387</v>
      </c>
      <c r="C482" s="1">
        <v>20</v>
      </c>
      <c r="D482" s="1" t="s">
        <v>28</v>
      </c>
      <c r="E482" s="31">
        <v>215892.30456805701</v>
      </c>
      <c r="F482" s="31">
        <v>151168.18247697948</v>
      </c>
      <c r="G482" s="31">
        <v>213894.68317204239</v>
      </c>
      <c r="H482" s="31">
        <v>246926.79874162472</v>
      </c>
      <c r="I482" s="31">
        <f t="shared" si="98"/>
        <v>206970.49223967589</v>
      </c>
      <c r="J482" s="38">
        <f t="shared" si="99"/>
        <v>0.19027342186594365</v>
      </c>
      <c r="K482" s="31">
        <v>7652233.638609007</v>
      </c>
      <c r="L482" s="31">
        <v>8418157.520202294</v>
      </c>
      <c r="M482" s="31">
        <v>9132396.6648570448</v>
      </c>
      <c r="N482" s="31">
        <v>11681587.286532151</v>
      </c>
      <c r="O482" s="31">
        <f t="shared" si="100"/>
        <v>9221093.7775501236</v>
      </c>
      <c r="P482" s="7">
        <f t="shared" si="101"/>
        <v>0.12069000807204096</v>
      </c>
      <c r="Q482" s="26">
        <v>0.48291853454938938</v>
      </c>
      <c r="R482" s="8">
        <v>94</v>
      </c>
      <c r="S482" s="7">
        <f t="shared" si="102"/>
        <v>0.2098776457979816</v>
      </c>
      <c r="T482" s="38">
        <f t="shared" si="103"/>
        <v>0.27116206280647065</v>
      </c>
      <c r="U482" s="31">
        <v>7840.60986328125</v>
      </c>
      <c r="V482" s="31">
        <v>6789.8779296875</v>
      </c>
      <c r="W482" s="31">
        <v>19168.6171875</v>
      </c>
      <c r="X482" s="31">
        <v>0</v>
      </c>
      <c r="Y482" s="31">
        <f t="shared" si="104"/>
        <v>8449.7762451171875</v>
      </c>
      <c r="Z482" s="7">
        <f t="shared" si="105"/>
        <v>0.17992813852740758</v>
      </c>
      <c r="AA482" s="31" t="s">
        <v>1087</v>
      </c>
      <c r="AB482" s="31" t="s">
        <v>1088</v>
      </c>
      <c r="AC482" s="31" t="s">
        <v>1087</v>
      </c>
      <c r="AD482" s="31">
        <f t="shared" si="106"/>
        <v>0</v>
      </c>
      <c r="AE482" s="31">
        <f t="shared" si="107"/>
        <v>0</v>
      </c>
      <c r="AF482" s="7">
        <f t="shared" si="108"/>
        <v>0</v>
      </c>
      <c r="AG482" s="38">
        <f t="shared" si="109"/>
        <v>8.9964069263703789E-2</v>
      </c>
      <c r="AH482" s="38">
        <f t="shared" si="110"/>
        <v>18.379985131203934</v>
      </c>
      <c r="AI482" s="38" t="str">
        <f t="shared" si="111"/>
        <v>G2</v>
      </c>
    </row>
    <row r="483" spans="1:35" x14ac:dyDescent="0.25">
      <c r="A483" s="1">
        <v>52036</v>
      </c>
      <c r="B483" s="1" t="s">
        <v>1167</v>
      </c>
      <c r="C483" s="1">
        <v>52</v>
      </c>
      <c r="D483" s="1" t="s">
        <v>18</v>
      </c>
      <c r="E483" s="31">
        <v>44725.931931356223</v>
      </c>
      <c r="F483" s="31">
        <v>62330.291302144215</v>
      </c>
      <c r="G483" s="31">
        <v>68910.409295858146</v>
      </c>
      <c r="H483" s="31">
        <v>87624.87908397938</v>
      </c>
      <c r="I483" s="31">
        <f t="shared" si="98"/>
        <v>65897.877903334491</v>
      </c>
      <c r="J483" s="38">
        <f t="shared" si="99"/>
        <v>5.4516824117152425E-2</v>
      </c>
      <c r="K483" s="31">
        <v>5032332.2362283068</v>
      </c>
      <c r="L483" s="31">
        <v>5753362.0847965498</v>
      </c>
      <c r="M483" s="31">
        <v>5776732.2909184005</v>
      </c>
      <c r="N483" s="31">
        <v>5696071.8710681926</v>
      </c>
      <c r="O483" s="31">
        <f t="shared" si="100"/>
        <v>5564624.6207528627</v>
      </c>
      <c r="P483" s="7">
        <f t="shared" si="101"/>
        <v>5.8270163569366311E-2</v>
      </c>
      <c r="Q483" s="26">
        <v>0.22603416631370887</v>
      </c>
      <c r="R483" s="8">
        <v>124.5</v>
      </c>
      <c r="S483" s="7">
        <f t="shared" si="102"/>
        <v>0.27797624363668838</v>
      </c>
      <c r="T483" s="38">
        <f t="shared" si="103"/>
        <v>0.18742685783992119</v>
      </c>
      <c r="U483" s="31">
        <v>0</v>
      </c>
      <c r="V483" s="31">
        <v>0</v>
      </c>
      <c r="W483" s="31">
        <v>22762.86328125</v>
      </c>
      <c r="X483" s="31">
        <v>0</v>
      </c>
      <c r="Y483" s="31">
        <f t="shared" si="104"/>
        <v>5690.7158203125</v>
      </c>
      <c r="Z483" s="7">
        <f t="shared" si="105"/>
        <v>0.12117716194307307</v>
      </c>
      <c r="AA483" s="31" t="s">
        <v>1085</v>
      </c>
      <c r="AB483" s="31" t="s">
        <v>1088</v>
      </c>
      <c r="AC483" s="31" t="s">
        <v>1088</v>
      </c>
      <c r="AD483" s="31">
        <f t="shared" si="106"/>
        <v>0</v>
      </c>
      <c r="AE483" s="31">
        <f t="shared" si="107"/>
        <v>1</v>
      </c>
      <c r="AF483" s="7">
        <f t="shared" si="108"/>
        <v>0.5</v>
      </c>
      <c r="AG483" s="38">
        <f t="shared" si="109"/>
        <v>0.31058858097153652</v>
      </c>
      <c r="AH483" s="38">
        <f t="shared" si="110"/>
        <v>18.417742097620337</v>
      </c>
      <c r="AI483" s="38" t="str">
        <f t="shared" si="111"/>
        <v>G2</v>
      </c>
    </row>
    <row r="484" spans="1:35" x14ac:dyDescent="0.25">
      <c r="A484" s="1">
        <v>15403</v>
      </c>
      <c r="B484" s="1" t="s">
        <v>326</v>
      </c>
      <c r="C484" s="1">
        <v>15</v>
      </c>
      <c r="D484" s="1" t="s">
        <v>827</v>
      </c>
      <c r="E484" s="31">
        <v>183979.83149774442</v>
      </c>
      <c r="F484" s="31">
        <v>161744.14002842523</v>
      </c>
      <c r="G484" s="31">
        <v>161542.98568540224</v>
      </c>
      <c r="H484" s="31">
        <v>337460.00721584028</v>
      </c>
      <c r="I484" s="31">
        <f t="shared" si="98"/>
        <v>211181.74110685306</v>
      </c>
      <c r="J484" s="38">
        <f t="shared" si="99"/>
        <v>0.19432597892084008</v>
      </c>
      <c r="K484" s="31">
        <v>10572336.327083053</v>
      </c>
      <c r="L484" s="31">
        <v>12201731.204746872</v>
      </c>
      <c r="M484" s="31">
        <v>12311234.39143231</v>
      </c>
      <c r="N484" s="31">
        <v>12302702.553210948</v>
      </c>
      <c r="O484" s="31">
        <f t="shared" si="100"/>
        <v>11847001.119118296</v>
      </c>
      <c r="P484" s="7">
        <f t="shared" si="101"/>
        <v>0.16551705868025296</v>
      </c>
      <c r="Q484" s="26">
        <v>0.40348791121680538</v>
      </c>
      <c r="R484" s="8">
        <v>221.80000305175781</v>
      </c>
      <c r="S484" s="7">
        <f t="shared" si="102"/>
        <v>0.49522194126051133</v>
      </c>
      <c r="T484" s="38">
        <f t="shared" si="103"/>
        <v>0.35474230371918986</v>
      </c>
      <c r="U484" s="31">
        <v>0</v>
      </c>
      <c r="V484" s="31">
        <v>1444.34765625</v>
      </c>
      <c r="W484" s="31">
        <v>0</v>
      </c>
      <c r="X484" s="31">
        <v>0</v>
      </c>
      <c r="Y484" s="31">
        <f t="shared" si="104"/>
        <v>361.0869140625</v>
      </c>
      <c r="Z484" s="7">
        <f t="shared" si="105"/>
        <v>7.6889250566149836E-3</v>
      </c>
      <c r="AA484" s="31" t="s">
        <v>1087</v>
      </c>
      <c r="AB484" s="31" t="s">
        <v>1088</v>
      </c>
      <c r="AC484" s="31" t="s">
        <v>1088</v>
      </c>
      <c r="AD484" s="31">
        <f t="shared" si="106"/>
        <v>0</v>
      </c>
      <c r="AE484" s="31">
        <f t="shared" si="107"/>
        <v>0</v>
      </c>
      <c r="AF484" s="7">
        <f t="shared" si="108"/>
        <v>0</v>
      </c>
      <c r="AG484" s="38">
        <f t="shared" si="109"/>
        <v>3.8444625283074918E-3</v>
      </c>
      <c r="AH484" s="38">
        <f t="shared" si="110"/>
        <v>18.430424838944582</v>
      </c>
      <c r="AI484" s="38" t="str">
        <f t="shared" si="111"/>
        <v>G2</v>
      </c>
    </row>
    <row r="485" spans="1:35" x14ac:dyDescent="0.25">
      <c r="A485" s="1">
        <v>68418</v>
      </c>
      <c r="B485" s="1" t="s">
        <v>714</v>
      </c>
      <c r="C485" s="1">
        <v>68</v>
      </c>
      <c r="D485" s="1" t="s">
        <v>350</v>
      </c>
      <c r="E485" s="31">
        <v>186162.87547202225</v>
      </c>
      <c r="F485" s="31">
        <v>320515.23522517987</v>
      </c>
      <c r="G485" s="31">
        <v>287672.10617252876</v>
      </c>
      <c r="H485" s="31">
        <v>304410.58772873273</v>
      </c>
      <c r="I485" s="31">
        <f t="shared" si="98"/>
        <v>274690.20114961592</v>
      </c>
      <c r="J485" s="38">
        <f t="shared" si="99"/>
        <v>0.25544125990028616</v>
      </c>
      <c r="K485" s="31">
        <v>17636269.729992952</v>
      </c>
      <c r="L485" s="31">
        <v>18294561.092637286</v>
      </c>
      <c r="M485" s="31">
        <v>22915167.931144539</v>
      </c>
      <c r="N485" s="31">
        <v>23342974.647576928</v>
      </c>
      <c r="O485" s="31">
        <f t="shared" si="100"/>
        <v>20547243.350337926</v>
      </c>
      <c r="P485" s="7">
        <f t="shared" si="101"/>
        <v>0.31403951133072494</v>
      </c>
      <c r="Q485" s="26">
        <v>0.1558473533032417</v>
      </c>
      <c r="R485" s="8">
        <v>189.39999389648438</v>
      </c>
      <c r="S485" s="7">
        <f t="shared" si="102"/>
        <v>0.42288111524623645</v>
      </c>
      <c r="T485" s="38">
        <f t="shared" si="103"/>
        <v>0.29758932662673437</v>
      </c>
      <c r="U485" s="31">
        <v>0</v>
      </c>
      <c r="V485" s="31">
        <v>0</v>
      </c>
      <c r="W485" s="31">
        <v>0</v>
      </c>
      <c r="X485" s="31">
        <v>0</v>
      </c>
      <c r="Y485" s="31">
        <f t="shared" si="104"/>
        <v>0</v>
      </c>
      <c r="Z485" s="7">
        <f t="shared" si="105"/>
        <v>0</v>
      </c>
      <c r="AA485" s="31" t="s">
        <v>1087</v>
      </c>
      <c r="AB485" s="31" t="s">
        <v>1088</v>
      </c>
      <c r="AC485" s="31" t="s">
        <v>1087</v>
      </c>
      <c r="AD485" s="31">
        <f t="shared" si="106"/>
        <v>0</v>
      </c>
      <c r="AE485" s="31">
        <f t="shared" si="107"/>
        <v>0</v>
      </c>
      <c r="AF485" s="7">
        <f t="shared" si="108"/>
        <v>0</v>
      </c>
      <c r="AG485" s="38">
        <f t="shared" si="109"/>
        <v>0</v>
      </c>
      <c r="AH485" s="38">
        <f t="shared" si="110"/>
        <v>18.434352884234016</v>
      </c>
      <c r="AI485" s="38" t="str">
        <f t="shared" si="111"/>
        <v>G2</v>
      </c>
    </row>
    <row r="486" spans="1:35" x14ac:dyDescent="0.25">
      <c r="A486" s="1">
        <v>5847</v>
      </c>
      <c r="B486" s="1" t="s">
        <v>108</v>
      </c>
      <c r="C486" s="1">
        <v>5</v>
      </c>
      <c r="D486" s="1" t="s">
        <v>15</v>
      </c>
      <c r="E486" s="31">
        <v>73104.781528757638</v>
      </c>
      <c r="F486" s="31">
        <v>78210.285227749846</v>
      </c>
      <c r="G486" s="31">
        <v>82160.952742038193</v>
      </c>
      <c r="H486" s="31">
        <v>96751.343112460818</v>
      </c>
      <c r="I486" s="31">
        <f t="shared" si="98"/>
        <v>82556.84065275162</v>
      </c>
      <c r="J486" s="38">
        <f t="shared" si="99"/>
        <v>7.0548029858422387E-2</v>
      </c>
      <c r="K486" s="31">
        <v>6390096.1314170882</v>
      </c>
      <c r="L486" s="31">
        <v>6610478.3908260427</v>
      </c>
      <c r="M486" s="31">
        <v>6749214.4831321118</v>
      </c>
      <c r="N486" s="31">
        <v>6603487.2212977381</v>
      </c>
      <c r="O486" s="31">
        <f t="shared" si="100"/>
        <v>6588319.0566682452</v>
      </c>
      <c r="P486" s="7">
        <f t="shared" si="101"/>
        <v>7.5745723944135354E-2</v>
      </c>
      <c r="Q486" s="26">
        <v>0.38973750223974196</v>
      </c>
      <c r="R486" s="8">
        <v>104.5</v>
      </c>
      <c r="S486" s="7">
        <f t="shared" si="102"/>
        <v>0.2333214253817987</v>
      </c>
      <c r="T486" s="38">
        <f t="shared" si="103"/>
        <v>0.23293488385522534</v>
      </c>
      <c r="U486" s="31">
        <v>0</v>
      </c>
      <c r="V486" s="31">
        <v>0</v>
      </c>
      <c r="W486" s="31">
        <v>0</v>
      </c>
      <c r="X486" s="31">
        <v>0</v>
      </c>
      <c r="Y486" s="31">
        <f t="shared" si="104"/>
        <v>0</v>
      </c>
      <c r="Z486" s="7">
        <f t="shared" si="105"/>
        <v>0</v>
      </c>
      <c r="AA486" s="31" t="s">
        <v>1085</v>
      </c>
      <c r="AB486" s="31" t="s">
        <v>1088</v>
      </c>
      <c r="AC486" s="31" t="s">
        <v>1087</v>
      </c>
      <c r="AD486" s="31">
        <f t="shared" si="106"/>
        <v>0</v>
      </c>
      <c r="AE486" s="31">
        <f t="shared" si="107"/>
        <v>1</v>
      </c>
      <c r="AF486" s="7">
        <f t="shared" si="108"/>
        <v>0.5</v>
      </c>
      <c r="AG486" s="38">
        <f t="shared" si="109"/>
        <v>0.25</v>
      </c>
      <c r="AH486" s="38">
        <f t="shared" si="110"/>
        <v>18.449430457121586</v>
      </c>
      <c r="AI486" s="38" t="str">
        <f t="shared" si="111"/>
        <v>G2</v>
      </c>
    </row>
    <row r="487" spans="1:35" x14ac:dyDescent="0.25">
      <c r="A487" s="1">
        <v>5480</v>
      </c>
      <c r="B487" s="1" t="s">
        <v>178</v>
      </c>
      <c r="C487" s="1">
        <v>5</v>
      </c>
      <c r="D487" s="1" t="s">
        <v>15</v>
      </c>
      <c r="E487" s="31">
        <v>60711.886414455243</v>
      </c>
      <c r="F487" s="31">
        <v>63674.160838980468</v>
      </c>
      <c r="G487" s="31">
        <v>59314.982716321458</v>
      </c>
      <c r="H487" s="31">
        <v>87811.955844872355</v>
      </c>
      <c r="I487" s="31">
        <f t="shared" si="98"/>
        <v>67878.246453657383</v>
      </c>
      <c r="J487" s="38">
        <f t="shared" si="99"/>
        <v>5.6422566758594951E-2</v>
      </c>
      <c r="K487" s="31">
        <v>9690182.4625447299</v>
      </c>
      <c r="L487" s="31">
        <v>6601625.1623267205</v>
      </c>
      <c r="M487" s="31">
        <v>7169671.6713830428</v>
      </c>
      <c r="N487" s="31">
        <v>7137168.2610142818</v>
      </c>
      <c r="O487" s="31">
        <f t="shared" si="100"/>
        <v>7649661.889317194</v>
      </c>
      <c r="P487" s="7">
        <f t="shared" si="101"/>
        <v>9.3863982771731677E-2</v>
      </c>
      <c r="Q487" s="26">
        <v>0.26809625460896563</v>
      </c>
      <c r="R487" s="8">
        <v>156.10000610351563</v>
      </c>
      <c r="S487" s="7">
        <f t="shared" si="102"/>
        <v>0.34853087010698319</v>
      </c>
      <c r="T487" s="38">
        <f t="shared" si="103"/>
        <v>0.23683036916256017</v>
      </c>
      <c r="U487" s="31">
        <v>0</v>
      </c>
      <c r="V487" s="31">
        <v>821.3983154296875</v>
      </c>
      <c r="W487" s="31">
        <v>3068.43212890625</v>
      </c>
      <c r="X487" s="31">
        <v>0</v>
      </c>
      <c r="Y487" s="31">
        <f t="shared" si="104"/>
        <v>972.45761108398438</v>
      </c>
      <c r="Z487" s="7">
        <f t="shared" si="105"/>
        <v>2.0707351613039587E-2</v>
      </c>
      <c r="AA487" s="31" t="s">
        <v>1085</v>
      </c>
      <c r="AB487" s="31" t="s">
        <v>1088</v>
      </c>
      <c r="AC487" s="31" t="s">
        <v>1088</v>
      </c>
      <c r="AD487" s="31">
        <f t="shared" si="106"/>
        <v>0</v>
      </c>
      <c r="AE487" s="31">
        <f t="shared" si="107"/>
        <v>1</v>
      </c>
      <c r="AF487" s="7">
        <f t="shared" si="108"/>
        <v>0.5</v>
      </c>
      <c r="AG487" s="38">
        <f t="shared" si="109"/>
        <v>0.2603536758065198</v>
      </c>
      <c r="AH487" s="38">
        <f t="shared" si="110"/>
        <v>18.453553724255833</v>
      </c>
      <c r="AI487" s="38" t="str">
        <f t="shared" si="111"/>
        <v>G2</v>
      </c>
    </row>
    <row r="488" spans="1:35" x14ac:dyDescent="0.25">
      <c r="A488" s="1">
        <v>15778</v>
      </c>
      <c r="B488" s="1" t="s">
        <v>351</v>
      </c>
      <c r="C488" s="1">
        <v>15</v>
      </c>
      <c r="D488" s="1" t="s">
        <v>827</v>
      </c>
      <c r="E488" s="31">
        <v>189317.50433143461</v>
      </c>
      <c r="F488" s="31">
        <v>206845.63077235356</v>
      </c>
      <c r="G488" s="31">
        <v>218159.83785316508</v>
      </c>
      <c r="H488" s="31">
        <v>320504.4037328299</v>
      </c>
      <c r="I488" s="31">
        <f t="shared" si="98"/>
        <v>233706.84417244577</v>
      </c>
      <c r="J488" s="38">
        <f t="shared" si="99"/>
        <v>0.21600227215827239</v>
      </c>
      <c r="K488" s="31">
        <v>14062801.746474966</v>
      </c>
      <c r="L488" s="31">
        <v>14573727.551326651</v>
      </c>
      <c r="M488" s="31">
        <v>15531525.799407182</v>
      </c>
      <c r="N488" s="31">
        <v>13897837.071250299</v>
      </c>
      <c r="O488" s="31">
        <f t="shared" si="100"/>
        <v>14516473.042114774</v>
      </c>
      <c r="P488" s="7">
        <f t="shared" si="101"/>
        <v>0.21108780335013203</v>
      </c>
      <c r="Q488" s="26">
        <v>0.18820362212432698</v>
      </c>
      <c r="R488" s="8">
        <v>81.800003051757813</v>
      </c>
      <c r="S488" s="7">
        <f t="shared" si="102"/>
        <v>0.18263821347628342</v>
      </c>
      <c r="T488" s="38">
        <f t="shared" si="103"/>
        <v>0.19397654631691416</v>
      </c>
      <c r="U488" s="31">
        <v>54200.4296875</v>
      </c>
      <c r="V488" s="31">
        <v>0</v>
      </c>
      <c r="W488" s="31">
        <v>0</v>
      </c>
      <c r="X488" s="31">
        <v>0</v>
      </c>
      <c r="Y488" s="31">
        <f t="shared" si="104"/>
        <v>13550.107421875</v>
      </c>
      <c r="Z488" s="7">
        <f t="shared" si="105"/>
        <v>0.28853374746736454</v>
      </c>
      <c r="AA488" s="31" t="s">
        <v>1087</v>
      </c>
      <c r="AB488" s="31" t="s">
        <v>1088</v>
      </c>
      <c r="AC488" s="31" t="s">
        <v>1088</v>
      </c>
      <c r="AD488" s="31">
        <f t="shared" si="106"/>
        <v>0</v>
      </c>
      <c r="AE488" s="31">
        <f t="shared" si="107"/>
        <v>0</v>
      </c>
      <c r="AF488" s="7">
        <f t="shared" si="108"/>
        <v>0</v>
      </c>
      <c r="AG488" s="38">
        <f t="shared" si="109"/>
        <v>0.14426687373368227</v>
      </c>
      <c r="AH488" s="38">
        <f t="shared" si="110"/>
        <v>18.474856406962296</v>
      </c>
      <c r="AI488" s="38" t="str">
        <f t="shared" si="111"/>
        <v>G2</v>
      </c>
    </row>
    <row r="489" spans="1:35" x14ac:dyDescent="0.25">
      <c r="A489" s="1">
        <v>27073</v>
      </c>
      <c r="B489" s="1" t="s">
        <v>141</v>
      </c>
      <c r="C489" s="1">
        <v>27</v>
      </c>
      <c r="D489" s="1" t="s">
        <v>1145</v>
      </c>
      <c r="E489" s="31">
        <v>187861.3262478364</v>
      </c>
      <c r="F489" s="31">
        <v>0</v>
      </c>
      <c r="G489" s="31">
        <v>305087.97734462545</v>
      </c>
      <c r="H489" s="31">
        <v>177294.02581850596</v>
      </c>
      <c r="I489" s="31">
        <f t="shared" si="98"/>
        <v>167560.83235274197</v>
      </c>
      <c r="J489" s="38">
        <f t="shared" si="99"/>
        <v>0.15234882984036771</v>
      </c>
      <c r="K489" s="31">
        <v>4246680.8167530941</v>
      </c>
      <c r="L489" s="31">
        <v>4150743.7191578215</v>
      </c>
      <c r="M489" s="31">
        <v>3560178.1960931187</v>
      </c>
      <c r="N489" s="31">
        <v>2905085.7951866826</v>
      </c>
      <c r="O489" s="31">
        <f t="shared" si="100"/>
        <v>3715672.1317976797</v>
      </c>
      <c r="P489" s="7">
        <f t="shared" si="101"/>
        <v>2.670656439641287E-2</v>
      </c>
      <c r="Q489" s="26">
        <v>0.29017857142857145</v>
      </c>
      <c r="R489" s="8">
        <v>56.099998474121094</v>
      </c>
      <c r="S489" s="7">
        <f t="shared" si="102"/>
        <v>0.12525676179807335</v>
      </c>
      <c r="T489" s="38">
        <f t="shared" si="103"/>
        <v>0.14738063254101921</v>
      </c>
      <c r="U489" s="31">
        <v>0</v>
      </c>
      <c r="V489" s="31">
        <v>0</v>
      </c>
      <c r="W489" s="31">
        <v>0</v>
      </c>
      <c r="X489" s="31">
        <v>2108.135009765625</v>
      </c>
      <c r="Y489" s="31">
        <f t="shared" si="104"/>
        <v>527.03375244140625</v>
      </c>
      <c r="Z489" s="7">
        <f t="shared" si="105"/>
        <v>1.1222569600312727E-2</v>
      </c>
      <c r="AA489" s="31" t="s">
        <v>1085</v>
      </c>
      <c r="AB489" s="31" t="s">
        <v>1088</v>
      </c>
      <c r="AC489" s="31" t="s">
        <v>1087</v>
      </c>
      <c r="AD489" s="31">
        <f t="shared" si="106"/>
        <v>0</v>
      </c>
      <c r="AE489" s="31">
        <f t="shared" si="107"/>
        <v>1</v>
      </c>
      <c r="AF489" s="7">
        <f t="shared" si="108"/>
        <v>0.5</v>
      </c>
      <c r="AG489" s="38">
        <f t="shared" si="109"/>
        <v>0.25561128480015638</v>
      </c>
      <c r="AH489" s="38">
        <f t="shared" si="110"/>
        <v>18.511358239384776</v>
      </c>
      <c r="AI489" s="38" t="str">
        <f t="shared" si="111"/>
        <v>G2</v>
      </c>
    </row>
    <row r="490" spans="1:35" x14ac:dyDescent="0.25">
      <c r="A490" s="1">
        <v>25293</v>
      </c>
      <c r="B490" s="1" t="s">
        <v>1139</v>
      </c>
      <c r="C490" s="1">
        <v>25</v>
      </c>
      <c r="D490" s="1" t="s">
        <v>61</v>
      </c>
      <c r="E490" s="31">
        <v>199433.78225081458</v>
      </c>
      <c r="F490" s="31">
        <v>204080.74879397993</v>
      </c>
      <c r="G490" s="31">
        <v>261609.68682898965</v>
      </c>
      <c r="H490" s="31">
        <v>491006.14132217848</v>
      </c>
      <c r="I490" s="31">
        <f t="shared" si="98"/>
        <v>289032.58979899064</v>
      </c>
      <c r="J490" s="38">
        <f t="shared" si="99"/>
        <v>0.26924318662993357</v>
      </c>
      <c r="K490" s="31">
        <v>7622420.5492361365</v>
      </c>
      <c r="L490" s="31">
        <v>6690637.2346626138</v>
      </c>
      <c r="M490" s="31">
        <v>6144072.1618747143</v>
      </c>
      <c r="N490" s="31">
        <v>6060381.2295150142</v>
      </c>
      <c r="O490" s="31">
        <f t="shared" si="100"/>
        <v>6629377.793822119</v>
      </c>
      <c r="P490" s="7">
        <f t="shared" si="101"/>
        <v>7.6446640560335094E-2</v>
      </c>
      <c r="Q490" s="26">
        <v>0.3543307086614173</v>
      </c>
      <c r="R490" s="8">
        <v>84.199996948242188</v>
      </c>
      <c r="S490" s="7">
        <f t="shared" si="102"/>
        <v>0.18799677803930112</v>
      </c>
      <c r="T490" s="38">
        <f t="shared" si="103"/>
        <v>0.20625804242035117</v>
      </c>
      <c r="U490" s="31">
        <v>1703.18994140625</v>
      </c>
      <c r="V490" s="31">
        <v>16442.39453125</v>
      </c>
      <c r="W490" s="31">
        <v>1799.5103759765625</v>
      </c>
      <c r="X490" s="31">
        <v>10148.7314453125</v>
      </c>
      <c r="Y490" s="31">
        <f t="shared" si="104"/>
        <v>7523.4565734863281</v>
      </c>
      <c r="Z490" s="7">
        <f t="shared" si="105"/>
        <v>0.16020324057000038</v>
      </c>
      <c r="AA490" s="31" t="s">
        <v>1087</v>
      </c>
      <c r="AB490" s="31" t="s">
        <v>1088</v>
      </c>
      <c r="AC490" s="31" t="s">
        <v>1087</v>
      </c>
      <c r="AD490" s="31">
        <f t="shared" si="106"/>
        <v>0</v>
      </c>
      <c r="AE490" s="31">
        <f t="shared" si="107"/>
        <v>0</v>
      </c>
      <c r="AF490" s="7">
        <f t="shared" si="108"/>
        <v>0</v>
      </c>
      <c r="AG490" s="38">
        <f t="shared" si="109"/>
        <v>8.0101620285000188E-2</v>
      </c>
      <c r="AH490" s="38">
        <f t="shared" si="110"/>
        <v>18.520094977842831</v>
      </c>
      <c r="AI490" s="38" t="str">
        <f t="shared" si="111"/>
        <v>G2</v>
      </c>
    </row>
    <row r="491" spans="1:35" x14ac:dyDescent="0.25">
      <c r="A491" s="1">
        <v>23350</v>
      </c>
      <c r="B491" s="1" t="s">
        <v>837</v>
      </c>
      <c r="C491" s="1">
        <v>23</v>
      </c>
      <c r="D491" s="1" t="s">
        <v>410</v>
      </c>
      <c r="E491" s="31">
        <v>172155.24398537507</v>
      </c>
      <c r="F491" s="31">
        <v>157445.33071996336</v>
      </c>
      <c r="G491" s="31">
        <v>194103.72770492567</v>
      </c>
      <c r="H491" s="31">
        <v>266146.01022552326</v>
      </c>
      <c r="I491" s="31">
        <f t="shared" si="98"/>
        <v>197462.57815894685</v>
      </c>
      <c r="J491" s="38">
        <f t="shared" si="99"/>
        <v>0.18112379297900602</v>
      </c>
      <c r="K491" s="31">
        <v>10266992.864970068</v>
      </c>
      <c r="L491" s="31">
        <v>8501239.4507793114</v>
      </c>
      <c r="M491" s="31">
        <v>5680677.0993465493</v>
      </c>
      <c r="N491" s="31">
        <v>5616915.6202121032</v>
      </c>
      <c r="O491" s="31">
        <f t="shared" si="100"/>
        <v>7516456.2588270074</v>
      </c>
      <c r="P491" s="7">
        <f t="shared" si="101"/>
        <v>9.1590019999032907E-2</v>
      </c>
      <c r="Q491" s="26">
        <v>0.85536700868192583</v>
      </c>
      <c r="R491" s="8">
        <v>79.400001525878906</v>
      </c>
      <c r="S491" s="7">
        <f t="shared" si="102"/>
        <v>0.17727963187880438</v>
      </c>
      <c r="T491" s="38">
        <f t="shared" si="103"/>
        <v>0.37474555351992106</v>
      </c>
      <c r="U491" s="31">
        <v>0</v>
      </c>
      <c r="V491" s="31">
        <v>0</v>
      </c>
      <c r="W491" s="31">
        <v>0</v>
      </c>
      <c r="X491" s="31">
        <v>0</v>
      </c>
      <c r="Y491" s="31">
        <f t="shared" si="104"/>
        <v>0</v>
      </c>
      <c r="Z491" s="7">
        <f t="shared" si="105"/>
        <v>0</v>
      </c>
      <c r="AA491" s="31" t="s">
        <v>1087</v>
      </c>
      <c r="AB491" s="31" t="s">
        <v>1088</v>
      </c>
      <c r="AC491" s="31" t="s">
        <v>1088</v>
      </c>
      <c r="AD491" s="31">
        <f t="shared" si="106"/>
        <v>0</v>
      </c>
      <c r="AE491" s="31">
        <f t="shared" si="107"/>
        <v>0</v>
      </c>
      <c r="AF491" s="7">
        <f t="shared" si="108"/>
        <v>0</v>
      </c>
      <c r="AG491" s="38">
        <f t="shared" si="109"/>
        <v>0</v>
      </c>
      <c r="AH491" s="38">
        <f t="shared" si="110"/>
        <v>18.5289782166309</v>
      </c>
      <c r="AI491" s="38" t="str">
        <f t="shared" si="111"/>
        <v>G2</v>
      </c>
    </row>
    <row r="492" spans="1:35" x14ac:dyDescent="0.25">
      <c r="A492" s="1">
        <v>8634</v>
      </c>
      <c r="B492" s="1" t="s">
        <v>1068</v>
      </c>
      <c r="C492" s="1">
        <v>8</v>
      </c>
      <c r="D492" s="1" t="s">
        <v>1102</v>
      </c>
      <c r="E492" s="31">
        <v>79748.245269702602</v>
      </c>
      <c r="F492" s="31">
        <v>141526.39366335483</v>
      </c>
      <c r="G492" s="31">
        <v>96553.024012736976</v>
      </c>
      <c r="H492" s="31">
        <v>123330.51697293708</v>
      </c>
      <c r="I492" s="31">
        <f t="shared" si="98"/>
        <v>110289.54497968288</v>
      </c>
      <c r="J492" s="38">
        <f t="shared" si="99"/>
        <v>9.7235687158238243E-2</v>
      </c>
      <c r="K492" s="31">
        <v>7217970.9291107794</v>
      </c>
      <c r="L492" s="31">
        <v>8090903.2015886214</v>
      </c>
      <c r="M492" s="31">
        <v>8332687.0966755394</v>
      </c>
      <c r="N492" s="31">
        <v>8763585.2292645872</v>
      </c>
      <c r="O492" s="31">
        <f t="shared" si="100"/>
        <v>8101286.6141598821</v>
      </c>
      <c r="P492" s="7">
        <f t="shared" si="101"/>
        <v>0.10157370050470882</v>
      </c>
      <c r="Q492" s="26">
        <v>0.96726434749668544</v>
      </c>
      <c r="R492" s="8">
        <v>90</v>
      </c>
      <c r="S492" s="7">
        <f t="shared" si="102"/>
        <v>0.20094668214700367</v>
      </c>
      <c r="T492" s="38">
        <f t="shared" si="103"/>
        <v>0.42326157671613268</v>
      </c>
      <c r="U492" s="31">
        <v>778.0435791015625</v>
      </c>
      <c r="V492" s="31">
        <v>12063.625</v>
      </c>
      <c r="W492" s="31">
        <v>817.982666015625</v>
      </c>
      <c r="X492" s="31">
        <v>282.71987915039063</v>
      </c>
      <c r="Y492" s="31">
        <f t="shared" si="104"/>
        <v>3485.5927810668945</v>
      </c>
      <c r="Z492" s="7">
        <f t="shared" si="105"/>
        <v>7.4221636475208005E-2</v>
      </c>
      <c r="AA492" s="31" t="s">
        <v>1087</v>
      </c>
      <c r="AB492" s="31" t="s">
        <v>1087</v>
      </c>
      <c r="AC492" s="31" t="s">
        <v>1087</v>
      </c>
      <c r="AD492" s="31">
        <f t="shared" si="106"/>
        <v>0</v>
      </c>
      <c r="AE492" s="31">
        <f t="shared" si="107"/>
        <v>0</v>
      </c>
      <c r="AF492" s="7">
        <f t="shared" si="108"/>
        <v>0</v>
      </c>
      <c r="AG492" s="38">
        <f t="shared" si="109"/>
        <v>3.7110818237604003E-2</v>
      </c>
      <c r="AH492" s="38">
        <f t="shared" si="110"/>
        <v>18.586936070399162</v>
      </c>
      <c r="AI492" s="38" t="str">
        <f t="shared" si="111"/>
        <v>G2</v>
      </c>
    </row>
    <row r="493" spans="1:35" x14ac:dyDescent="0.25">
      <c r="A493" s="1">
        <v>15804</v>
      </c>
      <c r="B493" s="1" t="s">
        <v>361</v>
      </c>
      <c r="C493" s="1">
        <v>15</v>
      </c>
      <c r="D493" s="1" t="s">
        <v>827</v>
      </c>
      <c r="E493" s="31">
        <v>93523.13011903048</v>
      </c>
      <c r="F493" s="31">
        <v>117002.0624584021</v>
      </c>
      <c r="G493" s="31">
        <v>149234.35476322682</v>
      </c>
      <c r="H493" s="31">
        <v>169384.38556720086</v>
      </c>
      <c r="I493" s="31">
        <f t="shared" si="98"/>
        <v>132285.98322696507</v>
      </c>
      <c r="J493" s="38">
        <f t="shared" si="99"/>
        <v>0.11840323716849672</v>
      </c>
      <c r="K493" s="31">
        <v>6402183.0596275209</v>
      </c>
      <c r="L493" s="31">
        <v>8613282.8927116338</v>
      </c>
      <c r="M493" s="31">
        <v>9981038.8252098598</v>
      </c>
      <c r="N493" s="31">
        <v>9464386.1027692556</v>
      </c>
      <c r="O493" s="31">
        <f t="shared" si="100"/>
        <v>8615222.7200795673</v>
      </c>
      <c r="P493" s="7">
        <f t="shared" si="101"/>
        <v>0.11034714024675656</v>
      </c>
      <c r="Q493" s="26">
        <v>0.17428695841497932</v>
      </c>
      <c r="R493" s="8">
        <v>142.30000305175781</v>
      </c>
      <c r="S493" s="7">
        <f t="shared" si="102"/>
        <v>0.31771903869732476</v>
      </c>
      <c r="T493" s="38">
        <f t="shared" si="103"/>
        <v>0.20078437911968691</v>
      </c>
      <c r="U493" s="31">
        <v>0</v>
      </c>
      <c r="V493" s="31">
        <v>0</v>
      </c>
      <c r="W493" s="31">
        <v>90162.921875</v>
      </c>
      <c r="X493" s="31">
        <v>0</v>
      </c>
      <c r="Y493" s="31">
        <f t="shared" si="104"/>
        <v>22540.73046875</v>
      </c>
      <c r="Z493" s="7">
        <f t="shared" si="105"/>
        <v>0.47997858838378732</v>
      </c>
      <c r="AA493" s="31" t="s">
        <v>1087</v>
      </c>
      <c r="AB493" s="31" t="s">
        <v>1088</v>
      </c>
      <c r="AC493" s="31" t="s">
        <v>1088</v>
      </c>
      <c r="AD493" s="31">
        <f t="shared" si="106"/>
        <v>0</v>
      </c>
      <c r="AE493" s="31">
        <f t="shared" si="107"/>
        <v>0</v>
      </c>
      <c r="AF493" s="7">
        <f t="shared" si="108"/>
        <v>0</v>
      </c>
      <c r="AG493" s="38">
        <f t="shared" si="109"/>
        <v>0.23998929419189366</v>
      </c>
      <c r="AH493" s="38">
        <f t="shared" si="110"/>
        <v>18.639230349335911</v>
      </c>
      <c r="AI493" s="38" t="str">
        <f t="shared" si="111"/>
        <v>G2</v>
      </c>
    </row>
    <row r="494" spans="1:35" x14ac:dyDescent="0.25">
      <c r="A494" s="1">
        <v>44420</v>
      </c>
      <c r="B494" s="1" t="s">
        <v>291</v>
      </c>
      <c r="C494" s="1">
        <v>44</v>
      </c>
      <c r="D494" s="1" t="s">
        <v>23</v>
      </c>
      <c r="E494" s="31">
        <v>125656.07766846154</v>
      </c>
      <c r="F494" s="31">
        <v>100194.32192552775</v>
      </c>
      <c r="G494" s="31">
        <v>265010.17466697423</v>
      </c>
      <c r="H494" s="31">
        <v>358672.57193171419</v>
      </c>
      <c r="I494" s="31">
        <f t="shared" si="98"/>
        <v>212383.28654816945</v>
      </c>
      <c r="J494" s="38">
        <f t="shared" si="99"/>
        <v>0.19548224671895986</v>
      </c>
      <c r="K494" s="31">
        <v>6079411.6472357148</v>
      </c>
      <c r="L494" s="31">
        <v>5969682.0014149854</v>
      </c>
      <c r="M494" s="31">
        <v>5390728.5390046882</v>
      </c>
      <c r="N494" s="31">
        <v>5778513.8386185206</v>
      </c>
      <c r="O494" s="31">
        <f t="shared" si="100"/>
        <v>5804584.0065684775</v>
      </c>
      <c r="P494" s="7">
        <f t="shared" si="101"/>
        <v>6.2366527276338631E-2</v>
      </c>
      <c r="Q494" s="26">
        <v>0.70837223778400249</v>
      </c>
      <c r="R494" s="8">
        <v>70.699996948242188</v>
      </c>
      <c r="S494" s="7">
        <f t="shared" si="102"/>
        <v>0.15785477571725057</v>
      </c>
      <c r="T494" s="38">
        <f t="shared" si="103"/>
        <v>0.30953118025919724</v>
      </c>
      <c r="U494" s="31">
        <v>1865.518798828125</v>
      </c>
      <c r="V494" s="31">
        <v>4700.08251953125</v>
      </c>
      <c r="W494" s="31">
        <v>8820.44921875</v>
      </c>
      <c r="X494" s="31">
        <v>5120.75927734375</v>
      </c>
      <c r="Y494" s="31">
        <f t="shared" si="104"/>
        <v>5126.7024536132813</v>
      </c>
      <c r="Z494" s="7">
        <f t="shared" si="105"/>
        <v>0.1091671545498703</v>
      </c>
      <c r="AA494" s="31" t="s">
        <v>1087</v>
      </c>
      <c r="AB494" s="31" t="s">
        <v>1088</v>
      </c>
      <c r="AC494" s="31" t="s">
        <v>1088</v>
      </c>
      <c r="AD494" s="31">
        <f t="shared" si="106"/>
        <v>0</v>
      </c>
      <c r="AE494" s="31">
        <f t="shared" si="107"/>
        <v>0</v>
      </c>
      <c r="AF494" s="7">
        <f t="shared" si="108"/>
        <v>0</v>
      </c>
      <c r="AG494" s="38">
        <f t="shared" si="109"/>
        <v>5.4583577274935152E-2</v>
      </c>
      <c r="AH494" s="38">
        <f t="shared" si="110"/>
        <v>18.653233475103072</v>
      </c>
      <c r="AI494" s="38" t="str">
        <f t="shared" si="111"/>
        <v>G2</v>
      </c>
    </row>
    <row r="495" spans="1:35" x14ac:dyDescent="0.25">
      <c r="A495" s="1">
        <v>68498</v>
      </c>
      <c r="B495" s="1" t="s">
        <v>977</v>
      </c>
      <c r="C495" s="1">
        <v>68</v>
      </c>
      <c r="D495" s="1" t="s">
        <v>350</v>
      </c>
      <c r="E495" s="31">
        <v>121518.65215609618</v>
      </c>
      <c r="F495" s="31">
        <v>118777.52915888507</v>
      </c>
      <c r="G495" s="31">
        <v>187776.5897831402</v>
      </c>
      <c r="H495" s="31">
        <v>238267.2278918509</v>
      </c>
      <c r="I495" s="31">
        <f t="shared" si="98"/>
        <v>166584.99974749307</v>
      </c>
      <c r="J495" s="38">
        <f t="shared" si="99"/>
        <v>0.15140976937789494</v>
      </c>
      <c r="K495" s="31">
        <v>8204944.530939566</v>
      </c>
      <c r="L495" s="31">
        <v>8564512.2397512905</v>
      </c>
      <c r="M495" s="31">
        <v>9409404.4126432221</v>
      </c>
      <c r="N495" s="31">
        <v>10151651.392821075</v>
      </c>
      <c r="O495" s="31">
        <f t="shared" si="100"/>
        <v>9082628.144038789</v>
      </c>
      <c r="P495" s="7">
        <f t="shared" si="101"/>
        <v>0.11832625141442639</v>
      </c>
      <c r="Q495" s="26">
        <v>0.14052356020942408</v>
      </c>
      <c r="R495" s="8">
        <v>96.900001525878906</v>
      </c>
      <c r="S495" s="7">
        <f t="shared" si="102"/>
        <v>0.21635259785183286</v>
      </c>
      <c r="T495" s="38">
        <f t="shared" si="103"/>
        <v>0.15840080315856112</v>
      </c>
      <c r="U495" s="31">
        <v>281.8980712890625</v>
      </c>
      <c r="V495" s="31">
        <v>0</v>
      </c>
      <c r="W495" s="31">
        <v>0</v>
      </c>
      <c r="X495" s="31">
        <v>0</v>
      </c>
      <c r="Y495" s="31">
        <f t="shared" si="104"/>
        <v>70.474517822265625</v>
      </c>
      <c r="Z495" s="7">
        <f t="shared" si="105"/>
        <v>1.5006727323347013E-3</v>
      </c>
      <c r="AA495" s="31" t="s">
        <v>1085</v>
      </c>
      <c r="AB495" s="31" t="s">
        <v>1088</v>
      </c>
      <c r="AC495" s="31" t="s">
        <v>1088</v>
      </c>
      <c r="AD495" s="31">
        <f t="shared" si="106"/>
        <v>0</v>
      </c>
      <c r="AE495" s="31">
        <f t="shared" si="107"/>
        <v>1</v>
      </c>
      <c r="AF495" s="7">
        <f t="shared" si="108"/>
        <v>0.5</v>
      </c>
      <c r="AG495" s="38">
        <f t="shared" si="109"/>
        <v>0.25075033636616734</v>
      </c>
      <c r="AH495" s="38">
        <f t="shared" si="110"/>
        <v>18.685363630087444</v>
      </c>
      <c r="AI495" s="38" t="str">
        <f t="shared" si="111"/>
        <v>G2</v>
      </c>
    </row>
    <row r="496" spans="1:35" x14ac:dyDescent="0.25">
      <c r="A496" s="1">
        <v>27077</v>
      </c>
      <c r="B496" s="1" t="s">
        <v>1149</v>
      </c>
      <c r="C496" s="1">
        <v>27</v>
      </c>
      <c r="D496" s="1" t="s">
        <v>1145</v>
      </c>
      <c r="E496" s="31">
        <v>212194.52630112573</v>
      </c>
      <c r="F496" s="31">
        <v>23291.891769259521</v>
      </c>
      <c r="G496" s="31">
        <v>335462.48447967134</v>
      </c>
      <c r="H496" s="31">
        <v>205965.22745654796</v>
      </c>
      <c r="I496" s="31">
        <f t="shared" si="98"/>
        <v>194228.53250165115</v>
      </c>
      <c r="J496" s="38">
        <f t="shared" si="99"/>
        <v>0.17801161534294149</v>
      </c>
      <c r="K496" s="31">
        <v>2737308.6754558189</v>
      </c>
      <c r="L496" s="31">
        <v>2335103.8007009942</v>
      </c>
      <c r="M496" s="31">
        <v>2968226.4832645277</v>
      </c>
      <c r="N496" s="31">
        <v>2656329.1841556798</v>
      </c>
      <c r="O496" s="31">
        <f t="shared" si="100"/>
        <v>2674242.0358942552</v>
      </c>
      <c r="P496" s="7">
        <f t="shared" si="101"/>
        <v>8.9282373111553969E-3</v>
      </c>
      <c r="Q496" s="26">
        <v>0.18273761636593494</v>
      </c>
      <c r="R496" s="8">
        <v>74.800003051757813</v>
      </c>
      <c r="S496" s="7">
        <f t="shared" si="102"/>
        <v>0.16700902708707202</v>
      </c>
      <c r="T496" s="38">
        <f t="shared" si="103"/>
        <v>0.1195582935880541</v>
      </c>
      <c r="U496" s="31">
        <v>0</v>
      </c>
      <c r="V496" s="31">
        <v>1651.01171875</v>
      </c>
      <c r="W496" s="31">
        <v>1731.438720703125</v>
      </c>
      <c r="X496" s="31">
        <v>1915.4119873046875</v>
      </c>
      <c r="Y496" s="31">
        <f t="shared" si="104"/>
        <v>1324.4656066894531</v>
      </c>
      <c r="Z496" s="7">
        <f t="shared" si="105"/>
        <v>2.8202951680870433E-2</v>
      </c>
      <c r="AA496" s="31" t="s">
        <v>1085</v>
      </c>
      <c r="AB496" s="31" t="s">
        <v>1088</v>
      </c>
      <c r="AC496" s="31" t="s">
        <v>1087</v>
      </c>
      <c r="AD496" s="31">
        <f t="shared" si="106"/>
        <v>0</v>
      </c>
      <c r="AE496" s="31">
        <f t="shared" si="107"/>
        <v>1</v>
      </c>
      <c r="AF496" s="7">
        <f t="shared" si="108"/>
        <v>0.5</v>
      </c>
      <c r="AG496" s="38">
        <f t="shared" si="109"/>
        <v>0.2641014758404352</v>
      </c>
      <c r="AH496" s="38">
        <f t="shared" si="110"/>
        <v>18.722379492381023</v>
      </c>
      <c r="AI496" s="38" t="str">
        <f t="shared" si="111"/>
        <v>G2</v>
      </c>
    </row>
    <row r="497" spans="1:35" x14ac:dyDescent="0.25">
      <c r="A497" s="1">
        <v>41132</v>
      </c>
      <c r="B497" s="1" t="s">
        <v>445</v>
      </c>
      <c r="C497" s="1">
        <v>41</v>
      </c>
      <c r="D497" s="1" t="s">
        <v>99</v>
      </c>
      <c r="E497" s="31">
        <v>116577.79293513499</v>
      </c>
      <c r="F497" s="31">
        <v>135264.06911588719</v>
      </c>
      <c r="G497" s="31">
        <v>134812.2467680235</v>
      </c>
      <c r="H497" s="31">
        <v>155158.13147549808</v>
      </c>
      <c r="I497" s="31">
        <f t="shared" si="98"/>
        <v>135453.06007363595</v>
      </c>
      <c r="J497" s="38">
        <f t="shared" si="99"/>
        <v>0.12145096956883299</v>
      </c>
      <c r="K497" s="31">
        <v>11442377.288546739</v>
      </c>
      <c r="L497" s="31">
        <v>11116701.124244541</v>
      </c>
      <c r="M497" s="31">
        <v>11880550.142884793</v>
      </c>
      <c r="N497" s="31">
        <v>12744139.099666484</v>
      </c>
      <c r="O497" s="31">
        <f t="shared" si="100"/>
        <v>11795941.913835639</v>
      </c>
      <c r="P497" s="7">
        <f t="shared" si="101"/>
        <v>0.1646454233628187</v>
      </c>
      <c r="Q497" s="26">
        <v>0.75759342389086459</v>
      </c>
      <c r="R497" s="8">
        <v>179</v>
      </c>
      <c r="S497" s="7">
        <f t="shared" si="102"/>
        <v>0.39966062338126285</v>
      </c>
      <c r="T497" s="38">
        <f t="shared" si="103"/>
        <v>0.44063315687831545</v>
      </c>
      <c r="U497" s="31">
        <v>0</v>
      </c>
      <c r="V497" s="31">
        <v>0</v>
      </c>
      <c r="W497" s="31">
        <v>0</v>
      </c>
      <c r="X497" s="31">
        <v>0</v>
      </c>
      <c r="Y497" s="31">
        <f t="shared" si="104"/>
        <v>0</v>
      </c>
      <c r="Z497" s="7">
        <f t="shared" si="105"/>
        <v>0</v>
      </c>
      <c r="AA497" s="31" t="s">
        <v>1087</v>
      </c>
      <c r="AB497" s="31" t="s">
        <v>1087</v>
      </c>
      <c r="AC497" s="31" t="s">
        <v>1087</v>
      </c>
      <c r="AD497" s="31">
        <f t="shared" si="106"/>
        <v>0</v>
      </c>
      <c r="AE497" s="31">
        <f t="shared" si="107"/>
        <v>0</v>
      </c>
      <c r="AF497" s="7">
        <f t="shared" si="108"/>
        <v>0</v>
      </c>
      <c r="AG497" s="38">
        <f t="shared" si="109"/>
        <v>0</v>
      </c>
      <c r="AH497" s="38">
        <f t="shared" si="110"/>
        <v>18.736137548238283</v>
      </c>
      <c r="AI497" s="38" t="str">
        <f t="shared" si="111"/>
        <v>G2</v>
      </c>
    </row>
    <row r="498" spans="1:35" x14ac:dyDescent="0.25">
      <c r="A498" s="1">
        <v>47053</v>
      </c>
      <c r="B498" s="1" t="s">
        <v>253</v>
      </c>
      <c r="C498" s="1">
        <v>47</v>
      </c>
      <c r="D498" s="1" t="s">
        <v>69</v>
      </c>
      <c r="E498" s="31">
        <v>32886.914942111995</v>
      </c>
      <c r="F498" s="31">
        <v>31963.704734140283</v>
      </c>
      <c r="G498" s="31">
        <v>37796.844785686088</v>
      </c>
      <c r="H498" s="31">
        <v>41427.533832461304</v>
      </c>
      <c r="I498" s="31">
        <f t="shared" si="98"/>
        <v>36018.749573599918</v>
      </c>
      <c r="J498" s="38">
        <f t="shared" si="99"/>
        <v>2.5763626164264149E-2</v>
      </c>
      <c r="K498" s="31">
        <v>6632535.8030047528</v>
      </c>
      <c r="L498" s="31">
        <v>5072286.5888043055</v>
      </c>
      <c r="M498" s="31">
        <v>5230335.2388625015</v>
      </c>
      <c r="N498" s="31">
        <v>5345388.1705119349</v>
      </c>
      <c r="O498" s="31">
        <f t="shared" si="100"/>
        <v>5570136.4502958739</v>
      </c>
      <c r="P498" s="7">
        <f t="shared" si="101"/>
        <v>5.8364256402710861E-2</v>
      </c>
      <c r="Q498" s="26">
        <v>0.68996529273174068</v>
      </c>
      <c r="R498" s="8">
        <v>47.599998474121094</v>
      </c>
      <c r="S498" s="7">
        <f t="shared" si="102"/>
        <v>0.10627846403974524</v>
      </c>
      <c r="T498" s="38">
        <f t="shared" si="103"/>
        <v>0.28486933772473227</v>
      </c>
      <c r="U498" s="31">
        <v>757.05169677734375</v>
      </c>
      <c r="V498" s="31">
        <v>0</v>
      </c>
      <c r="W498" s="31">
        <v>0</v>
      </c>
      <c r="X498" s="31">
        <v>0</v>
      </c>
      <c r="Y498" s="31">
        <f t="shared" si="104"/>
        <v>189.26292419433594</v>
      </c>
      <c r="Z498" s="7">
        <f t="shared" si="105"/>
        <v>4.0301334206594049E-3</v>
      </c>
      <c r="AA498" s="31" t="s">
        <v>1085</v>
      </c>
      <c r="AB498" s="31" t="s">
        <v>1088</v>
      </c>
      <c r="AC498" s="31" t="s">
        <v>1087</v>
      </c>
      <c r="AD498" s="31">
        <f t="shared" si="106"/>
        <v>0</v>
      </c>
      <c r="AE498" s="31">
        <f t="shared" si="107"/>
        <v>1</v>
      </c>
      <c r="AF498" s="7">
        <f t="shared" si="108"/>
        <v>0.5</v>
      </c>
      <c r="AG498" s="38">
        <f t="shared" si="109"/>
        <v>0.25201506671032969</v>
      </c>
      <c r="AH498" s="38">
        <f t="shared" si="110"/>
        <v>18.754934353310869</v>
      </c>
      <c r="AI498" s="38" t="str">
        <f t="shared" si="111"/>
        <v>G2</v>
      </c>
    </row>
    <row r="499" spans="1:35" x14ac:dyDescent="0.25">
      <c r="A499" s="1">
        <v>5789</v>
      </c>
      <c r="B499" s="1" t="s">
        <v>563</v>
      </c>
      <c r="C499" s="1">
        <v>5</v>
      </c>
      <c r="D499" s="1" t="s">
        <v>15</v>
      </c>
      <c r="E499" s="31">
        <v>177921.52913398779</v>
      </c>
      <c r="F499" s="31">
        <v>182423.65396174337</v>
      </c>
      <c r="G499" s="31">
        <v>184725.55777903285</v>
      </c>
      <c r="H499" s="31">
        <v>261417.518385784</v>
      </c>
      <c r="I499" s="31">
        <f t="shared" si="98"/>
        <v>201622.06481513701</v>
      </c>
      <c r="J499" s="38">
        <f t="shared" si="99"/>
        <v>0.1851265383699689</v>
      </c>
      <c r="K499" s="31">
        <v>9959836.0530181527</v>
      </c>
      <c r="L499" s="31">
        <v>9808384.1042233277</v>
      </c>
      <c r="M499" s="31">
        <v>10968680.441338979</v>
      </c>
      <c r="N499" s="31">
        <v>10628521.444689602</v>
      </c>
      <c r="O499" s="31">
        <f t="shared" si="100"/>
        <v>10341355.510817515</v>
      </c>
      <c r="P499" s="7">
        <f t="shared" si="101"/>
        <v>0.13981407563401016</v>
      </c>
      <c r="Q499" s="26">
        <v>0.44074124355145261</v>
      </c>
      <c r="R499" s="8">
        <v>232.80000305175781</v>
      </c>
      <c r="S499" s="7">
        <f t="shared" si="102"/>
        <v>0.51978209130070063</v>
      </c>
      <c r="T499" s="38">
        <f t="shared" si="103"/>
        <v>0.36677913682872115</v>
      </c>
      <c r="U499" s="31">
        <v>0</v>
      </c>
      <c r="V499" s="31">
        <v>1888.816162109375</v>
      </c>
      <c r="W499" s="31">
        <v>0</v>
      </c>
      <c r="X499" s="31">
        <v>2164.064697265625</v>
      </c>
      <c r="Y499" s="31">
        <f t="shared" si="104"/>
        <v>1013.22021484375</v>
      </c>
      <c r="Z499" s="7">
        <f t="shared" si="105"/>
        <v>2.157534375901661E-2</v>
      </c>
      <c r="AA499" s="31" t="s">
        <v>1087</v>
      </c>
      <c r="AB499" s="31" t="s">
        <v>1088</v>
      </c>
      <c r="AC499" s="31" t="s">
        <v>1087</v>
      </c>
      <c r="AD499" s="31">
        <f t="shared" si="106"/>
        <v>0</v>
      </c>
      <c r="AE499" s="31">
        <f t="shared" si="107"/>
        <v>0</v>
      </c>
      <c r="AF499" s="7">
        <f t="shared" si="108"/>
        <v>0</v>
      </c>
      <c r="AG499" s="38">
        <f t="shared" si="109"/>
        <v>1.0787671879508305E-2</v>
      </c>
      <c r="AH499" s="38">
        <f t="shared" si="110"/>
        <v>18.756444902606614</v>
      </c>
      <c r="AI499" s="38" t="str">
        <f t="shared" si="111"/>
        <v>G2</v>
      </c>
    </row>
    <row r="500" spans="1:35" x14ac:dyDescent="0.25">
      <c r="A500" s="1">
        <v>76403</v>
      </c>
      <c r="B500" s="1" t="s">
        <v>233</v>
      </c>
      <c r="C500" s="1">
        <v>76</v>
      </c>
      <c r="D500" s="1" t="s">
        <v>57</v>
      </c>
      <c r="E500" s="31">
        <v>161567.85338524677</v>
      </c>
      <c r="F500" s="31">
        <v>139938.29405757104</v>
      </c>
      <c r="G500" s="31">
        <v>182071.27411495504</v>
      </c>
      <c r="H500" s="31">
        <v>180242.40043454155</v>
      </c>
      <c r="I500" s="31">
        <f t="shared" si="98"/>
        <v>165954.95549807861</v>
      </c>
      <c r="J500" s="38">
        <f t="shared" si="99"/>
        <v>0.15080346698437883</v>
      </c>
      <c r="K500" s="31">
        <v>11627285.091816764</v>
      </c>
      <c r="L500" s="31">
        <v>10626935.309901323</v>
      </c>
      <c r="M500" s="31">
        <v>11081592.405079421</v>
      </c>
      <c r="N500" s="31">
        <v>12035878.846337521</v>
      </c>
      <c r="O500" s="31">
        <f t="shared" si="100"/>
        <v>11342922.913283758</v>
      </c>
      <c r="P500" s="7">
        <f t="shared" si="101"/>
        <v>0.15691190385024772</v>
      </c>
      <c r="Q500" s="26">
        <v>0.71236701124273749</v>
      </c>
      <c r="R500" s="8">
        <v>164</v>
      </c>
      <c r="S500" s="7">
        <f t="shared" si="102"/>
        <v>0.36616950969009554</v>
      </c>
      <c r="T500" s="38">
        <f t="shared" si="103"/>
        <v>0.4118161415943602</v>
      </c>
      <c r="U500" s="31">
        <v>0</v>
      </c>
      <c r="V500" s="31">
        <v>391.08175659179688</v>
      </c>
      <c r="W500" s="31">
        <v>0</v>
      </c>
      <c r="X500" s="31">
        <v>0</v>
      </c>
      <c r="Y500" s="31">
        <f t="shared" si="104"/>
        <v>97.770439147949219</v>
      </c>
      <c r="Z500" s="7">
        <f t="shared" si="105"/>
        <v>2.0819075687434022E-3</v>
      </c>
      <c r="AA500" s="31" t="s">
        <v>1087</v>
      </c>
      <c r="AB500" s="31" t="s">
        <v>1088</v>
      </c>
      <c r="AC500" s="31" t="s">
        <v>1087</v>
      </c>
      <c r="AD500" s="31">
        <f t="shared" si="106"/>
        <v>0</v>
      </c>
      <c r="AE500" s="31">
        <f t="shared" si="107"/>
        <v>0</v>
      </c>
      <c r="AF500" s="7">
        <f t="shared" si="108"/>
        <v>0</v>
      </c>
      <c r="AG500" s="38">
        <f t="shared" si="109"/>
        <v>1.0409537843717011E-3</v>
      </c>
      <c r="AH500" s="38">
        <f t="shared" si="110"/>
        <v>18.788685412103693</v>
      </c>
      <c r="AI500" s="38" t="str">
        <f t="shared" si="111"/>
        <v>G2</v>
      </c>
    </row>
    <row r="501" spans="1:35" x14ac:dyDescent="0.25">
      <c r="A501" s="1">
        <v>17616</v>
      </c>
      <c r="B501" s="1" t="s">
        <v>38</v>
      </c>
      <c r="C501" s="1">
        <v>17</v>
      </c>
      <c r="D501" s="1" t="s">
        <v>96</v>
      </c>
      <c r="E501" s="31">
        <v>106798.52385144692</v>
      </c>
      <c r="F501" s="31">
        <v>110664.67052922865</v>
      </c>
      <c r="G501" s="31">
        <v>82655.973084081983</v>
      </c>
      <c r="H501" s="31">
        <v>123735.67645066857</v>
      </c>
      <c r="I501" s="31">
        <f t="shared" si="98"/>
        <v>105963.71097885654</v>
      </c>
      <c r="J501" s="38">
        <f t="shared" si="99"/>
        <v>9.3072862862814798E-2</v>
      </c>
      <c r="K501" s="31">
        <v>16757003.242532829</v>
      </c>
      <c r="L501" s="31">
        <v>19258168.608002692</v>
      </c>
      <c r="M501" s="31">
        <v>24099595.766541563</v>
      </c>
      <c r="N501" s="31">
        <v>21924144.096849177</v>
      </c>
      <c r="O501" s="31">
        <f t="shared" si="100"/>
        <v>20509727.928481564</v>
      </c>
      <c r="P501" s="7">
        <f t="shared" si="101"/>
        <v>0.31339908290146462</v>
      </c>
      <c r="Q501" s="26">
        <v>0.47866012730877594</v>
      </c>
      <c r="R501" s="8">
        <v>181.60000610351563</v>
      </c>
      <c r="S501" s="7">
        <f t="shared" si="102"/>
        <v>0.40546576338196755</v>
      </c>
      <c r="T501" s="38">
        <f t="shared" si="103"/>
        <v>0.39917499119740274</v>
      </c>
      <c r="U501" s="31">
        <v>4593.90576171875</v>
      </c>
      <c r="V501" s="31">
        <v>1270.339111328125</v>
      </c>
      <c r="W501" s="31">
        <v>2072.601318359375</v>
      </c>
      <c r="X501" s="31">
        <v>18986.853515625</v>
      </c>
      <c r="Y501" s="31">
        <f t="shared" si="104"/>
        <v>6730.9249267578125</v>
      </c>
      <c r="Z501" s="7">
        <f t="shared" si="105"/>
        <v>0.14332720269830815</v>
      </c>
      <c r="AA501" s="31" t="s">
        <v>1087</v>
      </c>
      <c r="AB501" s="31" t="s">
        <v>1088</v>
      </c>
      <c r="AC501" s="31" t="s">
        <v>1088</v>
      </c>
      <c r="AD501" s="31">
        <f t="shared" si="106"/>
        <v>0</v>
      </c>
      <c r="AE501" s="31">
        <f t="shared" si="107"/>
        <v>0</v>
      </c>
      <c r="AF501" s="7">
        <f t="shared" si="108"/>
        <v>0</v>
      </c>
      <c r="AG501" s="38">
        <f t="shared" si="109"/>
        <v>7.1663601349154074E-2</v>
      </c>
      <c r="AH501" s="38">
        <f t="shared" si="110"/>
        <v>18.79704851364572</v>
      </c>
      <c r="AI501" s="38" t="str">
        <f t="shared" si="111"/>
        <v>G2</v>
      </c>
    </row>
    <row r="502" spans="1:35" x14ac:dyDescent="0.25">
      <c r="A502" s="1">
        <v>73854</v>
      </c>
      <c r="B502" s="1" t="s">
        <v>498</v>
      </c>
      <c r="C502" s="1">
        <v>73</v>
      </c>
      <c r="D502" s="1" t="s">
        <v>35</v>
      </c>
      <c r="E502" s="31">
        <v>47248.121051435417</v>
      </c>
      <c r="F502" s="31">
        <v>56734.517833234502</v>
      </c>
      <c r="G502" s="31">
        <v>42256.124266545463</v>
      </c>
      <c r="H502" s="31">
        <v>46200.629353616991</v>
      </c>
      <c r="I502" s="31">
        <f t="shared" si="98"/>
        <v>48109.848126208097</v>
      </c>
      <c r="J502" s="38">
        <f t="shared" si="99"/>
        <v>3.7399097798992129E-2</v>
      </c>
      <c r="K502" s="31">
        <v>8870451.4230730981</v>
      </c>
      <c r="L502" s="31">
        <v>9707530.4648674894</v>
      </c>
      <c r="M502" s="31">
        <v>10253526.660056982</v>
      </c>
      <c r="N502" s="31">
        <v>10529950.38400311</v>
      </c>
      <c r="O502" s="31">
        <f t="shared" si="100"/>
        <v>9840364.7330001704</v>
      </c>
      <c r="P502" s="7">
        <f t="shared" si="101"/>
        <v>0.13126162650682432</v>
      </c>
      <c r="Q502" s="26">
        <v>0.45633359559402048</v>
      </c>
      <c r="R502" s="8">
        <v>108.40000152587891</v>
      </c>
      <c r="S502" s="7">
        <f t="shared" si="102"/>
        <v>0.24202911834839444</v>
      </c>
      <c r="T502" s="38">
        <f t="shared" si="103"/>
        <v>0.27654144681641307</v>
      </c>
      <c r="U502" s="31">
        <v>0</v>
      </c>
      <c r="V502" s="31">
        <v>0</v>
      </c>
      <c r="W502" s="31">
        <v>0</v>
      </c>
      <c r="X502" s="31">
        <v>0</v>
      </c>
      <c r="Y502" s="31">
        <f t="shared" si="104"/>
        <v>0</v>
      </c>
      <c r="Z502" s="7">
        <f t="shared" si="105"/>
        <v>0</v>
      </c>
      <c r="AA502" s="31" t="s">
        <v>1085</v>
      </c>
      <c r="AB502" s="31" t="s">
        <v>1087</v>
      </c>
      <c r="AC502" s="31" t="s">
        <v>1087</v>
      </c>
      <c r="AD502" s="31">
        <f t="shared" si="106"/>
        <v>0</v>
      </c>
      <c r="AE502" s="31">
        <f t="shared" si="107"/>
        <v>1</v>
      </c>
      <c r="AF502" s="7">
        <f t="shared" si="108"/>
        <v>0.5</v>
      </c>
      <c r="AG502" s="38">
        <f t="shared" si="109"/>
        <v>0.25</v>
      </c>
      <c r="AH502" s="38">
        <f t="shared" si="110"/>
        <v>18.79801815384684</v>
      </c>
      <c r="AI502" s="38" t="str">
        <f t="shared" si="111"/>
        <v>G2</v>
      </c>
    </row>
    <row r="503" spans="1:35" x14ac:dyDescent="0.25">
      <c r="A503" s="1">
        <v>20032</v>
      </c>
      <c r="B503" s="1" t="s">
        <v>947</v>
      </c>
      <c r="C503" s="1">
        <v>20</v>
      </c>
      <c r="D503" s="1" t="s">
        <v>28</v>
      </c>
      <c r="E503" s="31">
        <v>36186.785594686007</v>
      </c>
      <c r="F503" s="31">
        <v>47697.391822434052</v>
      </c>
      <c r="G503" s="31">
        <v>53081.844109135607</v>
      </c>
      <c r="H503" s="31">
        <v>70214.224284003882</v>
      </c>
      <c r="I503" s="31">
        <f t="shared" si="98"/>
        <v>51795.061452564885</v>
      </c>
      <c r="J503" s="38">
        <f t="shared" si="99"/>
        <v>4.0945441825565004E-2</v>
      </c>
      <c r="K503" s="31">
        <v>5094623.0407871986</v>
      </c>
      <c r="L503" s="31">
        <v>5267634.0862634368</v>
      </c>
      <c r="M503" s="31">
        <v>5582807.2493530102</v>
      </c>
      <c r="N503" s="31">
        <v>5549661.8482820485</v>
      </c>
      <c r="O503" s="31">
        <f t="shared" si="100"/>
        <v>5373681.5561714228</v>
      </c>
      <c r="P503" s="7">
        <f t="shared" si="101"/>
        <v>5.5010560961237846E-2</v>
      </c>
      <c r="Q503" s="26">
        <v>0.51758270382912219</v>
      </c>
      <c r="R503" s="8">
        <v>94</v>
      </c>
      <c r="S503" s="7">
        <f t="shared" si="102"/>
        <v>0.2098776457979816</v>
      </c>
      <c r="T503" s="38">
        <f t="shared" si="103"/>
        <v>0.26082363686278054</v>
      </c>
      <c r="U503" s="31">
        <v>1716.879638671875</v>
      </c>
      <c r="V503" s="31">
        <v>0</v>
      </c>
      <c r="W503" s="31">
        <v>3097.511962890625</v>
      </c>
      <c r="X503" s="31">
        <v>0</v>
      </c>
      <c r="Y503" s="31">
        <f t="shared" si="104"/>
        <v>1203.597900390625</v>
      </c>
      <c r="Z503" s="7">
        <f t="shared" si="105"/>
        <v>2.5629214723635305E-2</v>
      </c>
      <c r="AA503" s="31" t="s">
        <v>1085</v>
      </c>
      <c r="AB503" s="31" t="s">
        <v>1088</v>
      </c>
      <c r="AC503" s="31" t="s">
        <v>1087</v>
      </c>
      <c r="AD503" s="31">
        <f t="shared" si="106"/>
        <v>0</v>
      </c>
      <c r="AE503" s="31">
        <f t="shared" si="107"/>
        <v>1</v>
      </c>
      <c r="AF503" s="7">
        <f t="shared" si="108"/>
        <v>0.5</v>
      </c>
      <c r="AG503" s="38">
        <f t="shared" si="109"/>
        <v>0.26281460736181766</v>
      </c>
      <c r="AH503" s="38">
        <f t="shared" si="110"/>
        <v>18.819456201672104</v>
      </c>
      <c r="AI503" s="38" t="str">
        <f t="shared" si="111"/>
        <v>G2</v>
      </c>
    </row>
    <row r="504" spans="1:35" x14ac:dyDescent="0.25">
      <c r="A504" s="1">
        <v>27425</v>
      </c>
      <c r="B504" s="1" t="s">
        <v>1154</v>
      </c>
      <c r="C504" s="1">
        <v>27</v>
      </c>
      <c r="D504" s="1" t="s">
        <v>1145</v>
      </c>
      <c r="E504" s="31">
        <v>52846.107537472155</v>
      </c>
      <c r="F504" s="31">
        <v>43900.804289544234</v>
      </c>
      <c r="G504" s="31">
        <v>74003.978656579216</v>
      </c>
      <c r="H504" s="31">
        <v>54547.969041773096</v>
      </c>
      <c r="I504" s="31">
        <f t="shared" si="98"/>
        <v>56324.714881342174</v>
      </c>
      <c r="J504" s="38">
        <f t="shared" si="99"/>
        <v>4.5304405054288135E-2</v>
      </c>
      <c r="K504" s="31">
        <v>2970363.573464972</v>
      </c>
      <c r="L504" s="31">
        <v>2236950.4131768253</v>
      </c>
      <c r="M504" s="31">
        <v>2043162.7918467189</v>
      </c>
      <c r="N504" s="31">
        <v>2281478.6831714641</v>
      </c>
      <c r="O504" s="31">
        <f t="shared" si="100"/>
        <v>2382988.8654149948</v>
      </c>
      <c r="P504" s="7">
        <f t="shared" si="101"/>
        <v>3.9562337654860955E-3</v>
      </c>
      <c r="Q504" s="26">
        <v>3.7067182148065252E-2</v>
      </c>
      <c r="R504" s="8">
        <v>0</v>
      </c>
      <c r="S504" s="7">
        <f t="shared" si="102"/>
        <v>0</v>
      </c>
      <c r="T504" s="38">
        <f t="shared" si="103"/>
        <v>1.3674471971183782E-2</v>
      </c>
      <c r="U504" s="31">
        <v>240.49942016601563</v>
      </c>
      <c r="V504" s="31">
        <v>2735.245361328125</v>
      </c>
      <c r="W504" s="31">
        <v>0</v>
      </c>
      <c r="X504" s="31">
        <v>0</v>
      </c>
      <c r="Y504" s="31">
        <f t="shared" si="104"/>
        <v>743.93619537353516</v>
      </c>
      <c r="Z504" s="7">
        <f t="shared" si="105"/>
        <v>1.5841254363874055E-2</v>
      </c>
      <c r="AA504" s="31" t="s">
        <v>1085</v>
      </c>
      <c r="AB504" s="31" t="s">
        <v>1086</v>
      </c>
      <c r="AC504" s="31" t="s">
        <v>1088</v>
      </c>
      <c r="AD504" s="31">
        <f t="shared" si="106"/>
        <v>1</v>
      </c>
      <c r="AE504" s="31">
        <f t="shared" si="107"/>
        <v>2</v>
      </c>
      <c r="AF504" s="7">
        <f t="shared" si="108"/>
        <v>1</v>
      </c>
      <c r="AG504" s="38">
        <f t="shared" si="109"/>
        <v>0.50792062718193698</v>
      </c>
      <c r="AH504" s="38">
        <f t="shared" si="110"/>
        <v>18.896650140246962</v>
      </c>
      <c r="AI504" s="38" t="str">
        <f t="shared" si="111"/>
        <v>G2</v>
      </c>
    </row>
    <row r="505" spans="1:35" x14ac:dyDescent="0.25">
      <c r="A505" s="1">
        <v>19548</v>
      </c>
      <c r="B505" s="1" t="s">
        <v>389</v>
      </c>
      <c r="C505" s="1">
        <v>19</v>
      </c>
      <c r="D505" s="1" t="s">
        <v>80</v>
      </c>
      <c r="E505" s="31">
        <v>73647.610397804048</v>
      </c>
      <c r="F505" s="31">
        <v>77761.559046391238</v>
      </c>
      <c r="G505" s="31">
        <v>96523.866576408691</v>
      </c>
      <c r="H505" s="31">
        <v>102445.27534890817</v>
      </c>
      <c r="I505" s="31">
        <f t="shared" si="98"/>
        <v>87594.577842378028</v>
      </c>
      <c r="J505" s="38">
        <f t="shared" si="99"/>
        <v>7.5395930809528944E-2</v>
      </c>
      <c r="K505" s="31">
        <v>5556367.7673486024</v>
      </c>
      <c r="L505" s="31">
        <v>6304730.5303296382</v>
      </c>
      <c r="M505" s="31">
        <v>6302370.2425156794</v>
      </c>
      <c r="N505" s="31">
        <v>7096077.7331792982</v>
      </c>
      <c r="O505" s="31">
        <f t="shared" si="100"/>
        <v>6314886.5683433041</v>
      </c>
      <c r="P505" s="7">
        <f t="shared" si="101"/>
        <v>7.1077938528389659E-2</v>
      </c>
      <c r="Q505" s="26">
        <v>0.3426759315394301</v>
      </c>
      <c r="R505" s="8">
        <v>139.30000305175781</v>
      </c>
      <c r="S505" s="7">
        <f t="shared" si="102"/>
        <v>0.31102081595909131</v>
      </c>
      <c r="T505" s="38">
        <f t="shared" si="103"/>
        <v>0.24159156200897036</v>
      </c>
      <c r="U505" s="31">
        <v>206.58282470703125</v>
      </c>
      <c r="V505" s="31">
        <v>0</v>
      </c>
      <c r="W505" s="31">
        <v>0</v>
      </c>
      <c r="X505" s="31">
        <v>0</v>
      </c>
      <c r="Y505" s="31">
        <f t="shared" si="104"/>
        <v>51.645706176757813</v>
      </c>
      <c r="Z505" s="7">
        <f t="shared" si="105"/>
        <v>1.0997351297541481E-3</v>
      </c>
      <c r="AA505" s="31" t="s">
        <v>1085</v>
      </c>
      <c r="AB505" s="31" t="s">
        <v>1088</v>
      </c>
      <c r="AC505" s="31" t="s">
        <v>1087</v>
      </c>
      <c r="AD505" s="31">
        <f t="shared" si="106"/>
        <v>0</v>
      </c>
      <c r="AE505" s="31">
        <f t="shared" si="107"/>
        <v>1</v>
      </c>
      <c r="AF505" s="7">
        <f t="shared" si="108"/>
        <v>0.5</v>
      </c>
      <c r="AG505" s="38">
        <f t="shared" si="109"/>
        <v>0.25054986756487707</v>
      </c>
      <c r="AH505" s="38">
        <f t="shared" si="110"/>
        <v>18.917912012779215</v>
      </c>
      <c r="AI505" s="38" t="str">
        <f t="shared" si="111"/>
        <v>G2</v>
      </c>
    </row>
    <row r="506" spans="1:35" x14ac:dyDescent="0.25">
      <c r="A506" s="1">
        <v>25736</v>
      </c>
      <c r="B506" s="1" t="s">
        <v>767</v>
      </c>
      <c r="C506" s="1">
        <v>25</v>
      </c>
      <c r="D506" s="1" t="s">
        <v>61</v>
      </c>
      <c r="E506" s="31">
        <v>238784.15276873889</v>
      </c>
      <c r="F506" s="31">
        <v>213732.16714365844</v>
      </c>
      <c r="G506" s="31">
        <v>238527.84725834549</v>
      </c>
      <c r="H506" s="31">
        <v>791142.09250659228</v>
      </c>
      <c r="I506" s="31">
        <f t="shared" si="98"/>
        <v>370546.56491933379</v>
      </c>
      <c r="J506" s="38">
        <f t="shared" si="99"/>
        <v>0.34768548376447178</v>
      </c>
      <c r="K506" s="31">
        <v>11452873.190939978</v>
      </c>
      <c r="L506" s="31">
        <v>10655423.649407523</v>
      </c>
      <c r="M506" s="31">
        <v>11959867.747846255</v>
      </c>
      <c r="N506" s="31">
        <v>15456792.304199833</v>
      </c>
      <c r="O506" s="31">
        <f t="shared" si="100"/>
        <v>12381239.223098397</v>
      </c>
      <c r="P506" s="7">
        <f t="shared" si="101"/>
        <v>0.17463707527217484</v>
      </c>
      <c r="Q506" s="26">
        <v>0.24885189437428243</v>
      </c>
      <c r="R506" s="8">
        <v>79.099998474121094</v>
      </c>
      <c r="S506" s="7">
        <f t="shared" si="102"/>
        <v>0.17660980279119651</v>
      </c>
      <c r="T506" s="38">
        <f t="shared" si="103"/>
        <v>0.20003292414588458</v>
      </c>
      <c r="U506" s="31">
        <v>4152.2021484375</v>
      </c>
      <c r="V506" s="31">
        <v>3336.41259765625</v>
      </c>
      <c r="W506" s="31">
        <v>0</v>
      </c>
      <c r="X506" s="31">
        <v>0</v>
      </c>
      <c r="Y506" s="31">
        <f t="shared" si="104"/>
        <v>1872.1536865234375</v>
      </c>
      <c r="Z506" s="7">
        <f t="shared" si="105"/>
        <v>3.9865331114305042E-2</v>
      </c>
      <c r="AA506" s="31" t="s">
        <v>1087</v>
      </c>
      <c r="AB506" s="31" t="s">
        <v>1088</v>
      </c>
      <c r="AC506" s="31" t="s">
        <v>1087</v>
      </c>
      <c r="AD506" s="31">
        <f t="shared" si="106"/>
        <v>0</v>
      </c>
      <c r="AE506" s="31">
        <f t="shared" si="107"/>
        <v>0</v>
      </c>
      <c r="AF506" s="7">
        <f t="shared" si="108"/>
        <v>0</v>
      </c>
      <c r="AG506" s="38">
        <f t="shared" si="109"/>
        <v>1.9932665557152521E-2</v>
      </c>
      <c r="AH506" s="38">
        <f t="shared" si="110"/>
        <v>18.921702448916964</v>
      </c>
      <c r="AI506" s="38" t="str">
        <f t="shared" si="111"/>
        <v>G2</v>
      </c>
    </row>
    <row r="507" spans="1:35" x14ac:dyDescent="0.25">
      <c r="A507" s="1">
        <v>18029</v>
      </c>
      <c r="B507" s="1" t="s">
        <v>906</v>
      </c>
      <c r="C507" s="1">
        <v>18</v>
      </c>
      <c r="D507" s="1" t="s">
        <v>1121</v>
      </c>
      <c r="E507" s="31">
        <v>100796.00706932394</v>
      </c>
      <c r="F507" s="31">
        <v>57494.048419370913</v>
      </c>
      <c r="G507" s="31">
        <v>82282.381458842283</v>
      </c>
      <c r="H507" s="31">
        <v>123360.80678699534</v>
      </c>
      <c r="I507" s="31">
        <f t="shared" si="98"/>
        <v>90983.310933633125</v>
      </c>
      <c r="J507" s="38">
        <f t="shared" si="99"/>
        <v>7.8656966817911941E-2</v>
      </c>
      <c r="K507" s="31">
        <v>7701251.0017816639</v>
      </c>
      <c r="L507" s="31">
        <v>7841398.9800206097</v>
      </c>
      <c r="M507" s="31">
        <v>7754226.1001126906</v>
      </c>
      <c r="N507" s="31">
        <v>6702040.8432212854</v>
      </c>
      <c r="O507" s="31">
        <f t="shared" si="100"/>
        <v>7499729.2312840624</v>
      </c>
      <c r="P507" s="7">
        <f t="shared" si="101"/>
        <v>9.130447172460493E-2</v>
      </c>
      <c r="Q507" s="26">
        <v>0.3833592534992224</v>
      </c>
      <c r="R507" s="8">
        <v>94.800003051757813</v>
      </c>
      <c r="S507" s="7">
        <f t="shared" si="102"/>
        <v>0.21166384534196173</v>
      </c>
      <c r="T507" s="38">
        <f t="shared" si="103"/>
        <v>0.22877585685526303</v>
      </c>
      <c r="U507" s="31">
        <v>1166.9161376953125</v>
      </c>
      <c r="V507" s="31">
        <v>1143.401611328125</v>
      </c>
      <c r="W507" s="31">
        <v>0</v>
      </c>
      <c r="X507" s="31">
        <v>1555.2099609375</v>
      </c>
      <c r="Y507" s="31">
        <f t="shared" si="104"/>
        <v>966.38192749023438</v>
      </c>
      <c r="Z507" s="7">
        <f t="shared" si="105"/>
        <v>2.0577977010968123E-2</v>
      </c>
      <c r="AA507" s="31" t="s">
        <v>1085</v>
      </c>
      <c r="AB507" s="31" t="s">
        <v>1088</v>
      </c>
      <c r="AC507" s="31" t="s">
        <v>1087</v>
      </c>
      <c r="AD507" s="31">
        <f t="shared" si="106"/>
        <v>0</v>
      </c>
      <c r="AE507" s="31">
        <f t="shared" si="107"/>
        <v>1</v>
      </c>
      <c r="AF507" s="7">
        <f t="shared" si="108"/>
        <v>0.5</v>
      </c>
      <c r="AG507" s="38">
        <f t="shared" si="109"/>
        <v>0.26028898850548404</v>
      </c>
      <c r="AH507" s="38">
        <f t="shared" si="110"/>
        <v>18.924060405955302</v>
      </c>
      <c r="AI507" s="38" t="str">
        <f t="shared" si="111"/>
        <v>G2</v>
      </c>
    </row>
    <row r="508" spans="1:35" x14ac:dyDescent="0.25">
      <c r="A508" s="1">
        <v>5093</v>
      </c>
      <c r="B508" s="1" t="s">
        <v>106</v>
      </c>
      <c r="C508" s="1">
        <v>5</v>
      </c>
      <c r="D508" s="1" t="s">
        <v>15</v>
      </c>
      <c r="E508" s="31">
        <v>82237.211028704754</v>
      </c>
      <c r="F508" s="31">
        <v>81666.128760596272</v>
      </c>
      <c r="G508" s="31">
        <v>119365.75386069962</v>
      </c>
      <c r="H508" s="31">
        <v>116679.79341210541</v>
      </c>
      <c r="I508" s="31">
        <f t="shared" si="98"/>
        <v>99987.221765526512</v>
      </c>
      <c r="J508" s="38">
        <f t="shared" si="99"/>
        <v>8.7321584729203108E-2</v>
      </c>
      <c r="K508" s="31">
        <v>7471613.6105573718</v>
      </c>
      <c r="L508" s="31">
        <v>9549160.5822282322</v>
      </c>
      <c r="M508" s="31">
        <v>10539335.286239078</v>
      </c>
      <c r="N508" s="31">
        <v>9663477.6270341799</v>
      </c>
      <c r="O508" s="31">
        <f t="shared" si="100"/>
        <v>9305896.7765147164</v>
      </c>
      <c r="P508" s="7">
        <f t="shared" si="101"/>
        <v>0.1221376860864692</v>
      </c>
      <c r="Q508" s="26">
        <v>0.33160415003990423</v>
      </c>
      <c r="R508" s="8">
        <v>105.59999847412109</v>
      </c>
      <c r="S508" s="7">
        <f t="shared" si="102"/>
        <v>0.23577743697892536</v>
      </c>
      <c r="T508" s="38">
        <f t="shared" si="103"/>
        <v>0.22983975770176626</v>
      </c>
      <c r="U508" s="31">
        <v>0</v>
      </c>
      <c r="V508" s="31">
        <v>1025.4613037109375</v>
      </c>
      <c r="W508" s="31">
        <v>0</v>
      </c>
      <c r="X508" s="31">
        <v>0</v>
      </c>
      <c r="Y508" s="31">
        <f t="shared" si="104"/>
        <v>256.36532592773438</v>
      </c>
      <c r="Z508" s="7">
        <f t="shared" si="105"/>
        <v>5.4590008704437183E-3</v>
      </c>
      <c r="AA508" s="31" t="s">
        <v>1085</v>
      </c>
      <c r="AB508" s="31" t="s">
        <v>1088</v>
      </c>
      <c r="AC508" s="31" t="s">
        <v>1087</v>
      </c>
      <c r="AD508" s="31">
        <f t="shared" si="106"/>
        <v>0</v>
      </c>
      <c r="AE508" s="31">
        <f t="shared" si="107"/>
        <v>1</v>
      </c>
      <c r="AF508" s="7">
        <f t="shared" si="108"/>
        <v>0.5</v>
      </c>
      <c r="AG508" s="38">
        <f t="shared" si="109"/>
        <v>0.25272950043522185</v>
      </c>
      <c r="AH508" s="38">
        <f t="shared" si="110"/>
        <v>18.996361428873044</v>
      </c>
      <c r="AI508" s="38" t="str">
        <f t="shared" si="111"/>
        <v>G2</v>
      </c>
    </row>
    <row r="509" spans="1:35" x14ac:dyDescent="0.25">
      <c r="A509" s="1">
        <v>52260</v>
      </c>
      <c r="B509" s="1" t="s">
        <v>568</v>
      </c>
      <c r="C509" s="1">
        <v>52</v>
      </c>
      <c r="D509" s="1" t="s">
        <v>18</v>
      </c>
      <c r="E509" s="31">
        <v>34695.7571811823</v>
      </c>
      <c r="F509" s="31">
        <v>35724.751288151689</v>
      </c>
      <c r="G509" s="31">
        <v>48464.18105755483</v>
      </c>
      <c r="H509" s="31">
        <v>70964.223510254669</v>
      </c>
      <c r="I509" s="31">
        <f t="shared" si="98"/>
        <v>47462.228259285868</v>
      </c>
      <c r="J509" s="38">
        <f t="shared" si="99"/>
        <v>3.6775882087129917E-2</v>
      </c>
      <c r="K509" s="31">
        <v>6174664.6135386433</v>
      </c>
      <c r="L509" s="31">
        <v>8124268.3724514684</v>
      </c>
      <c r="M509" s="31">
        <v>8146343.6105709616</v>
      </c>
      <c r="N509" s="31">
        <v>7611513.3237235453</v>
      </c>
      <c r="O509" s="31">
        <f t="shared" si="100"/>
        <v>7514197.4800711554</v>
      </c>
      <c r="P509" s="7">
        <f t="shared" si="101"/>
        <v>9.1551460226569334E-2</v>
      </c>
      <c r="Q509" s="26">
        <v>0.43272756906527587</v>
      </c>
      <c r="R509" s="8">
        <v>145.60000610351563</v>
      </c>
      <c r="S509" s="7">
        <f t="shared" si="102"/>
        <v>0.32508709052316609</v>
      </c>
      <c r="T509" s="38">
        <f t="shared" si="103"/>
        <v>0.28312203993833712</v>
      </c>
      <c r="U509" s="31">
        <v>0</v>
      </c>
      <c r="V509" s="31">
        <v>0</v>
      </c>
      <c r="W509" s="31">
        <v>0</v>
      </c>
      <c r="X509" s="31">
        <v>0</v>
      </c>
      <c r="Y509" s="31">
        <f t="shared" si="104"/>
        <v>0</v>
      </c>
      <c r="Z509" s="7">
        <f t="shared" si="105"/>
        <v>0</v>
      </c>
      <c r="AA509" s="31" t="s">
        <v>1085</v>
      </c>
      <c r="AB509" s="31" t="s">
        <v>1088</v>
      </c>
      <c r="AC509" s="31" t="s">
        <v>1088</v>
      </c>
      <c r="AD509" s="31">
        <f t="shared" si="106"/>
        <v>0</v>
      </c>
      <c r="AE509" s="31">
        <f t="shared" si="107"/>
        <v>1</v>
      </c>
      <c r="AF509" s="7">
        <f t="shared" si="108"/>
        <v>0.5</v>
      </c>
      <c r="AG509" s="38">
        <f t="shared" si="109"/>
        <v>0.25</v>
      </c>
      <c r="AH509" s="38">
        <f t="shared" si="110"/>
        <v>18.996597400848898</v>
      </c>
      <c r="AI509" s="38" t="str">
        <f t="shared" si="111"/>
        <v>G2</v>
      </c>
    </row>
    <row r="510" spans="1:35" x14ac:dyDescent="0.25">
      <c r="A510" s="1">
        <v>76246</v>
      </c>
      <c r="B510" s="1" t="s">
        <v>56</v>
      </c>
      <c r="C510" s="1">
        <v>76</v>
      </c>
      <c r="D510" s="1" t="s">
        <v>57</v>
      </c>
      <c r="E510" s="31">
        <v>36033.205555661581</v>
      </c>
      <c r="F510" s="31">
        <v>41167.68270642525</v>
      </c>
      <c r="G510" s="31">
        <v>83033.796587961842</v>
      </c>
      <c r="H510" s="31">
        <v>72271.133844668992</v>
      </c>
      <c r="I510" s="31">
        <f t="shared" si="98"/>
        <v>58126.454673679415</v>
      </c>
      <c r="J510" s="38">
        <f t="shared" si="99"/>
        <v>4.703825017644029E-2</v>
      </c>
      <c r="K510" s="31">
        <v>26208705.596377481</v>
      </c>
      <c r="L510" s="31">
        <v>18988859.442294698</v>
      </c>
      <c r="M510" s="31">
        <v>20130232.310362078</v>
      </c>
      <c r="N510" s="31">
        <v>21367116.047913134</v>
      </c>
      <c r="O510" s="31">
        <f t="shared" si="100"/>
        <v>21673728.349236846</v>
      </c>
      <c r="P510" s="7">
        <f t="shared" si="101"/>
        <v>0.33326981670200168</v>
      </c>
      <c r="Q510" s="26">
        <v>0.28195112179487181</v>
      </c>
      <c r="R510" s="8">
        <v>89.599998474121094</v>
      </c>
      <c r="S510" s="7">
        <f t="shared" si="102"/>
        <v>0.20005358237501361</v>
      </c>
      <c r="T510" s="38">
        <f t="shared" si="103"/>
        <v>0.27175817362396232</v>
      </c>
      <c r="U510" s="31">
        <v>0</v>
      </c>
      <c r="V510" s="31">
        <v>0</v>
      </c>
      <c r="W510" s="31">
        <v>782.41448974609375</v>
      </c>
      <c r="X510" s="31">
        <v>0</v>
      </c>
      <c r="Y510" s="31">
        <f t="shared" si="104"/>
        <v>195.60362243652344</v>
      </c>
      <c r="Z510" s="7">
        <f t="shared" si="105"/>
        <v>4.1651512008450131E-3</v>
      </c>
      <c r="AA510" s="31" t="s">
        <v>1085</v>
      </c>
      <c r="AB510" s="31" t="s">
        <v>1088</v>
      </c>
      <c r="AC510" s="31" t="s">
        <v>1087</v>
      </c>
      <c r="AD510" s="31">
        <f t="shared" si="106"/>
        <v>0</v>
      </c>
      <c r="AE510" s="31">
        <f t="shared" si="107"/>
        <v>1</v>
      </c>
      <c r="AF510" s="7">
        <f t="shared" si="108"/>
        <v>0.5</v>
      </c>
      <c r="AG510" s="38">
        <f t="shared" si="109"/>
        <v>0.25208257560042252</v>
      </c>
      <c r="AH510" s="38">
        <f t="shared" si="110"/>
        <v>19.029299980027506</v>
      </c>
      <c r="AI510" s="38" t="str">
        <f t="shared" si="111"/>
        <v>G2</v>
      </c>
    </row>
    <row r="511" spans="1:35" x14ac:dyDescent="0.25">
      <c r="A511" s="1">
        <v>41349</v>
      </c>
      <c r="B511" s="1" t="s">
        <v>299</v>
      </c>
      <c r="C511" s="1">
        <v>41</v>
      </c>
      <c r="D511" s="1" t="s">
        <v>99</v>
      </c>
      <c r="E511" s="31">
        <v>115318.60023653496</v>
      </c>
      <c r="F511" s="31">
        <v>94797.675199245699</v>
      </c>
      <c r="G511" s="31">
        <v>119616.95320946284</v>
      </c>
      <c r="H511" s="31">
        <v>150098.87334105585</v>
      </c>
      <c r="I511" s="31">
        <f t="shared" si="98"/>
        <v>119958.02549657482</v>
      </c>
      <c r="J511" s="38">
        <f t="shared" si="99"/>
        <v>0.10653983188220541</v>
      </c>
      <c r="K511" s="31">
        <v>8967291.9501510039</v>
      </c>
      <c r="L511" s="31">
        <v>9392576.272018956</v>
      </c>
      <c r="M511" s="31">
        <v>10348443.564236253</v>
      </c>
      <c r="N511" s="31">
        <v>9745372.4131941479</v>
      </c>
      <c r="O511" s="31">
        <f t="shared" si="100"/>
        <v>9613421.0499000903</v>
      </c>
      <c r="P511" s="7">
        <f t="shared" si="101"/>
        <v>0.12738745478473074</v>
      </c>
      <c r="Q511" s="26">
        <v>0.77049653579676669</v>
      </c>
      <c r="R511" s="8">
        <v>224.19999694824219</v>
      </c>
      <c r="S511" s="7">
        <f t="shared" si="102"/>
        <v>0.50058050582352909</v>
      </c>
      <c r="T511" s="38">
        <f t="shared" si="103"/>
        <v>0.46615483213500886</v>
      </c>
      <c r="U511" s="31">
        <v>0</v>
      </c>
      <c r="V511" s="31">
        <v>0</v>
      </c>
      <c r="W511" s="31">
        <v>0</v>
      </c>
      <c r="X511" s="31">
        <v>0</v>
      </c>
      <c r="Y511" s="31">
        <f t="shared" si="104"/>
        <v>0</v>
      </c>
      <c r="Z511" s="7">
        <f t="shared" si="105"/>
        <v>0</v>
      </c>
      <c r="AA511" s="31" t="s">
        <v>1087</v>
      </c>
      <c r="AB511" s="31" t="s">
        <v>1088</v>
      </c>
      <c r="AC511" s="31" t="s">
        <v>1087</v>
      </c>
      <c r="AD511" s="31">
        <f t="shared" si="106"/>
        <v>0</v>
      </c>
      <c r="AE511" s="31">
        <f t="shared" si="107"/>
        <v>0</v>
      </c>
      <c r="AF511" s="7">
        <f t="shared" si="108"/>
        <v>0</v>
      </c>
      <c r="AG511" s="38">
        <f t="shared" si="109"/>
        <v>0</v>
      </c>
      <c r="AH511" s="38">
        <f t="shared" si="110"/>
        <v>19.089822133907141</v>
      </c>
      <c r="AI511" s="38" t="str">
        <f t="shared" si="111"/>
        <v>G2</v>
      </c>
    </row>
    <row r="512" spans="1:35" x14ac:dyDescent="0.25">
      <c r="A512" s="1">
        <v>68684</v>
      </c>
      <c r="B512" s="1" t="s">
        <v>369</v>
      </c>
      <c r="C512" s="1">
        <v>68</v>
      </c>
      <c r="D512" s="1" t="s">
        <v>350</v>
      </c>
      <c r="E512" s="31">
        <v>97092.145663083706</v>
      </c>
      <c r="F512" s="31">
        <v>112172.60790858607</v>
      </c>
      <c r="G512" s="31">
        <v>215919.96302439476</v>
      </c>
      <c r="H512" s="31">
        <v>257206.6267130285</v>
      </c>
      <c r="I512" s="31">
        <f t="shared" si="98"/>
        <v>170597.83582727326</v>
      </c>
      <c r="J512" s="38">
        <f t="shared" si="99"/>
        <v>0.15527139040248111</v>
      </c>
      <c r="K512" s="31">
        <v>6354223.6727304924</v>
      </c>
      <c r="L512" s="31">
        <v>7603352.6044957936</v>
      </c>
      <c r="M512" s="31">
        <v>8988898.7945755832</v>
      </c>
      <c r="N512" s="31">
        <v>8973845.3590025902</v>
      </c>
      <c r="O512" s="31">
        <f t="shared" si="100"/>
        <v>7980080.1077011153</v>
      </c>
      <c r="P512" s="7">
        <f t="shared" si="101"/>
        <v>9.9504575630018091E-2</v>
      </c>
      <c r="Q512" s="26">
        <v>0.20409572020248504</v>
      </c>
      <c r="R512" s="8">
        <v>44.200000762939453</v>
      </c>
      <c r="S512" s="7">
        <f t="shared" si="102"/>
        <v>9.8687150046752381E-2</v>
      </c>
      <c r="T512" s="38">
        <f t="shared" si="103"/>
        <v>0.13409581529308517</v>
      </c>
      <c r="U512" s="31">
        <v>0</v>
      </c>
      <c r="V512" s="31">
        <v>0</v>
      </c>
      <c r="W512" s="31">
        <v>106893.3671875</v>
      </c>
      <c r="X512" s="31">
        <v>0</v>
      </c>
      <c r="Y512" s="31">
        <f t="shared" si="104"/>
        <v>26723.341796875</v>
      </c>
      <c r="Z512" s="7">
        <f t="shared" si="105"/>
        <v>0.5690424225756171</v>
      </c>
      <c r="AA512" s="31" t="s">
        <v>1087</v>
      </c>
      <c r="AB512" s="31" t="s">
        <v>1088</v>
      </c>
      <c r="AC512" s="31" t="s">
        <v>1087</v>
      </c>
      <c r="AD512" s="31">
        <f t="shared" si="106"/>
        <v>0</v>
      </c>
      <c r="AE512" s="31">
        <f t="shared" si="107"/>
        <v>0</v>
      </c>
      <c r="AF512" s="7">
        <f t="shared" si="108"/>
        <v>0</v>
      </c>
      <c r="AG512" s="38">
        <f t="shared" si="109"/>
        <v>0.28452121128780855</v>
      </c>
      <c r="AH512" s="38">
        <f t="shared" si="110"/>
        <v>19.129613899445829</v>
      </c>
      <c r="AI512" s="38" t="str">
        <f t="shared" si="111"/>
        <v>G2</v>
      </c>
    </row>
    <row r="513" spans="1:35" x14ac:dyDescent="0.25">
      <c r="A513" s="1">
        <v>5854</v>
      </c>
      <c r="B513" s="1" t="s">
        <v>25</v>
      </c>
      <c r="C513" s="1">
        <v>5</v>
      </c>
      <c r="D513" s="1" t="s">
        <v>15</v>
      </c>
      <c r="E513" s="31">
        <v>67973.057558494635</v>
      </c>
      <c r="F513" s="31">
        <v>76062.05421285925</v>
      </c>
      <c r="G513" s="31">
        <v>124538.31024754571</v>
      </c>
      <c r="H513" s="31">
        <v>141383.87759773791</v>
      </c>
      <c r="I513" s="31">
        <f t="shared" si="98"/>
        <v>102489.32490415938</v>
      </c>
      <c r="J513" s="38">
        <f t="shared" si="99"/>
        <v>8.9729401518558988E-2</v>
      </c>
      <c r="K513" s="31">
        <v>5494714.102917199</v>
      </c>
      <c r="L513" s="31">
        <v>6096579.7688841159</v>
      </c>
      <c r="M513" s="31">
        <v>6278963.5784059633</v>
      </c>
      <c r="N513" s="31">
        <v>6226753.8860895336</v>
      </c>
      <c r="O513" s="31">
        <f t="shared" si="100"/>
        <v>6024252.8340742029</v>
      </c>
      <c r="P513" s="7">
        <f t="shared" si="101"/>
        <v>6.6116509422230005E-2</v>
      </c>
      <c r="Q513" s="26">
        <v>0.29541458136074666</v>
      </c>
      <c r="R513" s="8">
        <v>81.699996948242188</v>
      </c>
      <c r="S513" s="7">
        <f t="shared" si="102"/>
        <v>0.18241492575743992</v>
      </c>
      <c r="T513" s="38">
        <f t="shared" si="103"/>
        <v>0.18131533884680553</v>
      </c>
      <c r="U513" s="31">
        <v>0</v>
      </c>
      <c r="V513" s="31">
        <v>19914.931640625</v>
      </c>
      <c r="W513" s="31">
        <v>0</v>
      </c>
      <c r="X513" s="31">
        <v>0</v>
      </c>
      <c r="Y513" s="31">
        <f t="shared" si="104"/>
        <v>4978.73291015625</v>
      </c>
      <c r="Z513" s="7">
        <f t="shared" si="105"/>
        <v>0.10601631555240466</v>
      </c>
      <c r="AA513" s="31" t="s">
        <v>1085</v>
      </c>
      <c r="AB513" s="31" t="s">
        <v>1087</v>
      </c>
      <c r="AC513" s="31" t="s">
        <v>1087</v>
      </c>
      <c r="AD513" s="31">
        <f t="shared" si="106"/>
        <v>0</v>
      </c>
      <c r="AE513" s="31">
        <f t="shared" si="107"/>
        <v>1</v>
      </c>
      <c r="AF513" s="7">
        <f t="shared" si="108"/>
        <v>0.5</v>
      </c>
      <c r="AG513" s="38">
        <f t="shared" si="109"/>
        <v>0.30300815777620232</v>
      </c>
      <c r="AH513" s="38">
        <f t="shared" si="110"/>
        <v>19.135096604718896</v>
      </c>
      <c r="AI513" s="38" t="str">
        <f t="shared" si="111"/>
        <v>G2</v>
      </c>
    </row>
    <row r="514" spans="1:35" x14ac:dyDescent="0.25">
      <c r="A514" s="1">
        <v>50683</v>
      </c>
      <c r="B514" s="1" t="s">
        <v>845</v>
      </c>
      <c r="C514" s="1">
        <v>50</v>
      </c>
      <c r="D514" s="1" t="s">
        <v>145</v>
      </c>
      <c r="E514" s="31">
        <v>208837.22743537987</v>
      </c>
      <c r="F514" s="31">
        <v>223542.50792678629</v>
      </c>
      <c r="G514" s="31">
        <v>213283.1757258178</v>
      </c>
      <c r="H514" s="31">
        <v>227059.74451513728</v>
      </c>
      <c r="I514" s="31">
        <f t="shared" si="98"/>
        <v>218180.66390078032</v>
      </c>
      <c r="J514" s="38">
        <f t="shared" si="99"/>
        <v>0.20106116243523012</v>
      </c>
      <c r="K514" s="31">
        <v>17236075.274332456</v>
      </c>
      <c r="L514" s="31">
        <v>14690749.186677894</v>
      </c>
      <c r="M514" s="31">
        <v>13906887.663525816</v>
      </c>
      <c r="N514" s="31">
        <v>13109755.603129247</v>
      </c>
      <c r="O514" s="31">
        <f t="shared" si="100"/>
        <v>14735866.931916354</v>
      </c>
      <c r="P514" s="7">
        <f t="shared" si="101"/>
        <v>0.21483309201496156</v>
      </c>
      <c r="Q514" s="26">
        <v>0.44109992078759758</v>
      </c>
      <c r="R514" s="8">
        <v>170.5</v>
      </c>
      <c r="S514" s="7">
        <f t="shared" si="102"/>
        <v>0.38068232562293469</v>
      </c>
      <c r="T514" s="38">
        <f t="shared" si="103"/>
        <v>0.34553844614183121</v>
      </c>
      <c r="U514" s="31">
        <v>2391.734619140625</v>
      </c>
      <c r="V514" s="31">
        <v>0</v>
      </c>
      <c r="W514" s="31">
        <v>0</v>
      </c>
      <c r="X514" s="31">
        <v>8146.65625</v>
      </c>
      <c r="Y514" s="31">
        <f t="shared" si="104"/>
        <v>2634.5977172851563</v>
      </c>
      <c r="Z514" s="7">
        <f t="shared" si="105"/>
        <v>5.6100688265396909E-2</v>
      </c>
      <c r="AA514" s="31" t="s">
        <v>1087</v>
      </c>
      <c r="AB514" s="31" t="s">
        <v>1088</v>
      </c>
      <c r="AC514" s="31" t="s">
        <v>1087</v>
      </c>
      <c r="AD514" s="31">
        <f t="shared" si="106"/>
        <v>0</v>
      </c>
      <c r="AE514" s="31">
        <f t="shared" si="107"/>
        <v>0</v>
      </c>
      <c r="AF514" s="7">
        <f t="shared" si="108"/>
        <v>0</v>
      </c>
      <c r="AG514" s="38">
        <f t="shared" si="109"/>
        <v>2.8050344132698454E-2</v>
      </c>
      <c r="AH514" s="38">
        <f t="shared" si="110"/>
        <v>19.154998423658661</v>
      </c>
      <c r="AI514" s="38" t="str">
        <f t="shared" si="111"/>
        <v>G2</v>
      </c>
    </row>
    <row r="515" spans="1:35" x14ac:dyDescent="0.25">
      <c r="A515" s="1">
        <v>19532</v>
      </c>
      <c r="B515" s="1" t="s">
        <v>1125</v>
      </c>
      <c r="C515" s="1">
        <v>19</v>
      </c>
      <c r="D515" s="1" t="s">
        <v>80</v>
      </c>
      <c r="E515" s="31">
        <v>68374.151622329911</v>
      </c>
      <c r="F515" s="31">
        <v>59683.778532837336</v>
      </c>
      <c r="G515" s="31">
        <v>69397.373418067044</v>
      </c>
      <c r="H515" s="31">
        <v>86514.735291007659</v>
      </c>
      <c r="I515" s="31">
        <f t="shared" ref="I515:I578" si="112">AVERAGE(E515:H515)</f>
        <v>70992.509716060493</v>
      </c>
      <c r="J515" s="38">
        <f t="shared" ref="J515:J578" si="113">IF(I515&gt;$J$1127,1,IF(I515&lt;$J$1126,0,(I515-$J$1126)/($J$1127-$J$1126)))</f>
        <v>5.9419475740446752E-2</v>
      </c>
      <c r="K515" s="31">
        <v>5680549.8548728321</v>
      </c>
      <c r="L515" s="31">
        <v>5741758.6791407298</v>
      </c>
      <c r="M515" s="31">
        <v>6055406.5465847058</v>
      </c>
      <c r="N515" s="31">
        <v>6028675.4100764245</v>
      </c>
      <c r="O515" s="31">
        <f t="shared" ref="O515:O578" si="114">AVERAGE(K515:N515)</f>
        <v>5876597.6226686733</v>
      </c>
      <c r="P515" s="7">
        <f t="shared" ref="P515:P578" si="115">IF(O515&gt;$P$1127,1,IF(O515&lt;$P$1126,0,(O515-$P$1126)/($P$1127-$P$1126)))</f>
        <v>6.3595876828130504E-2</v>
      </c>
      <c r="Q515" s="26">
        <v>0.37132992680568983</v>
      </c>
      <c r="R515" s="8">
        <v>160.89999389648438</v>
      </c>
      <c r="S515" s="7">
        <f t="shared" ref="S515:S578" si="116">IF(R515&gt;$S$1127,1,IF(R515&lt;$S$1126,0,(R515-$S$1126)/($S$1127-$S$1126)))</f>
        <v>0.35924799923301859</v>
      </c>
      <c r="T515" s="38">
        <f t="shared" ref="T515:T578" si="117">AVERAGE(P515,Q515,S515)</f>
        <v>0.26472460095561295</v>
      </c>
      <c r="U515" s="31">
        <v>0</v>
      </c>
      <c r="V515" s="31">
        <v>0</v>
      </c>
      <c r="W515" s="31">
        <v>0</v>
      </c>
      <c r="X515" s="31">
        <v>383.17910766601563</v>
      </c>
      <c r="Y515" s="31">
        <f t="shared" ref="Y515:Y578" si="118">AVERAGE(U515:X515)</f>
        <v>95.794776916503906</v>
      </c>
      <c r="Z515" s="7">
        <f t="shared" ref="Z515:Z578" si="119">IF(Y515&gt;$Z$1127,1,IF(Y515&lt;$Z$1126,0,(Y515-$Z$1126)/($Z$1127-$Z$1126)))</f>
        <v>2.0398381437845728E-3</v>
      </c>
      <c r="AA515" s="31" t="s">
        <v>1085</v>
      </c>
      <c r="AB515" s="31" t="s">
        <v>1087</v>
      </c>
      <c r="AC515" s="31" t="s">
        <v>1087</v>
      </c>
      <c r="AD515" s="31">
        <f t="shared" ref="AD515:AD578" si="120">IF(OR(AB515="Adoptado",AC515="Adoptado"),1,0)</f>
        <v>0</v>
      </c>
      <c r="AE515" s="31">
        <f t="shared" ref="AE515:AE578" si="121">SUM(IF(AA515="Creado",1,0),AD515)</f>
        <v>1</v>
      </c>
      <c r="AF515" s="7">
        <f t="shared" ref="AF515:AF578" si="122">AE515/$AE$1126</f>
        <v>0.5</v>
      </c>
      <c r="AG515" s="38">
        <f t="shared" ref="AG515:AG578" si="123">AVERAGE(Z515,AF515)</f>
        <v>0.25101991907189231</v>
      </c>
      <c r="AH515" s="38">
        <f t="shared" ref="AH515:AH578" si="124">AVERAGE(J515,T515,AG515)*100</f>
        <v>19.172133192265065</v>
      </c>
      <c r="AI515" s="38" t="str">
        <f t="shared" ref="AI515:AI578" si="125">IF(OR(A515=5001,A515=8001,A515=11001,A515=13001,A515=17001,A515=23001,A515=50001,A515=52001,A515=54001,A515=66001,A515=68001,A515=73001,A515=76001),"C",IF(AH515&lt;$AI$1126,"G1",IF(AND(AH515&gt;=$AI$1126,AH515&lt;$AI$1127),"G2",IF(AND(AH515&gt;=$AI$1127,AH515&lt;$AI$1128),"G3","G4"))))</f>
        <v>G2</v>
      </c>
    </row>
    <row r="516" spans="1:35" x14ac:dyDescent="0.25">
      <c r="A516" s="1">
        <v>17614</v>
      </c>
      <c r="B516" s="1" t="s">
        <v>153</v>
      </c>
      <c r="C516" s="1">
        <v>17</v>
      </c>
      <c r="D516" s="1" t="s">
        <v>96</v>
      </c>
      <c r="E516" s="31">
        <v>72936.512160076629</v>
      </c>
      <c r="F516" s="31">
        <v>96105.9998605937</v>
      </c>
      <c r="G516" s="31">
        <v>105215.9315495987</v>
      </c>
      <c r="H516" s="31">
        <v>111784.35275021321</v>
      </c>
      <c r="I516" s="31">
        <f t="shared" si="112"/>
        <v>96510.699080120568</v>
      </c>
      <c r="J516" s="38">
        <f t="shared" si="113"/>
        <v>8.3976067287795483E-2</v>
      </c>
      <c r="K516" s="31">
        <v>5310818.6388554173</v>
      </c>
      <c r="L516" s="31">
        <v>5710088.1553312745</v>
      </c>
      <c r="M516" s="31">
        <v>5805109.6870604772</v>
      </c>
      <c r="N516" s="31">
        <v>5922953.8789608255</v>
      </c>
      <c r="O516" s="31">
        <f t="shared" si="114"/>
        <v>5687242.5900519993</v>
      </c>
      <c r="P516" s="7">
        <f t="shared" si="115"/>
        <v>6.0363383626387074E-2</v>
      </c>
      <c r="Q516" s="26">
        <v>0.30860485902332008</v>
      </c>
      <c r="R516" s="8">
        <v>128.60000610351563</v>
      </c>
      <c r="S516" s="7">
        <f t="shared" si="116"/>
        <v>0.28713049500650983</v>
      </c>
      <c r="T516" s="38">
        <f t="shared" si="117"/>
        <v>0.21869957921873903</v>
      </c>
      <c r="U516" s="31">
        <v>290.32693481445313</v>
      </c>
      <c r="V516" s="31">
        <v>551.38916015625</v>
      </c>
      <c r="W516" s="31">
        <v>1866.57861328125</v>
      </c>
      <c r="X516" s="31">
        <v>5834.939453125</v>
      </c>
      <c r="Y516" s="31">
        <f t="shared" si="118"/>
        <v>2135.8085403442383</v>
      </c>
      <c r="Z516" s="7">
        <f t="shared" si="119"/>
        <v>4.5479553986668746E-2</v>
      </c>
      <c r="AA516" s="31" t="s">
        <v>1087</v>
      </c>
      <c r="AB516" s="31" t="s">
        <v>1086</v>
      </c>
      <c r="AC516" s="31" t="s">
        <v>1087</v>
      </c>
      <c r="AD516" s="31">
        <f t="shared" si="120"/>
        <v>1</v>
      </c>
      <c r="AE516" s="31">
        <f t="shared" si="121"/>
        <v>1</v>
      </c>
      <c r="AF516" s="7">
        <f t="shared" si="122"/>
        <v>0.5</v>
      </c>
      <c r="AG516" s="38">
        <f t="shared" si="123"/>
        <v>0.27273977699333435</v>
      </c>
      <c r="AH516" s="38">
        <f t="shared" si="124"/>
        <v>19.180514116662295</v>
      </c>
      <c r="AI516" s="38" t="str">
        <f t="shared" si="125"/>
        <v>G2</v>
      </c>
    </row>
    <row r="517" spans="1:35" x14ac:dyDescent="0.25">
      <c r="A517" s="1">
        <v>76869</v>
      </c>
      <c r="B517" s="1" t="s">
        <v>841</v>
      </c>
      <c r="C517" s="1">
        <v>76</v>
      </c>
      <c r="D517" s="1" t="s">
        <v>57</v>
      </c>
      <c r="E517" s="31">
        <v>298663.77328492195</v>
      </c>
      <c r="F517" s="31">
        <v>137917.12244059591</v>
      </c>
      <c r="G517" s="31">
        <v>158691.24975003747</v>
      </c>
      <c r="H517" s="31">
        <v>166859.68337766154</v>
      </c>
      <c r="I517" s="31">
        <f t="shared" si="112"/>
        <v>190532.95721330421</v>
      </c>
      <c r="J517" s="38">
        <f t="shared" si="113"/>
        <v>0.17445529982252198</v>
      </c>
      <c r="K517" s="31">
        <v>9410454.358947888</v>
      </c>
      <c r="L517" s="31">
        <v>10086831.467735209</v>
      </c>
      <c r="M517" s="31">
        <v>11397002.61115434</v>
      </c>
      <c r="N517" s="31">
        <v>11018985.494666649</v>
      </c>
      <c r="O517" s="31">
        <f t="shared" si="114"/>
        <v>10478318.483126022</v>
      </c>
      <c r="P517" s="7">
        <f t="shared" si="115"/>
        <v>0.14215218025557613</v>
      </c>
      <c r="Q517" s="26">
        <v>0.64612452350698857</v>
      </c>
      <c r="R517" s="8">
        <v>138.19999694824219</v>
      </c>
      <c r="S517" s="7">
        <f t="shared" si="116"/>
        <v>0.30856478732750331</v>
      </c>
      <c r="T517" s="38">
        <f t="shared" si="117"/>
        <v>0.36561383036335598</v>
      </c>
      <c r="U517" s="31">
        <v>1438.332275390625</v>
      </c>
      <c r="V517" s="31">
        <v>3011.817138671875</v>
      </c>
      <c r="W517" s="31">
        <v>0</v>
      </c>
      <c r="X517" s="31">
        <v>9374.5693359375</v>
      </c>
      <c r="Y517" s="31">
        <f t="shared" si="118"/>
        <v>3456.1796875</v>
      </c>
      <c r="Z517" s="7">
        <f t="shared" si="119"/>
        <v>7.3595318923085615E-2</v>
      </c>
      <c r="AA517" s="31" t="s">
        <v>1087</v>
      </c>
      <c r="AB517" s="31" t="s">
        <v>1088</v>
      </c>
      <c r="AC517" s="31" t="s">
        <v>1087</v>
      </c>
      <c r="AD517" s="31">
        <f t="shared" si="120"/>
        <v>0</v>
      </c>
      <c r="AE517" s="31">
        <f t="shared" si="121"/>
        <v>0</v>
      </c>
      <c r="AF517" s="7">
        <f t="shared" si="122"/>
        <v>0</v>
      </c>
      <c r="AG517" s="38">
        <f t="shared" si="123"/>
        <v>3.6797659461542807E-2</v>
      </c>
      <c r="AH517" s="38">
        <f t="shared" si="124"/>
        <v>19.22889298824736</v>
      </c>
      <c r="AI517" s="38" t="str">
        <f t="shared" si="125"/>
        <v>G2</v>
      </c>
    </row>
    <row r="518" spans="1:35" x14ac:dyDescent="0.25">
      <c r="A518" s="1">
        <v>68502</v>
      </c>
      <c r="B518" s="1" t="s">
        <v>491</v>
      </c>
      <c r="C518" s="1">
        <v>68</v>
      </c>
      <c r="D518" s="1" t="s">
        <v>350</v>
      </c>
      <c r="E518" s="31">
        <v>54303.527492722889</v>
      </c>
      <c r="F518" s="31">
        <v>97495.48928562073</v>
      </c>
      <c r="G518" s="31">
        <v>99687.021551276746</v>
      </c>
      <c r="H518" s="31">
        <v>155941.43371219729</v>
      </c>
      <c r="I518" s="31">
        <f t="shared" si="112"/>
        <v>101856.86801045442</v>
      </c>
      <c r="J518" s="38">
        <f t="shared" si="113"/>
        <v>8.9120777396038312E-2</v>
      </c>
      <c r="K518" s="31">
        <v>7556701.6266011102</v>
      </c>
      <c r="L518" s="31">
        <v>9878560.6127170902</v>
      </c>
      <c r="M518" s="31">
        <v>10999715.531597909</v>
      </c>
      <c r="N518" s="31">
        <v>10168464.05471242</v>
      </c>
      <c r="O518" s="31">
        <f t="shared" si="114"/>
        <v>9650860.4564071316</v>
      </c>
      <c r="P518" s="7">
        <f t="shared" si="115"/>
        <v>0.1280265855505674</v>
      </c>
      <c r="Q518" s="26">
        <v>0.24317372378314206</v>
      </c>
      <c r="R518" s="8">
        <v>78</v>
      </c>
      <c r="S518" s="7">
        <f t="shared" si="116"/>
        <v>0.17415379119406985</v>
      </c>
      <c r="T518" s="38">
        <f t="shared" si="117"/>
        <v>0.18178470017592643</v>
      </c>
      <c r="U518" s="31">
        <v>0</v>
      </c>
      <c r="V518" s="31">
        <v>0</v>
      </c>
      <c r="W518" s="31">
        <v>2321.43212890625</v>
      </c>
      <c r="X518" s="31">
        <v>18905.619140625</v>
      </c>
      <c r="Y518" s="31">
        <f t="shared" si="118"/>
        <v>5306.7628173828125</v>
      </c>
      <c r="Z518" s="7">
        <f t="shared" si="119"/>
        <v>0.11300133017012311</v>
      </c>
      <c r="AA518" s="31" t="s">
        <v>1085</v>
      </c>
      <c r="AB518" s="31" t="s">
        <v>1088</v>
      </c>
      <c r="AC518" s="31" t="s">
        <v>1088</v>
      </c>
      <c r="AD518" s="31">
        <f t="shared" si="120"/>
        <v>0</v>
      </c>
      <c r="AE518" s="31">
        <f t="shared" si="121"/>
        <v>1</v>
      </c>
      <c r="AF518" s="7">
        <f t="shared" si="122"/>
        <v>0.5</v>
      </c>
      <c r="AG518" s="38">
        <f t="shared" si="123"/>
        <v>0.30650066508506157</v>
      </c>
      <c r="AH518" s="38">
        <f t="shared" si="124"/>
        <v>19.246871421900877</v>
      </c>
      <c r="AI518" s="38" t="str">
        <f t="shared" si="125"/>
        <v>G2</v>
      </c>
    </row>
    <row r="519" spans="1:35" x14ac:dyDescent="0.25">
      <c r="A519" s="1">
        <v>8638</v>
      </c>
      <c r="B519" s="1" t="s">
        <v>126</v>
      </c>
      <c r="C519" s="1">
        <v>8</v>
      </c>
      <c r="D519" s="1" t="s">
        <v>1102</v>
      </c>
      <c r="E519" s="31">
        <v>54349.823538028766</v>
      </c>
      <c r="F519" s="31">
        <v>71118.51849366141</v>
      </c>
      <c r="G519" s="31">
        <v>86609.592435908766</v>
      </c>
      <c r="H519" s="31">
        <v>81913.414328264596</v>
      </c>
      <c r="I519" s="31">
        <f t="shared" si="112"/>
        <v>73497.837198965892</v>
      </c>
      <c r="J519" s="38">
        <f t="shared" si="113"/>
        <v>6.1830395371629654E-2</v>
      </c>
      <c r="K519" s="31">
        <v>5587795.3565821126</v>
      </c>
      <c r="L519" s="31">
        <v>5088887.3045993615</v>
      </c>
      <c r="M519" s="31">
        <v>5406798.7874172647</v>
      </c>
      <c r="N519" s="31">
        <v>5935504.2357233269</v>
      </c>
      <c r="O519" s="31">
        <f t="shared" si="114"/>
        <v>5504746.4210805167</v>
      </c>
      <c r="P519" s="7">
        <f t="shared" si="115"/>
        <v>5.7247978572755605E-2</v>
      </c>
      <c r="Q519" s="26">
        <v>0.81910786500830202</v>
      </c>
      <c r="R519" s="8">
        <v>86.699996948242188</v>
      </c>
      <c r="S519" s="7">
        <f t="shared" si="116"/>
        <v>0.19357863032116235</v>
      </c>
      <c r="T519" s="38">
        <f t="shared" si="117"/>
        <v>0.35664482463407338</v>
      </c>
      <c r="U519" s="31">
        <v>10399.9873046875</v>
      </c>
      <c r="V519" s="31">
        <v>6811.2314453125</v>
      </c>
      <c r="W519" s="31">
        <v>12588.322265625</v>
      </c>
      <c r="X519" s="31">
        <v>30305.341796875</v>
      </c>
      <c r="Y519" s="31">
        <f t="shared" si="118"/>
        <v>15026.220703125</v>
      </c>
      <c r="Z519" s="7">
        <f t="shared" si="119"/>
        <v>0.31996585966138547</v>
      </c>
      <c r="AA519" s="31" t="s">
        <v>1087</v>
      </c>
      <c r="AB519" s="31" t="s">
        <v>1087</v>
      </c>
      <c r="AC519" s="31" t="s">
        <v>1087</v>
      </c>
      <c r="AD519" s="31">
        <f t="shared" si="120"/>
        <v>0</v>
      </c>
      <c r="AE519" s="31">
        <f t="shared" si="121"/>
        <v>0</v>
      </c>
      <c r="AF519" s="7">
        <f t="shared" si="122"/>
        <v>0</v>
      </c>
      <c r="AG519" s="38">
        <f t="shared" si="123"/>
        <v>0.15998292983069273</v>
      </c>
      <c r="AH519" s="38">
        <f t="shared" si="124"/>
        <v>19.281938327879857</v>
      </c>
      <c r="AI519" s="38" t="str">
        <f t="shared" si="125"/>
        <v>G2</v>
      </c>
    </row>
    <row r="520" spans="1:35" x14ac:dyDescent="0.25">
      <c r="A520" s="1">
        <v>15542</v>
      </c>
      <c r="B520" s="1" t="s">
        <v>267</v>
      </c>
      <c r="C520" s="1">
        <v>15</v>
      </c>
      <c r="D520" s="1" t="s">
        <v>827</v>
      </c>
      <c r="E520" s="31">
        <v>120383.3769416717</v>
      </c>
      <c r="F520" s="31">
        <v>106706.85398696965</v>
      </c>
      <c r="G520" s="31">
        <v>116990.24223176829</v>
      </c>
      <c r="H520" s="31">
        <v>204750.37639359487</v>
      </c>
      <c r="I520" s="31">
        <f t="shared" si="112"/>
        <v>137207.71238850112</v>
      </c>
      <c r="J520" s="38">
        <f t="shared" si="113"/>
        <v>0.12313950160333696</v>
      </c>
      <c r="K520" s="31">
        <v>7143469.4738404583</v>
      </c>
      <c r="L520" s="31">
        <v>7833434.8409330938</v>
      </c>
      <c r="M520" s="31">
        <v>7413736.8960531158</v>
      </c>
      <c r="N520" s="31">
        <v>7991598.2815820221</v>
      </c>
      <c r="O520" s="31">
        <f t="shared" si="114"/>
        <v>7595559.8731021732</v>
      </c>
      <c r="P520" s="7">
        <f t="shared" si="115"/>
        <v>9.2940403412899955E-2</v>
      </c>
      <c r="Q520" s="26">
        <v>0.24950199203187251</v>
      </c>
      <c r="R520" s="8">
        <v>78.900001525878906</v>
      </c>
      <c r="S520" s="7">
        <f t="shared" si="116"/>
        <v>0.17616326142243213</v>
      </c>
      <c r="T520" s="38">
        <f t="shared" si="117"/>
        <v>0.17286855228906819</v>
      </c>
      <c r="U520" s="31">
        <v>11147.7841796875</v>
      </c>
      <c r="V520" s="31">
        <v>30.11492919921875</v>
      </c>
      <c r="W520" s="31">
        <v>0</v>
      </c>
      <c r="X520" s="31">
        <v>1120.5179443359375</v>
      </c>
      <c r="Y520" s="31">
        <f t="shared" si="118"/>
        <v>3074.6042633056641</v>
      </c>
      <c r="Z520" s="7">
        <f t="shared" si="119"/>
        <v>6.5470114918687664E-2</v>
      </c>
      <c r="AA520" s="31" t="s">
        <v>1085</v>
      </c>
      <c r="AB520" s="31" t="s">
        <v>1088</v>
      </c>
      <c r="AC520" s="31" t="s">
        <v>1087</v>
      </c>
      <c r="AD520" s="31">
        <f t="shared" si="120"/>
        <v>0</v>
      </c>
      <c r="AE520" s="31">
        <f t="shared" si="121"/>
        <v>1</v>
      </c>
      <c r="AF520" s="7">
        <f t="shared" si="122"/>
        <v>0.5</v>
      </c>
      <c r="AG520" s="38">
        <f t="shared" si="123"/>
        <v>0.28273505745934385</v>
      </c>
      <c r="AH520" s="38">
        <f t="shared" si="124"/>
        <v>19.291437045058299</v>
      </c>
      <c r="AI520" s="38" t="str">
        <f t="shared" si="125"/>
        <v>G2</v>
      </c>
    </row>
    <row r="521" spans="1:35" x14ac:dyDescent="0.25">
      <c r="A521" s="1">
        <v>54172</v>
      </c>
      <c r="B521" s="1" t="s">
        <v>254</v>
      </c>
      <c r="C521" s="1">
        <v>54</v>
      </c>
      <c r="D521" s="1" t="s">
        <v>12</v>
      </c>
      <c r="E521" s="31">
        <v>84102.55688658329</v>
      </c>
      <c r="F521" s="31">
        <v>95283.570325229055</v>
      </c>
      <c r="G521" s="31">
        <v>108356.1952120028</v>
      </c>
      <c r="H521" s="31">
        <v>108450.02318350248</v>
      </c>
      <c r="I521" s="31">
        <f t="shared" si="112"/>
        <v>99048.086401829409</v>
      </c>
      <c r="J521" s="38">
        <f t="shared" si="113"/>
        <v>8.641783865204368E-2</v>
      </c>
      <c r="K521" s="31">
        <v>8593115.9323617518</v>
      </c>
      <c r="L521" s="31">
        <v>8890596.3801020365</v>
      </c>
      <c r="M521" s="31">
        <v>9417722.059549896</v>
      </c>
      <c r="N521" s="31">
        <v>8804854.8883418683</v>
      </c>
      <c r="O521" s="31">
        <f t="shared" si="114"/>
        <v>8926572.3150888886</v>
      </c>
      <c r="P521" s="7">
        <f t="shared" si="115"/>
        <v>0.11566221128197222</v>
      </c>
      <c r="Q521" s="26">
        <v>0.67812576461952534</v>
      </c>
      <c r="R521" s="8">
        <v>302.20001220703125</v>
      </c>
      <c r="S521" s="7">
        <f t="shared" si="116"/>
        <v>0.67473433108652148</v>
      </c>
      <c r="T521" s="38">
        <f t="shared" si="117"/>
        <v>0.48950743566267302</v>
      </c>
      <c r="U521" s="31">
        <v>0</v>
      </c>
      <c r="V521" s="31">
        <v>393.30810546875</v>
      </c>
      <c r="W521" s="31">
        <v>375.16885375976563</v>
      </c>
      <c r="X521" s="31">
        <v>418.09396362304688</v>
      </c>
      <c r="Y521" s="31">
        <f t="shared" si="118"/>
        <v>296.64273071289063</v>
      </c>
      <c r="Z521" s="7">
        <f t="shared" si="119"/>
        <v>6.3166612696638584E-3</v>
      </c>
      <c r="AA521" s="31" t="s">
        <v>1087</v>
      </c>
      <c r="AB521" s="31" t="s">
        <v>1088</v>
      </c>
      <c r="AC521" s="31" t="s">
        <v>1088</v>
      </c>
      <c r="AD521" s="31">
        <f t="shared" si="120"/>
        <v>0</v>
      </c>
      <c r="AE521" s="31">
        <f t="shared" si="121"/>
        <v>0</v>
      </c>
      <c r="AF521" s="7">
        <f t="shared" si="122"/>
        <v>0</v>
      </c>
      <c r="AG521" s="38">
        <f t="shared" si="123"/>
        <v>3.1583306348319292E-3</v>
      </c>
      <c r="AH521" s="38">
        <f t="shared" si="124"/>
        <v>19.302786831651623</v>
      </c>
      <c r="AI521" s="38" t="str">
        <f t="shared" si="125"/>
        <v>G2</v>
      </c>
    </row>
    <row r="522" spans="1:35" x14ac:dyDescent="0.25">
      <c r="A522" s="1">
        <v>17873</v>
      </c>
      <c r="B522" s="1" t="s">
        <v>1120</v>
      </c>
      <c r="C522" s="1">
        <v>17</v>
      </c>
      <c r="D522" s="1" t="s">
        <v>96</v>
      </c>
      <c r="E522" s="31">
        <v>150946.35200961572</v>
      </c>
      <c r="F522" s="31">
        <v>156546.24218232572</v>
      </c>
      <c r="G522" s="31">
        <v>166790.93934098681</v>
      </c>
      <c r="H522" s="31">
        <v>202261.63162722788</v>
      </c>
      <c r="I522" s="31">
        <f t="shared" si="112"/>
        <v>169136.29129003902</v>
      </c>
      <c r="J522" s="38">
        <f t="shared" si="113"/>
        <v>0.15386492101246757</v>
      </c>
      <c r="K522" s="31">
        <v>6392364.3040084764</v>
      </c>
      <c r="L522" s="31">
        <v>6281641.7260286417</v>
      </c>
      <c r="M522" s="31">
        <v>6607828.4479890065</v>
      </c>
      <c r="N522" s="31">
        <v>6304276.4729007911</v>
      </c>
      <c r="O522" s="31">
        <f t="shared" si="114"/>
        <v>6396527.7377317287</v>
      </c>
      <c r="P522" s="7">
        <f t="shared" si="115"/>
        <v>7.2471640725704431E-2</v>
      </c>
      <c r="Q522" s="26">
        <v>0.82572864678613933</v>
      </c>
      <c r="R522" s="8">
        <v>150.39999389648438</v>
      </c>
      <c r="S522" s="7">
        <f t="shared" si="116"/>
        <v>0.33580421964920154</v>
      </c>
      <c r="T522" s="38">
        <f t="shared" si="117"/>
        <v>0.4113348357203484</v>
      </c>
      <c r="U522" s="31">
        <v>2136.116943359375</v>
      </c>
      <c r="V522" s="31">
        <v>612.6201171875</v>
      </c>
      <c r="W522" s="31">
        <v>718.08935546875</v>
      </c>
      <c r="X522" s="31">
        <v>1855.1409912109375</v>
      </c>
      <c r="Y522" s="31">
        <f t="shared" si="118"/>
        <v>1330.4918518066406</v>
      </c>
      <c r="Z522" s="7">
        <f t="shared" si="119"/>
        <v>2.8331273548194671E-2</v>
      </c>
      <c r="AA522" s="31" t="s">
        <v>1087</v>
      </c>
      <c r="AB522" s="31" t="s">
        <v>1088</v>
      </c>
      <c r="AC522" s="31" t="s">
        <v>1087</v>
      </c>
      <c r="AD522" s="31">
        <f t="shared" si="120"/>
        <v>0</v>
      </c>
      <c r="AE522" s="31">
        <f t="shared" si="121"/>
        <v>0</v>
      </c>
      <c r="AF522" s="7">
        <f t="shared" si="122"/>
        <v>0</v>
      </c>
      <c r="AG522" s="38">
        <f t="shared" si="123"/>
        <v>1.4165636774097335E-2</v>
      </c>
      <c r="AH522" s="38">
        <f t="shared" si="124"/>
        <v>19.312179783563778</v>
      </c>
      <c r="AI522" s="38" t="str">
        <f t="shared" si="125"/>
        <v>G2</v>
      </c>
    </row>
    <row r="523" spans="1:35" x14ac:dyDescent="0.25">
      <c r="A523" s="1">
        <v>20621</v>
      </c>
      <c r="B523" s="1" t="s">
        <v>345</v>
      </c>
      <c r="C523" s="1">
        <v>20</v>
      </c>
      <c r="D523" s="1" t="s">
        <v>28</v>
      </c>
      <c r="E523" s="31">
        <v>93019.882970829975</v>
      </c>
      <c r="F523" s="31">
        <v>130460.56009404654</v>
      </c>
      <c r="G523" s="31">
        <v>235309.80262377305</v>
      </c>
      <c r="H523" s="31">
        <v>162330.11413346804</v>
      </c>
      <c r="I523" s="31">
        <f t="shared" si="112"/>
        <v>155280.0899555294</v>
      </c>
      <c r="J523" s="38">
        <f t="shared" si="113"/>
        <v>0.14053086067946424</v>
      </c>
      <c r="K523" s="31">
        <v>6913108.514920746</v>
      </c>
      <c r="L523" s="31">
        <v>7258361.7533006892</v>
      </c>
      <c r="M523" s="31">
        <v>8291600.860917924</v>
      </c>
      <c r="N523" s="31">
        <v>8974171.9126768224</v>
      </c>
      <c r="O523" s="31">
        <f t="shared" si="114"/>
        <v>7859310.7604540447</v>
      </c>
      <c r="P523" s="7">
        <f t="shared" si="115"/>
        <v>9.7442913531258668E-2</v>
      </c>
      <c r="Q523" s="26">
        <v>0.6518518518518519</v>
      </c>
      <c r="R523" s="8">
        <v>152.89999389648438</v>
      </c>
      <c r="S523" s="7">
        <f t="shared" si="116"/>
        <v>0.34138607193106274</v>
      </c>
      <c r="T523" s="38">
        <f t="shared" si="117"/>
        <v>0.36356027910472449</v>
      </c>
      <c r="U523" s="31">
        <v>707.19122314453125</v>
      </c>
      <c r="V523" s="31">
        <v>0</v>
      </c>
      <c r="W523" s="31">
        <v>28285.70703125</v>
      </c>
      <c r="X523" s="31">
        <v>0</v>
      </c>
      <c r="Y523" s="31">
        <f t="shared" si="118"/>
        <v>7248.2245635986328</v>
      </c>
      <c r="Z523" s="7">
        <f t="shared" si="119"/>
        <v>0.15434249565017283</v>
      </c>
      <c r="AA523" s="31" t="s">
        <v>1087</v>
      </c>
      <c r="AB523" s="31" t="s">
        <v>1088</v>
      </c>
      <c r="AC523" s="31" t="s">
        <v>1087</v>
      </c>
      <c r="AD523" s="31">
        <f t="shared" si="120"/>
        <v>0</v>
      </c>
      <c r="AE523" s="31">
        <f t="shared" si="121"/>
        <v>0</v>
      </c>
      <c r="AF523" s="7">
        <f t="shared" si="122"/>
        <v>0</v>
      </c>
      <c r="AG523" s="38">
        <f t="shared" si="123"/>
        <v>7.7171247825086414E-2</v>
      </c>
      <c r="AH523" s="38">
        <f t="shared" si="124"/>
        <v>19.375412920309174</v>
      </c>
      <c r="AI523" s="38" t="str">
        <f t="shared" si="125"/>
        <v>G2</v>
      </c>
    </row>
    <row r="524" spans="1:35" x14ac:dyDescent="0.25">
      <c r="A524" s="1">
        <v>50577</v>
      </c>
      <c r="B524" s="1" t="s">
        <v>966</v>
      </c>
      <c r="C524" s="1">
        <v>50</v>
      </c>
      <c r="D524" s="1" t="s">
        <v>145</v>
      </c>
      <c r="E524" s="31">
        <v>219763.9291370291</v>
      </c>
      <c r="F524" s="31">
        <v>229002.16233833123</v>
      </c>
      <c r="G524" s="31">
        <v>282879.53168781888</v>
      </c>
      <c r="H524" s="31">
        <v>363033.11219049763</v>
      </c>
      <c r="I524" s="31">
        <f t="shared" si="112"/>
        <v>273669.68383841921</v>
      </c>
      <c r="J524" s="38">
        <f t="shared" si="113"/>
        <v>0.25445919857843741</v>
      </c>
      <c r="K524" s="31">
        <v>20244044.21934253</v>
      </c>
      <c r="L524" s="31">
        <v>22139370.834354326</v>
      </c>
      <c r="M524" s="31">
        <v>21060483.488008991</v>
      </c>
      <c r="N524" s="31">
        <v>23424708.814802069</v>
      </c>
      <c r="O524" s="31">
        <f t="shared" si="114"/>
        <v>21717151.839126978</v>
      </c>
      <c r="P524" s="7">
        <f t="shared" si="115"/>
        <v>0.33401110218000629</v>
      </c>
      <c r="Q524" s="26">
        <v>0.30304573698685955</v>
      </c>
      <c r="R524" s="8">
        <v>138</v>
      </c>
      <c r="S524" s="7">
        <f t="shared" si="116"/>
        <v>0.30811824595873893</v>
      </c>
      <c r="T524" s="38">
        <f t="shared" si="117"/>
        <v>0.31505836170853491</v>
      </c>
      <c r="U524" s="31">
        <v>0</v>
      </c>
      <c r="V524" s="31">
        <v>4615.68701171875</v>
      </c>
      <c r="W524" s="31">
        <v>0</v>
      </c>
      <c r="X524" s="31">
        <v>0</v>
      </c>
      <c r="Y524" s="31">
        <f t="shared" si="118"/>
        <v>1153.9217529296875</v>
      </c>
      <c r="Z524" s="7">
        <f t="shared" si="119"/>
        <v>2.4571419051587245E-2</v>
      </c>
      <c r="AA524" s="31" t="s">
        <v>1087</v>
      </c>
      <c r="AB524" s="31" t="s">
        <v>1088</v>
      </c>
      <c r="AC524" s="31" t="s">
        <v>1087</v>
      </c>
      <c r="AD524" s="31">
        <f t="shared" si="120"/>
        <v>0</v>
      </c>
      <c r="AE524" s="31">
        <f t="shared" si="121"/>
        <v>0</v>
      </c>
      <c r="AF524" s="7">
        <f t="shared" si="122"/>
        <v>0</v>
      </c>
      <c r="AG524" s="38">
        <f t="shared" si="123"/>
        <v>1.2285709525793623E-2</v>
      </c>
      <c r="AH524" s="38">
        <f t="shared" si="124"/>
        <v>19.393442327092199</v>
      </c>
      <c r="AI524" s="38" t="str">
        <f t="shared" si="125"/>
        <v>G2</v>
      </c>
    </row>
    <row r="525" spans="1:35" x14ac:dyDescent="0.25">
      <c r="A525" s="1">
        <v>15757</v>
      </c>
      <c r="B525" s="1" t="s">
        <v>597</v>
      </c>
      <c r="C525" s="1">
        <v>15</v>
      </c>
      <c r="D525" s="1" t="s">
        <v>827</v>
      </c>
      <c r="E525" s="31">
        <v>183493.69252249802</v>
      </c>
      <c r="F525" s="31">
        <v>137466.07594699672</v>
      </c>
      <c r="G525" s="31">
        <v>177318.69492655547</v>
      </c>
      <c r="H525" s="31">
        <v>192728.60145034539</v>
      </c>
      <c r="I525" s="31">
        <f t="shared" si="112"/>
        <v>172751.76621159891</v>
      </c>
      <c r="J525" s="38">
        <f t="shared" si="113"/>
        <v>0.15734415457531087</v>
      </c>
      <c r="K525" s="31">
        <v>12222032.588107843</v>
      </c>
      <c r="L525" s="31">
        <v>12882171.297559533</v>
      </c>
      <c r="M525" s="31">
        <v>12801228.111961022</v>
      </c>
      <c r="N525" s="31">
        <v>14597211.766240438</v>
      </c>
      <c r="O525" s="31">
        <f t="shared" si="114"/>
        <v>13125660.94096721</v>
      </c>
      <c r="P525" s="7">
        <f t="shared" si="115"/>
        <v>0.18734515125509543</v>
      </c>
      <c r="Q525" s="26">
        <v>0.53725490196078429</v>
      </c>
      <c r="R525" s="8">
        <v>234.10000610351563</v>
      </c>
      <c r="S525" s="7">
        <f t="shared" si="116"/>
        <v>0.52268466130105307</v>
      </c>
      <c r="T525" s="38">
        <f t="shared" si="117"/>
        <v>0.41576157150564425</v>
      </c>
      <c r="U525" s="31">
        <v>0</v>
      </c>
      <c r="V525" s="31">
        <v>3443.785400390625</v>
      </c>
      <c r="W525" s="31">
        <v>0</v>
      </c>
      <c r="X525" s="31">
        <v>0</v>
      </c>
      <c r="Y525" s="31">
        <f t="shared" si="118"/>
        <v>860.94635009765625</v>
      </c>
      <c r="Z525" s="7">
        <f t="shared" si="119"/>
        <v>1.8332849255570868E-2</v>
      </c>
      <c r="AA525" s="31" t="s">
        <v>1087</v>
      </c>
      <c r="AB525" s="31" t="s">
        <v>1088</v>
      </c>
      <c r="AC525" s="31" t="s">
        <v>1087</v>
      </c>
      <c r="AD525" s="31">
        <f t="shared" si="120"/>
        <v>0</v>
      </c>
      <c r="AE525" s="31">
        <f t="shared" si="121"/>
        <v>0</v>
      </c>
      <c r="AF525" s="7">
        <f t="shared" si="122"/>
        <v>0</v>
      </c>
      <c r="AG525" s="38">
        <f t="shared" si="123"/>
        <v>9.1664246277854342E-3</v>
      </c>
      <c r="AH525" s="38">
        <f t="shared" si="124"/>
        <v>19.409071690291348</v>
      </c>
      <c r="AI525" s="38" t="str">
        <f t="shared" si="125"/>
        <v>G2</v>
      </c>
    </row>
    <row r="526" spans="1:35" x14ac:dyDescent="0.25">
      <c r="A526" s="1">
        <v>17042</v>
      </c>
      <c r="B526" s="1" t="s">
        <v>303</v>
      </c>
      <c r="C526" s="1">
        <v>17</v>
      </c>
      <c r="D526" s="1" t="s">
        <v>96</v>
      </c>
      <c r="E526" s="31">
        <v>101933.06271961379</v>
      </c>
      <c r="F526" s="31">
        <v>129885.20636077262</v>
      </c>
      <c r="G526" s="31">
        <v>151320.40219192248</v>
      </c>
      <c r="H526" s="31">
        <v>156690.27783653949</v>
      </c>
      <c r="I526" s="31">
        <f t="shared" si="112"/>
        <v>134957.23727721209</v>
      </c>
      <c r="J526" s="38">
        <f t="shared" si="113"/>
        <v>0.12097383078292863</v>
      </c>
      <c r="K526" s="31">
        <v>7934072.6465465873</v>
      </c>
      <c r="L526" s="31">
        <v>8961468.2700565755</v>
      </c>
      <c r="M526" s="31">
        <v>10703588.828082057</v>
      </c>
      <c r="N526" s="31">
        <v>9900494.2523583472</v>
      </c>
      <c r="O526" s="31">
        <f t="shared" si="114"/>
        <v>9374905.9992608912</v>
      </c>
      <c r="P526" s="7">
        <f t="shared" si="115"/>
        <v>0.12331574742607029</v>
      </c>
      <c r="Q526" s="26">
        <v>0.63402580492424243</v>
      </c>
      <c r="R526" s="8">
        <v>219.5</v>
      </c>
      <c r="S526" s="7">
        <f t="shared" si="116"/>
        <v>0.49008663034741451</v>
      </c>
      <c r="T526" s="38">
        <f t="shared" si="117"/>
        <v>0.41580939423257579</v>
      </c>
      <c r="U526" s="31">
        <v>0</v>
      </c>
      <c r="V526" s="31">
        <v>7827.1630859375</v>
      </c>
      <c r="W526" s="31">
        <v>3358.626708984375</v>
      </c>
      <c r="X526" s="31">
        <v>6216.08642578125</v>
      </c>
      <c r="Y526" s="31">
        <f t="shared" si="118"/>
        <v>4350.4690551757813</v>
      </c>
      <c r="Z526" s="7">
        <f t="shared" si="119"/>
        <v>9.2638168883016597E-2</v>
      </c>
      <c r="AA526" s="31" t="s">
        <v>1087</v>
      </c>
      <c r="AB526" s="31" t="s">
        <v>1088</v>
      </c>
      <c r="AC526" s="31" t="s">
        <v>1087</v>
      </c>
      <c r="AD526" s="31">
        <f t="shared" si="120"/>
        <v>0</v>
      </c>
      <c r="AE526" s="31">
        <f t="shared" si="121"/>
        <v>0</v>
      </c>
      <c r="AF526" s="7">
        <f t="shared" si="122"/>
        <v>0</v>
      </c>
      <c r="AG526" s="38">
        <f t="shared" si="123"/>
        <v>4.6319084441508299E-2</v>
      </c>
      <c r="AH526" s="38">
        <f t="shared" si="124"/>
        <v>19.436743648567091</v>
      </c>
      <c r="AI526" s="38" t="str">
        <f t="shared" si="125"/>
        <v>G2</v>
      </c>
    </row>
    <row r="527" spans="1:35" x14ac:dyDescent="0.25">
      <c r="A527" s="1">
        <v>50400</v>
      </c>
      <c r="B527" s="1" t="s">
        <v>503</v>
      </c>
      <c r="C527" s="1">
        <v>50</v>
      </c>
      <c r="D527" s="1" t="s">
        <v>145</v>
      </c>
      <c r="E527" s="31">
        <v>131086.63261851051</v>
      </c>
      <c r="F527" s="31">
        <v>127775.74863985514</v>
      </c>
      <c r="G527" s="31">
        <v>198280.154205542</v>
      </c>
      <c r="H527" s="31">
        <v>198733.06698765102</v>
      </c>
      <c r="I527" s="31">
        <f t="shared" si="112"/>
        <v>163968.90061288967</v>
      </c>
      <c r="J527" s="38">
        <f t="shared" si="113"/>
        <v>0.14889225228531047</v>
      </c>
      <c r="K527" s="31">
        <v>11495977.418916384</v>
      </c>
      <c r="L527" s="31">
        <v>17545411.970159765</v>
      </c>
      <c r="M527" s="31">
        <v>19639011.615240641</v>
      </c>
      <c r="N527" s="31">
        <v>14431095.963771811</v>
      </c>
      <c r="O527" s="31">
        <f t="shared" si="114"/>
        <v>15777874.242022151</v>
      </c>
      <c r="P527" s="7">
        <f t="shared" si="115"/>
        <v>0.23262127276483696</v>
      </c>
      <c r="Q527" s="26">
        <v>0.46793576518132513</v>
      </c>
      <c r="R527" s="8">
        <v>155.69999694824219</v>
      </c>
      <c r="S527" s="7">
        <f t="shared" si="116"/>
        <v>0.34763775330053182</v>
      </c>
      <c r="T527" s="38">
        <f t="shared" si="117"/>
        <v>0.34939826374889799</v>
      </c>
      <c r="U527" s="31">
        <v>0</v>
      </c>
      <c r="V527" s="31">
        <v>27766.595703125</v>
      </c>
      <c r="W527" s="31">
        <v>0</v>
      </c>
      <c r="X527" s="31">
        <v>4253.96142578125</v>
      </c>
      <c r="Y527" s="31">
        <f t="shared" si="118"/>
        <v>8005.1392822265625</v>
      </c>
      <c r="Z527" s="7">
        <f t="shared" si="119"/>
        <v>0.17046011254274074</v>
      </c>
      <c r="AA527" s="31" t="s">
        <v>1087</v>
      </c>
      <c r="AB527" s="31" t="s">
        <v>1088</v>
      </c>
      <c r="AC527" s="31" t="s">
        <v>1087</v>
      </c>
      <c r="AD527" s="31">
        <f t="shared" si="120"/>
        <v>0</v>
      </c>
      <c r="AE527" s="31">
        <f t="shared" si="121"/>
        <v>0</v>
      </c>
      <c r="AF527" s="7">
        <f t="shared" si="122"/>
        <v>0</v>
      </c>
      <c r="AG527" s="38">
        <f t="shared" si="123"/>
        <v>8.5230056271370369E-2</v>
      </c>
      <c r="AH527" s="38">
        <f t="shared" si="124"/>
        <v>19.450685743519294</v>
      </c>
      <c r="AI527" s="38" t="str">
        <f t="shared" si="125"/>
        <v>G2</v>
      </c>
    </row>
    <row r="528" spans="1:35" x14ac:dyDescent="0.25">
      <c r="A528" s="1">
        <v>54810</v>
      </c>
      <c r="B528" s="1" t="s">
        <v>895</v>
      </c>
      <c r="C528" s="1">
        <v>54</v>
      </c>
      <c r="D528" s="1" t="s">
        <v>12</v>
      </c>
      <c r="E528" s="31">
        <v>174890.21321609305</v>
      </c>
      <c r="F528" s="31">
        <v>138404.08389842242</v>
      </c>
      <c r="G528" s="31">
        <v>197223.30349404324</v>
      </c>
      <c r="H528" s="31">
        <v>422341.99159825034</v>
      </c>
      <c r="I528" s="31">
        <f t="shared" si="112"/>
        <v>233214.89805170224</v>
      </c>
      <c r="J528" s="38">
        <f t="shared" si="113"/>
        <v>0.21552886396390356</v>
      </c>
      <c r="K528" s="31">
        <v>17098062.691866722</v>
      </c>
      <c r="L528" s="31">
        <v>9336805.418755997</v>
      </c>
      <c r="M528" s="31">
        <v>10324213.350571573</v>
      </c>
      <c r="N528" s="31">
        <v>11364040.401145704</v>
      </c>
      <c r="O528" s="31">
        <f t="shared" si="114"/>
        <v>12030780.465584999</v>
      </c>
      <c r="P528" s="7">
        <f t="shared" si="115"/>
        <v>0.16865436894798205</v>
      </c>
      <c r="Q528" s="26">
        <v>0.37165086844556461</v>
      </c>
      <c r="R528" s="8">
        <v>235.60000610351563</v>
      </c>
      <c r="S528" s="7">
        <f t="shared" si="116"/>
        <v>0.52603377267016971</v>
      </c>
      <c r="T528" s="38">
        <f t="shared" si="117"/>
        <v>0.35544633668790543</v>
      </c>
      <c r="U528" s="31">
        <v>2383.0478515625</v>
      </c>
      <c r="V528" s="31">
        <v>2472.239990234375</v>
      </c>
      <c r="W528" s="31">
        <v>0</v>
      </c>
      <c r="X528" s="31">
        <v>0</v>
      </c>
      <c r="Y528" s="31">
        <f t="shared" si="118"/>
        <v>1213.8219604492188</v>
      </c>
      <c r="Z528" s="7">
        <f t="shared" si="119"/>
        <v>2.5846924168379269E-2</v>
      </c>
      <c r="AA528" s="31" t="s">
        <v>1087</v>
      </c>
      <c r="AB528" s="31" t="s">
        <v>1088</v>
      </c>
      <c r="AC528" s="31" t="s">
        <v>1087</v>
      </c>
      <c r="AD528" s="31">
        <f t="shared" si="120"/>
        <v>0</v>
      </c>
      <c r="AE528" s="31">
        <f t="shared" si="121"/>
        <v>0</v>
      </c>
      <c r="AF528" s="7">
        <f t="shared" si="122"/>
        <v>0</v>
      </c>
      <c r="AG528" s="38">
        <f t="shared" si="123"/>
        <v>1.2923462084189635E-2</v>
      </c>
      <c r="AH528" s="38">
        <f t="shared" si="124"/>
        <v>19.463288757866618</v>
      </c>
      <c r="AI528" s="38" t="str">
        <f t="shared" si="125"/>
        <v>G2</v>
      </c>
    </row>
    <row r="529" spans="1:35" x14ac:dyDescent="0.25">
      <c r="A529" s="1">
        <v>70204</v>
      </c>
      <c r="B529" s="1" t="s">
        <v>1189</v>
      </c>
      <c r="C529" s="1">
        <v>70</v>
      </c>
      <c r="D529" s="1" t="s">
        <v>214</v>
      </c>
      <c r="E529" s="31">
        <v>67412.753640236391</v>
      </c>
      <c r="F529" s="31">
        <v>71844.957519664167</v>
      </c>
      <c r="G529" s="31">
        <v>90724.921370192591</v>
      </c>
      <c r="H529" s="31">
        <v>165925.48550216656</v>
      </c>
      <c r="I529" s="31">
        <f t="shared" si="112"/>
        <v>98977.029508064923</v>
      </c>
      <c r="J529" s="38">
        <f t="shared" si="113"/>
        <v>8.6349459383753768E-2</v>
      </c>
      <c r="K529" s="31">
        <v>5045249.8567702798</v>
      </c>
      <c r="L529" s="31">
        <v>7047101.7354121795</v>
      </c>
      <c r="M529" s="31">
        <v>7271791.9828321543</v>
      </c>
      <c r="N529" s="31">
        <v>8706448.0465089139</v>
      </c>
      <c r="O529" s="31">
        <f t="shared" si="114"/>
        <v>7017647.9053808823</v>
      </c>
      <c r="P529" s="7">
        <f t="shared" si="115"/>
        <v>8.3074827193191161E-2</v>
      </c>
      <c r="Q529" s="26">
        <v>0.51798561151079137</v>
      </c>
      <c r="R529" s="8">
        <v>63.799999237060547</v>
      </c>
      <c r="S529" s="7">
        <f t="shared" si="116"/>
        <v>0.14244886852965202</v>
      </c>
      <c r="T529" s="38">
        <f t="shared" si="117"/>
        <v>0.24783643574454484</v>
      </c>
      <c r="U529" s="31">
        <v>0</v>
      </c>
      <c r="V529" s="31">
        <v>0</v>
      </c>
      <c r="W529" s="31">
        <v>0</v>
      </c>
      <c r="X529" s="31">
        <v>0</v>
      </c>
      <c r="Y529" s="31">
        <f t="shared" si="118"/>
        <v>0</v>
      </c>
      <c r="Z529" s="7">
        <f t="shared" si="119"/>
        <v>0</v>
      </c>
      <c r="AA529" s="31" t="s">
        <v>1085</v>
      </c>
      <c r="AB529" s="31" t="s">
        <v>1088</v>
      </c>
      <c r="AC529" s="31" t="s">
        <v>1088</v>
      </c>
      <c r="AD529" s="31">
        <f t="shared" si="120"/>
        <v>0</v>
      </c>
      <c r="AE529" s="31">
        <f t="shared" si="121"/>
        <v>1</v>
      </c>
      <c r="AF529" s="7">
        <f t="shared" si="122"/>
        <v>0.5</v>
      </c>
      <c r="AG529" s="38">
        <f t="shared" si="123"/>
        <v>0.25</v>
      </c>
      <c r="AH529" s="38">
        <f t="shared" si="124"/>
        <v>19.472863170943285</v>
      </c>
      <c r="AI529" s="38" t="str">
        <f t="shared" si="125"/>
        <v>G2</v>
      </c>
    </row>
    <row r="530" spans="1:35" x14ac:dyDescent="0.25">
      <c r="A530" s="1">
        <v>5873</v>
      </c>
      <c r="B530" s="1" t="s">
        <v>1100</v>
      </c>
      <c r="C530" s="1">
        <v>5</v>
      </c>
      <c r="D530" s="1" t="s">
        <v>15</v>
      </c>
      <c r="E530" s="31">
        <v>157648.41242382204</v>
      </c>
      <c r="F530" s="31">
        <v>76696.554953569808</v>
      </c>
      <c r="G530" s="31">
        <v>126066.06540771548</v>
      </c>
      <c r="H530" s="31">
        <v>232182.24699933338</v>
      </c>
      <c r="I530" s="31">
        <f t="shared" si="112"/>
        <v>148148.31994611019</v>
      </c>
      <c r="J530" s="38">
        <f t="shared" si="113"/>
        <v>0.13366783600979096</v>
      </c>
      <c r="K530" s="31">
        <v>6715790.4698841656</v>
      </c>
      <c r="L530" s="31">
        <v>6193156.1059560236</v>
      </c>
      <c r="M530" s="31">
        <v>6348636.3905936508</v>
      </c>
      <c r="N530" s="31">
        <v>7667013.4783376819</v>
      </c>
      <c r="O530" s="31">
        <f t="shared" si="114"/>
        <v>6731149.1111928811</v>
      </c>
      <c r="P530" s="7">
        <f t="shared" si="115"/>
        <v>7.8183985942643613E-2</v>
      </c>
      <c r="Q530" s="26">
        <v>0.37576083064804872</v>
      </c>
      <c r="R530" s="8">
        <v>66.199996948242188</v>
      </c>
      <c r="S530" s="7">
        <f t="shared" si="116"/>
        <v>0.14780744160990039</v>
      </c>
      <c r="T530" s="38">
        <f t="shared" si="117"/>
        <v>0.20058408606686426</v>
      </c>
      <c r="U530" s="31">
        <v>0</v>
      </c>
      <c r="V530" s="31">
        <v>0</v>
      </c>
      <c r="W530" s="31">
        <v>0</v>
      </c>
      <c r="X530" s="31">
        <v>0</v>
      </c>
      <c r="Y530" s="31">
        <f t="shared" si="118"/>
        <v>0</v>
      </c>
      <c r="Z530" s="7">
        <f t="shared" si="119"/>
        <v>0</v>
      </c>
      <c r="AA530" s="31" t="s">
        <v>1087</v>
      </c>
      <c r="AB530" s="31" t="s">
        <v>1086</v>
      </c>
      <c r="AC530" s="31" t="s">
        <v>1087</v>
      </c>
      <c r="AD530" s="31">
        <f t="shared" si="120"/>
        <v>1</v>
      </c>
      <c r="AE530" s="31">
        <f t="shared" si="121"/>
        <v>1</v>
      </c>
      <c r="AF530" s="7">
        <f t="shared" si="122"/>
        <v>0.5</v>
      </c>
      <c r="AG530" s="38">
        <f t="shared" si="123"/>
        <v>0.25</v>
      </c>
      <c r="AH530" s="38">
        <f t="shared" si="124"/>
        <v>19.47506406922184</v>
      </c>
      <c r="AI530" s="38" t="str">
        <f t="shared" si="125"/>
        <v>G2</v>
      </c>
    </row>
    <row r="531" spans="1:35" x14ac:dyDescent="0.25">
      <c r="A531" s="1">
        <v>25328</v>
      </c>
      <c r="B531" s="1" t="s">
        <v>1140</v>
      </c>
      <c r="C531" s="1">
        <v>25</v>
      </c>
      <c r="D531" s="1" t="s">
        <v>61</v>
      </c>
      <c r="E531" s="31">
        <v>215892.35546479226</v>
      </c>
      <c r="F531" s="31">
        <v>242315.75177730367</v>
      </c>
      <c r="G531" s="31">
        <v>250472.3127901103</v>
      </c>
      <c r="H531" s="31">
        <v>373572.72441207443</v>
      </c>
      <c r="I531" s="31">
        <f t="shared" si="112"/>
        <v>270563.28611107019</v>
      </c>
      <c r="J531" s="38">
        <f t="shared" si="113"/>
        <v>0.25146985873595001</v>
      </c>
      <c r="K531" s="31">
        <v>17953603.35804715</v>
      </c>
      <c r="L531" s="31">
        <v>17526299.868523419</v>
      </c>
      <c r="M531" s="31">
        <v>17562782.006231867</v>
      </c>
      <c r="N531" s="31">
        <v>17417178.116743345</v>
      </c>
      <c r="O531" s="31">
        <f t="shared" si="114"/>
        <v>17614965.837386444</v>
      </c>
      <c r="P531" s="7">
        <f t="shared" si="115"/>
        <v>0.26398239378144389</v>
      </c>
      <c r="Q531" s="26">
        <v>0.23804288070368335</v>
      </c>
      <c r="R531" s="8">
        <v>142.69999694824219</v>
      </c>
      <c r="S531" s="7">
        <f t="shared" si="116"/>
        <v>0.31861212143485351</v>
      </c>
      <c r="T531" s="38">
        <f t="shared" si="117"/>
        <v>0.27354579863999356</v>
      </c>
      <c r="U531" s="31">
        <v>3257.65478515625</v>
      </c>
      <c r="V531" s="31">
        <v>0</v>
      </c>
      <c r="W531" s="31">
        <v>0</v>
      </c>
      <c r="X531" s="31">
        <v>19241.341796875</v>
      </c>
      <c r="Y531" s="31">
        <f t="shared" si="118"/>
        <v>5624.7491455078125</v>
      </c>
      <c r="Z531" s="7">
        <f t="shared" si="119"/>
        <v>0.11977247847476122</v>
      </c>
      <c r="AA531" s="31" t="s">
        <v>1087</v>
      </c>
      <c r="AB531" s="31" t="s">
        <v>1088</v>
      </c>
      <c r="AC531" s="31" t="s">
        <v>1087</v>
      </c>
      <c r="AD531" s="31">
        <f t="shared" si="120"/>
        <v>0</v>
      </c>
      <c r="AE531" s="31">
        <f t="shared" si="121"/>
        <v>0</v>
      </c>
      <c r="AF531" s="7">
        <f t="shared" si="122"/>
        <v>0</v>
      </c>
      <c r="AG531" s="38">
        <f t="shared" si="123"/>
        <v>5.9886239237380609E-2</v>
      </c>
      <c r="AH531" s="38">
        <f t="shared" si="124"/>
        <v>19.496729887110806</v>
      </c>
      <c r="AI531" s="38" t="str">
        <f t="shared" si="125"/>
        <v>G2</v>
      </c>
    </row>
    <row r="532" spans="1:35" x14ac:dyDescent="0.25">
      <c r="A532" s="1">
        <v>15531</v>
      </c>
      <c r="B532" s="1" t="s">
        <v>112</v>
      </c>
      <c r="C532" s="1">
        <v>15</v>
      </c>
      <c r="D532" s="1" t="s">
        <v>827</v>
      </c>
      <c r="E532" s="31">
        <v>95389.130912661771</v>
      </c>
      <c r="F532" s="31">
        <v>105776.16822669863</v>
      </c>
      <c r="G532" s="31">
        <v>101332.42003685421</v>
      </c>
      <c r="H532" s="31">
        <v>153903.65467506848</v>
      </c>
      <c r="I532" s="31">
        <f t="shared" si="112"/>
        <v>114100.34346282078</v>
      </c>
      <c r="J532" s="38">
        <f t="shared" si="113"/>
        <v>0.10090288393637142</v>
      </c>
      <c r="K532" s="31">
        <v>7461654.2410175586</v>
      </c>
      <c r="L532" s="31">
        <v>7390597.7123307483</v>
      </c>
      <c r="M532" s="31">
        <v>7839552.9555914346</v>
      </c>
      <c r="N532" s="31">
        <v>7653316.7913366752</v>
      </c>
      <c r="O532" s="31">
        <f t="shared" si="114"/>
        <v>7586280.4250691039</v>
      </c>
      <c r="P532" s="7">
        <f t="shared" si="115"/>
        <v>9.2781993296895529E-2</v>
      </c>
      <c r="Q532" s="26">
        <v>0.2435516793468176</v>
      </c>
      <c r="R532" s="8">
        <v>101.90000152587891</v>
      </c>
      <c r="S532" s="7">
        <f t="shared" si="116"/>
        <v>0.22751630241555529</v>
      </c>
      <c r="T532" s="38">
        <f t="shared" si="117"/>
        <v>0.18794999168642279</v>
      </c>
      <c r="U532" s="31">
        <v>0</v>
      </c>
      <c r="V532" s="31">
        <v>1514.7972412109375</v>
      </c>
      <c r="W532" s="31">
        <v>3197.033447265625</v>
      </c>
      <c r="X532" s="31">
        <v>12807.95703125</v>
      </c>
      <c r="Y532" s="31">
        <f t="shared" si="118"/>
        <v>4379.9469299316406</v>
      </c>
      <c r="Z532" s="7">
        <f t="shared" si="119"/>
        <v>9.3265865875067813E-2</v>
      </c>
      <c r="AA532" s="31" t="s">
        <v>1085</v>
      </c>
      <c r="AB532" s="31" t="s">
        <v>1088</v>
      </c>
      <c r="AC532" s="31" t="s">
        <v>1088</v>
      </c>
      <c r="AD532" s="31">
        <f t="shared" si="120"/>
        <v>0</v>
      </c>
      <c r="AE532" s="31">
        <f t="shared" si="121"/>
        <v>1</v>
      </c>
      <c r="AF532" s="7">
        <f t="shared" si="122"/>
        <v>0.5</v>
      </c>
      <c r="AG532" s="38">
        <f t="shared" si="123"/>
        <v>0.2966329329375339</v>
      </c>
      <c r="AH532" s="38">
        <f t="shared" si="124"/>
        <v>19.516193618677601</v>
      </c>
      <c r="AI532" s="38" t="str">
        <f t="shared" si="125"/>
        <v>G2</v>
      </c>
    </row>
    <row r="533" spans="1:35" x14ac:dyDescent="0.25">
      <c r="A533" s="1">
        <v>63130</v>
      </c>
      <c r="B533" s="1" t="s">
        <v>1185</v>
      </c>
      <c r="C533" s="1">
        <v>63</v>
      </c>
      <c r="D533" s="1" t="s">
        <v>1184</v>
      </c>
      <c r="E533" s="31">
        <v>132292.48258255998</v>
      </c>
      <c r="F533" s="31">
        <v>144739.74813346184</v>
      </c>
      <c r="G533" s="31">
        <v>157160.4479335447</v>
      </c>
      <c r="H533" s="31">
        <v>184384.55729552571</v>
      </c>
      <c r="I533" s="31">
        <f t="shared" si="112"/>
        <v>154644.30898627307</v>
      </c>
      <c r="J533" s="38">
        <f t="shared" si="113"/>
        <v>0.13991903774199541</v>
      </c>
      <c r="K533" s="31">
        <v>7667137.6600517947</v>
      </c>
      <c r="L533" s="31">
        <v>7847371.5937442798</v>
      </c>
      <c r="M533" s="31">
        <v>7738077.8112096591</v>
      </c>
      <c r="N533" s="31">
        <v>7975060.7663631998</v>
      </c>
      <c r="O533" s="31">
        <f t="shared" si="114"/>
        <v>7806911.9578422336</v>
      </c>
      <c r="P533" s="7">
        <f t="shared" si="115"/>
        <v>9.654840985273716E-2</v>
      </c>
      <c r="Q533" s="26">
        <v>0.76844967333737102</v>
      </c>
      <c r="R533" s="8">
        <v>194.89999389648438</v>
      </c>
      <c r="S533" s="7">
        <f t="shared" si="116"/>
        <v>0.4351611902663311</v>
      </c>
      <c r="T533" s="38">
        <f t="shared" si="117"/>
        <v>0.43338642448547976</v>
      </c>
      <c r="U533" s="31">
        <v>281.22824096679688</v>
      </c>
      <c r="V533" s="31">
        <v>1849.9090576171875</v>
      </c>
      <c r="W533" s="31">
        <v>1404.727294921875</v>
      </c>
      <c r="X533" s="31">
        <v>1293.1201171875</v>
      </c>
      <c r="Y533" s="31">
        <f t="shared" si="118"/>
        <v>1207.2461776733398</v>
      </c>
      <c r="Z533" s="7">
        <f t="shared" si="119"/>
        <v>2.5706900536995161E-2</v>
      </c>
      <c r="AA533" s="31" t="s">
        <v>1087</v>
      </c>
      <c r="AB533" s="31" t="s">
        <v>1088</v>
      </c>
      <c r="AC533" s="31" t="s">
        <v>1087</v>
      </c>
      <c r="AD533" s="31">
        <f t="shared" si="120"/>
        <v>0</v>
      </c>
      <c r="AE533" s="31">
        <f t="shared" si="121"/>
        <v>0</v>
      </c>
      <c r="AF533" s="7">
        <f t="shared" si="122"/>
        <v>0</v>
      </c>
      <c r="AG533" s="38">
        <f t="shared" si="123"/>
        <v>1.2853450268497581E-2</v>
      </c>
      <c r="AH533" s="38">
        <f t="shared" si="124"/>
        <v>19.538630416532424</v>
      </c>
      <c r="AI533" s="38" t="str">
        <f t="shared" si="125"/>
        <v>G2</v>
      </c>
    </row>
    <row r="534" spans="1:35" x14ac:dyDescent="0.25">
      <c r="A534" s="1">
        <v>86865</v>
      </c>
      <c r="B534" s="1" t="s">
        <v>1199</v>
      </c>
      <c r="C534" s="1">
        <v>86</v>
      </c>
      <c r="D534" s="1" t="s">
        <v>513</v>
      </c>
      <c r="E534" s="31">
        <v>41137.359165337912</v>
      </c>
      <c r="F534" s="31">
        <v>38348.161300764194</v>
      </c>
      <c r="G534" s="31">
        <v>47712.499639610571</v>
      </c>
      <c r="H534" s="31">
        <v>86817.925241524106</v>
      </c>
      <c r="I534" s="31">
        <f t="shared" si="112"/>
        <v>53503.986336809197</v>
      </c>
      <c r="J534" s="38">
        <f t="shared" si="113"/>
        <v>4.2589969568845726E-2</v>
      </c>
      <c r="K534" s="31">
        <v>3619948.9524944895</v>
      </c>
      <c r="L534" s="31">
        <v>3095472.2979375543</v>
      </c>
      <c r="M534" s="31">
        <v>3141214.7645314634</v>
      </c>
      <c r="N534" s="31">
        <v>3671474.5412567393</v>
      </c>
      <c r="O534" s="31">
        <f t="shared" si="114"/>
        <v>3382027.6390550616</v>
      </c>
      <c r="P534" s="7">
        <f t="shared" si="115"/>
        <v>2.1010895579556304E-2</v>
      </c>
      <c r="Q534" s="26">
        <v>0.39520080243817751</v>
      </c>
      <c r="R534" s="8">
        <v>196.39999389648438</v>
      </c>
      <c r="S534" s="7">
        <f t="shared" si="116"/>
        <v>0.43851030163544785</v>
      </c>
      <c r="T534" s="38">
        <f t="shared" si="117"/>
        <v>0.28490733321772721</v>
      </c>
      <c r="U534" s="31">
        <v>0</v>
      </c>
      <c r="V534" s="31">
        <v>0</v>
      </c>
      <c r="W534" s="31">
        <v>518.23748779296875</v>
      </c>
      <c r="X534" s="31">
        <v>3675.89990234375</v>
      </c>
      <c r="Y534" s="31">
        <f t="shared" si="118"/>
        <v>1048.5343475341797</v>
      </c>
      <c r="Z534" s="7">
        <f t="shared" si="119"/>
        <v>2.232731706273227E-2</v>
      </c>
      <c r="AA534" s="31" t="s">
        <v>1085</v>
      </c>
      <c r="AB534" s="31" t="s">
        <v>1088</v>
      </c>
      <c r="AC534" s="31" t="s">
        <v>1087</v>
      </c>
      <c r="AD534" s="31">
        <f t="shared" si="120"/>
        <v>0</v>
      </c>
      <c r="AE534" s="31">
        <f t="shared" si="121"/>
        <v>1</v>
      </c>
      <c r="AF534" s="7">
        <f t="shared" si="122"/>
        <v>0.5</v>
      </c>
      <c r="AG534" s="38">
        <f t="shared" si="123"/>
        <v>0.26116365853136614</v>
      </c>
      <c r="AH534" s="38">
        <f t="shared" si="124"/>
        <v>19.622032043931302</v>
      </c>
      <c r="AI534" s="38" t="str">
        <f t="shared" si="125"/>
        <v>G2</v>
      </c>
    </row>
    <row r="535" spans="1:35" x14ac:dyDescent="0.25">
      <c r="A535" s="1">
        <v>25438</v>
      </c>
      <c r="B535" s="1" t="s">
        <v>535</v>
      </c>
      <c r="C535" s="1">
        <v>25</v>
      </c>
      <c r="D535" s="1" t="s">
        <v>61</v>
      </c>
      <c r="E535" s="31">
        <v>127205.03848614561</v>
      </c>
      <c r="F535" s="31">
        <v>133257.01787682291</v>
      </c>
      <c r="G535" s="31">
        <v>118810.3838509077</v>
      </c>
      <c r="H535" s="31">
        <v>152493.19042572589</v>
      </c>
      <c r="I535" s="31">
        <f t="shared" si="112"/>
        <v>132941.40765990052</v>
      </c>
      <c r="J535" s="38">
        <f t="shared" si="113"/>
        <v>0.11903396334816906</v>
      </c>
      <c r="K535" s="31">
        <v>7591099.8636707161</v>
      </c>
      <c r="L535" s="31">
        <v>7761373.1980834659</v>
      </c>
      <c r="M535" s="31">
        <v>7837209.5845244275</v>
      </c>
      <c r="N535" s="31">
        <v>7363055.7466188706</v>
      </c>
      <c r="O535" s="31">
        <f t="shared" si="114"/>
        <v>7638184.5982243698</v>
      </c>
      <c r="P535" s="7">
        <f t="shared" si="115"/>
        <v>9.3668053120856812E-2</v>
      </c>
      <c r="Q535" s="26">
        <v>0.3837554412346656</v>
      </c>
      <c r="R535" s="8">
        <v>70.099998474121094</v>
      </c>
      <c r="S535" s="7">
        <f t="shared" si="116"/>
        <v>0.15651513457649616</v>
      </c>
      <c r="T535" s="38">
        <f t="shared" si="117"/>
        <v>0.21131287631067286</v>
      </c>
      <c r="U535" s="31">
        <v>0</v>
      </c>
      <c r="V535" s="31">
        <v>3654.26953125</v>
      </c>
      <c r="W535" s="31">
        <v>0</v>
      </c>
      <c r="X535" s="31">
        <v>0</v>
      </c>
      <c r="Y535" s="31">
        <f t="shared" si="118"/>
        <v>913.5673828125</v>
      </c>
      <c r="Z535" s="7">
        <f t="shared" si="119"/>
        <v>1.9453352827395371E-2</v>
      </c>
      <c r="AA535" s="31" t="s">
        <v>1085</v>
      </c>
      <c r="AB535" s="31" t="s">
        <v>1088</v>
      </c>
      <c r="AC535" s="31" t="s">
        <v>1088</v>
      </c>
      <c r="AD535" s="31">
        <f t="shared" si="120"/>
        <v>0</v>
      </c>
      <c r="AE535" s="31">
        <f t="shared" si="121"/>
        <v>1</v>
      </c>
      <c r="AF535" s="7">
        <f t="shared" si="122"/>
        <v>0.5</v>
      </c>
      <c r="AG535" s="38">
        <f t="shared" si="123"/>
        <v>0.25972667641369768</v>
      </c>
      <c r="AH535" s="38">
        <f t="shared" si="124"/>
        <v>19.669117202417986</v>
      </c>
      <c r="AI535" s="38" t="str">
        <f t="shared" si="125"/>
        <v>G2</v>
      </c>
    </row>
    <row r="536" spans="1:35" x14ac:dyDescent="0.25">
      <c r="A536" s="1">
        <v>25754</v>
      </c>
      <c r="B536" s="1" t="s">
        <v>679</v>
      </c>
      <c r="C536" s="1">
        <v>25</v>
      </c>
      <c r="D536" s="1" t="s">
        <v>61</v>
      </c>
      <c r="E536" s="31">
        <v>139966.30774832433</v>
      </c>
      <c r="F536" s="31">
        <v>147768.21402631234</v>
      </c>
      <c r="G536" s="31">
        <v>138294.71672489308</v>
      </c>
      <c r="H536" s="31">
        <v>155319.60776600658</v>
      </c>
      <c r="I536" s="31">
        <f t="shared" si="112"/>
        <v>145337.2115663841</v>
      </c>
      <c r="J536" s="38">
        <f t="shared" si="113"/>
        <v>0.1309626581740356</v>
      </c>
      <c r="K536" s="31">
        <v>7697567.1553923823</v>
      </c>
      <c r="L536" s="31">
        <v>7140946.1285597151</v>
      </c>
      <c r="M536" s="31">
        <v>7603301.5478267753</v>
      </c>
      <c r="N536" s="31">
        <v>7425787.9993737973</v>
      </c>
      <c r="O536" s="31">
        <f t="shared" si="114"/>
        <v>7466900.7077881675</v>
      </c>
      <c r="P536" s="7">
        <f t="shared" si="115"/>
        <v>9.0744053669920458E-2</v>
      </c>
      <c r="Q536" s="26">
        <v>0.98837582296356863</v>
      </c>
      <c r="R536" s="8">
        <v>119.40000152587891</v>
      </c>
      <c r="S536" s="7">
        <f t="shared" si="116"/>
        <v>0.26658926838858377</v>
      </c>
      <c r="T536" s="38">
        <f t="shared" si="117"/>
        <v>0.44856971500735759</v>
      </c>
      <c r="U536" s="31">
        <v>505.55975341796875</v>
      </c>
      <c r="V536" s="31">
        <v>344.66937255859375</v>
      </c>
      <c r="W536" s="31">
        <v>895.2369384765625</v>
      </c>
      <c r="X536" s="31">
        <v>2436.4443359375</v>
      </c>
      <c r="Y536" s="31">
        <f t="shared" si="118"/>
        <v>1045.4776000976563</v>
      </c>
      <c r="Z536" s="7">
        <f t="shared" si="119"/>
        <v>2.2262227188131162E-2</v>
      </c>
      <c r="AA536" s="31" t="s">
        <v>1087</v>
      </c>
      <c r="AB536" s="31" t="s">
        <v>1088</v>
      </c>
      <c r="AC536" s="31" t="s">
        <v>1087</v>
      </c>
      <c r="AD536" s="31">
        <f t="shared" si="120"/>
        <v>0</v>
      </c>
      <c r="AE536" s="31">
        <f t="shared" si="121"/>
        <v>0</v>
      </c>
      <c r="AF536" s="7">
        <f t="shared" si="122"/>
        <v>0</v>
      </c>
      <c r="AG536" s="38">
        <f t="shared" si="123"/>
        <v>1.1131113594065581E-2</v>
      </c>
      <c r="AH536" s="38">
        <f t="shared" si="124"/>
        <v>19.688782892515292</v>
      </c>
      <c r="AI536" s="38" t="str">
        <f t="shared" si="125"/>
        <v>G2</v>
      </c>
    </row>
    <row r="537" spans="1:35" x14ac:dyDescent="0.25">
      <c r="A537" s="1">
        <v>5004</v>
      </c>
      <c r="B537" s="1" t="s">
        <v>432</v>
      </c>
      <c r="C537" s="1">
        <v>5</v>
      </c>
      <c r="D537" s="1" t="s">
        <v>15</v>
      </c>
      <c r="E537" s="31">
        <v>144321.75751370919</v>
      </c>
      <c r="F537" s="31">
        <v>154437.17664800308</v>
      </c>
      <c r="G537" s="31">
        <v>200162.7626294803</v>
      </c>
      <c r="H537" s="31">
        <v>202473.21738336282</v>
      </c>
      <c r="I537" s="31">
        <f t="shared" si="112"/>
        <v>175348.72854363886</v>
      </c>
      <c r="J537" s="38">
        <f t="shared" si="113"/>
        <v>0.15984325599437835</v>
      </c>
      <c r="K537" s="31">
        <v>7925084.2648393093</v>
      </c>
      <c r="L537" s="31">
        <v>7822324.1546787759</v>
      </c>
      <c r="M537" s="31">
        <v>8384337.4871612061</v>
      </c>
      <c r="N537" s="31">
        <v>7906007.5750952121</v>
      </c>
      <c r="O537" s="31">
        <f t="shared" si="114"/>
        <v>8009438.3704436254</v>
      </c>
      <c r="P537" s="7">
        <f t="shared" si="115"/>
        <v>0.10000575261707116</v>
      </c>
      <c r="Q537" s="26">
        <v>0.35291353383458646</v>
      </c>
      <c r="R537" s="8">
        <v>62.700000762939453</v>
      </c>
      <c r="S537" s="7">
        <f t="shared" si="116"/>
        <v>0.13999285693252536</v>
      </c>
      <c r="T537" s="38">
        <f t="shared" si="117"/>
        <v>0.19763738112806098</v>
      </c>
      <c r="U537" s="31">
        <v>45135.37890625</v>
      </c>
      <c r="V537" s="31">
        <v>5044.12890625</v>
      </c>
      <c r="W537" s="31">
        <v>20834.146484375</v>
      </c>
      <c r="X537" s="31">
        <v>17369.830078125</v>
      </c>
      <c r="Y537" s="31">
        <f t="shared" si="118"/>
        <v>22095.87109375</v>
      </c>
      <c r="Z537" s="7">
        <f t="shared" si="119"/>
        <v>0.47050582639243049</v>
      </c>
      <c r="AA537" s="31" t="s">
        <v>1087</v>
      </c>
      <c r="AB537" s="31" t="s">
        <v>1088</v>
      </c>
      <c r="AC537" s="31" t="s">
        <v>1087</v>
      </c>
      <c r="AD537" s="31">
        <f t="shared" si="120"/>
        <v>0</v>
      </c>
      <c r="AE537" s="31">
        <f t="shared" si="121"/>
        <v>0</v>
      </c>
      <c r="AF537" s="7">
        <f t="shared" si="122"/>
        <v>0</v>
      </c>
      <c r="AG537" s="38">
        <f t="shared" si="123"/>
        <v>0.23525291319621525</v>
      </c>
      <c r="AH537" s="38">
        <f t="shared" si="124"/>
        <v>19.75778501062182</v>
      </c>
      <c r="AI537" s="38" t="str">
        <f t="shared" si="125"/>
        <v>G2</v>
      </c>
    </row>
    <row r="538" spans="1:35" x14ac:dyDescent="0.25">
      <c r="A538" s="1">
        <v>73236</v>
      </c>
      <c r="B538" s="1" t="s">
        <v>307</v>
      </c>
      <c r="C538" s="1">
        <v>73</v>
      </c>
      <c r="D538" s="1" t="s">
        <v>35</v>
      </c>
      <c r="E538" s="31">
        <v>54168.28554380381</v>
      </c>
      <c r="F538" s="31">
        <v>59299.318644476152</v>
      </c>
      <c r="G538" s="31">
        <v>80395.997468340662</v>
      </c>
      <c r="H538" s="31">
        <v>79290.20840720585</v>
      </c>
      <c r="I538" s="31">
        <f t="shared" si="112"/>
        <v>68288.452515956626</v>
      </c>
      <c r="J538" s="38">
        <f t="shared" si="113"/>
        <v>5.6817315091966754E-2</v>
      </c>
      <c r="K538" s="31">
        <v>5230635.6500895284</v>
      </c>
      <c r="L538" s="31">
        <v>10869848.357901579</v>
      </c>
      <c r="M538" s="31">
        <v>9898234.8081967179</v>
      </c>
      <c r="N538" s="31">
        <v>9226671.85001803</v>
      </c>
      <c r="O538" s="31">
        <f t="shared" si="114"/>
        <v>8806347.6665514633</v>
      </c>
      <c r="P538" s="7">
        <f t="shared" si="115"/>
        <v>0.11360984777354652</v>
      </c>
      <c r="Q538" s="26">
        <v>0.40281203749383326</v>
      </c>
      <c r="R538" s="8">
        <v>153.5</v>
      </c>
      <c r="S538" s="7">
        <f t="shared" si="116"/>
        <v>0.34272573010627849</v>
      </c>
      <c r="T538" s="38">
        <f t="shared" si="117"/>
        <v>0.28638253845788608</v>
      </c>
      <c r="U538" s="31">
        <v>102.00782012939453</v>
      </c>
      <c r="V538" s="31">
        <v>0</v>
      </c>
      <c r="W538" s="31">
        <v>0</v>
      </c>
      <c r="X538" s="31">
        <v>0</v>
      </c>
      <c r="Y538" s="31">
        <f t="shared" si="118"/>
        <v>25.501955032348633</v>
      </c>
      <c r="Z538" s="7">
        <f t="shared" si="119"/>
        <v>5.4303441471976002E-4</v>
      </c>
      <c r="AA538" s="31" t="s">
        <v>1085</v>
      </c>
      <c r="AB538" s="31" t="s">
        <v>1088</v>
      </c>
      <c r="AC538" s="31" t="s">
        <v>1088</v>
      </c>
      <c r="AD538" s="31">
        <f t="shared" si="120"/>
        <v>0</v>
      </c>
      <c r="AE538" s="31">
        <f t="shared" si="121"/>
        <v>1</v>
      </c>
      <c r="AF538" s="7">
        <f t="shared" si="122"/>
        <v>0.5</v>
      </c>
      <c r="AG538" s="38">
        <f t="shared" si="123"/>
        <v>0.25027151720735991</v>
      </c>
      <c r="AH538" s="38">
        <f t="shared" si="124"/>
        <v>19.782379025240427</v>
      </c>
      <c r="AI538" s="38" t="str">
        <f t="shared" si="125"/>
        <v>G2</v>
      </c>
    </row>
    <row r="539" spans="1:35" x14ac:dyDescent="0.25">
      <c r="A539" s="1">
        <v>5234</v>
      </c>
      <c r="B539" s="1" t="s">
        <v>91</v>
      </c>
      <c r="C539" s="1">
        <v>5</v>
      </c>
      <c r="D539" s="1" t="s">
        <v>15</v>
      </c>
      <c r="E539" s="31">
        <v>58846.791948752994</v>
      </c>
      <c r="F539" s="31">
        <v>72061.190685160138</v>
      </c>
      <c r="G539" s="31">
        <v>83566.500871218566</v>
      </c>
      <c r="H539" s="31">
        <v>108823.68111428876</v>
      </c>
      <c r="I539" s="31">
        <f t="shared" si="112"/>
        <v>80824.54115485512</v>
      </c>
      <c r="J539" s="38">
        <f t="shared" si="113"/>
        <v>6.8881008323288154E-2</v>
      </c>
      <c r="K539" s="31">
        <v>7139363.3419989599</v>
      </c>
      <c r="L539" s="31">
        <v>8987244.7292641979</v>
      </c>
      <c r="M539" s="31">
        <v>10209284.945513144</v>
      </c>
      <c r="N539" s="31">
        <v>10403691.676292336</v>
      </c>
      <c r="O539" s="31">
        <f t="shared" si="114"/>
        <v>9184896.1732671596</v>
      </c>
      <c r="P539" s="7">
        <f t="shared" si="115"/>
        <v>0.12007207620011152</v>
      </c>
      <c r="Q539" s="26">
        <v>0.3815980836684062</v>
      </c>
      <c r="R539" s="8">
        <v>120.69999694824219</v>
      </c>
      <c r="S539" s="7">
        <f t="shared" si="116"/>
        <v>0.26949182135447486</v>
      </c>
      <c r="T539" s="38">
        <f t="shared" si="117"/>
        <v>0.25705399374099752</v>
      </c>
      <c r="U539" s="31">
        <v>1682.0562744140625</v>
      </c>
      <c r="V539" s="31">
        <v>2748.352294921875</v>
      </c>
      <c r="W539" s="31">
        <v>1278.5799560546875</v>
      </c>
      <c r="X539" s="31">
        <v>1088.5447998046875</v>
      </c>
      <c r="Y539" s="31">
        <f t="shared" si="118"/>
        <v>1699.3833312988281</v>
      </c>
      <c r="Z539" s="7">
        <f t="shared" si="119"/>
        <v>3.6186387730893374E-2</v>
      </c>
      <c r="AA539" s="31" t="s">
        <v>1085</v>
      </c>
      <c r="AB539" s="31" t="s">
        <v>1088</v>
      </c>
      <c r="AC539" s="31" t="s">
        <v>1087</v>
      </c>
      <c r="AD539" s="31">
        <f t="shared" si="120"/>
        <v>0</v>
      </c>
      <c r="AE539" s="31">
        <f t="shared" si="121"/>
        <v>1</v>
      </c>
      <c r="AF539" s="7">
        <f t="shared" si="122"/>
        <v>0.5</v>
      </c>
      <c r="AG539" s="38">
        <f t="shared" si="123"/>
        <v>0.26809319386544667</v>
      </c>
      <c r="AH539" s="38">
        <f t="shared" si="124"/>
        <v>19.800939864324409</v>
      </c>
      <c r="AI539" s="38" t="str">
        <f t="shared" si="125"/>
        <v>G2</v>
      </c>
    </row>
    <row r="540" spans="1:35" x14ac:dyDescent="0.25">
      <c r="A540" s="1">
        <v>5038</v>
      </c>
      <c r="B540" s="1" t="s">
        <v>198</v>
      </c>
      <c r="C540" s="1">
        <v>5</v>
      </c>
      <c r="D540" s="1" t="s">
        <v>15</v>
      </c>
      <c r="E540" s="31">
        <v>151846.78878728801</v>
      </c>
      <c r="F540" s="31">
        <v>150338.37192111375</v>
      </c>
      <c r="G540" s="31">
        <v>161204.06385213108</v>
      </c>
      <c r="H540" s="31">
        <v>173446.1177082069</v>
      </c>
      <c r="I540" s="31">
        <f t="shared" si="112"/>
        <v>159208.83556718493</v>
      </c>
      <c r="J540" s="38">
        <f t="shared" si="113"/>
        <v>0.14431156000348216</v>
      </c>
      <c r="K540" s="31">
        <v>14663449.263871193</v>
      </c>
      <c r="L540" s="31">
        <v>13960226.391115617</v>
      </c>
      <c r="M540" s="31">
        <v>12787099.676589232</v>
      </c>
      <c r="N540" s="31">
        <v>10248529.570201818</v>
      </c>
      <c r="O540" s="31">
        <f t="shared" si="114"/>
        <v>12914826.225444466</v>
      </c>
      <c r="P540" s="7">
        <f t="shared" si="115"/>
        <v>0.18374597686188859</v>
      </c>
      <c r="Q540" s="26">
        <v>0.16047208032411486</v>
      </c>
      <c r="R540" s="8">
        <v>109.40000152587891</v>
      </c>
      <c r="S540" s="7">
        <f t="shared" si="116"/>
        <v>0.24426185926113894</v>
      </c>
      <c r="T540" s="38">
        <f t="shared" si="117"/>
        <v>0.19615997214904746</v>
      </c>
      <c r="U540" s="31">
        <v>0</v>
      </c>
      <c r="V540" s="31">
        <v>0</v>
      </c>
      <c r="W540" s="31">
        <v>466.08212280273438</v>
      </c>
      <c r="X540" s="31">
        <v>1790.2174072265625</v>
      </c>
      <c r="Y540" s="31">
        <f t="shared" si="118"/>
        <v>564.07488250732422</v>
      </c>
      <c r="Z540" s="7">
        <f t="shared" si="119"/>
        <v>1.2011317300651362E-2</v>
      </c>
      <c r="AA540" s="31" t="s">
        <v>1085</v>
      </c>
      <c r="AB540" s="31" t="s">
        <v>1088</v>
      </c>
      <c r="AC540" s="31" t="s">
        <v>1087</v>
      </c>
      <c r="AD540" s="31">
        <f t="shared" si="120"/>
        <v>0</v>
      </c>
      <c r="AE540" s="31">
        <f t="shared" si="121"/>
        <v>1</v>
      </c>
      <c r="AF540" s="7">
        <f t="shared" si="122"/>
        <v>0.5</v>
      </c>
      <c r="AG540" s="38">
        <f t="shared" si="123"/>
        <v>0.25600565865032571</v>
      </c>
      <c r="AH540" s="38">
        <f t="shared" si="124"/>
        <v>19.882573026761843</v>
      </c>
      <c r="AI540" s="38" t="str">
        <f t="shared" si="125"/>
        <v>G2</v>
      </c>
    </row>
    <row r="541" spans="1:35" x14ac:dyDescent="0.25">
      <c r="A541" s="1">
        <v>25151</v>
      </c>
      <c r="B541" s="1" t="s">
        <v>1136</v>
      </c>
      <c r="C541" s="1">
        <v>25</v>
      </c>
      <c r="D541" s="1" t="s">
        <v>61</v>
      </c>
      <c r="E541" s="31">
        <v>229910.03579062238</v>
      </c>
      <c r="F541" s="31">
        <v>201985.57210536822</v>
      </c>
      <c r="G541" s="31">
        <v>241745.1073927758</v>
      </c>
      <c r="H541" s="31">
        <v>345636.14851093694</v>
      </c>
      <c r="I541" s="31">
        <f t="shared" si="112"/>
        <v>254819.21594992583</v>
      </c>
      <c r="J541" s="38">
        <f t="shared" si="113"/>
        <v>0.23631906983301396</v>
      </c>
      <c r="K541" s="31">
        <v>14046536.385063348</v>
      </c>
      <c r="L541" s="31">
        <v>14945564.500230107</v>
      </c>
      <c r="M541" s="31">
        <v>14952284.875450648</v>
      </c>
      <c r="N541" s="31">
        <v>10206037.531163108</v>
      </c>
      <c r="O541" s="31">
        <f t="shared" si="114"/>
        <v>13537605.822976802</v>
      </c>
      <c r="P541" s="7">
        <f t="shared" si="115"/>
        <v>0.19437749157469331</v>
      </c>
      <c r="Q541" s="26">
        <v>0.42802674800563117</v>
      </c>
      <c r="R541" s="8">
        <v>151.80000305175781</v>
      </c>
      <c r="S541" s="7">
        <f t="shared" si="116"/>
        <v>0.33893007736839736</v>
      </c>
      <c r="T541" s="38">
        <f t="shared" si="117"/>
        <v>0.32044477231624063</v>
      </c>
      <c r="U541" s="31">
        <v>0</v>
      </c>
      <c r="V541" s="31">
        <v>4661.1796875</v>
      </c>
      <c r="W541" s="31">
        <v>6684.5205078125</v>
      </c>
      <c r="X541" s="31">
        <v>3688.81982421875</v>
      </c>
      <c r="Y541" s="31">
        <f t="shared" si="118"/>
        <v>3758.6300048828125</v>
      </c>
      <c r="Z541" s="7">
        <f t="shared" si="119"/>
        <v>8.0035645983244155E-2</v>
      </c>
      <c r="AA541" s="31" t="s">
        <v>1087</v>
      </c>
      <c r="AB541" s="31" t="s">
        <v>1088</v>
      </c>
      <c r="AC541" s="31" t="s">
        <v>1087</v>
      </c>
      <c r="AD541" s="31">
        <f t="shared" si="120"/>
        <v>0</v>
      </c>
      <c r="AE541" s="31">
        <f t="shared" si="121"/>
        <v>0</v>
      </c>
      <c r="AF541" s="7">
        <f t="shared" si="122"/>
        <v>0</v>
      </c>
      <c r="AG541" s="38">
        <f t="shared" si="123"/>
        <v>4.0017822991622078E-2</v>
      </c>
      <c r="AH541" s="38">
        <f t="shared" si="124"/>
        <v>19.892722171362553</v>
      </c>
      <c r="AI541" s="38" t="str">
        <f t="shared" si="125"/>
        <v>G2</v>
      </c>
    </row>
    <row r="542" spans="1:35" x14ac:dyDescent="0.25">
      <c r="A542" s="1">
        <v>19698</v>
      </c>
      <c r="B542" s="1" t="s">
        <v>909</v>
      </c>
      <c r="C542" s="1">
        <v>19</v>
      </c>
      <c r="D542" s="1" t="s">
        <v>80</v>
      </c>
      <c r="E542" s="31">
        <v>131200.75239627555</v>
      </c>
      <c r="F542" s="31">
        <v>134449.70812513382</v>
      </c>
      <c r="G542" s="31">
        <v>141679.79177573958</v>
      </c>
      <c r="H542" s="31">
        <v>170816.13252645786</v>
      </c>
      <c r="I542" s="31">
        <f t="shared" si="112"/>
        <v>144536.5962059017</v>
      </c>
      <c r="J542" s="38">
        <f t="shared" si="113"/>
        <v>0.13019221227313682</v>
      </c>
      <c r="K542" s="31">
        <v>10353232.490001563</v>
      </c>
      <c r="L542" s="31">
        <v>11843162.469589381</v>
      </c>
      <c r="M542" s="31">
        <v>11624574.698836885</v>
      </c>
      <c r="N542" s="31">
        <v>13302475.177157804</v>
      </c>
      <c r="O542" s="31">
        <f t="shared" si="114"/>
        <v>11780861.208896408</v>
      </c>
      <c r="P542" s="7">
        <f t="shared" si="115"/>
        <v>0.16438797957841056</v>
      </c>
      <c r="Q542" s="26">
        <v>0.56625153669356998</v>
      </c>
      <c r="R542" s="8">
        <v>243.69999694824219</v>
      </c>
      <c r="S542" s="7">
        <f t="shared" si="116"/>
        <v>0.54411895362204654</v>
      </c>
      <c r="T542" s="38">
        <f t="shared" si="117"/>
        <v>0.42491948996467571</v>
      </c>
      <c r="U542" s="31">
        <v>491.31967163085938</v>
      </c>
      <c r="V542" s="31">
        <v>4723.37353515625</v>
      </c>
      <c r="W542" s="31">
        <v>5021.1416015625</v>
      </c>
      <c r="X542" s="31">
        <v>5581.91259765625</v>
      </c>
      <c r="Y542" s="31">
        <f t="shared" si="118"/>
        <v>3954.4368515014648</v>
      </c>
      <c r="Z542" s="7">
        <f t="shared" si="119"/>
        <v>8.4205124606228338E-2</v>
      </c>
      <c r="AA542" s="31" t="s">
        <v>1087</v>
      </c>
      <c r="AB542" s="31" t="s">
        <v>1088</v>
      </c>
      <c r="AC542" s="31" t="s">
        <v>1087</v>
      </c>
      <c r="AD542" s="31">
        <f t="shared" si="120"/>
        <v>0</v>
      </c>
      <c r="AE542" s="31">
        <f t="shared" si="121"/>
        <v>0</v>
      </c>
      <c r="AF542" s="7">
        <f t="shared" si="122"/>
        <v>0</v>
      </c>
      <c r="AG542" s="38">
        <f t="shared" si="123"/>
        <v>4.2102562303114169E-2</v>
      </c>
      <c r="AH542" s="38">
        <f t="shared" si="124"/>
        <v>19.907142151364219</v>
      </c>
      <c r="AI542" s="38" t="str">
        <f t="shared" si="125"/>
        <v>G2</v>
      </c>
    </row>
    <row r="543" spans="1:35" x14ac:dyDescent="0.25">
      <c r="A543" s="1">
        <v>73563</v>
      </c>
      <c r="B543" s="1" t="s">
        <v>477</v>
      </c>
      <c r="C543" s="1">
        <v>73</v>
      </c>
      <c r="D543" s="1" t="s">
        <v>35</v>
      </c>
      <c r="E543" s="31">
        <v>160608.01381904475</v>
      </c>
      <c r="F543" s="31">
        <v>191317.84021679938</v>
      </c>
      <c r="G543" s="31">
        <v>195766.26367940067</v>
      </c>
      <c r="H543" s="31">
        <v>383735.73605813197</v>
      </c>
      <c r="I543" s="31">
        <f t="shared" si="112"/>
        <v>232856.96344334417</v>
      </c>
      <c r="J543" s="38">
        <f t="shared" si="113"/>
        <v>0.21518441734769933</v>
      </c>
      <c r="K543" s="31">
        <v>14333985.905924354</v>
      </c>
      <c r="L543" s="31">
        <v>13219163.346354313</v>
      </c>
      <c r="M543" s="31">
        <v>14150230.014442431</v>
      </c>
      <c r="N543" s="31">
        <v>17123103.301093534</v>
      </c>
      <c r="O543" s="31">
        <f t="shared" si="114"/>
        <v>14706620.641953658</v>
      </c>
      <c r="P543" s="7">
        <f t="shared" si="115"/>
        <v>0.21433382652318025</v>
      </c>
      <c r="Q543" s="26">
        <v>0.42022846874598896</v>
      </c>
      <c r="R543" s="8">
        <v>227.19999694824219</v>
      </c>
      <c r="S543" s="7">
        <f t="shared" si="116"/>
        <v>0.50727872856176248</v>
      </c>
      <c r="T543" s="38">
        <f t="shared" si="117"/>
        <v>0.38061367461031059</v>
      </c>
      <c r="U543" s="31">
        <v>0</v>
      </c>
      <c r="V543" s="31">
        <v>0</v>
      </c>
      <c r="W543" s="31">
        <v>0</v>
      </c>
      <c r="X543" s="31">
        <v>532.922607421875</v>
      </c>
      <c r="Y543" s="31">
        <f t="shared" si="118"/>
        <v>133.23065185546875</v>
      </c>
      <c r="Z543" s="7">
        <f t="shared" si="119"/>
        <v>2.8369914761944247E-3</v>
      </c>
      <c r="AA543" s="31" t="s">
        <v>1087</v>
      </c>
      <c r="AB543" s="31" t="s">
        <v>1088</v>
      </c>
      <c r="AC543" s="31" t="s">
        <v>1087</v>
      </c>
      <c r="AD543" s="31">
        <f t="shared" si="120"/>
        <v>0</v>
      </c>
      <c r="AE543" s="31">
        <f t="shared" si="121"/>
        <v>0</v>
      </c>
      <c r="AF543" s="7">
        <f t="shared" si="122"/>
        <v>0</v>
      </c>
      <c r="AG543" s="38">
        <f t="shared" si="123"/>
        <v>1.4184957380972123E-3</v>
      </c>
      <c r="AH543" s="38">
        <f t="shared" si="124"/>
        <v>19.907219589870238</v>
      </c>
      <c r="AI543" s="38" t="str">
        <f t="shared" si="125"/>
        <v>G2</v>
      </c>
    </row>
    <row r="544" spans="1:35" x14ac:dyDescent="0.25">
      <c r="A544" s="1">
        <v>19022</v>
      </c>
      <c r="B544" s="1" t="s">
        <v>79</v>
      </c>
      <c r="C544" s="1">
        <v>19</v>
      </c>
      <c r="D544" s="1" t="s">
        <v>80</v>
      </c>
      <c r="E544" s="31">
        <v>35956.469229841663</v>
      </c>
      <c r="F544" s="31">
        <v>23338.910488365542</v>
      </c>
      <c r="G544" s="31">
        <v>55768.943658755983</v>
      </c>
      <c r="H544" s="31">
        <v>45731.111585838567</v>
      </c>
      <c r="I544" s="31">
        <f t="shared" si="112"/>
        <v>40198.858740700438</v>
      </c>
      <c r="J544" s="38">
        <f t="shared" si="113"/>
        <v>2.9786216951382734E-2</v>
      </c>
      <c r="K544" s="31">
        <v>3502477.2422821131</v>
      </c>
      <c r="L544" s="31">
        <v>4052951.2465608311</v>
      </c>
      <c r="M544" s="31">
        <v>4247775.4100970291</v>
      </c>
      <c r="N544" s="31">
        <v>4305726.6860862225</v>
      </c>
      <c r="O544" s="31">
        <f t="shared" si="114"/>
        <v>4027232.6462565488</v>
      </c>
      <c r="P544" s="7">
        <f t="shared" si="115"/>
        <v>3.2025236052522298E-2</v>
      </c>
      <c r="Q544" s="26">
        <v>7.5695523231182033E-2</v>
      </c>
      <c r="R544" s="8">
        <v>26.299999237060547</v>
      </c>
      <c r="S544" s="7">
        <f t="shared" si="116"/>
        <v>5.8721084301733825E-2</v>
      </c>
      <c r="T544" s="38">
        <f t="shared" si="117"/>
        <v>5.548061452847939E-2</v>
      </c>
      <c r="U544" s="31">
        <v>786.92230224609375</v>
      </c>
      <c r="V544" s="31">
        <v>1838.0675048828125</v>
      </c>
      <c r="W544" s="31">
        <v>1206.7679443359375</v>
      </c>
      <c r="X544" s="31">
        <v>847.33795166015625</v>
      </c>
      <c r="Y544" s="31">
        <f t="shared" si="118"/>
        <v>1169.77392578125</v>
      </c>
      <c r="Z544" s="7">
        <f t="shared" si="119"/>
        <v>2.4908972599758956E-2</v>
      </c>
      <c r="AA544" s="31" t="s">
        <v>1085</v>
      </c>
      <c r="AB544" s="31" t="s">
        <v>1086</v>
      </c>
      <c r="AC544" s="31" t="s">
        <v>1087</v>
      </c>
      <c r="AD544" s="31">
        <f t="shared" si="120"/>
        <v>1</v>
      </c>
      <c r="AE544" s="31">
        <f t="shared" si="121"/>
        <v>2</v>
      </c>
      <c r="AF544" s="7">
        <f t="shared" si="122"/>
        <v>1</v>
      </c>
      <c r="AG544" s="38">
        <f t="shared" si="123"/>
        <v>0.51245448629987944</v>
      </c>
      <c r="AH544" s="38">
        <f t="shared" si="124"/>
        <v>19.924043925991384</v>
      </c>
      <c r="AI544" s="38" t="str">
        <f t="shared" si="125"/>
        <v>G2</v>
      </c>
    </row>
    <row r="545" spans="1:35" x14ac:dyDescent="0.25">
      <c r="A545" s="1">
        <v>15646</v>
      </c>
      <c r="B545" s="1" t="s">
        <v>755</v>
      </c>
      <c r="C545" s="1">
        <v>15</v>
      </c>
      <c r="D545" s="1" t="s">
        <v>827</v>
      </c>
      <c r="E545" s="31">
        <v>166154.69873804841</v>
      </c>
      <c r="F545" s="31">
        <v>241365.58154237893</v>
      </c>
      <c r="G545" s="31">
        <v>300585.24982712365</v>
      </c>
      <c r="H545" s="31">
        <v>405107.55383627617</v>
      </c>
      <c r="I545" s="31">
        <f t="shared" si="112"/>
        <v>278303.27098595677</v>
      </c>
      <c r="J545" s="38">
        <f t="shared" si="113"/>
        <v>0.25891817900834907</v>
      </c>
      <c r="K545" s="31">
        <v>20280850.630693801</v>
      </c>
      <c r="L545" s="31">
        <v>18779849.074651498</v>
      </c>
      <c r="M545" s="31">
        <v>12811872.000370463</v>
      </c>
      <c r="N545" s="31">
        <v>15912896.941998374</v>
      </c>
      <c r="O545" s="31">
        <f t="shared" si="114"/>
        <v>16946367.161928535</v>
      </c>
      <c r="P545" s="7">
        <f t="shared" si="115"/>
        <v>0.25256869833724876</v>
      </c>
      <c r="Q545" s="26">
        <v>0.29678002712613655</v>
      </c>
      <c r="R545" s="8">
        <v>209.30000305175781</v>
      </c>
      <c r="S545" s="7">
        <f t="shared" si="116"/>
        <v>0.46731267985120528</v>
      </c>
      <c r="T545" s="38">
        <f t="shared" si="117"/>
        <v>0.33888713510486351</v>
      </c>
      <c r="U545" s="31">
        <v>0</v>
      </c>
      <c r="V545" s="31">
        <v>0</v>
      </c>
      <c r="W545" s="31">
        <v>0</v>
      </c>
      <c r="X545" s="31">
        <v>0</v>
      </c>
      <c r="Y545" s="31">
        <f t="shared" si="118"/>
        <v>0</v>
      </c>
      <c r="Z545" s="7">
        <f t="shared" si="119"/>
        <v>0</v>
      </c>
      <c r="AA545" s="31" t="s">
        <v>1087</v>
      </c>
      <c r="AB545" s="31" t="s">
        <v>1088</v>
      </c>
      <c r="AC545" s="31" t="s">
        <v>1087</v>
      </c>
      <c r="AD545" s="31">
        <f t="shared" si="120"/>
        <v>0</v>
      </c>
      <c r="AE545" s="31">
        <f t="shared" si="121"/>
        <v>0</v>
      </c>
      <c r="AF545" s="7">
        <f t="shared" si="122"/>
        <v>0</v>
      </c>
      <c r="AG545" s="38">
        <f t="shared" si="123"/>
        <v>0</v>
      </c>
      <c r="AH545" s="38">
        <f t="shared" si="124"/>
        <v>19.926843803773753</v>
      </c>
      <c r="AI545" s="38" t="str">
        <f t="shared" si="125"/>
        <v>G2</v>
      </c>
    </row>
    <row r="546" spans="1:35" x14ac:dyDescent="0.25">
      <c r="A546" s="1">
        <v>94001</v>
      </c>
      <c r="B546" s="1" t="s">
        <v>688</v>
      </c>
      <c r="C546" s="1">
        <v>94</v>
      </c>
      <c r="D546" s="1" t="s">
        <v>1201</v>
      </c>
      <c r="E546" s="31">
        <v>102278.94967840469</v>
      </c>
      <c r="F546" s="31">
        <v>109152.45747037556</v>
      </c>
      <c r="G546" s="31">
        <v>147828.79149489832</v>
      </c>
      <c r="H546" s="31">
        <v>140214.07378793097</v>
      </c>
      <c r="I546" s="31">
        <f t="shared" si="112"/>
        <v>124868.56810790239</v>
      </c>
      <c r="J546" s="38">
        <f t="shared" si="113"/>
        <v>0.11126533130780558</v>
      </c>
      <c r="K546" s="31">
        <v>9105836.8445457052</v>
      </c>
      <c r="L546" s="31">
        <v>9812823.3493978605</v>
      </c>
      <c r="M546" s="31">
        <v>9730023.8768975418</v>
      </c>
      <c r="N546" s="31">
        <v>10139185.739799619</v>
      </c>
      <c r="O546" s="31">
        <f t="shared" si="114"/>
        <v>9696967.4526601825</v>
      </c>
      <c r="P546" s="7">
        <f t="shared" si="115"/>
        <v>0.12881368135616192</v>
      </c>
      <c r="Q546" s="26">
        <v>0.64039160274525631</v>
      </c>
      <c r="R546" s="8">
        <v>308.79998779296875</v>
      </c>
      <c r="S546" s="7">
        <f t="shared" si="116"/>
        <v>0.68947036660035887</v>
      </c>
      <c r="T546" s="38">
        <f t="shared" si="117"/>
        <v>0.48622521690059234</v>
      </c>
      <c r="U546" s="31">
        <v>0</v>
      </c>
      <c r="V546" s="31">
        <v>0</v>
      </c>
      <c r="W546" s="31">
        <v>0</v>
      </c>
      <c r="X546" s="31">
        <v>144.27735900878906</v>
      </c>
      <c r="Y546" s="31">
        <f t="shared" si="118"/>
        <v>36.069339752197266</v>
      </c>
      <c r="Z546" s="7">
        <f t="shared" si="119"/>
        <v>7.6805455804533813E-4</v>
      </c>
      <c r="AA546" s="31" t="s">
        <v>1087</v>
      </c>
      <c r="AB546" s="31" t="s">
        <v>1088</v>
      </c>
      <c r="AC546" s="31" t="s">
        <v>1088</v>
      </c>
      <c r="AD546" s="31">
        <f t="shared" si="120"/>
        <v>0</v>
      </c>
      <c r="AE546" s="31">
        <f t="shared" si="121"/>
        <v>0</v>
      </c>
      <c r="AF546" s="7">
        <f t="shared" si="122"/>
        <v>0</v>
      </c>
      <c r="AG546" s="38">
        <f t="shared" si="123"/>
        <v>3.8402727902266907E-4</v>
      </c>
      <c r="AH546" s="38">
        <f t="shared" si="124"/>
        <v>19.929152516247349</v>
      </c>
      <c r="AI546" s="38" t="str">
        <f t="shared" si="125"/>
        <v>G2</v>
      </c>
    </row>
    <row r="547" spans="1:35" x14ac:dyDescent="0.25">
      <c r="A547" s="1">
        <v>13248</v>
      </c>
      <c r="B547" s="1" t="s">
        <v>871</v>
      </c>
      <c r="C547" s="1">
        <v>13</v>
      </c>
      <c r="D547" s="1" t="s">
        <v>222</v>
      </c>
      <c r="E547" s="31">
        <v>104661.88005094853</v>
      </c>
      <c r="F547" s="31">
        <v>109801.70167920541</v>
      </c>
      <c r="G547" s="31">
        <v>133978.18618208606</v>
      </c>
      <c r="H547" s="31">
        <v>96143.99620686601</v>
      </c>
      <c r="I547" s="31">
        <f t="shared" si="112"/>
        <v>111146.4410297765</v>
      </c>
      <c r="J547" s="38">
        <f t="shared" si="113"/>
        <v>9.8060292932593135E-2</v>
      </c>
      <c r="K547" s="31">
        <v>6346363.9709460232</v>
      </c>
      <c r="L547" s="31">
        <v>9189925.5923223365</v>
      </c>
      <c r="M547" s="31">
        <v>9977975.4263242856</v>
      </c>
      <c r="N547" s="31">
        <v>11438792.693295769</v>
      </c>
      <c r="O547" s="31">
        <f t="shared" si="114"/>
        <v>9238264.4207221046</v>
      </c>
      <c r="P547" s="7">
        <f t="shared" si="115"/>
        <v>0.12098312934035893</v>
      </c>
      <c r="Q547" s="26">
        <v>0.56194405053500063</v>
      </c>
      <c r="R547" s="8">
        <v>30.899999618530273</v>
      </c>
      <c r="S547" s="7">
        <f t="shared" si="116"/>
        <v>6.8991693352081523E-2</v>
      </c>
      <c r="T547" s="38">
        <f t="shared" si="117"/>
        <v>0.25063962440914705</v>
      </c>
      <c r="U547" s="31">
        <v>0</v>
      </c>
      <c r="V547" s="31">
        <v>0</v>
      </c>
      <c r="W547" s="31">
        <v>0</v>
      </c>
      <c r="X547" s="31">
        <v>0</v>
      </c>
      <c r="Y547" s="31">
        <f t="shared" si="118"/>
        <v>0</v>
      </c>
      <c r="Z547" s="7">
        <f t="shared" si="119"/>
        <v>0</v>
      </c>
      <c r="AA547" s="31" t="s">
        <v>1085</v>
      </c>
      <c r="AB547" s="31" t="s">
        <v>1088</v>
      </c>
      <c r="AC547" s="31" t="s">
        <v>1087</v>
      </c>
      <c r="AD547" s="31">
        <f t="shared" si="120"/>
        <v>0</v>
      </c>
      <c r="AE547" s="31">
        <f t="shared" si="121"/>
        <v>1</v>
      </c>
      <c r="AF547" s="7">
        <f t="shared" si="122"/>
        <v>0.5</v>
      </c>
      <c r="AG547" s="38">
        <f t="shared" si="123"/>
        <v>0.25</v>
      </c>
      <c r="AH547" s="38">
        <f t="shared" si="124"/>
        <v>19.956663911391338</v>
      </c>
      <c r="AI547" s="38" t="str">
        <f t="shared" si="125"/>
        <v>G2</v>
      </c>
    </row>
    <row r="548" spans="1:35" x14ac:dyDescent="0.25">
      <c r="A548" s="1">
        <v>41548</v>
      </c>
      <c r="B548" s="1" t="s">
        <v>355</v>
      </c>
      <c r="C548" s="1">
        <v>41</v>
      </c>
      <c r="D548" s="1" t="s">
        <v>99</v>
      </c>
      <c r="E548" s="31">
        <v>57567.389826069644</v>
      </c>
      <c r="F548" s="31">
        <v>68014.798184324216</v>
      </c>
      <c r="G548" s="31">
        <v>78845.580513398178</v>
      </c>
      <c r="H548" s="31">
        <v>83424.112628661838</v>
      </c>
      <c r="I548" s="31">
        <f t="shared" si="112"/>
        <v>71962.970288113473</v>
      </c>
      <c r="J548" s="38">
        <f t="shared" si="113"/>
        <v>6.0353366603184661E-2</v>
      </c>
      <c r="K548" s="31">
        <v>8490233.4346677065</v>
      </c>
      <c r="L548" s="31">
        <v>9564627.5825103559</v>
      </c>
      <c r="M548" s="31">
        <v>10554716.934955439</v>
      </c>
      <c r="N548" s="31">
        <v>11299503.473187014</v>
      </c>
      <c r="O548" s="31">
        <f t="shared" si="114"/>
        <v>9977270.3563301284</v>
      </c>
      <c r="P548" s="7">
        <f t="shared" si="115"/>
        <v>0.13359875211990699</v>
      </c>
      <c r="Q548" s="26">
        <v>0.3701863354037267</v>
      </c>
      <c r="R548" s="8">
        <v>161.89999389648438</v>
      </c>
      <c r="S548" s="7">
        <f t="shared" si="116"/>
        <v>0.36148074014576309</v>
      </c>
      <c r="T548" s="38">
        <f t="shared" si="117"/>
        <v>0.28842194255646558</v>
      </c>
      <c r="U548" s="31">
        <v>0</v>
      </c>
      <c r="V548" s="31">
        <v>0</v>
      </c>
      <c r="W548" s="31">
        <v>0</v>
      </c>
      <c r="X548" s="31">
        <v>0</v>
      </c>
      <c r="Y548" s="31">
        <f t="shared" si="118"/>
        <v>0</v>
      </c>
      <c r="Z548" s="7">
        <f t="shared" si="119"/>
        <v>0</v>
      </c>
      <c r="AA548" s="31" t="s">
        <v>1085</v>
      </c>
      <c r="AB548" s="31" t="s">
        <v>1088</v>
      </c>
      <c r="AC548" s="31" t="s">
        <v>1087</v>
      </c>
      <c r="AD548" s="31">
        <f t="shared" si="120"/>
        <v>0</v>
      </c>
      <c r="AE548" s="31">
        <f t="shared" si="121"/>
        <v>1</v>
      </c>
      <c r="AF548" s="7">
        <f t="shared" si="122"/>
        <v>0.5</v>
      </c>
      <c r="AG548" s="38">
        <f t="shared" si="123"/>
        <v>0.25</v>
      </c>
      <c r="AH548" s="38">
        <f t="shared" si="124"/>
        <v>19.959176971988342</v>
      </c>
      <c r="AI548" s="38" t="str">
        <f t="shared" si="125"/>
        <v>G2</v>
      </c>
    </row>
    <row r="549" spans="1:35" x14ac:dyDescent="0.25">
      <c r="A549" s="1">
        <v>5475</v>
      </c>
      <c r="B549" s="1" t="s">
        <v>14</v>
      </c>
      <c r="C549" s="1">
        <v>5</v>
      </c>
      <c r="D549" s="1" t="s">
        <v>15</v>
      </c>
      <c r="E549" s="31">
        <v>185097.71087938384</v>
      </c>
      <c r="F549" s="31">
        <v>32607.637899567999</v>
      </c>
      <c r="G549" s="31">
        <v>353577.85972839216</v>
      </c>
      <c r="H549" s="31">
        <v>263377.95353080978</v>
      </c>
      <c r="I549" s="31">
        <f t="shared" si="112"/>
        <v>208665.29050953843</v>
      </c>
      <c r="J549" s="38">
        <f t="shared" si="113"/>
        <v>0.19190435532577538</v>
      </c>
      <c r="K549" s="31">
        <v>5930153.1818766519</v>
      </c>
      <c r="L549" s="31">
        <v>6182621.4724581745</v>
      </c>
      <c r="M549" s="31">
        <v>8053252.699628925</v>
      </c>
      <c r="N549" s="31">
        <v>7086636.8145923559</v>
      </c>
      <c r="O549" s="31">
        <f t="shared" si="114"/>
        <v>6813166.0421390273</v>
      </c>
      <c r="P549" s="7">
        <f t="shared" si="115"/>
        <v>7.9584102792180866E-2</v>
      </c>
      <c r="Q549" s="26">
        <v>0.21032005225342912</v>
      </c>
      <c r="R549" s="8">
        <v>74.599998474121094</v>
      </c>
      <c r="S549" s="7">
        <f t="shared" si="116"/>
        <v>0.16656246868384633</v>
      </c>
      <c r="T549" s="38">
        <f t="shared" si="117"/>
        <v>0.15215554124315209</v>
      </c>
      <c r="U549" s="31">
        <v>0</v>
      </c>
      <c r="V549" s="31">
        <v>0</v>
      </c>
      <c r="W549" s="31">
        <v>2066.2734375</v>
      </c>
      <c r="X549" s="31">
        <v>0</v>
      </c>
      <c r="Y549" s="31">
        <f t="shared" si="118"/>
        <v>516.568359375</v>
      </c>
      <c r="Z549" s="7">
        <f t="shared" si="119"/>
        <v>1.0999721250395268E-2</v>
      </c>
      <c r="AA549" s="31" t="s">
        <v>1085</v>
      </c>
      <c r="AB549" s="31" t="s">
        <v>1088</v>
      </c>
      <c r="AC549" s="31" t="s">
        <v>1088</v>
      </c>
      <c r="AD549" s="31">
        <f t="shared" si="120"/>
        <v>0</v>
      </c>
      <c r="AE549" s="31">
        <f t="shared" si="121"/>
        <v>1</v>
      </c>
      <c r="AF549" s="7">
        <f t="shared" si="122"/>
        <v>0.5</v>
      </c>
      <c r="AG549" s="38">
        <f t="shared" si="123"/>
        <v>0.25549986062519764</v>
      </c>
      <c r="AH549" s="38">
        <f t="shared" si="124"/>
        <v>19.985325239804173</v>
      </c>
      <c r="AI549" s="38" t="str">
        <f t="shared" si="125"/>
        <v>G2</v>
      </c>
    </row>
    <row r="550" spans="1:35" x14ac:dyDescent="0.25">
      <c r="A550" s="1">
        <v>73585</v>
      </c>
      <c r="B550" s="1" t="s">
        <v>737</v>
      </c>
      <c r="C550" s="1">
        <v>73</v>
      </c>
      <c r="D550" s="1" t="s">
        <v>35</v>
      </c>
      <c r="E550" s="31">
        <v>179758.10843543225</v>
      </c>
      <c r="F550" s="31">
        <v>163114.56159578619</v>
      </c>
      <c r="G550" s="31">
        <v>135607.18254357693</v>
      </c>
      <c r="H550" s="31">
        <v>187772.68025054745</v>
      </c>
      <c r="I550" s="31">
        <f t="shared" si="112"/>
        <v>166563.13320633571</v>
      </c>
      <c r="J550" s="38">
        <f t="shared" si="113"/>
        <v>0.1513887268300835</v>
      </c>
      <c r="K550" s="31">
        <v>34732377.192763902</v>
      </c>
      <c r="L550" s="31">
        <v>24760218.433118358</v>
      </c>
      <c r="M550" s="31">
        <v>18425652.823844727</v>
      </c>
      <c r="N550" s="31">
        <v>14523559.599797145</v>
      </c>
      <c r="O550" s="31">
        <f t="shared" si="114"/>
        <v>23110452.012381032</v>
      </c>
      <c r="P550" s="7">
        <f t="shared" si="115"/>
        <v>0.35779622833056984</v>
      </c>
      <c r="Q550" s="26">
        <v>0.60449392159541049</v>
      </c>
      <c r="R550" s="8">
        <v>173.69999694824219</v>
      </c>
      <c r="S550" s="7">
        <f t="shared" si="116"/>
        <v>0.38782708972993257</v>
      </c>
      <c r="T550" s="38">
        <f t="shared" si="117"/>
        <v>0.45003907988530428</v>
      </c>
      <c r="U550" s="31">
        <v>0</v>
      </c>
      <c r="V550" s="31">
        <v>0</v>
      </c>
      <c r="W550" s="31">
        <v>0</v>
      </c>
      <c r="X550" s="31">
        <v>0</v>
      </c>
      <c r="Y550" s="31">
        <f t="shared" si="118"/>
        <v>0</v>
      </c>
      <c r="Z550" s="7">
        <f t="shared" si="119"/>
        <v>0</v>
      </c>
      <c r="AA550" s="31" t="s">
        <v>1087</v>
      </c>
      <c r="AB550" s="31" t="s">
        <v>1088</v>
      </c>
      <c r="AC550" s="31" t="s">
        <v>1087</v>
      </c>
      <c r="AD550" s="31">
        <f t="shared" si="120"/>
        <v>0</v>
      </c>
      <c r="AE550" s="31">
        <f t="shared" si="121"/>
        <v>0</v>
      </c>
      <c r="AF550" s="7">
        <f t="shared" si="122"/>
        <v>0</v>
      </c>
      <c r="AG550" s="38">
        <f t="shared" si="123"/>
        <v>0</v>
      </c>
      <c r="AH550" s="38">
        <f t="shared" si="124"/>
        <v>20.047593557179592</v>
      </c>
      <c r="AI550" s="38" t="str">
        <f t="shared" si="125"/>
        <v>G2</v>
      </c>
    </row>
    <row r="551" spans="1:35" x14ac:dyDescent="0.25">
      <c r="A551" s="1">
        <v>17867</v>
      </c>
      <c r="B551" s="1" t="s">
        <v>659</v>
      </c>
      <c r="C551" s="1">
        <v>17</v>
      </c>
      <c r="D551" s="1" t="s">
        <v>96</v>
      </c>
      <c r="E551" s="31">
        <v>230989.94062071841</v>
      </c>
      <c r="F551" s="31">
        <v>253329.61485654765</v>
      </c>
      <c r="G551" s="31">
        <v>287607.19951640995</v>
      </c>
      <c r="H551" s="31">
        <v>249366.84819820357</v>
      </c>
      <c r="I551" s="31">
        <f t="shared" si="112"/>
        <v>255323.40079796989</v>
      </c>
      <c r="J551" s="38">
        <f t="shared" si="113"/>
        <v>0.23680425556469512</v>
      </c>
      <c r="K551" s="31">
        <v>9989718.8759541065</v>
      </c>
      <c r="L551" s="31">
        <v>9906491.6100875549</v>
      </c>
      <c r="M551" s="31">
        <v>9058088.2424254492</v>
      </c>
      <c r="N551" s="31">
        <v>9843226.3882363513</v>
      </c>
      <c r="O551" s="31">
        <f t="shared" si="114"/>
        <v>9699381.2791758664</v>
      </c>
      <c r="P551" s="7">
        <f t="shared" si="115"/>
        <v>0.12885488795993849</v>
      </c>
      <c r="Q551" s="26">
        <v>0.43398692810457518</v>
      </c>
      <c r="R551" s="8">
        <v>155</v>
      </c>
      <c r="S551" s="7">
        <f t="shared" si="116"/>
        <v>0.34607484147539519</v>
      </c>
      <c r="T551" s="38">
        <f t="shared" si="117"/>
        <v>0.30297221917996958</v>
      </c>
      <c r="U551" s="31">
        <v>6674.82080078125</v>
      </c>
      <c r="V551" s="31">
        <v>2732.5205078125</v>
      </c>
      <c r="W551" s="31">
        <v>0</v>
      </c>
      <c r="X551" s="31">
        <v>14029.828125</v>
      </c>
      <c r="Y551" s="31">
        <f t="shared" si="118"/>
        <v>5859.2923583984375</v>
      </c>
      <c r="Z551" s="7">
        <f t="shared" si="119"/>
        <v>0.12476680287761556</v>
      </c>
      <c r="AA551" s="31" t="s">
        <v>1087</v>
      </c>
      <c r="AB551" s="31" t="s">
        <v>1088</v>
      </c>
      <c r="AC551" s="31" t="s">
        <v>1088</v>
      </c>
      <c r="AD551" s="31">
        <f t="shared" si="120"/>
        <v>0</v>
      </c>
      <c r="AE551" s="31">
        <f t="shared" si="121"/>
        <v>0</v>
      </c>
      <c r="AF551" s="7">
        <f t="shared" si="122"/>
        <v>0</v>
      </c>
      <c r="AG551" s="38">
        <f t="shared" si="123"/>
        <v>6.238340143880778E-2</v>
      </c>
      <c r="AH551" s="38">
        <f t="shared" si="124"/>
        <v>20.07199587278242</v>
      </c>
      <c r="AI551" s="38" t="str">
        <f t="shared" si="125"/>
        <v>G2</v>
      </c>
    </row>
    <row r="552" spans="1:35" x14ac:dyDescent="0.25">
      <c r="A552" s="1">
        <v>15189</v>
      </c>
      <c r="B552" s="1" t="s">
        <v>459</v>
      </c>
      <c r="C552" s="1">
        <v>15</v>
      </c>
      <c r="D552" s="1" t="s">
        <v>827</v>
      </c>
      <c r="E552" s="31">
        <v>103748.79552406674</v>
      </c>
      <c r="F552" s="31">
        <v>110249.75637768419</v>
      </c>
      <c r="G552" s="31">
        <v>116421.42300144568</v>
      </c>
      <c r="H552" s="31">
        <v>130250.94603208308</v>
      </c>
      <c r="I552" s="31">
        <f t="shared" si="112"/>
        <v>115167.73023381991</v>
      </c>
      <c r="J552" s="38">
        <f t="shared" si="113"/>
        <v>0.10193004854372344</v>
      </c>
      <c r="K552" s="31">
        <v>11408570.631395029</v>
      </c>
      <c r="L552" s="31">
        <v>11956461.478115255</v>
      </c>
      <c r="M552" s="31">
        <v>11124693.43747735</v>
      </c>
      <c r="N552" s="31">
        <v>12172188.266942093</v>
      </c>
      <c r="O552" s="31">
        <f t="shared" si="114"/>
        <v>11665478.453482432</v>
      </c>
      <c r="P552" s="7">
        <f t="shared" si="115"/>
        <v>0.16241827237116066</v>
      </c>
      <c r="Q552" s="26">
        <v>0.2801851072780816</v>
      </c>
      <c r="R552" s="8">
        <v>102.30000305175781</v>
      </c>
      <c r="S552" s="7">
        <f t="shared" si="116"/>
        <v>0.22840940218754535</v>
      </c>
      <c r="T552" s="38">
        <f t="shared" si="117"/>
        <v>0.2236709272789292</v>
      </c>
      <c r="U552" s="31">
        <v>6541.4169921875</v>
      </c>
      <c r="V552" s="31">
        <v>1052.9359130859375</v>
      </c>
      <c r="W552" s="31">
        <v>835.88226318359375</v>
      </c>
      <c r="X552" s="31">
        <v>1682.79345703125</v>
      </c>
      <c r="Y552" s="31">
        <f t="shared" si="118"/>
        <v>2528.2571563720703</v>
      </c>
      <c r="Z552" s="7">
        <f t="shared" si="119"/>
        <v>5.3836289940517174E-2</v>
      </c>
      <c r="AA552" s="31" t="s">
        <v>1085</v>
      </c>
      <c r="AB552" s="31" t="s">
        <v>1088</v>
      </c>
      <c r="AC552" s="31" t="s">
        <v>1088</v>
      </c>
      <c r="AD552" s="31">
        <f t="shared" si="120"/>
        <v>0</v>
      </c>
      <c r="AE552" s="31">
        <f t="shared" si="121"/>
        <v>1</v>
      </c>
      <c r="AF552" s="7">
        <f t="shared" si="122"/>
        <v>0.5</v>
      </c>
      <c r="AG552" s="38">
        <f t="shared" si="123"/>
        <v>0.27691814497025857</v>
      </c>
      <c r="AH552" s="38">
        <f t="shared" si="124"/>
        <v>20.083970693097044</v>
      </c>
      <c r="AI552" s="38" t="str">
        <f t="shared" si="125"/>
        <v>G2</v>
      </c>
    </row>
    <row r="553" spans="1:35" x14ac:dyDescent="0.25">
      <c r="A553" s="1">
        <v>15097</v>
      </c>
      <c r="B553" s="1" t="s">
        <v>275</v>
      </c>
      <c r="C553" s="1">
        <v>15</v>
      </c>
      <c r="D553" s="1" t="s">
        <v>827</v>
      </c>
      <c r="E553" s="31">
        <v>98601.709407345988</v>
      </c>
      <c r="F553" s="31">
        <v>97381.331200393412</v>
      </c>
      <c r="G553" s="31">
        <v>104716.06900598327</v>
      </c>
      <c r="H553" s="31">
        <v>115983.0127063485</v>
      </c>
      <c r="I553" s="31">
        <f t="shared" si="112"/>
        <v>104170.53058001779</v>
      </c>
      <c r="J553" s="38">
        <f t="shared" si="113"/>
        <v>9.1347254591915547E-2</v>
      </c>
      <c r="K553" s="31">
        <v>6231864.4777301727</v>
      </c>
      <c r="L553" s="31">
        <v>6754129.3231704161</v>
      </c>
      <c r="M553" s="31">
        <v>7080245.6026078835</v>
      </c>
      <c r="N553" s="31">
        <v>7168997.5831803437</v>
      </c>
      <c r="O553" s="31">
        <f t="shared" si="114"/>
        <v>6808809.2466722038</v>
      </c>
      <c r="P553" s="7">
        <f t="shared" si="115"/>
        <v>7.9509727627532334E-2</v>
      </c>
      <c r="Q553" s="26">
        <v>0.41375900550925271</v>
      </c>
      <c r="R553" s="8">
        <v>130.19999694824219</v>
      </c>
      <c r="S553" s="7">
        <f t="shared" si="116"/>
        <v>0.29070286002554746</v>
      </c>
      <c r="T553" s="38">
        <f t="shared" si="117"/>
        <v>0.2613238643874442</v>
      </c>
      <c r="U553" s="31">
        <v>0</v>
      </c>
      <c r="V553" s="31">
        <v>0</v>
      </c>
      <c r="W553" s="31">
        <v>0</v>
      </c>
      <c r="X553" s="31">
        <v>0</v>
      </c>
      <c r="Y553" s="31">
        <f t="shared" si="118"/>
        <v>0</v>
      </c>
      <c r="Z553" s="7">
        <f t="shared" si="119"/>
        <v>0</v>
      </c>
      <c r="AA553" s="31" t="s">
        <v>1085</v>
      </c>
      <c r="AB553" s="31" t="s">
        <v>1088</v>
      </c>
      <c r="AC553" s="31" t="s">
        <v>1088</v>
      </c>
      <c r="AD553" s="31">
        <f t="shared" si="120"/>
        <v>0</v>
      </c>
      <c r="AE553" s="31">
        <f t="shared" si="121"/>
        <v>1</v>
      </c>
      <c r="AF553" s="7">
        <f t="shared" si="122"/>
        <v>0.5</v>
      </c>
      <c r="AG553" s="38">
        <f t="shared" si="123"/>
        <v>0.25</v>
      </c>
      <c r="AH553" s="38">
        <f t="shared" si="124"/>
        <v>20.089037299311993</v>
      </c>
      <c r="AI553" s="38" t="str">
        <f t="shared" si="125"/>
        <v>G2</v>
      </c>
    </row>
    <row r="554" spans="1:35" x14ac:dyDescent="0.25">
      <c r="A554" s="1">
        <v>5086</v>
      </c>
      <c r="B554" s="1" t="s">
        <v>237</v>
      </c>
      <c r="C554" s="1">
        <v>5</v>
      </c>
      <c r="D554" s="1" t="s">
        <v>15</v>
      </c>
      <c r="E554" s="31">
        <v>115274.43811751627</v>
      </c>
      <c r="F554" s="31">
        <v>155688.29628496</v>
      </c>
      <c r="G554" s="31">
        <v>145212.06366147514</v>
      </c>
      <c r="H554" s="31">
        <v>179226.63491153152</v>
      </c>
      <c r="I554" s="31">
        <f t="shared" si="112"/>
        <v>148850.35824387072</v>
      </c>
      <c r="J554" s="38">
        <f t="shared" si="113"/>
        <v>0.1343434195115335</v>
      </c>
      <c r="K554" s="31">
        <v>7993603.9992940463</v>
      </c>
      <c r="L554" s="31">
        <v>8635828.6099549197</v>
      </c>
      <c r="M554" s="31">
        <v>10089868.704510402</v>
      </c>
      <c r="N554" s="31">
        <v>9610174.3247115109</v>
      </c>
      <c r="O554" s="31">
        <f t="shared" si="114"/>
        <v>9082368.9096177202</v>
      </c>
      <c r="P554" s="7">
        <f t="shared" si="115"/>
        <v>0.11832182600522452</v>
      </c>
      <c r="Q554" s="26">
        <v>0.285207100591716</v>
      </c>
      <c r="R554" s="8">
        <v>112.90000152587891</v>
      </c>
      <c r="S554" s="7">
        <f t="shared" si="116"/>
        <v>0.25207645245574462</v>
      </c>
      <c r="T554" s="38">
        <f t="shared" si="117"/>
        <v>0.21853512635089503</v>
      </c>
      <c r="U554" s="31">
        <v>0</v>
      </c>
      <c r="V554" s="31">
        <v>100.82537841796875</v>
      </c>
      <c r="W554" s="31">
        <v>0</v>
      </c>
      <c r="X554" s="31">
        <v>0</v>
      </c>
      <c r="Y554" s="31">
        <f t="shared" si="118"/>
        <v>25.206344604492188</v>
      </c>
      <c r="Z554" s="7">
        <f t="shared" si="119"/>
        <v>5.3673973513647085E-4</v>
      </c>
      <c r="AA554" s="31" t="s">
        <v>1085</v>
      </c>
      <c r="AB554" s="31" t="s">
        <v>1088</v>
      </c>
      <c r="AC554" s="31" t="s">
        <v>1087</v>
      </c>
      <c r="AD554" s="31">
        <f t="shared" si="120"/>
        <v>0</v>
      </c>
      <c r="AE554" s="31">
        <f t="shared" si="121"/>
        <v>1</v>
      </c>
      <c r="AF554" s="7">
        <f t="shared" si="122"/>
        <v>0.5</v>
      </c>
      <c r="AG554" s="38">
        <f t="shared" si="123"/>
        <v>0.25026836986756823</v>
      </c>
      <c r="AH554" s="38">
        <f t="shared" si="124"/>
        <v>20.104897190999889</v>
      </c>
      <c r="AI554" s="38" t="str">
        <f t="shared" si="125"/>
        <v>G2</v>
      </c>
    </row>
    <row r="555" spans="1:35" x14ac:dyDescent="0.25">
      <c r="A555" s="1">
        <v>5665</v>
      </c>
      <c r="B555" s="1" t="s">
        <v>1097</v>
      </c>
      <c r="C555" s="1">
        <v>5</v>
      </c>
      <c r="D555" s="1" t="s">
        <v>15</v>
      </c>
      <c r="E555" s="31">
        <v>50706.591172045388</v>
      </c>
      <c r="F555" s="31">
        <v>71906.442439775026</v>
      </c>
      <c r="G555" s="31">
        <v>118345.22523623571</v>
      </c>
      <c r="H555" s="31">
        <v>156137.495699441</v>
      </c>
      <c r="I555" s="31">
        <f t="shared" si="112"/>
        <v>99273.938636874285</v>
      </c>
      <c r="J555" s="38">
        <f t="shared" si="113"/>
        <v>8.6635180133718875E-2</v>
      </c>
      <c r="K555" s="31">
        <v>8381409.9457307383</v>
      </c>
      <c r="L555" s="31">
        <v>6635582.1010355968</v>
      </c>
      <c r="M555" s="31">
        <v>7261852.9145594938</v>
      </c>
      <c r="N555" s="31">
        <v>7360841.4327813843</v>
      </c>
      <c r="O555" s="31">
        <f t="shared" si="114"/>
        <v>7409921.5985268028</v>
      </c>
      <c r="P555" s="7">
        <f t="shared" si="115"/>
        <v>8.9771359251485744E-2</v>
      </c>
      <c r="Q555" s="26">
        <v>0.45089514066496161</v>
      </c>
      <c r="R555" s="8">
        <v>102.09999847412109</v>
      </c>
      <c r="S555" s="7">
        <f t="shared" si="116"/>
        <v>0.22796284378431966</v>
      </c>
      <c r="T555" s="38">
        <f t="shared" si="117"/>
        <v>0.25620978123358901</v>
      </c>
      <c r="U555" s="31">
        <v>1680.2945556640625</v>
      </c>
      <c r="V555" s="31">
        <v>2783.696044921875</v>
      </c>
      <c r="W555" s="31">
        <v>0</v>
      </c>
      <c r="X555" s="31">
        <v>0</v>
      </c>
      <c r="Y555" s="31">
        <f t="shared" si="118"/>
        <v>1115.9976501464844</v>
      </c>
      <c r="Z555" s="7">
        <f t="shared" si="119"/>
        <v>2.3763869476171335E-2</v>
      </c>
      <c r="AA555" s="31" t="s">
        <v>1087</v>
      </c>
      <c r="AB555" s="31" t="s">
        <v>1086</v>
      </c>
      <c r="AC555" s="31" t="s">
        <v>1087</v>
      </c>
      <c r="AD555" s="31">
        <f t="shared" si="120"/>
        <v>1</v>
      </c>
      <c r="AE555" s="31">
        <f t="shared" si="121"/>
        <v>1</v>
      </c>
      <c r="AF555" s="7">
        <f t="shared" si="122"/>
        <v>0.5</v>
      </c>
      <c r="AG555" s="38">
        <f t="shared" si="123"/>
        <v>0.26188193473808569</v>
      </c>
      <c r="AH555" s="38">
        <f t="shared" si="124"/>
        <v>20.157563203513117</v>
      </c>
      <c r="AI555" s="38" t="str">
        <f t="shared" si="125"/>
        <v>G2</v>
      </c>
    </row>
    <row r="556" spans="1:35" x14ac:dyDescent="0.25">
      <c r="A556" s="1">
        <v>25815</v>
      </c>
      <c r="B556" s="1" t="s">
        <v>715</v>
      </c>
      <c r="C556" s="1">
        <v>25</v>
      </c>
      <c r="D556" s="1" t="s">
        <v>61</v>
      </c>
      <c r="E556" s="31">
        <v>214700.41774154484</v>
      </c>
      <c r="F556" s="31">
        <v>232289.90793168097</v>
      </c>
      <c r="G556" s="31">
        <v>222844.80584572247</v>
      </c>
      <c r="H556" s="31">
        <v>263012.96286205098</v>
      </c>
      <c r="I556" s="31">
        <f t="shared" si="112"/>
        <v>233212.0235952498</v>
      </c>
      <c r="J556" s="38">
        <f t="shared" si="113"/>
        <v>0.21552609782513032</v>
      </c>
      <c r="K556" s="31">
        <v>7461684.7618951891</v>
      </c>
      <c r="L556" s="31">
        <v>7078011.5619922094</v>
      </c>
      <c r="M556" s="31">
        <v>7297141.8163786512</v>
      </c>
      <c r="N556" s="31">
        <v>6808659.5003404738</v>
      </c>
      <c r="O556" s="31">
        <f t="shared" si="114"/>
        <v>7161374.4101516306</v>
      </c>
      <c r="P556" s="7">
        <f t="shared" si="115"/>
        <v>8.55283925574786E-2</v>
      </c>
      <c r="Q556" s="26">
        <v>0.593625931364551</v>
      </c>
      <c r="R556" s="8">
        <v>213.5</v>
      </c>
      <c r="S556" s="7">
        <f t="shared" si="116"/>
        <v>0.47669018487094755</v>
      </c>
      <c r="T556" s="38">
        <f t="shared" si="117"/>
        <v>0.38528150293099239</v>
      </c>
      <c r="U556" s="31">
        <v>0</v>
      </c>
      <c r="V556" s="31">
        <v>0</v>
      </c>
      <c r="W556" s="31">
        <v>0</v>
      </c>
      <c r="X556" s="31">
        <v>1486.807373046875</v>
      </c>
      <c r="Y556" s="31">
        <f t="shared" si="118"/>
        <v>371.70184326171875</v>
      </c>
      <c r="Z556" s="7">
        <f t="shared" si="119"/>
        <v>7.9149576042246705E-3</v>
      </c>
      <c r="AA556" s="31" t="s">
        <v>1087</v>
      </c>
      <c r="AB556" s="31" t="s">
        <v>1087</v>
      </c>
      <c r="AC556" s="31" t="s">
        <v>1087</v>
      </c>
      <c r="AD556" s="31">
        <f t="shared" si="120"/>
        <v>0</v>
      </c>
      <c r="AE556" s="31">
        <f t="shared" si="121"/>
        <v>0</v>
      </c>
      <c r="AF556" s="7">
        <f t="shared" si="122"/>
        <v>0</v>
      </c>
      <c r="AG556" s="38">
        <f t="shared" si="123"/>
        <v>3.9574788021123353E-3</v>
      </c>
      <c r="AH556" s="38">
        <f t="shared" si="124"/>
        <v>20.158835985274504</v>
      </c>
      <c r="AI556" s="38" t="str">
        <f t="shared" si="125"/>
        <v>G2</v>
      </c>
    </row>
    <row r="557" spans="1:35" x14ac:dyDescent="0.25">
      <c r="A557" s="1">
        <v>76100</v>
      </c>
      <c r="B557" s="1" t="s">
        <v>222</v>
      </c>
      <c r="C557" s="1">
        <v>76</v>
      </c>
      <c r="D557" s="1" t="s">
        <v>57</v>
      </c>
      <c r="E557" s="31">
        <v>115526.99631627009</v>
      </c>
      <c r="F557" s="31">
        <v>137012.23839871143</v>
      </c>
      <c r="G557" s="31">
        <v>147408.40578230936</v>
      </c>
      <c r="H557" s="31">
        <v>134180.63466555957</v>
      </c>
      <c r="I557" s="31">
        <f t="shared" si="112"/>
        <v>133532.06879071263</v>
      </c>
      <c r="J557" s="38">
        <f t="shared" si="113"/>
        <v>0.11960236669079322</v>
      </c>
      <c r="K557" s="31">
        <v>12519452.770999221</v>
      </c>
      <c r="L557" s="31">
        <v>11606744.708369937</v>
      </c>
      <c r="M557" s="31">
        <v>12443463.533177223</v>
      </c>
      <c r="N557" s="31">
        <v>13209683.097276825</v>
      </c>
      <c r="O557" s="31">
        <f t="shared" si="114"/>
        <v>12444836.027455799</v>
      </c>
      <c r="P557" s="7">
        <f t="shared" si="115"/>
        <v>0.17572274083330136</v>
      </c>
      <c r="Q557" s="26">
        <v>0.25511869436201778</v>
      </c>
      <c r="R557" s="8">
        <v>124.80000305175781</v>
      </c>
      <c r="S557" s="7">
        <f t="shared" si="116"/>
        <v>0.27864607272429626</v>
      </c>
      <c r="T557" s="38">
        <f t="shared" si="117"/>
        <v>0.23649583597320514</v>
      </c>
      <c r="U557" s="31">
        <v>0</v>
      </c>
      <c r="V557" s="31">
        <v>0</v>
      </c>
      <c r="W557" s="31">
        <v>0</v>
      </c>
      <c r="X557" s="31">
        <v>0</v>
      </c>
      <c r="Y557" s="31">
        <f t="shared" si="118"/>
        <v>0</v>
      </c>
      <c r="Z557" s="7">
        <f t="shared" si="119"/>
        <v>0</v>
      </c>
      <c r="AA557" s="31" t="s">
        <v>1085</v>
      </c>
      <c r="AB557" s="31" t="s">
        <v>1088</v>
      </c>
      <c r="AC557" s="31" t="s">
        <v>1087</v>
      </c>
      <c r="AD557" s="31">
        <f t="shared" si="120"/>
        <v>0</v>
      </c>
      <c r="AE557" s="31">
        <f t="shared" si="121"/>
        <v>1</v>
      </c>
      <c r="AF557" s="7">
        <f t="shared" si="122"/>
        <v>0.5</v>
      </c>
      <c r="AG557" s="38">
        <f t="shared" si="123"/>
        <v>0.25</v>
      </c>
      <c r="AH557" s="38">
        <f t="shared" si="124"/>
        <v>20.203273422133279</v>
      </c>
      <c r="AI557" s="38" t="str">
        <f t="shared" si="125"/>
        <v>G2</v>
      </c>
    </row>
    <row r="558" spans="1:35" x14ac:dyDescent="0.25">
      <c r="A558" s="1">
        <v>50287</v>
      </c>
      <c r="B558" s="5" t="s">
        <v>1006</v>
      </c>
      <c r="C558" s="1">
        <v>50</v>
      </c>
      <c r="D558" s="1" t="s">
        <v>145</v>
      </c>
      <c r="E558" s="31">
        <v>215666.29151333024</v>
      </c>
      <c r="F558" s="31">
        <v>246043.31986106557</v>
      </c>
      <c r="G558" s="31">
        <v>156269.86834574322</v>
      </c>
      <c r="H558" s="31">
        <v>102387.01637663218</v>
      </c>
      <c r="I558" s="31">
        <f t="shared" si="112"/>
        <v>180091.62402419277</v>
      </c>
      <c r="J558" s="38">
        <f t="shared" si="113"/>
        <v>0.16440742570901198</v>
      </c>
      <c r="K558" s="31">
        <v>18911952.670290433</v>
      </c>
      <c r="L558" s="31">
        <v>30748842.814013541</v>
      </c>
      <c r="M558" s="31">
        <v>34432754.626208313</v>
      </c>
      <c r="N558" s="31">
        <v>35173618.532325767</v>
      </c>
      <c r="O558" s="31">
        <f t="shared" si="114"/>
        <v>29816792.160709515</v>
      </c>
      <c r="P558" s="7">
        <f t="shared" si="115"/>
        <v>0.47228063700184975</v>
      </c>
      <c r="Q558" s="26">
        <v>0.55311769584558546</v>
      </c>
      <c r="R558" s="8">
        <v>129.19999694824219</v>
      </c>
      <c r="S558" s="7">
        <f t="shared" si="116"/>
        <v>0.28847011911280296</v>
      </c>
      <c r="T558" s="38">
        <f t="shared" si="117"/>
        <v>0.4379561506534127</v>
      </c>
      <c r="U558" s="31">
        <v>1529.5333251953125</v>
      </c>
      <c r="V558" s="31">
        <v>0</v>
      </c>
      <c r="W558" s="31">
        <v>0</v>
      </c>
      <c r="X558" s="31">
        <v>0</v>
      </c>
      <c r="Y558" s="31">
        <f t="shared" si="118"/>
        <v>382.38333129882813</v>
      </c>
      <c r="Z558" s="7">
        <f t="shared" si="119"/>
        <v>8.1424074447255315E-3</v>
      </c>
      <c r="AA558" s="31" t="s">
        <v>1087</v>
      </c>
      <c r="AB558" s="31" t="s">
        <v>1088</v>
      </c>
      <c r="AC558" s="31" t="s">
        <v>1087</v>
      </c>
      <c r="AD558" s="31">
        <f t="shared" si="120"/>
        <v>0</v>
      </c>
      <c r="AE558" s="31">
        <f t="shared" si="121"/>
        <v>0</v>
      </c>
      <c r="AF558" s="7">
        <f t="shared" si="122"/>
        <v>0</v>
      </c>
      <c r="AG558" s="38">
        <f t="shared" si="123"/>
        <v>4.0712037223627658E-3</v>
      </c>
      <c r="AH558" s="38">
        <f t="shared" si="124"/>
        <v>20.214492669492916</v>
      </c>
      <c r="AI558" s="38" t="str">
        <f t="shared" si="125"/>
        <v>G3</v>
      </c>
    </row>
    <row r="559" spans="1:35" x14ac:dyDescent="0.25">
      <c r="A559" s="1">
        <v>41244</v>
      </c>
      <c r="B559" s="5" t="s">
        <v>557</v>
      </c>
      <c r="C559" s="1">
        <v>41</v>
      </c>
      <c r="D559" s="1" t="s">
        <v>99</v>
      </c>
      <c r="E559" s="31">
        <v>108338.59752604451</v>
      </c>
      <c r="F559" s="31">
        <v>109306.5465711726</v>
      </c>
      <c r="G559" s="31">
        <v>146183.43130906843</v>
      </c>
      <c r="H559" s="31">
        <v>86711.708825962982</v>
      </c>
      <c r="I559" s="31">
        <f t="shared" si="112"/>
        <v>112635.07105806214</v>
      </c>
      <c r="J559" s="38">
        <f t="shared" si="113"/>
        <v>9.9492827155464522E-2</v>
      </c>
      <c r="K559" s="31">
        <v>7014478.2168959929</v>
      </c>
      <c r="L559" s="31">
        <v>8219767.8173479745</v>
      </c>
      <c r="M559" s="31">
        <v>8897545.0894134939</v>
      </c>
      <c r="N559" s="31">
        <v>9000466.8146230709</v>
      </c>
      <c r="O559" s="31">
        <f t="shared" si="114"/>
        <v>8283064.4845701326</v>
      </c>
      <c r="P559" s="7">
        <f t="shared" si="115"/>
        <v>0.10467684343261847</v>
      </c>
      <c r="Q559" s="26">
        <v>0.31730279898218827</v>
      </c>
      <c r="R559" s="8">
        <v>158</v>
      </c>
      <c r="S559" s="7">
        <f t="shared" si="116"/>
        <v>0.35277306421362864</v>
      </c>
      <c r="T559" s="38">
        <f t="shared" si="117"/>
        <v>0.25825090220947849</v>
      </c>
      <c r="U559" s="31">
        <v>0</v>
      </c>
      <c r="V559" s="31">
        <v>0</v>
      </c>
      <c r="W559" s="31">
        <v>0</v>
      </c>
      <c r="X559" s="31">
        <v>0</v>
      </c>
      <c r="Y559" s="31">
        <f t="shared" si="118"/>
        <v>0</v>
      </c>
      <c r="Z559" s="7">
        <f t="shared" si="119"/>
        <v>0</v>
      </c>
      <c r="AA559" s="31" t="s">
        <v>1085</v>
      </c>
      <c r="AB559" s="31" t="s">
        <v>1088</v>
      </c>
      <c r="AC559" s="31" t="s">
        <v>1087</v>
      </c>
      <c r="AD559" s="31">
        <f t="shared" si="120"/>
        <v>0</v>
      </c>
      <c r="AE559" s="31">
        <f t="shared" si="121"/>
        <v>1</v>
      </c>
      <c r="AF559" s="7">
        <f t="shared" si="122"/>
        <v>0.5</v>
      </c>
      <c r="AG559" s="38">
        <f t="shared" si="123"/>
        <v>0.25</v>
      </c>
      <c r="AH559" s="38">
        <f t="shared" si="124"/>
        <v>20.258124312164767</v>
      </c>
      <c r="AI559" s="38" t="str">
        <f t="shared" si="125"/>
        <v>G3</v>
      </c>
    </row>
    <row r="560" spans="1:35" x14ac:dyDescent="0.25">
      <c r="A560" s="1">
        <v>73124</v>
      </c>
      <c r="B560" s="5" t="s">
        <v>87</v>
      </c>
      <c r="C560" s="1">
        <v>73</v>
      </c>
      <c r="D560" s="1" t="s">
        <v>35</v>
      </c>
      <c r="E560" s="31">
        <v>133794.04845005189</v>
      </c>
      <c r="F560" s="31">
        <v>171305.85320492674</v>
      </c>
      <c r="G560" s="31">
        <v>148864.58957342576</v>
      </c>
      <c r="H560" s="31">
        <v>186557.63780580639</v>
      </c>
      <c r="I560" s="31">
        <f t="shared" si="112"/>
        <v>160130.5322585527</v>
      </c>
      <c r="J560" s="38">
        <f t="shared" si="113"/>
        <v>0.14519852454699084</v>
      </c>
      <c r="K560" s="31">
        <v>12554505.343938556</v>
      </c>
      <c r="L560" s="31">
        <v>12587856.267025439</v>
      </c>
      <c r="M560" s="31">
        <v>12037585.459525164</v>
      </c>
      <c r="N560" s="31">
        <v>11461258.393295433</v>
      </c>
      <c r="O560" s="31">
        <f t="shared" si="114"/>
        <v>12160301.365946148</v>
      </c>
      <c r="P560" s="7">
        <f t="shared" si="115"/>
        <v>0.17086542943111513</v>
      </c>
      <c r="Q560" s="26">
        <v>0.50712250712250717</v>
      </c>
      <c r="R560" s="8">
        <v>285.60000610351563</v>
      </c>
      <c r="S560" s="7">
        <f t="shared" si="116"/>
        <v>0.63767081830739403</v>
      </c>
      <c r="T560" s="38">
        <f t="shared" si="117"/>
        <v>0.43855291828700543</v>
      </c>
      <c r="U560" s="31">
        <v>0</v>
      </c>
      <c r="V560" s="31">
        <v>330.91049194335938</v>
      </c>
      <c r="W560" s="31">
        <v>8883.5654296875</v>
      </c>
      <c r="X560" s="31">
        <v>0</v>
      </c>
      <c r="Y560" s="31">
        <f t="shared" si="118"/>
        <v>2303.6189804077148</v>
      </c>
      <c r="Z560" s="7">
        <f t="shared" si="119"/>
        <v>4.9052881756564942E-2</v>
      </c>
      <c r="AA560" s="31" t="s">
        <v>1087</v>
      </c>
      <c r="AB560" s="31" t="s">
        <v>1088</v>
      </c>
      <c r="AC560" s="31" t="s">
        <v>1087</v>
      </c>
      <c r="AD560" s="31">
        <f t="shared" si="120"/>
        <v>0</v>
      </c>
      <c r="AE560" s="31">
        <f t="shared" si="121"/>
        <v>0</v>
      </c>
      <c r="AF560" s="7">
        <f t="shared" si="122"/>
        <v>0</v>
      </c>
      <c r="AG560" s="38">
        <f t="shared" si="123"/>
        <v>2.4526440878282471E-2</v>
      </c>
      <c r="AH560" s="38">
        <f t="shared" si="124"/>
        <v>20.275929457075957</v>
      </c>
      <c r="AI560" s="38" t="str">
        <f t="shared" si="125"/>
        <v>G3</v>
      </c>
    </row>
    <row r="561" spans="1:35" x14ac:dyDescent="0.25">
      <c r="A561" s="1">
        <v>68147</v>
      </c>
      <c r="B561" s="5" t="s">
        <v>572</v>
      </c>
      <c r="C561" s="1">
        <v>68</v>
      </c>
      <c r="D561" s="1" t="s">
        <v>350</v>
      </c>
      <c r="E561" s="31">
        <v>178496.86144944135</v>
      </c>
      <c r="F561" s="31">
        <v>219335.76681390411</v>
      </c>
      <c r="G561" s="31">
        <v>188044.03313881441</v>
      </c>
      <c r="H561" s="31">
        <v>223396.21260322601</v>
      </c>
      <c r="I561" s="31">
        <f t="shared" si="112"/>
        <v>202318.21850134648</v>
      </c>
      <c r="J561" s="38">
        <f t="shared" si="113"/>
        <v>0.18579645900902897</v>
      </c>
      <c r="K561" s="31">
        <v>8397383.5295417812</v>
      </c>
      <c r="L561" s="31">
        <v>10980935.542554941</v>
      </c>
      <c r="M561" s="31">
        <v>11144254.486862121</v>
      </c>
      <c r="N561" s="31">
        <v>11480140.888901308</v>
      </c>
      <c r="O561" s="31">
        <f t="shared" si="114"/>
        <v>10500678.611965038</v>
      </c>
      <c r="P561" s="7">
        <f t="shared" si="115"/>
        <v>0.14253389160205271</v>
      </c>
      <c r="Q561" s="26">
        <v>0.55784015733953152</v>
      </c>
      <c r="R561" s="8">
        <v>193</v>
      </c>
      <c r="S561" s="7">
        <f t="shared" si="116"/>
        <v>0.43091899615968565</v>
      </c>
      <c r="T561" s="38">
        <f t="shared" si="117"/>
        <v>0.37709768170042324</v>
      </c>
      <c r="U561" s="31">
        <v>0</v>
      </c>
      <c r="V561" s="31">
        <v>7546.70068359375</v>
      </c>
      <c r="W561" s="31">
        <v>3652.908935546875</v>
      </c>
      <c r="X561" s="31">
        <v>5900.232421875</v>
      </c>
      <c r="Y561" s="31">
        <f t="shared" si="118"/>
        <v>4274.9605102539063</v>
      </c>
      <c r="Z561" s="7">
        <f t="shared" si="119"/>
        <v>9.1030302409799993E-2</v>
      </c>
      <c r="AA561" s="31" t="s">
        <v>1087</v>
      </c>
      <c r="AB561" s="31" t="s">
        <v>1088</v>
      </c>
      <c r="AC561" s="31" t="s">
        <v>1087</v>
      </c>
      <c r="AD561" s="31">
        <f t="shared" si="120"/>
        <v>0</v>
      </c>
      <c r="AE561" s="31">
        <f t="shared" si="121"/>
        <v>0</v>
      </c>
      <c r="AF561" s="7">
        <f t="shared" si="122"/>
        <v>0</v>
      </c>
      <c r="AG561" s="38">
        <f t="shared" si="123"/>
        <v>4.5515151204899996E-2</v>
      </c>
      <c r="AH561" s="38">
        <f t="shared" si="124"/>
        <v>20.280309730478407</v>
      </c>
      <c r="AI561" s="38" t="str">
        <f t="shared" si="125"/>
        <v>G3</v>
      </c>
    </row>
    <row r="562" spans="1:35" x14ac:dyDescent="0.25">
      <c r="A562" s="1">
        <v>13268</v>
      </c>
      <c r="B562" s="5" t="s">
        <v>32</v>
      </c>
      <c r="C562" s="1">
        <v>13</v>
      </c>
      <c r="D562" s="1" t="s">
        <v>222</v>
      </c>
      <c r="E562" s="31">
        <v>43333.826502982483</v>
      </c>
      <c r="F562" s="31">
        <v>65726.630417572422</v>
      </c>
      <c r="G562" s="31">
        <v>91178.931253929317</v>
      </c>
      <c r="H562" s="31">
        <v>72201.393415836297</v>
      </c>
      <c r="I562" s="31">
        <f t="shared" si="112"/>
        <v>68110.19539758013</v>
      </c>
      <c r="J562" s="38">
        <f t="shared" si="113"/>
        <v>5.6645775207850045E-2</v>
      </c>
      <c r="K562" s="31">
        <v>4791982.1095809927</v>
      </c>
      <c r="L562" s="31">
        <v>5738518.6714132205</v>
      </c>
      <c r="M562" s="31">
        <v>6401868.8198488457</v>
      </c>
      <c r="N562" s="31">
        <v>6465714.4424834074</v>
      </c>
      <c r="O562" s="31">
        <f t="shared" si="114"/>
        <v>5849521.0108316168</v>
      </c>
      <c r="P562" s="7">
        <f t="shared" si="115"/>
        <v>6.3133650065630278E-2</v>
      </c>
      <c r="Q562" s="26">
        <v>0.40995360607338677</v>
      </c>
      <c r="R562" s="8">
        <v>25.799999237060547</v>
      </c>
      <c r="S562" s="7">
        <f t="shared" si="116"/>
        <v>5.7604713845361588E-2</v>
      </c>
      <c r="T562" s="38">
        <f t="shared" si="117"/>
        <v>0.17689732332812622</v>
      </c>
      <c r="U562" s="31">
        <v>1807.8455810546875</v>
      </c>
      <c r="V562" s="31">
        <v>13717.1640625</v>
      </c>
      <c r="W562" s="31">
        <v>114060.71875</v>
      </c>
      <c r="X562" s="31">
        <v>11923.7666015625</v>
      </c>
      <c r="Y562" s="31">
        <f t="shared" si="118"/>
        <v>35377.373748779297</v>
      </c>
      <c r="Z562" s="7">
        <f t="shared" si="119"/>
        <v>0.75331994835775129</v>
      </c>
      <c r="AA562" s="31" t="s">
        <v>1087</v>
      </c>
      <c r="AB562" s="31" t="s">
        <v>1088</v>
      </c>
      <c r="AC562" s="31" t="s">
        <v>1087</v>
      </c>
      <c r="AD562" s="31">
        <f t="shared" si="120"/>
        <v>0</v>
      </c>
      <c r="AE562" s="31">
        <f t="shared" si="121"/>
        <v>0</v>
      </c>
      <c r="AF562" s="7">
        <f t="shared" si="122"/>
        <v>0</v>
      </c>
      <c r="AG562" s="38">
        <f t="shared" si="123"/>
        <v>0.37665997417887565</v>
      </c>
      <c r="AH562" s="38">
        <f t="shared" si="124"/>
        <v>20.340102423828398</v>
      </c>
      <c r="AI562" s="38" t="str">
        <f t="shared" si="125"/>
        <v>G3</v>
      </c>
    </row>
    <row r="563" spans="1:35" x14ac:dyDescent="0.25">
      <c r="A563" s="1">
        <v>76020</v>
      </c>
      <c r="B563" s="5" t="s">
        <v>522</v>
      </c>
      <c r="C563" s="1">
        <v>76</v>
      </c>
      <c r="D563" s="1" t="s">
        <v>57</v>
      </c>
      <c r="E563" s="31">
        <v>49509.898364562549</v>
      </c>
      <c r="F563" s="31">
        <v>58979.479147386221</v>
      </c>
      <c r="G563" s="31">
        <v>78604.335745127857</v>
      </c>
      <c r="H563" s="31">
        <v>82399.313647611634</v>
      </c>
      <c r="I563" s="31">
        <f t="shared" si="112"/>
        <v>67373.256726172069</v>
      </c>
      <c r="J563" s="38">
        <f t="shared" si="113"/>
        <v>5.5936606477614781E-2</v>
      </c>
      <c r="K563" s="31">
        <v>6950920.4309254894</v>
      </c>
      <c r="L563" s="31">
        <v>6922660.2055134196</v>
      </c>
      <c r="M563" s="31">
        <v>7674587.5597373834</v>
      </c>
      <c r="N563" s="31">
        <v>8386568.3854007944</v>
      </c>
      <c r="O563" s="31">
        <f t="shared" si="114"/>
        <v>7483684.1453942722</v>
      </c>
      <c r="P563" s="7">
        <f t="shared" si="115"/>
        <v>9.1030564924540452E-2</v>
      </c>
      <c r="Q563" s="26">
        <v>0.53580790114210819</v>
      </c>
      <c r="R563" s="8">
        <v>129.39999389648438</v>
      </c>
      <c r="S563" s="7">
        <f t="shared" si="116"/>
        <v>0.28891666048156733</v>
      </c>
      <c r="T563" s="38">
        <f t="shared" si="117"/>
        <v>0.30525170884940533</v>
      </c>
      <c r="U563" s="31">
        <v>0</v>
      </c>
      <c r="V563" s="31">
        <v>0</v>
      </c>
      <c r="W563" s="31">
        <v>0</v>
      </c>
      <c r="X563" s="31">
        <v>289.97378540039063</v>
      </c>
      <c r="Y563" s="31">
        <f t="shared" si="118"/>
        <v>72.493446350097656</v>
      </c>
      <c r="Z563" s="7">
        <f t="shared" si="119"/>
        <v>1.5436634626564199E-3</v>
      </c>
      <c r="AA563" s="31" t="s">
        <v>1085</v>
      </c>
      <c r="AB563" s="31" t="s">
        <v>1088</v>
      </c>
      <c r="AC563" s="31" t="s">
        <v>1087</v>
      </c>
      <c r="AD563" s="31">
        <f t="shared" si="120"/>
        <v>0</v>
      </c>
      <c r="AE563" s="31">
        <f t="shared" si="121"/>
        <v>1</v>
      </c>
      <c r="AF563" s="7">
        <f t="shared" si="122"/>
        <v>0.5</v>
      </c>
      <c r="AG563" s="38">
        <f t="shared" si="123"/>
        <v>0.25077183173132822</v>
      </c>
      <c r="AH563" s="38">
        <f t="shared" si="124"/>
        <v>20.398671568611611</v>
      </c>
      <c r="AI563" s="38" t="str">
        <f t="shared" si="125"/>
        <v>G3</v>
      </c>
    </row>
    <row r="564" spans="1:35" x14ac:dyDescent="0.25">
      <c r="A564" s="1">
        <v>73461</v>
      </c>
      <c r="B564" s="1" t="s">
        <v>388</v>
      </c>
      <c r="C564" s="1">
        <v>73</v>
      </c>
      <c r="D564" s="1" t="s">
        <v>35</v>
      </c>
      <c r="E564" s="31">
        <v>89017.759839675695</v>
      </c>
      <c r="F564" s="31">
        <v>84485.873463373267</v>
      </c>
      <c r="G564" s="31">
        <v>105894.00351761597</v>
      </c>
      <c r="H564" s="31">
        <v>193321.93726217028</v>
      </c>
      <c r="I564" s="31">
        <f t="shared" si="112"/>
        <v>118179.89352070881</v>
      </c>
      <c r="J564" s="38">
        <f t="shared" si="113"/>
        <v>0.10482870496698157</v>
      </c>
      <c r="K564" s="31">
        <v>9107213.151987724</v>
      </c>
      <c r="L564" s="31">
        <v>9284799.0843084883</v>
      </c>
      <c r="M564" s="31">
        <v>10190484.372434368</v>
      </c>
      <c r="N564" s="31">
        <v>8982397.5259728096</v>
      </c>
      <c r="O564" s="31">
        <f t="shared" si="114"/>
        <v>9391223.5336758494</v>
      </c>
      <c r="P564" s="7">
        <f t="shared" si="115"/>
        <v>0.12359430521424562</v>
      </c>
      <c r="Q564" s="26">
        <v>0.29687810697951877</v>
      </c>
      <c r="R564" s="8">
        <v>111.59999847412109</v>
      </c>
      <c r="S564" s="7">
        <f t="shared" si="116"/>
        <v>0.24917388245539229</v>
      </c>
      <c r="T564" s="38">
        <f t="shared" si="117"/>
        <v>0.2232154315497189</v>
      </c>
      <c r="U564" s="31">
        <v>12687.2734375</v>
      </c>
      <c r="V564" s="31">
        <v>0</v>
      </c>
      <c r="W564" s="31">
        <v>409.89666748046875</v>
      </c>
      <c r="X564" s="31">
        <v>0</v>
      </c>
      <c r="Y564" s="31">
        <f t="shared" si="118"/>
        <v>3274.2925262451172</v>
      </c>
      <c r="Z564" s="7">
        <f t="shared" si="119"/>
        <v>6.97222437791684E-2</v>
      </c>
      <c r="AA564" s="31" t="s">
        <v>1085</v>
      </c>
      <c r="AB564" s="31" t="s">
        <v>1087</v>
      </c>
      <c r="AC564" s="31" t="s">
        <v>1088</v>
      </c>
      <c r="AD564" s="31">
        <f t="shared" si="120"/>
        <v>0</v>
      </c>
      <c r="AE564" s="31">
        <f t="shared" si="121"/>
        <v>1</v>
      </c>
      <c r="AF564" s="7">
        <f t="shared" si="122"/>
        <v>0.5</v>
      </c>
      <c r="AG564" s="38">
        <f t="shared" si="123"/>
        <v>0.28486112188958418</v>
      </c>
      <c r="AH564" s="38">
        <f t="shared" si="124"/>
        <v>20.430175280209486</v>
      </c>
      <c r="AI564" s="38" t="str">
        <f t="shared" si="125"/>
        <v>G3</v>
      </c>
    </row>
    <row r="565" spans="1:35" x14ac:dyDescent="0.25">
      <c r="A565" s="1">
        <v>81300</v>
      </c>
      <c r="B565" s="1" t="s">
        <v>529</v>
      </c>
      <c r="C565" s="1">
        <v>81</v>
      </c>
      <c r="D565" s="1" t="s">
        <v>104</v>
      </c>
      <c r="E565" s="31">
        <v>115554.88814240732</v>
      </c>
      <c r="F565" s="31">
        <v>119424.11675487262</v>
      </c>
      <c r="G565" s="31">
        <v>106595.57151063981</v>
      </c>
      <c r="H565" s="31">
        <v>130729.74203025493</v>
      </c>
      <c r="I565" s="31">
        <f t="shared" si="112"/>
        <v>118076.07960954367</v>
      </c>
      <c r="J565" s="38">
        <f t="shared" si="113"/>
        <v>0.10472880305869785</v>
      </c>
      <c r="K565" s="31">
        <v>7409898.9138438329</v>
      </c>
      <c r="L565" s="31">
        <v>7516378.0500702672</v>
      </c>
      <c r="M565" s="31">
        <v>7719119.4950823626</v>
      </c>
      <c r="N565" s="31">
        <v>8244336.3344104383</v>
      </c>
      <c r="O565" s="31">
        <f t="shared" si="114"/>
        <v>7722433.1983517259</v>
      </c>
      <c r="P565" s="7">
        <f t="shared" si="115"/>
        <v>9.5106266953384741E-2</v>
      </c>
      <c r="Q565" s="26">
        <v>0.51542613972181728</v>
      </c>
      <c r="R565" s="8">
        <v>125.5</v>
      </c>
      <c r="S565" s="7">
        <f t="shared" si="116"/>
        <v>0.28020898454943288</v>
      </c>
      <c r="T565" s="38">
        <f t="shared" si="117"/>
        <v>0.29691379707487831</v>
      </c>
      <c r="U565" s="31">
        <v>1787.427978515625</v>
      </c>
      <c r="V565" s="31">
        <v>13126.466796875</v>
      </c>
      <c r="W565" s="31">
        <v>1028.08544921875</v>
      </c>
      <c r="X565" s="31">
        <v>64315.61328125</v>
      </c>
      <c r="Y565" s="31">
        <f t="shared" si="118"/>
        <v>20064.398376464844</v>
      </c>
      <c r="Z565" s="7">
        <f t="shared" si="119"/>
        <v>0.42724798217418242</v>
      </c>
      <c r="AA565" s="31" t="s">
        <v>1087</v>
      </c>
      <c r="AB565" s="31" t="s">
        <v>1088</v>
      </c>
      <c r="AC565" s="31" t="s">
        <v>1087</v>
      </c>
      <c r="AD565" s="31">
        <f t="shared" si="120"/>
        <v>0</v>
      </c>
      <c r="AE565" s="31">
        <f t="shared" si="121"/>
        <v>0</v>
      </c>
      <c r="AF565" s="7">
        <f t="shared" si="122"/>
        <v>0</v>
      </c>
      <c r="AG565" s="38">
        <f t="shared" si="123"/>
        <v>0.21362399108709121</v>
      </c>
      <c r="AH565" s="38">
        <f t="shared" si="124"/>
        <v>20.508886374022246</v>
      </c>
      <c r="AI565" s="38" t="str">
        <f t="shared" si="125"/>
        <v>G3</v>
      </c>
    </row>
    <row r="566" spans="1:35" x14ac:dyDescent="0.25">
      <c r="A566" s="1">
        <v>85125</v>
      </c>
      <c r="B566" s="1" t="s">
        <v>301</v>
      </c>
      <c r="C566" s="1">
        <v>85</v>
      </c>
      <c r="D566" s="1" t="s">
        <v>114</v>
      </c>
      <c r="E566" s="31">
        <v>166014.30354511971</v>
      </c>
      <c r="F566" s="31">
        <v>286590.9482066643</v>
      </c>
      <c r="G566" s="31">
        <v>308879.42100840464</v>
      </c>
      <c r="H566" s="31">
        <v>384520.60756304924</v>
      </c>
      <c r="I566" s="31">
        <f t="shared" si="112"/>
        <v>286501.32008080947</v>
      </c>
      <c r="J566" s="38">
        <f t="shared" si="113"/>
        <v>0.26680730234054539</v>
      </c>
      <c r="K566" s="31">
        <v>14536386.234721683</v>
      </c>
      <c r="L566" s="31">
        <v>15655958.933450649</v>
      </c>
      <c r="M566" s="31">
        <v>14012117.698028682</v>
      </c>
      <c r="N566" s="31">
        <v>13256071.864596413</v>
      </c>
      <c r="O566" s="31">
        <f t="shared" si="114"/>
        <v>14365133.682699356</v>
      </c>
      <c r="P566" s="7">
        <f t="shared" si="115"/>
        <v>0.20850427840386418</v>
      </c>
      <c r="Q566" s="26">
        <v>0.4346752284514695</v>
      </c>
      <c r="R566" s="8">
        <v>151.19999694824219</v>
      </c>
      <c r="S566" s="7">
        <f t="shared" si="116"/>
        <v>0.33759041919318161</v>
      </c>
      <c r="T566" s="38">
        <f t="shared" si="117"/>
        <v>0.32692330868283842</v>
      </c>
      <c r="U566" s="31">
        <v>0</v>
      </c>
      <c r="V566" s="31">
        <v>0</v>
      </c>
      <c r="W566" s="31">
        <v>0</v>
      </c>
      <c r="X566" s="31">
        <v>8164.76953125</v>
      </c>
      <c r="Y566" s="31">
        <f t="shared" si="118"/>
        <v>2041.1923828125</v>
      </c>
      <c r="Z566" s="7">
        <f t="shared" si="119"/>
        <v>4.3464813169225298E-2</v>
      </c>
      <c r="AA566" s="31" t="s">
        <v>1087</v>
      </c>
      <c r="AB566" s="31" t="s">
        <v>1088</v>
      </c>
      <c r="AC566" s="31" t="s">
        <v>1087</v>
      </c>
      <c r="AD566" s="31">
        <f t="shared" si="120"/>
        <v>0</v>
      </c>
      <c r="AE566" s="31">
        <f t="shared" si="121"/>
        <v>0</v>
      </c>
      <c r="AF566" s="7">
        <f t="shared" si="122"/>
        <v>0</v>
      </c>
      <c r="AG566" s="38">
        <f t="shared" si="123"/>
        <v>2.1732406584612649E-2</v>
      </c>
      <c r="AH566" s="38">
        <f t="shared" si="124"/>
        <v>20.515433920266545</v>
      </c>
      <c r="AI566" s="38" t="str">
        <f t="shared" si="125"/>
        <v>G3</v>
      </c>
    </row>
    <row r="567" spans="1:35" x14ac:dyDescent="0.25">
      <c r="A567" s="1">
        <v>25368</v>
      </c>
      <c r="B567" s="1" t="s">
        <v>310</v>
      </c>
      <c r="C567" s="1">
        <v>25</v>
      </c>
      <c r="D567" s="1" t="s">
        <v>61</v>
      </c>
      <c r="E567" s="31">
        <v>150422.33020937687</v>
      </c>
      <c r="F567" s="31">
        <v>179266.60865617433</v>
      </c>
      <c r="G567" s="31">
        <v>208374.16495544609</v>
      </c>
      <c r="H567" s="31">
        <v>279462.49465970846</v>
      </c>
      <c r="I567" s="31">
        <f t="shared" si="112"/>
        <v>204381.39962017644</v>
      </c>
      <c r="J567" s="38">
        <f t="shared" si="113"/>
        <v>0.18778189360630745</v>
      </c>
      <c r="K567" s="31">
        <v>10971842.031278701</v>
      </c>
      <c r="L567" s="31">
        <v>11254308.012393288</v>
      </c>
      <c r="M567" s="31">
        <v>10354249.429479253</v>
      </c>
      <c r="N567" s="31">
        <v>9773193.3902708218</v>
      </c>
      <c r="O567" s="31">
        <f t="shared" si="114"/>
        <v>10588398.215855516</v>
      </c>
      <c r="P567" s="7">
        <f t="shared" si="115"/>
        <v>0.14403135918618404</v>
      </c>
      <c r="Q567" s="26">
        <v>0.21873833519970137</v>
      </c>
      <c r="R567" s="8">
        <v>96.900001525878906</v>
      </c>
      <c r="S567" s="7">
        <f t="shared" si="116"/>
        <v>0.21635259785183286</v>
      </c>
      <c r="T567" s="38">
        <f t="shared" si="117"/>
        <v>0.19304076407923942</v>
      </c>
      <c r="U567" s="31">
        <v>9908.71875</v>
      </c>
      <c r="V567" s="31">
        <v>7258.33935546875</v>
      </c>
      <c r="W567" s="31">
        <v>9483.5009765625</v>
      </c>
      <c r="X567" s="31">
        <v>61908.546875</v>
      </c>
      <c r="Y567" s="31">
        <f t="shared" si="118"/>
        <v>22139.776489257813</v>
      </c>
      <c r="Z567" s="7">
        <f t="shared" si="119"/>
        <v>0.47144074062635416</v>
      </c>
      <c r="AA567" s="31" t="s">
        <v>1087</v>
      </c>
      <c r="AB567" s="31" t="s">
        <v>1088</v>
      </c>
      <c r="AC567" s="31" t="s">
        <v>1087</v>
      </c>
      <c r="AD567" s="31">
        <f t="shared" si="120"/>
        <v>0</v>
      </c>
      <c r="AE567" s="31">
        <f t="shared" si="121"/>
        <v>0</v>
      </c>
      <c r="AF567" s="7">
        <f t="shared" si="122"/>
        <v>0</v>
      </c>
      <c r="AG567" s="38">
        <f t="shared" si="123"/>
        <v>0.23572037031317708</v>
      </c>
      <c r="AH567" s="38">
        <f t="shared" si="124"/>
        <v>20.551434266624131</v>
      </c>
      <c r="AI567" s="38" t="str">
        <f t="shared" si="125"/>
        <v>G3</v>
      </c>
    </row>
    <row r="568" spans="1:35" x14ac:dyDescent="0.25">
      <c r="A568" s="1">
        <v>54520</v>
      </c>
      <c r="B568" s="1" t="s">
        <v>220</v>
      </c>
      <c r="C568" s="1">
        <v>54</v>
      </c>
      <c r="D568" s="1" t="s">
        <v>12</v>
      </c>
      <c r="E568" s="31">
        <v>85852.455669694624</v>
      </c>
      <c r="F568" s="31">
        <v>99193.360286114141</v>
      </c>
      <c r="G568" s="31">
        <v>133087.12076051379</v>
      </c>
      <c r="H568" s="31">
        <v>220427.84029549925</v>
      </c>
      <c r="I568" s="31">
        <f t="shared" si="112"/>
        <v>134640.19425295544</v>
      </c>
      <c r="J568" s="38">
        <f t="shared" si="113"/>
        <v>0.12066873483985315</v>
      </c>
      <c r="K568" s="31">
        <v>6321001.492014044</v>
      </c>
      <c r="L568" s="31">
        <v>7110615.6657808181</v>
      </c>
      <c r="M568" s="31">
        <v>7212390.6575902402</v>
      </c>
      <c r="N568" s="31">
        <v>7106463.5311229005</v>
      </c>
      <c r="O568" s="31">
        <f t="shared" si="114"/>
        <v>6937617.8366270009</v>
      </c>
      <c r="P568" s="7">
        <f t="shared" si="115"/>
        <v>8.1708628209160569E-2</v>
      </c>
      <c r="Q568" s="26">
        <v>0.18248175182481752</v>
      </c>
      <c r="R568" s="8">
        <v>93</v>
      </c>
      <c r="S568" s="7">
        <f t="shared" si="116"/>
        <v>0.20764490488523712</v>
      </c>
      <c r="T568" s="38">
        <f t="shared" si="117"/>
        <v>0.15727842830640507</v>
      </c>
      <c r="U568" s="31">
        <v>0</v>
      </c>
      <c r="V568" s="31">
        <v>9404.521484375</v>
      </c>
      <c r="W568" s="31">
        <v>0</v>
      </c>
      <c r="X568" s="31">
        <v>24326.875</v>
      </c>
      <c r="Y568" s="31">
        <f t="shared" si="118"/>
        <v>8432.84912109375</v>
      </c>
      <c r="Z568" s="7">
        <f t="shared" si="119"/>
        <v>0.17956769514668258</v>
      </c>
      <c r="AA568" s="31" t="s">
        <v>1085</v>
      </c>
      <c r="AB568" s="31" t="s">
        <v>1087</v>
      </c>
      <c r="AC568" s="31" t="s">
        <v>1087</v>
      </c>
      <c r="AD568" s="31">
        <f t="shared" si="120"/>
        <v>0</v>
      </c>
      <c r="AE568" s="31">
        <f t="shared" si="121"/>
        <v>1</v>
      </c>
      <c r="AF568" s="7">
        <f t="shared" si="122"/>
        <v>0.5</v>
      </c>
      <c r="AG568" s="38">
        <f t="shared" si="123"/>
        <v>0.33978384757334129</v>
      </c>
      <c r="AH568" s="38">
        <f t="shared" si="124"/>
        <v>20.591033690653315</v>
      </c>
      <c r="AI568" s="38" t="str">
        <f t="shared" si="125"/>
        <v>G3</v>
      </c>
    </row>
    <row r="569" spans="1:35" x14ac:dyDescent="0.25">
      <c r="A569" s="1">
        <v>70235</v>
      </c>
      <c r="B569" s="1" t="s">
        <v>1049</v>
      </c>
      <c r="C569" s="1">
        <v>70</v>
      </c>
      <c r="D569" s="1" t="s">
        <v>214</v>
      </c>
      <c r="E569" s="31">
        <v>62016.473138568865</v>
      </c>
      <c r="F569" s="31">
        <v>77919.592495779187</v>
      </c>
      <c r="G569" s="31">
        <v>77612.331874127543</v>
      </c>
      <c r="H569" s="31">
        <v>85545.918706243916</v>
      </c>
      <c r="I569" s="31">
        <f t="shared" si="112"/>
        <v>75773.579053679874</v>
      </c>
      <c r="J569" s="38">
        <f t="shared" si="113"/>
        <v>6.4020380812843017E-2</v>
      </c>
      <c r="K569" s="31">
        <v>7074280.5861504525</v>
      </c>
      <c r="L569" s="31">
        <v>7557666.1340709915</v>
      </c>
      <c r="M569" s="31">
        <v>7588111.2492140289</v>
      </c>
      <c r="N569" s="31">
        <v>6738148.9997530133</v>
      </c>
      <c r="O569" s="31">
        <f t="shared" si="114"/>
        <v>7239551.7422971223</v>
      </c>
      <c r="P569" s="7">
        <f t="shared" si="115"/>
        <v>8.6862963343364796E-2</v>
      </c>
      <c r="Q569" s="26">
        <v>0.61244303546661383</v>
      </c>
      <c r="R569" s="8">
        <v>96</v>
      </c>
      <c r="S569" s="7">
        <f t="shared" si="116"/>
        <v>0.21434312762347058</v>
      </c>
      <c r="T569" s="38">
        <f t="shared" si="117"/>
        <v>0.30454970881114973</v>
      </c>
      <c r="U569" s="31">
        <v>0</v>
      </c>
      <c r="V569" s="31">
        <v>0</v>
      </c>
      <c r="W569" s="31">
        <v>0</v>
      </c>
      <c r="X569" s="31">
        <v>0</v>
      </c>
      <c r="Y569" s="31">
        <f t="shared" si="118"/>
        <v>0</v>
      </c>
      <c r="Z569" s="7">
        <f t="shared" si="119"/>
        <v>0</v>
      </c>
      <c r="AA569" s="31" t="s">
        <v>1085</v>
      </c>
      <c r="AB569" s="31" t="s">
        <v>1087</v>
      </c>
      <c r="AC569" s="31" t="s">
        <v>1087</v>
      </c>
      <c r="AD569" s="31">
        <f t="shared" si="120"/>
        <v>0</v>
      </c>
      <c r="AE569" s="31">
        <f t="shared" si="121"/>
        <v>1</v>
      </c>
      <c r="AF569" s="7">
        <f t="shared" si="122"/>
        <v>0.5</v>
      </c>
      <c r="AG569" s="38">
        <f t="shared" si="123"/>
        <v>0.25</v>
      </c>
      <c r="AH569" s="38">
        <f t="shared" si="124"/>
        <v>20.619002987466427</v>
      </c>
      <c r="AI569" s="38" t="str">
        <f t="shared" si="125"/>
        <v>G3</v>
      </c>
    </row>
    <row r="570" spans="1:35" x14ac:dyDescent="0.25">
      <c r="A570" s="1">
        <v>17272</v>
      </c>
      <c r="B570" s="1" t="s">
        <v>266</v>
      </c>
      <c r="C570" s="1">
        <v>17</v>
      </c>
      <c r="D570" s="1" t="s">
        <v>96</v>
      </c>
      <c r="E570" s="31">
        <v>74190.729955850955</v>
      </c>
      <c r="F570" s="31">
        <v>87726.294453492737</v>
      </c>
      <c r="G570" s="31">
        <v>103234.08167502</v>
      </c>
      <c r="H570" s="31">
        <v>110547.94093027079</v>
      </c>
      <c r="I570" s="31">
        <f t="shared" si="112"/>
        <v>93924.761753658619</v>
      </c>
      <c r="J570" s="38">
        <f t="shared" si="113"/>
        <v>8.1487575420797848E-2</v>
      </c>
      <c r="K570" s="31">
        <v>9631791.9840091113</v>
      </c>
      <c r="L570" s="31">
        <v>10548355.920239739</v>
      </c>
      <c r="M570" s="31">
        <v>10665160.400241191</v>
      </c>
      <c r="N570" s="31">
        <v>9495304.4978861343</v>
      </c>
      <c r="O570" s="31">
        <f t="shared" si="114"/>
        <v>10085153.200594043</v>
      </c>
      <c r="P570" s="7">
        <f t="shared" si="115"/>
        <v>0.13544042781158938</v>
      </c>
      <c r="Q570" s="26">
        <v>0.37746963929671923</v>
      </c>
      <c r="R570" s="8">
        <v>127.80000305175781</v>
      </c>
      <c r="S570" s="7">
        <f t="shared" si="116"/>
        <v>0.28534429546252971</v>
      </c>
      <c r="T570" s="38">
        <f t="shared" si="117"/>
        <v>0.26608478752361281</v>
      </c>
      <c r="U570" s="31">
        <v>7937.02783203125</v>
      </c>
      <c r="V570" s="31">
        <v>0</v>
      </c>
      <c r="W570" s="31">
        <v>0</v>
      </c>
      <c r="X570" s="31">
        <v>0</v>
      </c>
      <c r="Y570" s="31">
        <f t="shared" si="118"/>
        <v>1984.2569580078125</v>
      </c>
      <c r="Z570" s="7">
        <f t="shared" si="119"/>
        <v>4.2252439645453665E-2</v>
      </c>
      <c r="AA570" s="31" t="s">
        <v>1087</v>
      </c>
      <c r="AB570" s="31" t="s">
        <v>1086</v>
      </c>
      <c r="AC570" s="31" t="s">
        <v>1088</v>
      </c>
      <c r="AD570" s="31">
        <f t="shared" si="120"/>
        <v>1</v>
      </c>
      <c r="AE570" s="31">
        <f t="shared" si="121"/>
        <v>1</v>
      </c>
      <c r="AF570" s="7">
        <f t="shared" si="122"/>
        <v>0.5</v>
      </c>
      <c r="AG570" s="38">
        <f t="shared" si="123"/>
        <v>0.27112621982272683</v>
      </c>
      <c r="AH570" s="38">
        <f t="shared" si="124"/>
        <v>20.623286092237912</v>
      </c>
      <c r="AI570" s="38" t="str">
        <f t="shared" si="125"/>
        <v>G3</v>
      </c>
    </row>
    <row r="571" spans="1:35" x14ac:dyDescent="0.25">
      <c r="A571" s="1">
        <v>13440</v>
      </c>
      <c r="B571" s="1" t="s">
        <v>115</v>
      </c>
      <c r="C571" s="1">
        <v>13</v>
      </c>
      <c r="D571" s="1" t="s">
        <v>222</v>
      </c>
      <c r="E571" s="31">
        <v>21032.680359206635</v>
      </c>
      <c r="F571" s="31">
        <v>23653.795507899024</v>
      </c>
      <c r="G571" s="31">
        <v>29527.287785226887</v>
      </c>
      <c r="H571" s="31">
        <v>24350.647986200685</v>
      </c>
      <c r="I571" s="31">
        <f t="shared" si="112"/>
        <v>24641.102909633308</v>
      </c>
      <c r="J571" s="38">
        <f t="shared" si="113"/>
        <v>1.4814721525654268E-2</v>
      </c>
      <c r="K571" s="31">
        <v>4411779.3956982633</v>
      </c>
      <c r="L571" s="31">
        <v>5197910.5336190397</v>
      </c>
      <c r="M571" s="31">
        <v>6010320.6404632516</v>
      </c>
      <c r="N571" s="31">
        <v>6008945.5655139396</v>
      </c>
      <c r="O571" s="31">
        <f t="shared" si="114"/>
        <v>5407239.0338236233</v>
      </c>
      <c r="P571" s="7">
        <f t="shared" si="115"/>
        <v>5.5583423044063961E-2</v>
      </c>
      <c r="Q571" s="26">
        <v>0.17648845686512757</v>
      </c>
      <c r="R571" s="8">
        <v>25.100000381469727</v>
      </c>
      <c r="S571" s="7">
        <f t="shared" si="116"/>
        <v>5.6041797761609641E-2</v>
      </c>
      <c r="T571" s="38">
        <f t="shared" si="117"/>
        <v>9.6037892556933735E-2</v>
      </c>
      <c r="U571" s="31">
        <v>3324.55078125</v>
      </c>
      <c r="V571" s="31">
        <v>0</v>
      </c>
      <c r="W571" s="31">
        <v>0</v>
      </c>
      <c r="X571" s="31">
        <v>0</v>
      </c>
      <c r="Y571" s="31">
        <f t="shared" si="118"/>
        <v>831.1376953125</v>
      </c>
      <c r="Z571" s="7">
        <f t="shared" si="119"/>
        <v>1.7698108688257195E-2</v>
      </c>
      <c r="AA571" s="31" t="s">
        <v>1085</v>
      </c>
      <c r="AB571" s="31" t="s">
        <v>1086</v>
      </c>
      <c r="AC571" s="31" t="s">
        <v>1088</v>
      </c>
      <c r="AD571" s="31">
        <f t="shared" si="120"/>
        <v>1</v>
      </c>
      <c r="AE571" s="31">
        <f t="shared" si="121"/>
        <v>2</v>
      </c>
      <c r="AF571" s="7">
        <f t="shared" si="122"/>
        <v>1</v>
      </c>
      <c r="AG571" s="38">
        <f t="shared" si="123"/>
        <v>0.50884905434412864</v>
      </c>
      <c r="AH571" s="38">
        <f t="shared" si="124"/>
        <v>20.656722280890559</v>
      </c>
      <c r="AI571" s="38" t="str">
        <f t="shared" si="125"/>
        <v>G3</v>
      </c>
    </row>
    <row r="572" spans="1:35" x14ac:dyDescent="0.25">
      <c r="A572" s="1">
        <v>47058</v>
      </c>
      <c r="B572" s="1" t="s">
        <v>1162</v>
      </c>
      <c r="C572" s="1">
        <v>47</v>
      </c>
      <c r="D572" s="1" t="s">
        <v>69</v>
      </c>
      <c r="E572" s="31">
        <v>33006.690162196617</v>
      </c>
      <c r="F572" s="31">
        <v>39646.218553409046</v>
      </c>
      <c r="G572" s="31">
        <v>48624.624429762815</v>
      </c>
      <c r="H572" s="31">
        <v>164164.92532128713</v>
      </c>
      <c r="I572" s="31">
        <f t="shared" si="112"/>
        <v>71360.614616663894</v>
      </c>
      <c r="J572" s="38">
        <f t="shared" si="113"/>
        <v>5.9773709403412915E-2</v>
      </c>
      <c r="K572" s="31">
        <v>8743814.3232979588</v>
      </c>
      <c r="L572" s="31">
        <v>8738585.3172696028</v>
      </c>
      <c r="M572" s="31">
        <v>8410120.5787932537</v>
      </c>
      <c r="N572" s="31">
        <v>7046370.786854024</v>
      </c>
      <c r="O572" s="31">
        <f t="shared" si="114"/>
        <v>8234722.7515537106</v>
      </c>
      <c r="P572" s="7">
        <f t="shared" si="115"/>
        <v>0.10385159827712044</v>
      </c>
      <c r="Q572" s="26">
        <v>0.62090406018777589</v>
      </c>
      <c r="R572" s="8">
        <v>92.300003051757813</v>
      </c>
      <c r="S572" s="7">
        <f t="shared" si="116"/>
        <v>0.2060819930601005</v>
      </c>
      <c r="T572" s="38">
        <f t="shared" si="117"/>
        <v>0.3102792171749989</v>
      </c>
      <c r="U572" s="31">
        <v>0</v>
      </c>
      <c r="V572" s="31">
        <v>0</v>
      </c>
      <c r="W572" s="31">
        <v>0</v>
      </c>
      <c r="X572" s="31">
        <v>0</v>
      </c>
      <c r="Y572" s="31">
        <f t="shared" si="118"/>
        <v>0</v>
      </c>
      <c r="Z572" s="7">
        <f t="shared" si="119"/>
        <v>0</v>
      </c>
      <c r="AA572" s="31" t="s">
        <v>1085</v>
      </c>
      <c r="AB572" s="31" t="s">
        <v>1088</v>
      </c>
      <c r="AC572" s="31" t="s">
        <v>1087</v>
      </c>
      <c r="AD572" s="31">
        <f t="shared" si="120"/>
        <v>0</v>
      </c>
      <c r="AE572" s="31">
        <f t="shared" si="121"/>
        <v>1</v>
      </c>
      <c r="AF572" s="7">
        <f t="shared" si="122"/>
        <v>0.5</v>
      </c>
      <c r="AG572" s="38">
        <f t="shared" si="123"/>
        <v>0.25</v>
      </c>
      <c r="AH572" s="38">
        <f t="shared" si="124"/>
        <v>20.66843088594706</v>
      </c>
      <c r="AI572" s="38" t="str">
        <f t="shared" si="125"/>
        <v>G3</v>
      </c>
    </row>
    <row r="573" spans="1:35" x14ac:dyDescent="0.25">
      <c r="A573" s="1">
        <v>25777</v>
      </c>
      <c r="B573" s="1" t="s">
        <v>340</v>
      </c>
      <c r="C573" s="1">
        <v>25</v>
      </c>
      <c r="D573" s="1" t="s">
        <v>61</v>
      </c>
      <c r="E573" s="31">
        <v>158201.17442366245</v>
      </c>
      <c r="F573" s="31">
        <v>170053.63623756552</v>
      </c>
      <c r="G573" s="31">
        <v>142402.44358424679</v>
      </c>
      <c r="H573" s="31">
        <v>119395.65521082219</v>
      </c>
      <c r="I573" s="31">
        <f t="shared" si="112"/>
        <v>147513.22736407424</v>
      </c>
      <c r="J573" s="38">
        <f t="shared" si="113"/>
        <v>0.13305667551915781</v>
      </c>
      <c r="K573" s="31">
        <v>9267628.4207958505</v>
      </c>
      <c r="L573" s="31">
        <v>9056502.4901197199</v>
      </c>
      <c r="M573" s="31">
        <v>9391645.4253758825</v>
      </c>
      <c r="N573" s="31">
        <v>9694706.785285214</v>
      </c>
      <c r="O573" s="31">
        <f t="shared" si="114"/>
        <v>9352620.7803941667</v>
      </c>
      <c r="P573" s="7">
        <f t="shared" si="115"/>
        <v>0.12293531487304762</v>
      </c>
      <c r="Q573" s="26">
        <v>0.29908403026682595</v>
      </c>
      <c r="R573" s="8">
        <v>131.10000610351563</v>
      </c>
      <c r="S573" s="7">
        <f t="shared" si="116"/>
        <v>0.29271234728837103</v>
      </c>
      <c r="T573" s="38">
        <f t="shared" si="117"/>
        <v>0.23824389747608155</v>
      </c>
      <c r="U573" s="31">
        <v>0</v>
      </c>
      <c r="V573" s="31">
        <v>0</v>
      </c>
      <c r="W573" s="31">
        <v>0</v>
      </c>
      <c r="X573" s="31">
        <v>0</v>
      </c>
      <c r="Y573" s="31">
        <f t="shared" si="118"/>
        <v>0</v>
      </c>
      <c r="Z573" s="7">
        <f t="shared" si="119"/>
        <v>0</v>
      </c>
      <c r="AA573" s="31" t="s">
        <v>1087</v>
      </c>
      <c r="AB573" s="31" t="s">
        <v>1086</v>
      </c>
      <c r="AC573" s="31" t="s">
        <v>1087</v>
      </c>
      <c r="AD573" s="31">
        <f t="shared" si="120"/>
        <v>1</v>
      </c>
      <c r="AE573" s="31">
        <f t="shared" si="121"/>
        <v>1</v>
      </c>
      <c r="AF573" s="7">
        <f t="shared" si="122"/>
        <v>0.5</v>
      </c>
      <c r="AG573" s="38">
        <f t="shared" si="123"/>
        <v>0.25</v>
      </c>
      <c r="AH573" s="38">
        <f t="shared" si="124"/>
        <v>20.710019099841311</v>
      </c>
      <c r="AI573" s="38" t="str">
        <f t="shared" si="125"/>
        <v>G3</v>
      </c>
    </row>
    <row r="574" spans="1:35" x14ac:dyDescent="0.25">
      <c r="A574" s="1">
        <v>63401</v>
      </c>
      <c r="B574" s="1" t="s">
        <v>745</v>
      </c>
      <c r="C574" s="1">
        <v>63</v>
      </c>
      <c r="D574" s="1" t="s">
        <v>1184</v>
      </c>
      <c r="E574" s="31">
        <v>144558.99773703687</v>
      </c>
      <c r="F574" s="31">
        <v>154272.6669173784</v>
      </c>
      <c r="G574" s="31">
        <v>174619.77543882543</v>
      </c>
      <c r="H574" s="31">
        <v>190055.82165401964</v>
      </c>
      <c r="I574" s="31">
        <f t="shared" si="112"/>
        <v>165876.81543681509</v>
      </c>
      <c r="J574" s="38">
        <f t="shared" si="113"/>
        <v>0.15072827146244905</v>
      </c>
      <c r="K574" s="31">
        <v>8001318.7833796376</v>
      </c>
      <c r="L574" s="31">
        <v>7546683.8564575156</v>
      </c>
      <c r="M574" s="31">
        <v>8422048.8465706762</v>
      </c>
      <c r="N574" s="31">
        <v>8831987.3887937311</v>
      </c>
      <c r="O574" s="31">
        <f t="shared" si="114"/>
        <v>8200509.7188003901</v>
      </c>
      <c r="P574" s="7">
        <f t="shared" si="115"/>
        <v>0.10326754516663346</v>
      </c>
      <c r="Q574" s="26">
        <v>0.93679292270474113</v>
      </c>
      <c r="R574" s="8">
        <v>168</v>
      </c>
      <c r="S574" s="7">
        <f t="shared" si="116"/>
        <v>0.37510047334107349</v>
      </c>
      <c r="T574" s="38">
        <f t="shared" si="117"/>
        <v>0.47172031373748263</v>
      </c>
      <c r="U574" s="31">
        <v>0</v>
      </c>
      <c r="V574" s="31">
        <v>0</v>
      </c>
      <c r="W574" s="31">
        <v>0</v>
      </c>
      <c r="X574" s="31">
        <v>0</v>
      </c>
      <c r="Y574" s="31">
        <f t="shared" si="118"/>
        <v>0</v>
      </c>
      <c r="Z574" s="7">
        <f t="shared" si="119"/>
        <v>0</v>
      </c>
      <c r="AA574" s="31" t="s">
        <v>1087</v>
      </c>
      <c r="AB574" s="31" t="s">
        <v>1088</v>
      </c>
      <c r="AC574" s="31" t="s">
        <v>1087</v>
      </c>
      <c r="AD574" s="31">
        <f t="shared" si="120"/>
        <v>0</v>
      </c>
      <c r="AE574" s="31">
        <f t="shared" si="121"/>
        <v>0</v>
      </c>
      <c r="AF574" s="7">
        <f t="shared" si="122"/>
        <v>0</v>
      </c>
      <c r="AG574" s="38">
        <f t="shared" si="123"/>
        <v>0</v>
      </c>
      <c r="AH574" s="38">
        <f t="shared" si="124"/>
        <v>20.748286173331056</v>
      </c>
      <c r="AI574" s="38" t="str">
        <f t="shared" si="125"/>
        <v>G3</v>
      </c>
    </row>
    <row r="575" spans="1:35" x14ac:dyDescent="0.25">
      <c r="A575" s="1">
        <v>54418</v>
      </c>
      <c r="B575" s="1" t="s">
        <v>31</v>
      </c>
      <c r="C575" s="1">
        <v>54</v>
      </c>
      <c r="D575" s="1" t="s">
        <v>12</v>
      </c>
      <c r="E575" s="31">
        <v>145180.2271856172</v>
      </c>
      <c r="F575" s="31">
        <v>106793.81823815116</v>
      </c>
      <c r="G575" s="31">
        <v>109607.79304374478</v>
      </c>
      <c r="H575" s="31">
        <v>222832.68059876465</v>
      </c>
      <c r="I575" s="31">
        <f t="shared" si="112"/>
        <v>146103.62976656944</v>
      </c>
      <c r="J575" s="38">
        <f t="shared" si="113"/>
        <v>0.13170019556071685</v>
      </c>
      <c r="K575" s="31">
        <v>6615007.5183577556</v>
      </c>
      <c r="L575" s="31">
        <v>7761492.2290613726</v>
      </c>
      <c r="M575" s="31">
        <v>7935066.0569315916</v>
      </c>
      <c r="N575" s="31">
        <v>8646097.7382553909</v>
      </c>
      <c r="O575" s="31">
        <f t="shared" si="114"/>
        <v>7739415.885651527</v>
      </c>
      <c r="P575" s="7">
        <f t="shared" si="115"/>
        <v>9.53961796136681E-2</v>
      </c>
      <c r="Q575" s="26">
        <v>0.36285289747399702</v>
      </c>
      <c r="R575" s="8">
        <v>119</v>
      </c>
      <c r="S575" s="7">
        <f t="shared" si="116"/>
        <v>0.26569616861659373</v>
      </c>
      <c r="T575" s="38">
        <f t="shared" si="117"/>
        <v>0.24131508190141959</v>
      </c>
      <c r="U575" s="31">
        <v>0</v>
      </c>
      <c r="V575" s="31">
        <v>0</v>
      </c>
      <c r="W575" s="31">
        <v>0</v>
      </c>
      <c r="X575" s="31">
        <v>0</v>
      </c>
      <c r="Y575" s="31">
        <f t="shared" si="118"/>
        <v>0</v>
      </c>
      <c r="Z575" s="7">
        <f t="shared" si="119"/>
        <v>0</v>
      </c>
      <c r="AA575" s="31" t="s">
        <v>1085</v>
      </c>
      <c r="AB575" s="31" t="s">
        <v>1088</v>
      </c>
      <c r="AC575" s="31" t="s">
        <v>1088</v>
      </c>
      <c r="AD575" s="31">
        <f t="shared" si="120"/>
        <v>0</v>
      </c>
      <c r="AE575" s="31">
        <f t="shared" si="121"/>
        <v>1</v>
      </c>
      <c r="AF575" s="7">
        <f t="shared" si="122"/>
        <v>0.5</v>
      </c>
      <c r="AG575" s="38">
        <f t="shared" si="123"/>
        <v>0.25</v>
      </c>
      <c r="AH575" s="38">
        <f t="shared" si="124"/>
        <v>20.767175915404547</v>
      </c>
      <c r="AI575" s="38" t="str">
        <f t="shared" si="125"/>
        <v>G3</v>
      </c>
    </row>
    <row r="576" spans="1:35" x14ac:dyDescent="0.25">
      <c r="A576" s="1">
        <v>52835</v>
      </c>
      <c r="B576" s="1" t="s">
        <v>1181</v>
      </c>
      <c r="C576" s="1">
        <v>52</v>
      </c>
      <c r="D576" s="1" t="s">
        <v>18</v>
      </c>
      <c r="E576" s="31">
        <v>48314.462715057038</v>
      </c>
      <c r="F576" s="31">
        <v>67146.530433096937</v>
      </c>
      <c r="G576" s="31">
        <v>86707.023193313624</v>
      </c>
      <c r="H576" s="31">
        <v>87188.596437296685</v>
      </c>
      <c r="I576" s="31">
        <f t="shared" si="112"/>
        <v>72339.153194691069</v>
      </c>
      <c r="J576" s="38">
        <f t="shared" si="113"/>
        <v>6.0715373869927931E-2</v>
      </c>
      <c r="K576" s="31">
        <v>6335951.7255305164</v>
      </c>
      <c r="L576" s="31">
        <v>6051654.962330143</v>
      </c>
      <c r="M576" s="31">
        <v>6292592.4067213079</v>
      </c>
      <c r="N576" s="31">
        <v>6779368.1333987219</v>
      </c>
      <c r="O576" s="31">
        <f t="shared" si="114"/>
        <v>6364891.806995173</v>
      </c>
      <c r="P576" s="7">
        <f t="shared" si="115"/>
        <v>7.1931581506661832E-2</v>
      </c>
      <c r="Q576" s="26">
        <v>0.55889792095522861</v>
      </c>
      <c r="R576" s="8">
        <v>137.80000305175781</v>
      </c>
      <c r="S576" s="7">
        <f t="shared" si="116"/>
        <v>0.30767170458997456</v>
      </c>
      <c r="T576" s="38">
        <f t="shared" si="117"/>
        <v>0.31283373568395501</v>
      </c>
      <c r="U576" s="31">
        <v>0</v>
      </c>
      <c r="V576" s="31">
        <v>0</v>
      </c>
      <c r="W576" s="31">
        <v>0</v>
      </c>
      <c r="X576" s="31">
        <v>0</v>
      </c>
      <c r="Y576" s="31">
        <f t="shared" si="118"/>
        <v>0</v>
      </c>
      <c r="Z576" s="7">
        <f t="shared" si="119"/>
        <v>0</v>
      </c>
      <c r="AA576" s="31" t="s">
        <v>1085</v>
      </c>
      <c r="AB576" s="31" t="s">
        <v>1088</v>
      </c>
      <c r="AC576" s="31" t="s">
        <v>1087</v>
      </c>
      <c r="AD576" s="31">
        <f t="shared" si="120"/>
        <v>0</v>
      </c>
      <c r="AE576" s="31">
        <f t="shared" si="121"/>
        <v>1</v>
      </c>
      <c r="AF576" s="7">
        <f t="shared" si="122"/>
        <v>0.5</v>
      </c>
      <c r="AG576" s="38">
        <f t="shared" si="123"/>
        <v>0.25</v>
      </c>
      <c r="AH576" s="38">
        <f t="shared" si="124"/>
        <v>20.784970318462769</v>
      </c>
      <c r="AI576" s="38" t="str">
        <f t="shared" si="125"/>
        <v>G3</v>
      </c>
    </row>
    <row r="577" spans="1:35" x14ac:dyDescent="0.25">
      <c r="A577" s="1">
        <v>15839</v>
      </c>
      <c r="B577" s="1" t="s">
        <v>809</v>
      </c>
      <c r="C577" s="1">
        <v>15</v>
      </c>
      <c r="D577" s="1" t="s">
        <v>827</v>
      </c>
      <c r="E577" s="31">
        <v>69432.661388777386</v>
      </c>
      <c r="F577" s="31">
        <v>73331.621733577253</v>
      </c>
      <c r="G577" s="31">
        <v>97949.682629829273</v>
      </c>
      <c r="H577" s="31">
        <v>374648.15977389208</v>
      </c>
      <c r="I577" s="31">
        <f t="shared" si="112"/>
        <v>153840.53138151899</v>
      </c>
      <c r="J577" s="38">
        <f t="shared" si="113"/>
        <v>0.1391455487591661</v>
      </c>
      <c r="K577" s="31">
        <v>20357491.175033566</v>
      </c>
      <c r="L577" s="31">
        <v>19989479.790536739</v>
      </c>
      <c r="M577" s="31">
        <v>47746762.161377296</v>
      </c>
      <c r="N577" s="31">
        <v>33015414.335625969</v>
      </c>
      <c r="O577" s="31">
        <f t="shared" si="114"/>
        <v>30277286.86564339</v>
      </c>
      <c r="P577" s="7">
        <f t="shared" si="115"/>
        <v>0.48014177479453246</v>
      </c>
      <c r="Q577" s="26">
        <v>0.10317460317460317</v>
      </c>
      <c r="R577" s="8">
        <v>53.900001525878906</v>
      </c>
      <c r="S577" s="7">
        <f t="shared" si="116"/>
        <v>0.12034473860382001</v>
      </c>
      <c r="T577" s="38">
        <f t="shared" si="117"/>
        <v>0.23455370552431853</v>
      </c>
      <c r="U577" s="31">
        <v>0</v>
      </c>
      <c r="V577" s="31">
        <v>0</v>
      </c>
      <c r="W577" s="31">
        <v>0</v>
      </c>
      <c r="X577" s="31">
        <v>0</v>
      </c>
      <c r="Y577" s="31">
        <f t="shared" si="118"/>
        <v>0</v>
      </c>
      <c r="Z577" s="7">
        <f t="shared" si="119"/>
        <v>0</v>
      </c>
      <c r="AA577" s="31" t="s">
        <v>1085</v>
      </c>
      <c r="AB577" s="31" t="s">
        <v>1088</v>
      </c>
      <c r="AC577" s="31" t="s">
        <v>1087</v>
      </c>
      <c r="AD577" s="31">
        <f t="shared" si="120"/>
        <v>0</v>
      </c>
      <c r="AE577" s="31">
        <f t="shared" si="121"/>
        <v>1</v>
      </c>
      <c r="AF577" s="7">
        <f t="shared" si="122"/>
        <v>0.5</v>
      </c>
      <c r="AG577" s="38">
        <f t="shared" si="123"/>
        <v>0.25</v>
      </c>
      <c r="AH577" s="38">
        <f t="shared" si="124"/>
        <v>20.789975142782822</v>
      </c>
      <c r="AI577" s="38" t="str">
        <f t="shared" si="125"/>
        <v>G3</v>
      </c>
    </row>
    <row r="578" spans="1:35" x14ac:dyDescent="0.25">
      <c r="A578" s="1">
        <v>23815</v>
      </c>
      <c r="B578" s="1" t="s">
        <v>1058</v>
      </c>
      <c r="C578" s="1">
        <v>23</v>
      </c>
      <c r="D578" s="1" t="s">
        <v>410</v>
      </c>
      <c r="E578" s="31">
        <v>28465.613675029912</v>
      </c>
      <c r="F578" s="31">
        <v>69214.861937615962</v>
      </c>
      <c r="G578" s="31">
        <v>60995.653055944138</v>
      </c>
      <c r="H578" s="31">
        <v>84157.437585497202</v>
      </c>
      <c r="I578" s="31">
        <f t="shared" si="112"/>
        <v>60708.3915635218</v>
      </c>
      <c r="J578" s="38">
        <f t="shared" si="113"/>
        <v>4.9522892354626695E-2</v>
      </c>
      <c r="K578" s="31">
        <v>2801768.5389238927</v>
      </c>
      <c r="L578" s="31">
        <v>2869535.6492612455</v>
      </c>
      <c r="M578" s="31">
        <v>3113304.5712372633</v>
      </c>
      <c r="N578" s="31">
        <v>3189092.5099086729</v>
      </c>
      <c r="O578" s="31">
        <f t="shared" si="114"/>
        <v>2993425.3173327688</v>
      </c>
      <c r="P578" s="7">
        <f t="shared" si="115"/>
        <v>1.4377037763419172E-2</v>
      </c>
      <c r="Q578" s="26">
        <v>0.15990561035104464</v>
      </c>
      <c r="R578" s="8">
        <v>22.5</v>
      </c>
      <c r="S578" s="7">
        <f t="shared" si="116"/>
        <v>5.0236670536750919E-2</v>
      </c>
      <c r="T578" s="38">
        <f t="shared" si="117"/>
        <v>7.4839772883738234E-2</v>
      </c>
      <c r="U578" s="31">
        <v>0</v>
      </c>
      <c r="V578" s="31">
        <v>0</v>
      </c>
      <c r="W578" s="31">
        <v>0</v>
      </c>
      <c r="X578" s="31">
        <v>0</v>
      </c>
      <c r="Y578" s="31">
        <f t="shared" si="118"/>
        <v>0</v>
      </c>
      <c r="Z578" s="7">
        <f t="shared" si="119"/>
        <v>0</v>
      </c>
      <c r="AA578" s="31" t="s">
        <v>1085</v>
      </c>
      <c r="AB578" s="31" t="s">
        <v>1086</v>
      </c>
      <c r="AC578" s="31" t="s">
        <v>1088</v>
      </c>
      <c r="AD578" s="31">
        <f t="shared" si="120"/>
        <v>1</v>
      </c>
      <c r="AE578" s="31">
        <f t="shared" si="121"/>
        <v>2</v>
      </c>
      <c r="AF578" s="7">
        <f t="shared" si="122"/>
        <v>1</v>
      </c>
      <c r="AG578" s="38">
        <f t="shared" si="123"/>
        <v>0.5</v>
      </c>
      <c r="AH578" s="38">
        <f t="shared" si="124"/>
        <v>20.812088841278829</v>
      </c>
      <c r="AI578" s="38" t="str">
        <f t="shared" si="125"/>
        <v>G3</v>
      </c>
    </row>
    <row r="579" spans="1:35" x14ac:dyDescent="0.25">
      <c r="A579" s="1">
        <v>76122</v>
      </c>
      <c r="B579" s="1" t="s">
        <v>100</v>
      </c>
      <c r="C579" s="1">
        <v>76</v>
      </c>
      <c r="D579" s="1" t="s">
        <v>57</v>
      </c>
      <c r="E579" s="31">
        <v>104745.74338475447</v>
      </c>
      <c r="F579" s="31">
        <v>102611.83328884217</v>
      </c>
      <c r="G579" s="31">
        <v>131153.29964706101</v>
      </c>
      <c r="H579" s="31">
        <v>134408.48442279673</v>
      </c>
      <c r="I579" s="31">
        <f t="shared" ref="I579:I642" si="126">AVERAGE(E579:H579)</f>
        <v>118229.84018586361</v>
      </c>
      <c r="J579" s="38">
        <f t="shared" ref="J579:J642" si="127">IF(I579&gt;$J$1127,1,IF(I579&lt;$J$1126,0,(I579-$J$1126)/($J$1127-$J$1126)))</f>
        <v>0.10487676950000388</v>
      </c>
      <c r="K579" s="31">
        <v>13214014.868026011</v>
      </c>
      <c r="L579" s="31">
        <v>13710239.6267964</v>
      </c>
      <c r="M579" s="31">
        <v>14539965.566778321</v>
      </c>
      <c r="N579" s="31">
        <v>16313495.875648253</v>
      </c>
      <c r="O579" s="31">
        <f t="shared" ref="O579:O642" si="128">AVERAGE(K579:N579)</f>
        <v>14444428.984312246</v>
      </c>
      <c r="P579" s="7">
        <f t="shared" ref="P579:P642" si="129">IF(O579&gt;$P$1127,1,IF(O579&lt;$P$1126,0,(O579-$P$1126)/($P$1127-$P$1126)))</f>
        <v>0.20985793412587897</v>
      </c>
      <c r="Q579" s="26">
        <v>0.81937646664431785</v>
      </c>
      <c r="R579" s="8">
        <v>236.39999389648438</v>
      </c>
      <c r="S579" s="7">
        <f t="shared" ref="S579:S642" si="130">IF(R579&gt;$S$1127,1,IF(R579&lt;$S$1126,0,(R579-$S$1126)/($S$1127-$S$1126)))</f>
        <v>0.52781993814522721</v>
      </c>
      <c r="T579" s="38">
        <f t="shared" ref="T579:T642" si="131">AVERAGE(P579,Q579,S579)</f>
        <v>0.519018112971808</v>
      </c>
      <c r="U579" s="31">
        <v>372.99057006835938</v>
      </c>
      <c r="V579" s="31">
        <v>0</v>
      </c>
      <c r="W579" s="31">
        <v>0</v>
      </c>
      <c r="X579" s="31">
        <v>0</v>
      </c>
      <c r="Y579" s="31">
        <f t="shared" ref="Y579:Y642" si="132">AVERAGE(U579:X579)</f>
        <v>93.247642517089844</v>
      </c>
      <c r="Z579" s="7">
        <f t="shared" ref="Z579:Z642" si="133">IF(Y579&gt;$Z$1127,1,IF(Y579&lt;$Z$1126,0,(Y579-$Z$1126)/($Z$1127-$Z$1126)))</f>
        <v>1.9855998849513242E-3</v>
      </c>
      <c r="AA579" s="31" t="s">
        <v>1087</v>
      </c>
      <c r="AB579" s="31" t="s">
        <v>1088</v>
      </c>
      <c r="AC579" s="31" t="s">
        <v>1087</v>
      </c>
      <c r="AD579" s="31">
        <f t="shared" ref="AD579:AD642" si="134">IF(OR(AB579="Adoptado",AC579="Adoptado"),1,0)</f>
        <v>0</v>
      </c>
      <c r="AE579" s="31">
        <f t="shared" ref="AE579:AE642" si="135">SUM(IF(AA579="Creado",1,0),AD579)</f>
        <v>0</v>
      </c>
      <c r="AF579" s="7">
        <f t="shared" ref="AF579:AF642" si="136">AE579/$AE$1126</f>
        <v>0</v>
      </c>
      <c r="AG579" s="38">
        <f t="shared" ref="AG579:AG642" si="137">AVERAGE(Z579,AF579)</f>
        <v>9.9279994247566212E-4</v>
      </c>
      <c r="AH579" s="38">
        <f t="shared" ref="AH579:AH642" si="138">AVERAGE(J579,T579,AG579)*100</f>
        <v>20.829589413809586</v>
      </c>
      <c r="AI579" s="38" t="str">
        <f t="shared" ref="AI579:AI642" si="139">IF(OR(A579=5001,A579=8001,A579=11001,A579=13001,A579=17001,A579=23001,A579=50001,A579=52001,A579=54001,A579=66001,A579=68001,A579=73001,A579=76001),"C",IF(AH579&lt;$AI$1126,"G1",IF(AND(AH579&gt;=$AI$1126,AH579&lt;$AI$1127),"G2",IF(AND(AH579&gt;=$AI$1127,AH579&lt;$AI$1128),"G3","G4"))))</f>
        <v>G3</v>
      </c>
    </row>
    <row r="580" spans="1:35" x14ac:dyDescent="0.25">
      <c r="A580" s="1">
        <v>41615</v>
      </c>
      <c r="B580" s="1" t="s">
        <v>603</v>
      </c>
      <c r="C580" s="1">
        <v>41</v>
      </c>
      <c r="D580" s="1" t="s">
        <v>99</v>
      </c>
      <c r="E580" s="31">
        <v>198369.13480636961</v>
      </c>
      <c r="F580" s="31">
        <v>184615.7906285495</v>
      </c>
      <c r="G580" s="31">
        <v>222125.32226920713</v>
      </c>
      <c r="H580" s="31">
        <v>248718.56249451864</v>
      </c>
      <c r="I580" s="31">
        <f t="shared" si="126"/>
        <v>213457.20254966122</v>
      </c>
      <c r="J580" s="38">
        <f t="shared" si="127"/>
        <v>0.19651569451686426</v>
      </c>
      <c r="K580" s="31">
        <v>10659153.571494805</v>
      </c>
      <c r="L580" s="31">
        <v>10563211.332337085</v>
      </c>
      <c r="M580" s="31">
        <v>12063563.282141598</v>
      </c>
      <c r="N580" s="31">
        <v>12104548.715247404</v>
      </c>
      <c r="O580" s="31">
        <f t="shared" si="128"/>
        <v>11347619.225305222</v>
      </c>
      <c r="P580" s="7">
        <f t="shared" si="129"/>
        <v>0.15699207492609857</v>
      </c>
      <c r="Q580" s="26">
        <v>0.56820600127686738</v>
      </c>
      <c r="R580" s="8">
        <v>252.19999694824219</v>
      </c>
      <c r="S580" s="7">
        <f t="shared" si="130"/>
        <v>0.56309725138037459</v>
      </c>
      <c r="T580" s="38">
        <f t="shared" si="131"/>
        <v>0.42943177586111353</v>
      </c>
      <c r="U580" s="31">
        <v>0</v>
      </c>
      <c r="V580" s="31">
        <v>0</v>
      </c>
      <c r="W580" s="31">
        <v>0</v>
      </c>
      <c r="X580" s="31">
        <v>0</v>
      </c>
      <c r="Y580" s="31">
        <f t="shared" si="132"/>
        <v>0</v>
      </c>
      <c r="Z580" s="7">
        <f t="shared" si="133"/>
        <v>0</v>
      </c>
      <c r="AA580" s="31" t="s">
        <v>1087</v>
      </c>
      <c r="AB580" s="31" t="s">
        <v>1087</v>
      </c>
      <c r="AC580" s="31" t="s">
        <v>1087</v>
      </c>
      <c r="AD580" s="31">
        <f t="shared" si="134"/>
        <v>0</v>
      </c>
      <c r="AE580" s="31">
        <f t="shared" si="135"/>
        <v>0</v>
      </c>
      <c r="AF580" s="7">
        <f t="shared" si="136"/>
        <v>0</v>
      </c>
      <c r="AG580" s="38">
        <f t="shared" si="137"/>
        <v>0</v>
      </c>
      <c r="AH580" s="38">
        <f t="shared" si="138"/>
        <v>20.864915679265927</v>
      </c>
      <c r="AI580" s="38" t="str">
        <f t="shared" si="139"/>
        <v>G3</v>
      </c>
    </row>
    <row r="581" spans="1:35" x14ac:dyDescent="0.25">
      <c r="A581" s="1">
        <v>41518</v>
      </c>
      <c r="B581" s="1" t="s">
        <v>489</v>
      </c>
      <c r="C581" s="1">
        <v>41</v>
      </c>
      <c r="D581" s="1" t="s">
        <v>99</v>
      </c>
      <c r="E581" s="31">
        <v>112207.01684126211</v>
      </c>
      <c r="F581" s="31">
        <v>150759.32883086067</v>
      </c>
      <c r="G581" s="31">
        <v>204809.32444199792</v>
      </c>
      <c r="H581" s="31">
        <v>210109.7956929027</v>
      </c>
      <c r="I581" s="31">
        <f t="shared" si="126"/>
        <v>169471.36645175586</v>
      </c>
      <c r="J581" s="38">
        <f t="shared" si="127"/>
        <v>0.15418736959087381</v>
      </c>
      <c r="K581" s="31">
        <v>25386254.919846501</v>
      </c>
      <c r="L581" s="31">
        <v>29927785.563002612</v>
      </c>
      <c r="M581" s="31">
        <v>27670647.06166748</v>
      </c>
      <c r="N581" s="31">
        <v>24197748.618689556</v>
      </c>
      <c r="O581" s="31">
        <f t="shared" si="128"/>
        <v>26795609.040801536</v>
      </c>
      <c r="P581" s="7">
        <f t="shared" si="129"/>
        <v>0.42070580552591791</v>
      </c>
      <c r="Q581" s="26">
        <v>0.4361185983827493</v>
      </c>
      <c r="R581" s="8">
        <v>198</v>
      </c>
      <c r="S581" s="7">
        <f t="shared" si="130"/>
        <v>0.44208270072340805</v>
      </c>
      <c r="T581" s="38">
        <f t="shared" si="131"/>
        <v>0.43296903487735844</v>
      </c>
      <c r="U581" s="31">
        <v>1205.5875244140625</v>
      </c>
      <c r="V581" s="31">
        <v>6833.71044921875</v>
      </c>
      <c r="W581" s="31">
        <v>6589.12060546875</v>
      </c>
      <c r="X581" s="31">
        <v>0</v>
      </c>
      <c r="Y581" s="31">
        <f t="shared" si="132"/>
        <v>3657.1046447753906</v>
      </c>
      <c r="Z581" s="7">
        <f t="shared" si="133"/>
        <v>7.7873781748317328E-2</v>
      </c>
      <c r="AA581" s="31" t="s">
        <v>1087</v>
      </c>
      <c r="AB581" s="31" t="s">
        <v>1088</v>
      </c>
      <c r="AC581" s="31" t="s">
        <v>1087</v>
      </c>
      <c r="AD581" s="31">
        <f t="shared" si="134"/>
        <v>0</v>
      </c>
      <c r="AE581" s="31">
        <f t="shared" si="135"/>
        <v>0</v>
      </c>
      <c r="AF581" s="7">
        <f t="shared" si="136"/>
        <v>0</v>
      </c>
      <c r="AG581" s="38">
        <f t="shared" si="137"/>
        <v>3.8936890874158664E-2</v>
      </c>
      <c r="AH581" s="38">
        <f t="shared" si="138"/>
        <v>20.869776511413029</v>
      </c>
      <c r="AI581" s="38" t="str">
        <f t="shared" si="139"/>
        <v>G3</v>
      </c>
    </row>
    <row r="582" spans="1:35" x14ac:dyDescent="0.25">
      <c r="A582" s="1">
        <v>27430</v>
      </c>
      <c r="B582" s="1" t="s">
        <v>1155</v>
      </c>
      <c r="C582" s="1">
        <v>27</v>
      </c>
      <c r="D582" s="1" t="s">
        <v>1145</v>
      </c>
      <c r="E582" s="31">
        <v>68046.776736297863</v>
      </c>
      <c r="F582" s="31">
        <v>84497.314508088632</v>
      </c>
      <c r="G582" s="31">
        <v>79793.283852424312</v>
      </c>
      <c r="H582" s="31">
        <v>100574.42814199603</v>
      </c>
      <c r="I582" s="31">
        <f t="shared" si="126"/>
        <v>83227.95080970171</v>
      </c>
      <c r="J582" s="38">
        <f t="shared" si="127"/>
        <v>7.1193850679499571E-2</v>
      </c>
      <c r="K582" s="31">
        <v>8099400.396414631</v>
      </c>
      <c r="L582" s="31">
        <v>4515931.2570059448</v>
      </c>
      <c r="M582" s="31">
        <v>3814043.8746247422</v>
      </c>
      <c r="N582" s="31">
        <v>3840809.9220887101</v>
      </c>
      <c r="O582" s="31">
        <f t="shared" si="128"/>
        <v>5067546.3625335069</v>
      </c>
      <c r="P582" s="7">
        <f t="shared" si="129"/>
        <v>4.9784505341938547E-2</v>
      </c>
      <c r="Q582" s="26">
        <v>4.5796460176991148E-2</v>
      </c>
      <c r="R582" s="8">
        <v>0</v>
      </c>
      <c r="S582" s="7">
        <f t="shared" si="130"/>
        <v>0</v>
      </c>
      <c r="T582" s="38">
        <f t="shared" si="131"/>
        <v>3.1860321839643234E-2</v>
      </c>
      <c r="U582" s="31">
        <v>0</v>
      </c>
      <c r="V582" s="31">
        <v>7966.6611328125</v>
      </c>
      <c r="W582" s="31">
        <v>1325.957275390625</v>
      </c>
      <c r="X582" s="31">
        <v>0</v>
      </c>
      <c r="Y582" s="31">
        <f t="shared" si="132"/>
        <v>2323.1546020507813</v>
      </c>
      <c r="Z582" s="7">
        <f t="shared" si="133"/>
        <v>4.9468870054390449E-2</v>
      </c>
      <c r="AA582" s="31" t="s">
        <v>1085</v>
      </c>
      <c r="AB582" s="31" t="s">
        <v>1086</v>
      </c>
      <c r="AC582" s="31" t="s">
        <v>1088</v>
      </c>
      <c r="AD582" s="31">
        <f t="shared" si="134"/>
        <v>1</v>
      </c>
      <c r="AE582" s="31">
        <f t="shared" si="135"/>
        <v>2</v>
      </c>
      <c r="AF582" s="7">
        <f t="shared" si="136"/>
        <v>1</v>
      </c>
      <c r="AG582" s="38">
        <f t="shared" si="137"/>
        <v>0.52473443502719519</v>
      </c>
      <c r="AH582" s="38">
        <f t="shared" si="138"/>
        <v>20.926286918211268</v>
      </c>
      <c r="AI582" s="38" t="str">
        <f t="shared" si="139"/>
        <v>G3</v>
      </c>
    </row>
    <row r="583" spans="1:35" x14ac:dyDescent="0.25">
      <c r="A583" s="1">
        <v>13894</v>
      </c>
      <c r="B583" s="1" t="s">
        <v>781</v>
      </c>
      <c r="C583" s="1">
        <v>13</v>
      </c>
      <c r="D583" s="1" t="s">
        <v>222</v>
      </c>
      <c r="E583" s="31">
        <v>77919.282958107331</v>
      </c>
      <c r="F583" s="31">
        <v>100550.54423952161</v>
      </c>
      <c r="G583" s="31">
        <v>130522.72838829579</v>
      </c>
      <c r="H583" s="31">
        <v>102051.93245999208</v>
      </c>
      <c r="I583" s="31">
        <f t="shared" si="126"/>
        <v>102761.12201147919</v>
      </c>
      <c r="J583" s="38">
        <f t="shared" si="127"/>
        <v>8.9990956539292705E-2</v>
      </c>
      <c r="K583" s="31">
        <v>6041390.2774555599</v>
      </c>
      <c r="L583" s="31">
        <v>7389024.9228087142</v>
      </c>
      <c r="M583" s="31">
        <v>6903605.0711184451</v>
      </c>
      <c r="N583" s="31">
        <v>6779919.4670680519</v>
      </c>
      <c r="O583" s="31">
        <f t="shared" si="128"/>
        <v>6778484.9346126933</v>
      </c>
      <c r="P583" s="7">
        <f t="shared" si="129"/>
        <v>7.8992059144020993E-2</v>
      </c>
      <c r="Q583" s="26">
        <v>0.91103264146068386</v>
      </c>
      <c r="R583" s="8">
        <v>32.5</v>
      </c>
      <c r="S583" s="7">
        <f t="shared" si="130"/>
        <v>7.2564079664195771E-2</v>
      </c>
      <c r="T583" s="38">
        <f t="shared" si="131"/>
        <v>0.35419626008963356</v>
      </c>
      <c r="U583" s="31">
        <v>19234.984375</v>
      </c>
      <c r="V583" s="31">
        <v>19721.58203125</v>
      </c>
      <c r="W583" s="31">
        <v>15236.931640625</v>
      </c>
      <c r="X583" s="31">
        <v>15296.529296875</v>
      </c>
      <c r="Y583" s="31">
        <f t="shared" si="132"/>
        <v>17372.5068359375</v>
      </c>
      <c r="Z583" s="7">
        <f t="shared" si="133"/>
        <v>0.36992728870793273</v>
      </c>
      <c r="AA583" s="31" t="s">
        <v>1087</v>
      </c>
      <c r="AB583" s="31" t="s">
        <v>1088</v>
      </c>
      <c r="AC583" s="31" t="s">
        <v>1087</v>
      </c>
      <c r="AD583" s="31">
        <f t="shared" si="134"/>
        <v>0</v>
      </c>
      <c r="AE583" s="31">
        <f t="shared" si="135"/>
        <v>0</v>
      </c>
      <c r="AF583" s="7">
        <f t="shared" si="136"/>
        <v>0</v>
      </c>
      <c r="AG583" s="38">
        <f t="shared" si="137"/>
        <v>0.18496364435396637</v>
      </c>
      <c r="AH583" s="38">
        <f t="shared" si="138"/>
        <v>20.971695366096419</v>
      </c>
      <c r="AI583" s="38" t="str">
        <f t="shared" si="139"/>
        <v>G3</v>
      </c>
    </row>
    <row r="584" spans="1:35" x14ac:dyDescent="0.25">
      <c r="A584" s="1">
        <v>99524</v>
      </c>
      <c r="B584" s="1" t="s">
        <v>796</v>
      </c>
      <c r="C584" s="1">
        <v>99</v>
      </c>
      <c r="D584" s="1" t="s">
        <v>753</v>
      </c>
      <c r="E584" s="31">
        <v>68428.250118930431</v>
      </c>
      <c r="F584" s="31">
        <v>152156.92906588755</v>
      </c>
      <c r="G584" s="31">
        <v>123364.91973551358</v>
      </c>
      <c r="H584" s="31">
        <v>136819.96951838559</v>
      </c>
      <c r="I584" s="31">
        <f t="shared" si="126"/>
        <v>120192.51710967929</v>
      </c>
      <c r="J584" s="38">
        <f t="shared" si="127"/>
        <v>0.10676548718564928</v>
      </c>
      <c r="K584" s="31">
        <v>4340165.4126074743</v>
      </c>
      <c r="L584" s="31">
        <v>4730701.7233593343</v>
      </c>
      <c r="M584" s="31">
        <v>4114084.3372354587</v>
      </c>
      <c r="N584" s="31">
        <v>4046032.9570579724</v>
      </c>
      <c r="O584" s="31">
        <f t="shared" si="128"/>
        <v>4307746.1075650593</v>
      </c>
      <c r="P584" s="7">
        <f t="shared" si="129"/>
        <v>3.681390126066017E-2</v>
      </c>
      <c r="Q584" s="26">
        <v>0.55416503715291354</v>
      </c>
      <c r="R584" s="8">
        <v>97.599998474121094</v>
      </c>
      <c r="S584" s="7">
        <f t="shared" si="130"/>
        <v>0.21791550967696949</v>
      </c>
      <c r="T584" s="38">
        <f t="shared" si="131"/>
        <v>0.26963148269684772</v>
      </c>
      <c r="U584" s="31">
        <v>0</v>
      </c>
      <c r="V584" s="31">
        <v>0</v>
      </c>
      <c r="W584" s="31">
        <v>278.54153442382813</v>
      </c>
      <c r="X584" s="31">
        <v>1108.0693359375</v>
      </c>
      <c r="Y584" s="31">
        <f t="shared" si="132"/>
        <v>346.65271759033203</v>
      </c>
      <c r="Z584" s="7">
        <f t="shared" si="133"/>
        <v>7.3815656630598185E-3</v>
      </c>
      <c r="AA584" s="31" t="s">
        <v>1085</v>
      </c>
      <c r="AB584" s="31" t="s">
        <v>1087</v>
      </c>
      <c r="AC584" s="31" t="s">
        <v>1088</v>
      </c>
      <c r="AD584" s="31">
        <f t="shared" si="134"/>
        <v>0</v>
      </c>
      <c r="AE584" s="31">
        <f t="shared" si="135"/>
        <v>1</v>
      </c>
      <c r="AF584" s="7">
        <f t="shared" si="136"/>
        <v>0.5</v>
      </c>
      <c r="AG584" s="38">
        <f t="shared" si="137"/>
        <v>0.2536907828315299</v>
      </c>
      <c r="AH584" s="38">
        <f t="shared" si="138"/>
        <v>21.002925090467564</v>
      </c>
      <c r="AI584" s="38" t="str">
        <f t="shared" si="139"/>
        <v>G3</v>
      </c>
    </row>
    <row r="585" spans="1:35" x14ac:dyDescent="0.25">
      <c r="A585" s="1">
        <v>54250</v>
      </c>
      <c r="B585" s="1" t="s">
        <v>11</v>
      </c>
      <c r="C585" s="1">
        <v>54</v>
      </c>
      <c r="D585" s="1" t="s">
        <v>12</v>
      </c>
      <c r="E585" s="31">
        <v>65352.281526845516</v>
      </c>
      <c r="F585" s="31">
        <v>108083.65456383146</v>
      </c>
      <c r="G585" s="31">
        <v>131388.3890312165</v>
      </c>
      <c r="H585" s="31">
        <v>232982.8532668832</v>
      </c>
      <c r="I585" s="31">
        <f t="shared" si="126"/>
        <v>134451.79459719418</v>
      </c>
      <c r="J585" s="38">
        <f t="shared" si="127"/>
        <v>0.12048743461795315</v>
      </c>
      <c r="K585" s="31">
        <v>5523256.420376475</v>
      </c>
      <c r="L585" s="31">
        <v>6388936.0254073981</v>
      </c>
      <c r="M585" s="31">
        <v>6438657.708142899</v>
      </c>
      <c r="N585" s="31">
        <v>6726931.8640751904</v>
      </c>
      <c r="O585" s="31">
        <f t="shared" si="128"/>
        <v>6269445.5045004906</v>
      </c>
      <c r="P585" s="7">
        <f t="shared" si="129"/>
        <v>7.0302210902236512E-2</v>
      </c>
      <c r="Q585" s="26">
        <v>0.40631559733503697</v>
      </c>
      <c r="R585" s="8">
        <v>103</v>
      </c>
      <c r="S585" s="7">
        <f t="shared" si="130"/>
        <v>0.22997231401268198</v>
      </c>
      <c r="T585" s="38">
        <f t="shared" si="131"/>
        <v>0.23553004074998518</v>
      </c>
      <c r="U585" s="31">
        <v>2075.4248046875</v>
      </c>
      <c r="V585" s="31">
        <v>5267.06103515625</v>
      </c>
      <c r="W585" s="31">
        <v>991.6346435546875</v>
      </c>
      <c r="X585" s="31">
        <v>912.6585693359375</v>
      </c>
      <c r="Y585" s="31">
        <f t="shared" si="132"/>
        <v>2311.6947631835938</v>
      </c>
      <c r="Z585" s="7">
        <f t="shared" si="133"/>
        <v>4.9224846139983409E-2</v>
      </c>
      <c r="AA585" s="31" t="s">
        <v>1085</v>
      </c>
      <c r="AB585" s="31" t="s">
        <v>1088</v>
      </c>
      <c r="AC585" s="31" t="s">
        <v>1088</v>
      </c>
      <c r="AD585" s="31">
        <f t="shared" si="134"/>
        <v>0</v>
      </c>
      <c r="AE585" s="31">
        <f t="shared" si="135"/>
        <v>1</v>
      </c>
      <c r="AF585" s="7">
        <f t="shared" si="136"/>
        <v>0.5</v>
      </c>
      <c r="AG585" s="38">
        <f t="shared" si="137"/>
        <v>0.27461242306999173</v>
      </c>
      <c r="AH585" s="38">
        <f t="shared" si="138"/>
        <v>21.020996614597667</v>
      </c>
      <c r="AI585" s="38" t="str">
        <f t="shared" si="139"/>
        <v>G3</v>
      </c>
    </row>
    <row r="586" spans="1:35" x14ac:dyDescent="0.25">
      <c r="A586" s="1">
        <v>52083</v>
      </c>
      <c r="B586" s="1" t="s">
        <v>663</v>
      </c>
      <c r="C586" s="1">
        <v>52</v>
      </c>
      <c r="D586" s="1" t="s">
        <v>18</v>
      </c>
      <c r="E586" s="31">
        <v>49678.664185583119</v>
      </c>
      <c r="F586" s="31">
        <v>49877.678176722045</v>
      </c>
      <c r="G586" s="31">
        <v>98702.132781462118</v>
      </c>
      <c r="H586" s="31">
        <v>78879.092278141776</v>
      </c>
      <c r="I586" s="31">
        <f t="shared" si="126"/>
        <v>69284.391855477268</v>
      </c>
      <c r="J586" s="38">
        <f t="shared" si="127"/>
        <v>5.7775724609884581E-2</v>
      </c>
      <c r="K586" s="31">
        <v>6912193.4255532529</v>
      </c>
      <c r="L586" s="31">
        <v>7274025.0235169465</v>
      </c>
      <c r="M586" s="31">
        <v>7225324.801256055</v>
      </c>
      <c r="N586" s="31">
        <v>6025388.2152818628</v>
      </c>
      <c r="O586" s="31">
        <f t="shared" si="128"/>
        <v>6859232.8664020291</v>
      </c>
      <c r="P586" s="7">
        <f t="shared" si="129"/>
        <v>8.0370512818881926E-2</v>
      </c>
      <c r="Q586" s="26">
        <v>0.39478584729981381</v>
      </c>
      <c r="R586" s="8">
        <v>197.10000610351563</v>
      </c>
      <c r="S586" s="7">
        <f t="shared" si="130"/>
        <v>0.44007324752950705</v>
      </c>
      <c r="T586" s="38">
        <f t="shared" si="131"/>
        <v>0.30507653588273426</v>
      </c>
      <c r="U586" s="31">
        <v>6558.22216796875</v>
      </c>
      <c r="V586" s="31">
        <v>0</v>
      </c>
      <c r="W586" s="31">
        <v>0</v>
      </c>
      <c r="X586" s="31">
        <v>213.08859252929688</v>
      </c>
      <c r="Y586" s="31">
        <f t="shared" si="132"/>
        <v>1692.8276901245117</v>
      </c>
      <c r="Z586" s="7">
        <f t="shared" si="133"/>
        <v>3.6046792991443324E-2</v>
      </c>
      <c r="AA586" s="31" t="s">
        <v>1085</v>
      </c>
      <c r="AB586" s="31" t="s">
        <v>1088</v>
      </c>
      <c r="AC586" s="31" t="s">
        <v>1088</v>
      </c>
      <c r="AD586" s="31">
        <f t="shared" si="134"/>
        <v>0</v>
      </c>
      <c r="AE586" s="31">
        <f t="shared" si="135"/>
        <v>1</v>
      </c>
      <c r="AF586" s="7">
        <f t="shared" si="136"/>
        <v>0.5</v>
      </c>
      <c r="AG586" s="38">
        <f t="shared" si="137"/>
        <v>0.26802339649572166</v>
      </c>
      <c r="AH586" s="38">
        <f t="shared" si="138"/>
        <v>21.029188566278016</v>
      </c>
      <c r="AI586" s="38" t="str">
        <f t="shared" si="139"/>
        <v>G3</v>
      </c>
    </row>
    <row r="587" spans="1:35" x14ac:dyDescent="0.25">
      <c r="A587" s="1">
        <v>15367</v>
      </c>
      <c r="B587" s="1" t="s">
        <v>595</v>
      </c>
      <c r="C587" s="1">
        <v>15</v>
      </c>
      <c r="D587" s="1" t="s">
        <v>827</v>
      </c>
      <c r="E587" s="31">
        <v>282295.27333590062</v>
      </c>
      <c r="F587" s="31">
        <v>368922.81269204727</v>
      </c>
      <c r="G587" s="31">
        <v>412738.89219516126</v>
      </c>
      <c r="H587" s="31">
        <v>614005.74689136131</v>
      </c>
      <c r="I587" s="31">
        <f t="shared" si="126"/>
        <v>419490.68127861759</v>
      </c>
      <c r="J587" s="38">
        <f t="shared" si="127"/>
        <v>0.39478524687594085</v>
      </c>
      <c r="K587" s="31">
        <v>7667439.7929180413</v>
      </c>
      <c r="L587" s="31">
        <v>8852834.6268308219</v>
      </c>
      <c r="M587" s="31">
        <v>8859085.230529353</v>
      </c>
      <c r="N587" s="31">
        <v>8760525.8772228174</v>
      </c>
      <c r="O587" s="31">
        <f t="shared" si="128"/>
        <v>8534971.3818752579</v>
      </c>
      <c r="P587" s="7">
        <f t="shared" si="129"/>
        <v>0.10897716395623255</v>
      </c>
      <c r="Q587" s="26">
        <v>0.25916230366492149</v>
      </c>
      <c r="R587" s="8">
        <v>121.40000152587891</v>
      </c>
      <c r="S587" s="7">
        <f t="shared" si="130"/>
        <v>0.27105475021407277</v>
      </c>
      <c r="T587" s="38">
        <f t="shared" si="131"/>
        <v>0.21306473927840894</v>
      </c>
      <c r="U587" s="31">
        <v>8732.408203125</v>
      </c>
      <c r="V587" s="31">
        <v>0</v>
      </c>
      <c r="W587" s="31">
        <v>0</v>
      </c>
      <c r="X587" s="31">
        <v>0</v>
      </c>
      <c r="Y587" s="31">
        <f t="shared" si="132"/>
        <v>2183.10205078125</v>
      </c>
      <c r="Z587" s="7">
        <f t="shared" si="133"/>
        <v>4.6486614179804077E-2</v>
      </c>
      <c r="AA587" s="31" t="s">
        <v>1087</v>
      </c>
      <c r="AB587" s="31" t="s">
        <v>1088</v>
      </c>
      <c r="AC587" s="31" t="s">
        <v>1088</v>
      </c>
      <c r="AD587" s="31">
        <f t="shared" si="134"/>
        <v>0</v>
      </c>
      <c r="AE587" s="31">
        <f t="shared" si="135"/>
        <v>0</v>
      </c>
      <c r="AF587" s="7">
        <f t="shared" si="136"/>
        <v>0</v>
      </c>
      <c r="AG587" s="38">
        <f t="shared" si="137"/>
        <v>2.3243307089902038E-2</v>
      </c>
      <c r="AH587" s="38">
        <f t="shared" si="138"/>
        <v>21.036443108141732</v>
      </c>
      <c r="AI587" s="38" t="str">
        <f t="shared" si="139"/>
        <v>G3</v>
      </c>
    </row>
    <row r="588" spans="1:35" x14ac:dyDescent="0.25">
      <c r="A588" s="1">
        <v>5240</v>
      </c>
      <c r="B588" s="1" t="s">
        <v>461</v>
      </c>
      <c r="C588" s="1">
        <v>5</v>
      </c>
      <c r="D588" s="1" t="s">
        <v>15</v>
      </c>
      <c r="E588" s="31">
        <v>107919.45335633722</v>
      </c>
      <c r="F588" s="31">
        <v>153816.33321335688</v>
      </c>
      <c r="G588" s="31">
        <v>137065.80176414939</v>
      </c>
      <c r="H588" s="31">
        <v>172808.46724165353</v>
      </c>
      <c r="I588" s="31">
        <f t="shared" si="126"/>
        <v>142902.51389387425</v>
      </c>
      <c r="J588" s="38">
        <f t="shared" si="127"/>
        <v>0.12861970682148743</v>
      </c>
      <c r="K588" s="31">
        <v>8143809.6481003547</v>
      </c>
      <c r="L588" s="31">
        <v>8443407.6753785945</v>
      </c>
      <c r="M588" s="31">
        <v>8953115.4424749818</v>
      </c>
      <c r="N588" s="31">
        <v>8472315.3439491205</v>
      </c>
      <c r="O588" s="31">
        <f t="shared" si="128"/>
        <v>8503162.0274757631</v>
      </c>
      <c r="P588" s="7">
        <f t="shared" si="129"/>
        <v>0.10843414420953076</v>
      </c>
      <c r="Q588" s="26">
        <v>0.17746703955253695</v>
      </c>
      <c r="R588" s="8">
        <v>206.19999694824219</v>
      </c>
      <c r="S588" s="7">
        <f t="shared" si="130"/>
        <v>0.46039116939412833</v>
      </c>
      <c r="T588" s="38">
        <f t="shared" si="131"/>
        <v>0.248764117718732</v>
      </c>
      <c r="U588" s="31">
        <v>1667.3338623046875</v>
      </c>
      <c r="V588" s="31">
        <v>0</v>
      </c>
      <c r="W588" s="31">
        <v>0</v>
      </c>
      <c r="X588" s="31">
        <v>0</v>
      </c>
      <c r="Y588" s="31">
        <f t="shared" si="132"/>
        <v>416.83346557617188</v>
      </c>
      <c r="Z588" s="7">
        <f t="shared" si="133"/>
        <v>8.8759829090608866E-3</v>
      </c>
      <c r="AA588" s="31" t="s">
        <v>1085</v>
      </c>
      <c r="AB588" s="31" t="s">
        <v>1088</v>
      </c>
      <c r="AC588" s="31" t="s">
        <v>1087</v>
      </c>
      <c r="AD588" s="31">
        <f t="shared" si="134"/>
        <v>0</v>
      </c>
      <c r="AE588" s="31">
        <f t="shared" si="135"/>
        <v>1</v>
      </c>
      <c r="AF588" s="7">
        <f t="shared" si="136"/>
        <v>0.5</v>
      </c>
      <c r="AG588" s="38">
        <f t="shared" si="137"/>
        <v>0.25443799145453044</v>
      </c>
      <c r="AH588" s="38">
        <f t="shared" si="138"/>
        <v>21.060727199824999</v>
      </c>
      <c r="AI588" s="38" t="str">
        <f t="shared" si="139"/>
        <v>G3</v>
      </c>
    </row>
    <row r="589" spans="1:35" x14ac:dyDescent="0.25">
      <c r="A589" s="1">
        <v>25489</v>
      </c>
      <c r="B589" s="1" t="s">
        <v>368</v>
      </c>
      <c r="C589" s="1">
        <v>25</v>
      </c>
      <c r="D589" s="1" t="s">
        <v>61</v>
      </c>
      <c r="E589" s="31">
        <v>126219.83190714764</v>
      </c>
      <c r="F589" s="31">
        <v>99129.928558807791</v>
      </c>
      <c r="G589" s="31">
        <v>152418.09912837343</v>
      </c>
      <c r="H589" s="31">
        <v>154920.94782123761</v>
      </c>
      <c r="I589" s="31">
        <f t="shared" si="126"/>
        <v>133172.2018538916</v>
      </c>
      <c r="J589" s="38">
        <f t="shared" si="127"/>
        <v>0.11925606056174803</v>
      </c>
      <c r="K589" s="31">
        <v>4582846.2444414087</v>
      </c>
      <c r="L589" s="31">
        <v>4609149.2663186286</v>
      </c>
      <c r="M589" s="31">
        <v>4900761.5829417435</v>
      </c>
      <c r="N589" s="31">
        <v>4743553.9121241644</v>
      </c>
      <c r="O589" s="31">
        <f t="shared" si="128"/>
        <v>4709077.7514564861</v>
      </c>
      <c r="P589" s="7">
        <f t="shared" si="129"/>
        <v>4.3665062239041874E-2</v>
      </c>
      <c r="Q589" s="26">
        <v>0.43045366072765384</v>
      </c>
      <c r="R589" s="8">
        <v>118.90000152587891</v>
      </c>
      <c r="S589" s="7">
        <f t="shared" si="130"/>
        <v>0.26547289793221157</v>
      </c>
      <c r="T589" s="38">
        <f t="shared" si="131"/>
        <v>0.24653054029963575</v>
      </c>
      <c r="U589" s="31">
        <v>0</v>
      </c>
      <c r="V589" s="31">
        <v>0</v>
      </c>
      <c r="W589" s="31">
        <v>5613.06982421875</v>
      </c>
      <c r="X589" s="31">
        <v>509.0582275390625</v>
      </c>
      <c r="Y589" s="31">
        <f t="shared" si="132"/>
        <v>1530.5320129394531</v>
      </c>
      <c r="Z589" s="7">
        <f t="shared" si="133"/>
        <v>3.2590895670632357E-2</v>
      </c>
      <c r="AA589" s="31" t="s">
        <v>1085</v>
      </c>
      <c r="AB589" s="31" t="s">
        <v>1088</v>
      </c>
      <c r="AC589" s="31" t="s">
        <v>1088</v>
      </c>
      <c r="AD589" s="31">
        <f t="shared" si="134"/>
        <v>0</v>
      </c>
      <c r="AE589" s="31">
        <f t="shared" si="135"/>
        <v>1</v>
      </c>
      <c r="AF589" s="7">
        <f t="shared" si="136"/>
        <v>0.5</v>
      </c>
      <c r="AG589" s="38">
        <f t="shared" si="137"/>
        <v>0.26629544783531617</v>
      </c>
      <c r="AH589" s="38">
        <f t="shared" si="138"/>
        <v>21.069401623223335</v>
      </c>
      <c r="AI589" s="38" t="str">
        <f t="shared" si="139"/>
        <v>G3</v>
      </c>
    </row>
    <row r="590" spans="1:35" x14ac:dyDescent="0.25">
      <c r="A590" s="1">
        <v>27135</v>
      </c>
      <c r="B590" s="1" t="s">
        <v>415</v>
      </c>
      <c r="C590" s="1">
        <v>27</v>
      </c>
      <c r="D590" s="1" t="s">
        <v>1145</v>
      </c>
      <c r="E590" s="31">
        <v>135282.76455702636</v>
      </c>
      <c r="F590" s="31">
        <v>236616.44530107136</v>
      </c>
      <c r="G590" s="31">
        <v>113316.07077490572</v>
      </c>
      <c r="H590" s="31">
        <v>67718.942371784811</v>
      </c>
      <c r="I590" s="31">
        <f t="shared" si="126"/>
        <v>138233.55575119707</v>
      </c>
      <c r="J590" s="38">
        <f t="shared" si="127"/>
        <v>0.12412668827594479</v>
      </c>
      <c r="K590" s="31">
        <v>14742384.831260694</v>
      </c>
      <c r="L590" s="31">
        <v>8407825.1467314977</v>
      </c>
      <c r="M590" s="31">
        <v>5961391.2567757508</v>
      </c>
      <c r="N590" s="31">
        <v>6060894.355798793</v>
      </c>
      <c r="O590" s="31">
        <f t="shared" si="128"/>
        <v>8793123.8976416849</v>
      </c>
      <c r="P590" s="7">
        <f t="shared" si="129"/>
        <v>0.11338410387589781</v>
      </c>
      <c r="Q590" s="26">
        <v>0.43739021329987454</v>
      </c>
      <c r="R590" s="8">
        <v>72.199996948242188</v>
      </c>
      <c r="S590" s="7">
        <f t="shared" si="130"/>
        <v>0.16120388708636729</v>
      </c>
      <c r="T590" s="38">
        <f t="shared" si="131"/>
        <v>0.23732606808737988</v>
      </c>
      <c r="U590" s="31">
        <v>8044.2744140625</v>
      </c>
      <c r="V590" s="31">
        <v>0</v>
      </c>
      <c r="W590" s="31">
        <v>0</v>
      </c>
      <c r="X590" s="31">
        <v>0</v>
      </c>
      <c r="Y590" s="31">
        <f t="shared" si="132"/>
        <v>2011.068603515625</v>
      </c>
      <c r="Z590" s="7">
        <f t="shared" si="133"/>
        <v>4.2823362392652456E-2</v>
      </c>
      <c r="AA590" s="31" t="s">
        <v>1085</v>
      </c>
      <c r="AB590" s="31" t="s">
        <v>1088</v>
      </c>
      <c r="AC590" s="31" t="s">
        <v>1088</v>
      </c>
      <c r="AD590" s="31">
        <f t="shared" si="134"/>
        <v>0</v>
      </c>
      <c r="AE590" s="31">
        <f t="shared" si="135"/>
        <v>1</v>
      </c>
      <c r="AF590" s="7">
        <f t="shared" si="136"/>
        <v>0.5</v>
      </c>
      <c r="AG590" s="38">
        <f t="shared" si="137"/>
        <v>0.27141168119632625</v>
      </c>
      <c r="AH590" s="38">
        <f t="shared" si="138"/>
        <v>21.095481251988364</v>
      </c>
      <c r="AI590" s="38" t="str">
        <f t="shared" si="139"/>
        <v>G3</v>
      </c>
    </row>
    <row r="591" spans="1:35" x14ac:dyDescent="0.25">
      <c r="A591" s="1">
        <v>20011</v>
      </c>
      <c r="B591" s="1" t="s">
        <v>209</v>
      </c>
      <c r="C591" s="1">
        <v>20</v>
      </c>
      <c r="D591" s="1" t="s">
        <v>28</v>
      </c>
      <c r="E591" s="31">
        <v>112974.31161498326</v>
      </c>
      <c r="F591" s="31">
        <v>110877.15124056271</v>
      </c>
      <c r="G591" s="31">
        <v>141182.45823381451</v>
      </c>
      <c r="H591" s="31">
        <v>231940.05990336931</v>
      </c>
      <c r="I591" s="31">
        <f t="shared" si="126"/>
        <v>149243.49524818244</v>
      </c>
      <c r="J591" s="38">
        <f t="shared" si="127"/>
        <v>0.13472174199747869</v>
      </c>
      <c r="K591" s="31">
        <v>5784864.0898137512</v>
      </c>
      <c r="L591" s="31">
        <v>6645299.5230304198</v>
      </c>
      <c r="M591" s="31">
        <v>6912473.3103768639</v>
      </c>
      <c r="N591" s="31">
        <v>7276470.3697053418</v>
      </c>
      <c r="O591" s="31">
        <f t="shared" si="128"/>
        <v>6654776.8232315946</v>
      </c>
      <c r="P591" s="7">
        <f t="shared" si="129"/>
        <v>7.6880229194143501E-2</v>
      </c>
      <c r="Q591" s="26">
        <v>0.87113396516668995</v>
      </c>
      <c r="R591" s="8">
        <v>240.5</v>
      </c>
      <c r="S591" s="7">
        <f t="shared" si="130"/>
        <v>0.53697418951504872</v>
      </c>
      <c r="T591" s="38">
        <f t="shared" si="131"/>
        <v>0.49499612795862741</v>
      </c>
      <c r="U591" s="31">
        <v>0</v>
      </c>
      <c r="V591" s="31">
        <v>355.5780029296875</v>
      </c>
      <c r="W591" s="31">
        <v>189.98606872558594</v>
      </c>
      <c r="X591" s="31">
        <v>741.96368408203125</v>
      </c>
      <c r="Y591" s="31">
        <f t="shared" si="132"/>
        <v>321.88193893432617</v>
      </c>
      <c r="Z591" s="7">
        <f t="shared" si="133"/>
        <v>6.8541007972268229E-3</v>
      </c>
      <c r="AA591" s="31" t="s">
        <v>1087</v>
      </c>
      <c r="AB591" s="31" t="s">
        <v>1088</v>
      </c>
      <c r="AC591" s="31" t="s">
        <v>1087</v>
      </c>
      <c r="AD591" s="31">
        <f t="shared" si="134"/>
        <v>0</v>
      </c>
      <c r="AE591" s="31">
        <f t="shared" si="135"/>
        <v>0</v>
      </c>
      <c r="AF591" s="7">
        <f t="shared" si="136"/>
        <v>0</v>
      </c>
      <c r="AG591" s="38">
        <f t="shared" si="137"/>
        <v>3.4270503986134114E-3</v>
      </c>
      <c r="AH591" s="38">
        <f t="shared" si="138"/>
        <v>21.104830678490654</v>
      </c>
      <c r="AI591" s="38" t="str">
        <f t="shared" si="139"/>
        <v>G3</v>
      </c>
    </row>
    <row r="592" spans="1:35" x14ac:dyDescent="0.25">
      <c r="A592" s="1">
        <v>13244</v>
      </c>
      <c r="B592" s="1" t="s">
        <v>990</v>
      </c>
      <c r="C592" s="1">
        <v>13</v>
      </c>
      <c r="D592" s="1" t="s">
        <v>222</v>
      </c>
      <c r="E592" s="31">
        <v>22056.733724558413</v>
      </c>
      <c r="F592" s="31">
        <v>28371.838892025607</v>
      </c>
      <c r="G592" s="31">
        <v>23480.152342020774</v>
      </c>
      <c r="H592" s="31">
        <v>56315.261107877734</v>
      </c>
      <c r="I592" s="31">
        <f t="shared" si="126"/>
        <v>32555.996516620631</v>
      </c>
      <c r="J592" s="38">
        <f t="shared" si="127"/>
        <v>2.2431359472594604E-2</v>
      </c>
      <c r="K592" s="31">
        <v>6452721.9758258117</v>
      </c>
      <c r="L592" s="31">
        <v>7803949.9142230246</v>
      </c>
      <c r="M592" s="31">
        <v>7902275.2211523894</v>
      </c>
      <c r="N592" s="31">
        <v>8380092.0797686232</v>
      </c>
      <c r="O592" s="31">
        <f t="shared" si="128"/>
        <v>7634759.7977424627</v>
      </c>
      <c r="P592" s="7">
        <f t="shared" si="129"/>
        <v>9.3609588108746422E-2</v>
      </c>
      <c r="Q592" s="26">
        <v>0.79358890766589929</v>
      </c>
      <c r="R592" s="8">
        <v>75.900001525878906</v>
      </c>
      <c r="S592" s="7">
        <f t="shared" si="130"/>
        <v>0.16946503868419868</v>
      </c>
      <c r="T592" s="38">
        <f t="shared" si="131"/>
        <v>0.35222117815294812</v>
      </c>
      <c r="U592" s="31">
        <v>0</v>
      </c>
      <c r="V592" s="31">
        <v>1957.449462890625</v>
      </c>
      <c r="W592" s="31">
        <v>0</v>
      </c>
      <c r="X592" s="31">
        <v>1428.8831787109375</v>
      </c>
      <c r="Y592" s="31">
        <f t="shared" si="132"/>
        <v>846.58316040039063</v>
      </c>
      <c r="Z592" s="7">
        <f t="shared" si="133"/>
        <v>1.8027001868542312E-2</v>
      </c>
      <c r="AA592" s="31" t="s">
        <v>1085</v>
      </c>
      <c r="AB592" s="31" t="s">
        <v>1088</v>
      </c>
      <c r="AC592" s="31" t="s">
        <v>1087</v>
      </c>
      <c r="AD592" s="31">
        <f t="shared" si="134"/>
        <v>0</v>
      </c>
      <c r="AE592" s="31">
        <f t="shared" si="135"/>
        <v>1</v>
      </c>
      <c r="AF592" s="7">
        <f t="shared" si="136"/>
        <v>0.5</v>
      </c>
      <c r="AG592" s="38">
        <f t="shared" si="137"/>
        <v>0.25901350093427117</v>
      </c>
      <c r="AH592" s="38">
        <f t="shared" si="138"/>
        <v>21.122201285327126</v>
      </c>
      <c r="AI592" s="38" t="str">
        <f t="shared" si="139"/>
        <v>G3</v>
      </c>
    </row>
    <row r="593" spans="1:35" x14ac:dyDescent="0.25">
      <c r="A593" s="1">
        <v>76130</v>
      </c>
      <c r="B593" s="1" t="s">
        <v>1023</v>
      </c>
      <c r="C593" s="1">
        <v>76</v>
      </c>
      <c r="D593" s="1" t="s">
        <v>57</v>
      </c>
      <c r="E593" s="31">
        <v>301567.28313638986</v>
      </c>
      <c r="F593" s="31">
        <v>319020.32703483559</v>
      </c>
      <c r="G593" s="31">
        <v>318071.52272006142</v>
      </c>
      <c r="H593" s="31">
        <v>327275.23822387541</v>
      </c>
      <c r="I593" s="31">
        <f t="shared" si="126"/>
        <v>316483.59277879057</v>
      </c>
      <c r="J593" s="38">
        <f t="shared" si="127"/>
        <v>0.29565975788907661</v>
      </c>
      <c r="K593" s="31">
        <v>16932746.478940003</v>
      </c>
      <c r="L593" s="31">
        <v>16367755.21909011</v>
      </c>
      <c r="M593" s="31">
        <v>16357426.088480327</v>
      </c>
      <c r="N593" s="31">
        <v>18391479.002155084</v>
      </c>
      <c r="O593" s="31">
        <f t="shared" si="128"/>
        <v>17012351.69716638</v>
      </c>
      <c r="P593" s="7">
        <f t="shared" si="129"/>
        <v>0.25369512502171043</v>
      </c>
      <c r="Q593" s="26">
        <v>0.27800489596083233</v>
      </c>
      <c r="R593" s="8">
        <v>183.10000610351563</v>
      </c>
      <c r="S593" s="7">
        <f t="shared" si="130"/>
        <v>0.4088148747510843</v>
      </c>
      <c r="T593" s="38">
        <f t="shared" si="131"/>
        <v>0.31350496524454236</v>
      </c>
      <c r="U593" s="31">
        <v>973.37274169921875</v>
      </c>
      <c r="V593" s="31">
        <v>6713.4091796875</v>
      </c>
      <c r="W593" s="31">
        <v>537.9776611328125</v>
      </c>
      <c r="X593" s="31">
        <v>1336.5972900390625</v>
      </c>
      <c r="Y593" s="31">
        <f t="shared" si="132"/>
        <v>2390.3392181396484</v>
      </c>
      <c r="Z593" s="7">
        <f t="shared" si="133"/>
        <v>5.0899488163069218E-2</v>
      </c>
      <c r="AA593" s="31" t="s">
        <v>1087</v>
      </c>
      <c r="AB593" s="31" t="s">
        <v>1088</v>
      </c>
      <c r="AC593" s="31" t="s">
        <v>1087</v>
      </c>
      <c r="AD593" s="31">
        <f t="shared" si="134"/>
        <v>0</v>
      </c>
      <c r="AE593" s="31">
        <f t="shared" si="135"/>
        <v>0</v>
      </c>
      <c r="AF593" s="7">
        <f t="shared" si="136"/>
        <v>0</v>
      </c>
      <c r="AG593" s="38">
        <f t="shared" si="137"/>
        <v>2.5449744081534609E-2</v>
      </c>
      <c r="AH593" s="38">
        <f t="shared" si="138"/>
        <v>21.153815573838454</v>
      </c>
      <c r="AI593" s="38" t="str">
        <f t="shared" si="139"/>
        <v>G3</v>
      </c>
    </row>
    <row r="594" spans="1:35" x14ac:dyDescent="0.25">
      <c r="A594" s="1">
        <v>18205</v>
      </c>
      <c r="B594" s="1" t="s">
        <v>927</v>
      </c>
      <c r="C594" s="1">
        <v>18</v>
      </c>
      <c r="D594" s="1" t="s">
        <v>1121</v>
      </c>
      <c r="E594" s="31">
        <v>74312.674234653503</v>
      </c>
      <c r="F594" s="31">
        <v>82098.098309185094</v>
      </c>
      <c r="G594" s="31">
        <v>79603.954310860077</v>
      </c>
      <c r="H594" s="31">
        <v>137883.41628987805</v>
      </c>
      <c r="I594" s="31">
        <f t="shared" si="126"/>
        <v>93474.535786144173</v>
      </c>
      <c r="J594" s="38">
        <f t="shared" si="127"/>
        <v>8.1054315245848538E-2</v>
      </c>
      <c r="K594" s="31">
        <v>5376135.7933590682</v>
      </c>
      <c r="L594" s="31">
        <v>5463227.2062565517</v>
      </c>
      <c r="M594" s="31">
        <v>5409866.1098090038</v>
      </c>
      <c r="N594" s="31">
        <v>5875349.9400404654</v>
      </c>
      <c r="O594" s="31">
        <f t="shared" si="128"/>
        <v>5531144.7623662725</v>
      </c>
      <c r="P594" s="7">
        <f t="shared" si="129"/>
        <v>5.7698626530532648E-2</v>
      </c>
      <c r="Q594" s="26">
        <v>0.53111358383976714</v>
      </c>
      <c r="R594" s="8">
        <v>131.19999694824219</v>
      </c>
      <c r="S594" s="7">
        <f t="shared" si="130"/>
        <v>0.29293560093829191</v>
      </c>
      <c r="T594" s="38">
        <f t="shared" si="131"/>
        <v>0.2939159371028639</v>
      </c>
      <c r="U594" s="31">
        <v>0</v>
      </c>
      <c r="V594" s="31">
        <v>725.8563232421875</v>
      </c>
      <c r="W594" s="31">
        <v>1861.71240234375</v>
      </c>
      <c r="X594" s="31">
        <v>1112.7279052734375</v>
      </c>
      <c r="Y594" s="31">
        <f t="shared" si="132"/>
        <v>925.07415771484375</v>
      </c>
      <c r="Z594" s="7">
        <f t="shared" si="133"/>
        <v>1.9698376189976007E-2</v>
      </c>
      <c r="AA594" s="31" t="s">
        <v>1085</v>
      </c>
      <c r="AB594" s="31" t="s">
        <v>1088</v>
      </c>
      <c r="AC594" s="31" t="s">
        <v>1087</v>
      </c>
      <c r="AD594" s="31">
        <f t="shared" si="134"/>
        <v>0</v>
      </c>
      <c r="AE594" s="31">
        <f t="shared" si="135"/>
        <v>1</v>
      </c>
      <c r="AF594" s="7">
        <f t="shared" si="136"/>
        <v>0.5</v>
      </c>
      <c r="AG594" s="38">
        <f t="shared" si="137"/>
        <v>0.25984918809498803</v>
      </c>
      <c r="AH594" s="38">
        <f t="shared" si="138"/>
        <v>21.160648014790016</v>
      </c>
      <c r="AI594" s="38" t="str">
        <f t="shared" si="139"/>
        <v>G3</v>
      </c>
    </row>
    <row r="595" spans="1:35" x14ac:dyDescent="0.25">
      <c r="A595" s="1">
        <v>44874</v>
      </c>
      <c r="B595" s="1" t="s">
        <v>135</v>
      </c>
      <c r="C595" s="1">
        <v>44</v>
      </c>
      <c r="D595" s="1" t="s">
        <v>23</v>
      </c>
      <c r="E595" s="31">
        <v>46822.883795529611</v>
      </c>
      <c r="F595" s="31">
        <v>51587.958014511678</v>
      </c>
      <c r="G595" s="31">
        <v>56333.782190100777</v>
      </c>
      <c r="H595" s="31">
        <v>69842.859484667759</v>
      </c>
      <c r="I595" s="31">
        <f t="shared" si="126"/>
        <v>56146.870871202453</v>
      </c>
      <c r="J595" s="38">
        <f t="shared" si="127"/>
        <v>4.5133262711317103E-2</v>
      </c>
      <c r="K595" s="31">
        <v>3023524.8348538731</v>
      </c>
      <c r="L595" s="31">
        <v>3175284.7385914344</v>
      </c>
      <c r="M595" s="31">
        <v>3311342.3303642757</v>
      </c>
      <c r="N595" s="31">
        <v>3150916.8251073789</v>
      </c>
      <c r="O595" s="31">
        <f t="shared" si="128"/>
        <v>3165267.1822292404</v>
      </c>
      <c r="P595" s="7">
        <f t="shared" si="129"/>
        <v>1.7310562435970411E-2</v>
      </c>
      <c r="Q595" s="26">
        <v>0.70246230610695304</v>
      </c>
      <c r="R595" s="8">
        <v>113.40000152587891</v>
      </c>
      <c r="S595" s="7">
        <f t="shared" si="130"/>
        <v>0.25319282291211687</v>
      </c>
      <c r="T595" s="38">
        <f t="shared" si="131"/>
        <v>0.32432189715168008</v>
      </c>
      <c r="U595" s="31">
        <v>6031.9169921875</v>
      </c>
      <c r="V595" s="31">
        <v>0</v>
      </c>
      <c r="W595" s="31">
        <v>0</v>
      </c>
      <c r="X595" s="31">
        <v>0</v>
      </c>
      <c r="Y595" s="31">
        <f t="shared" si="132"/>
        <v>1507.979248046875</v>
      </c>
      <c r="Z595" s="7">
        <f t="shared" si="133"/>
        <v>3.2110660823216987E-2</v>
      </c>
      <c r="AA595" s="31" t="s">
        <v>1087</v>
      </c>
      <c r="AB595" s="31" t="s">
        <v>1086</v>
      </c>
      <c r="AC595" s="31" t="s">
        <v>1088</v>
      </c>
      <c r="AD595" s="31">
        <f t="shared" si="134"/>
        <v>1</v>
      </c>
      <c r="AE595" s="31">
        <f t="shared" si="135"/>
        <v>1</v>
      </c>
      <c r="AF595" s="7">
        <f t="shared" si="136"/>
        <v>0.5</v>
      </c>
      <c r="AG595" s="38">
        <f t="shared" si="137"/>
        <v>0.2660553304116085</v>
      </c>
      <c r="AH595" s="38">
        <f t="shared" si="138"/>
        <v>21.183683009153523</v>
      </c>
      <c r="AI595" s="38" t="str">
        <f t="shared" si="139"/>
        <v>G3</v>
      </c>
    </row>
    <row r="596" spans="1:35" x14ac:dyDescent="0.25">
      <c r="A596" s="1">
        <v>76828</v>
      </c>
      <c r="B596" s="1" t="s">
        <v>335</v>
      </c>
      <c r="C596" s="1">
        <v>76</v>
      </c>
      <c r="D596" s="1" t="s">
        <v>57</v>
      </c>
      <c r="E596" s="31">
        <v>74058.045049314664</v>
      </c>
      <c r="F596" s="31">
        <v>83413.201862611691</v>
      </c>
      <c r="G596" s="31">
        <v>79908.569093064318</v>
      </c>
      <c r="H596" s="31">
        <v>96144.012382054687</v>
      </c>
      <c r="I596" s="31">
        <f t="shared" si="126"/>
        <v>83380.95709676134</v>
      </c>
      <c r="J596" s="38">
        <f t="shared" si="127"/>
        <v>7.1341091255305925E-2</v>
      </c>
      <c r="K596" s="31">
        <v>8650041.1037844177</v>
      </c>
      <c r="L596" s="31">
        <v>14809881.801602872</v>
      </c>
      <c r="M596" s="31">
        <v>15933270.74715239</v>
      </c>
      <c r="N596" s="31">
        <v>17826816.444476314</v>
      </c>
      <c r="O596" s="31">
        <f t="shared" si="128"/>
        <v>14305002.524253998</v>
      </c>
      <c r="P596" s="7">
        <f t="shared" si="129"/>
        <v>0.207477775130085</v>
      </c>
      <c r="Q596" s="26">
        <v>0.45241120256311107</v>
      </c>
      <c r="R596" s="8">
        <v>123.59999847412109</v>
      </c>
      <c r="S596" s="7">
        <f t="shared" si="130"/>
        <v>0.27596677340832609</v>
      </c>
      <c r="T596" s="38">
        <f t="shared" si="131"/>
        <v>0.31195191703384073</v>
      </c>
      <c r="U596" s="31">
        <v>913.434814453125</v>
      </c>
      <c r="V596" s="31">
        <v>0</v>
      </c>
      <c r="W596" s="31">
        <v>0</v>
      </c>
      <c r="X596" s="31">
        <v>0</v>
      </c>
      <c r="Y596" s="31">
        <f t="shared" si="132"/>
        <v>228.35870361328125</v>
      </c>
      <c r="Z596" s="7">
        <f t="shared" si="133"/>
        <v>4.8626324846664428E-3</v>
      </c>
      <c r="AA596" s="31" t="s">
        <v>1085</v>
      </c>
      <c r="AB596" s="31" t="s">
        <v>1087</v>
      </c>
      <c r="AC596" s="31" t="s">
        <v>1087</v>
      </c>
      <c r="AD596" s="31">
        <f t="shared" si="134"/>
        <v>0</v>
      </c>
      <c r="AE596" s="31">
        <f t="shared" si="135"/>
        <v>1</v>
      </c>
      <c r="AF596" s="7">
        <f t="shared" si="136"/>
        <v>0.5</v>
      </c>
      <c r="AG596" s="38">
        <f t="shared" si="137"/>
        <v>0.25243131624233323</v>
      </c>
      <c r="AH596" s="38">
        <f t="shared" si="138"/>
        <v>21.190810817715995</v>
      </c>
      <c r="AI596" s="38" t="str">
        <f t="shared" si="139"/>
        <v>G3</v>
      </c>
    </row>
    <row r="597" spans="1:35" x14ac:dyDescent="0.25">
      <c r="A597" s="1">
        <v>19473</v>
      </c>
      <c r="B597" s="1" t="s">
        <v>139</v>
      </c>
      <c r="C597" s="1">
        <v>19</v>
      </c>
      <c r="D597" s="1" t="s">
        <v>80</v>
      </c>
      <c r="E597" s="31">
        <v>49892.229531255383</v>
      </c>
      <c r="F597" s="31">
        <v>44587.816136568203</v>
      </c>
      <c r="G597" s="31">
        <v>60175.625198103357</v>
      </c>
      <c r="H597" s="31">
        <v>78973.652672493045</v>
      </c>
      <c r="I597" s="31">
        <f t="shared" si="126"/>
        <v>58407.330884604999</v>
      </c>
      <c r="J597" s="38">
        <f t="shared" si="127"/>
        <v>4.730854217438199E-2</v>
      </c>
      <c r="K597" s="31">
        <v>5489251.6673067147</v>
      </c>
      <c r="L597" s="31">
        <v>6133994.3032850595</v>
      </c>
      <c r="M597" s="31">
        <v>6349668.6224466208</v>
      </c>
      <c r="N597" s="31">
        <v>6664255.7179608801</v>
      </c>
      <c r="O597" s="31">
        <f t="shared" si="128"/>
        <v>6159292.5777498186</v>
      </c>
      <c r="P597" s="7">
        <f t="shared" si="129"/>
        <v>6.8421782471297973E-2</v>
      </c>
      <c r="Q597" s="26">
        <v>6.0239571698185883E-2</v>
      </c>
      <c r="R597" s="8">
        <v>63.400001525878906</v>
      </c>
      <c r="S597" s="7">
        <f t="shared" si="130"/>
        <v>0.14155577727489263</v>
      </c>
      <c r="T597" s="38">
        <f t="shared" si="131"/>
        <v>9.0072377148125493E-2</v>
      </c>
      <c r="U597" s="31">
        <v>0</v>
      </c>
      <c r="V597" s="31">
        <v>0</v>
      </c>
      <c r="W597" s="31">
        <v>0</v>
      </c>
      <c r="X597" s="31">
        <v>0</v>
      </c>
      <c r="Y597" s="31">
        <f t="shared" si="132"/>
        <v>0</v>
      </c>
      <c r="Z597" s="7">
        <f t="shared" si="133"/>
        <v>0</v>
      </c>
      <c r="AA597" s="31" t="s">
        <v>1085</v>
      </c>
      <c r="AB597" s="31" t="s">
        <v>1086</v>
      </c>
      <c r="AC597" s="31" t="s">
        <v>1087</v>
      </c>
      <c r="AD597" s="31">
        <f t="shared" si="134"/>
        <v>1</v>
      </c>
      <c r="AE597" s="31">
        <f t="shared" si="135"/>
        <v>2</v>
      </c>
      <c r="AF597" s="7">
        <f t="shared" si="136"/>
        <v>1</v>
      </c>
      <c r="AG597" s="38">
        <f t="shared" si="137"/>
        <v>0.5</v>
      </c>
      <c r="AH597" s="38">
        <f t="shared" si="138"/>
        <v>21.246030644083582</v>
      </c>
      <c r="AI597" s="38" t="str">
        <f t="shared" si="139"/>
        <v>G3</v>
      </c>
    </row>
    <row r="598" spans="1:35" x14ac:dyDescent="0.25">
      <c r="A598" s="1">
        <v>5284</v>
      </c>
      <c r="B598" s="1" t="s">
        <v>166</v>
      </c>
      <c r="C598" s="1">
        <v>5</v>
      </c>
      <c r="D598" s="1" t="s">
        <v>15</v>
      </c>
      <c r="E598" s="31">
        <v>89396.741182028418</v>
      </c>
      <c r="F598" s="31">
        <v>79811.5330410772</v>
      </c>
      <c r="G598" s="31">
        <v>88897.798242251229</v>
      </c>
      <c r="H598" s="31">
        <v>108679.02656438068</v>
      </c>
      <c r="I598" s="31">
        <f t="shared" si="126"/>
        <v>91696.274757434381</v>
      </c>
      <c r="J598" s="38">
        <f t="shared" si="127"/>
        <v>7.9343064140858441E-2</v>
      </c>
      <c r="K598" s="31">
        <v>9109638.6414575838</v>
      </c>
      <c r="L598" s="31">
        <v>8885583.8229903057</v>
      </c>
      <c r="M598" s="31">
        <v>9216016.2586270943</v>
      </c>
      <c r="N598" s="31">
        <v>8717760.7323227078</v>
      </c>
      <c r="O598" s="31">
        <f t="shared" si="128"/>
        <v>8982249.8638494238</v>
      </c>
      <c r="P598" s="7">
        <f t="shared" si="129"/>
        <v>0.11661268666871576</v>
      </c>
      <c r="Q598" s="26">
        <v>0.41775504062594043</v>
      </c>
      <c r="R598" s="8">
        <v>168.60000610351563</v>
      </c>
      <c r="S598" s="7">
        <f t="shared" si="130"/>
        <v>0.37644013151628924</v>
      </c>
      <c r="T598" s="38">
        <f t="shared" si="131"/>
        <v>0.30360261960364848</v>
      </c>
      <c r="U598" s="31">
        <v>0</v>
      </c>
      <c r="V598" s="31">
        <v>453.16287231445313</v>
      </c>
      <c r="W598" s="31">
        <v>0</v>
      </c>
      <c r="X598" s="31">
        <v>1382.3653564453125</v>
      </c>
      <c r="Y598" s="31">
        <f t="shared" si="132"/>
        <v>458.88205718994141</v>
      </c>
      <c r="Z598" s="7">
        <f t="shared" si="133"/>
        <v>9.7713586678138675E-3</v>
      </c>
      <c r="AA598" s="31" t="s">
        <v>1087</v>
      </c>
      <c r="AB598" s="31" t="s">
        <v>1086</v>
      </c>
      <c r="AC598" s="31" t="s">
        <v>1087</v>
      </c>
      <c r="AD598" s="31">
        <f t="shared" si="134"/>
        <v>1</v>
      </c>
      <c r="AE598" s="31">
        <f t="shared" si="135"/>
        <v>1</v>
      </c>
      <c r="AF598" s="7">
        <f t="shared" si="136"/>
        <v>0.5</v>
      </c>
      <c r="AG598" s="38">
        <f t="shared" si="137"/>
        <v>0.25488567933390693</v>
      </c>
      <c r="AH598" s="38">
        <f t="shared" si="138"/>
        <v>21.261045435947125</v>
      </c>
      <c r="AI598" s="38" t="str">
        <f t="shared" si="139"/>
        <v>G3</v>
      </c>
    </row>
    <row r="599" spans="1:35" x14ac:dyDescent="0.25">
      <c r="A599" s="1">
        <v>15226</v>
      </c>
      <c r="B599" s="1" t="s">
        <v>560</v>
      </c>
      <c r="C599" s="1">
        <v>15</v>
      </c>
      <c r="D599" s="1" t="s">
        <v>827</v>
      </c>
      <c r="E599" s="31">
        <v>234670.9681656186</v>
      </c>
      <c r="F599" s="31">
        <v>159075.68505018073</v>
      </c>
      <c r="G599" s="31">
        <v>223769.91370345364</v>
      </c>
      <c r="H599" s="31">
        <v>198579.86326107531</v>
      </c>
      <c r="I599" s="31">
        <f t="shared" si="126"/>
        <v>204024.10754508208</v>
      </c>
      <c r="J599" s="38">
        <f t="shared" si="127"/>
        <v>0.18743806531088952</v>
      </c>
      <c r="K599" s="31">
        <v>12244218.041886786</v>
      </c>
      <c r="L599" s="31">
        <v>14226162.158083064</v>
      </c>
      <c r="M599" s="31">
        <v>17879861.921070904</v>
      </c>
      <c r="N599" s="31">
        <v>16245961.684522135</v>
      </c>
      <c r="O599" s="31">
        <f t="shared" si="128"/>
        <v>15149050.951390723</v>
      </c>
      <c r="P599" s="7">
        <f t="shared" si="129"/>
        <v>0.22188658573817149</v>
      </c>
      <c r="Q599" s="26">
        <v>0.11437565582371459</v>
      </c>
      <c r="R599" s="8">
        <v>95.099998474121094</v>
      </c>
      <c r="S599" s="7">
        <f t="shared" si="130"/>
        <v>0.21233365739510829</v>
      </c>
      <c r="T599" s="38">
        <f t="shared" si="131"/>
        <v>0.18286529965233145</v>
      </c>
      <c r="U599" s="31">
        <v>6603.39501953125</v>
      </c>
      <c r="V599" s="31">
        <v>0</v>
      </c>
      <c r="W599" s="31">
        <v>0</v>
      </c>
      <c r="X599" s="31">
        <v>0</v>
      </c>
      <c r="Y599" s="31">
        <f t="shared" si="132"/>
        <v>1650.8487548828125</v>
      </c>
      <c r="Z599" s="7">
        <f t="shared" si="133"/>
        <v>3.5152900483962288E-2</v>
      </c>
      <c r="AA599" s="31" t="s">
        <v>1085</v>
      </c>
      <c r="AB599" s="31" t="s">
        <v>1088</v>
      </c>
      <c r="AC599" s="31" t="s">
        <v>1088</v>
      </c>
      <c r="AD599" s="31">
        <f t="shared" si="134"/>
        <v>0</v>
      </c>
      <c r="AE599" s="31">
        <f t="shared" si="135"/>
        <v>1</v>
      </c>
      <c r="AF599" s="7">
        <f t="shared" si="136"/>
        <v>0.5</v>
      </c>
      <c r="AG599" s="38">
        <f t="shared" si="137"/>
        <v>0.26757645024198112</v>
      </c>
      <c r="AH599" s="38">
        <f t="shared" si="138"/>
        <v>21.262660506840071</v>
      </c>
      <c r="AI599" s="38" t="str">
        <f t="shared" si="139"/>
        <v>G3</v>
      </c>
    </row>
    <row r="600" spans="1:35" x14ac:dyDescent="0.25">
      <c r="A600" s="1">
        <v>18094</v>
      </c>
      <c r="B600" s="1" t="s">
        <v>280</v>
      </c>
      <c r="C600" s="1">
        <v>18</v>
      </c>
      <c r="D600" s="1" t="s">
        <v>1121</v>
      </c>
      <c r="E600" s="31">
        <v>107813.25178189928</v>
      </c>
      <c r="F600" s="31">
        <v>123935.76511452688</v>
      </c>
      <c r="G600" s="31">
        <v>120102.06903082291</v>
      </c>
      <c r="H600" s="31">
        <v>114030.33014662167</v>
      </c>
      <c r="I600" s="31">
        <f t="shared" si="126"/>
        <v>116470.35401846768</v>
      </c>
      <c r="J600" s="38">
        <f t="shared" si="127"/>
        <v>0.10318358576625494</v>
      </c>
      <c r="K600" s="31">
        <v>5726944.4998857034</v>
      </c>
      <c r="L600" s="31">
        <v>5761046.7855144134</v>
      </c>
      <c r="M600" s="31">
        <v>5821932.6775376899</v>
      </c>
      <c r="N600" s="31">
        <v>6354794.3625621907</v>
      </c>
      <c r="O600" s="31">
        <f t="shared" si="128"/>
        <v>5916179.5813749991</v>
      </c>
      <c r="P600" s="7">
        <f t="shared" si="129"/>
        <v>6.4271583254634113E-2</v>
      </c>
      <c r="Q600" s="26">
        <v>0.56442249371804865</v>
      </c>
      <c r="R600" s="8">
        <v>97.400001525878906</v>
      </c>
      <c r="S600" s="7">
        <f t="shared" si="130"/>
        <v>0.21746896830820511</v>
      </c>
      <c r="T600" s="38">
        <f t="shared" si="131"/>
        <v>0.28205434842696264</v>
      </c>
      <c r="U600" s="31">
        <v>0</v>
      </c>
      <c r="V600" s="31">
        <v>1102.6944580078125</v>
      </c>
      <c r="W600" s="31">
        <v>0</v>
      </c>
      <c r="X600" s="31">
        <v>0</v>
      </c>
      <c r="Y600" s="31">
        <f t="shared" si="132"/>
        <v>275.67361450195313</v>
      </c>
      <c r="Z600" s="7">
        <f t="shared" si="133"/>
        <v>5.8701483754817069E-3</v>
      </c>
      <c r="AA600" s="31" t="s">
        <v>1085</v>
      </c>
      <c r="AB600" s="31" t="s">
        <v>1088</v>
      </c>
      <c r="AC600" s="31" t="s">
        <v>1087</v>
      </c>
      <c r="AD600" s="31">
        <f t="shared" si="134"/>
        <v>0</v>
      </c>
      <c r="AE600" s="31">
        <f t="shared" si="135"/>
        <v>1</v>
      </c>
      <c r="AF600" s="7">
        <f t="shared" si="136"/>
        <v>0.5</v>
      </c>
      <c r="AG600" s="38">
        <f t="shared" si="137"/>
        <v>0.25293507418774086</v>
      </c>
      <c r="AH600" s="38">
        <f t="shared" si="138"/>
        <v>21.272433612698617</v>
      </c>
      <c r="AI600" s="38" t="str">
        <f t="shared" si="139"/>
        <v>G3</v>
      </c>
    </row>
    <row r="601" spans="1:35" x14ac:dyDescent="0.25">
      <c r="A601" s="1">
        <v>54553</v>
      </c>
      <c r="B601" s="1" t="s">
        <v>556</v>
      </c>
      <c r="C601" s="1">
        <v>54</v>
      </c>
      <c r="D601" s="1" t="s">
        <v>12</v>
      </c>
      <c r="E601" s="31">
        <v>185495.0668095997</v>
      </c>
      <c r="F601" s="31">
        <v>50087.886509102507</v>
      </c>
      <c r="G601" s="31">
        <v>44716.822027776747</v>
      </c>
      <c r="H601" s="31">
        <v>55397.269202158015</v>
      </c>
      <c r="I601" s="31">
        <f t="shared" si="126"/>
        <v>83924.26113715925</v>
      </c>
      <c r="J601" s="38">
        <f t="shared" si="127"/>
        <v>7.1863922057120819E-2</v>
      </c>
      <c r="K601" s="31">
        <v>6645477.4299345668</v>
      </c>
      <c r="L601" s="31">
        <v>6949698.8373213904</v>
      </c>
      <c r="M601" s="31">
        <v>6655624.7041103244</v>
      </c>
      <c r="N601" s="31">
        <v>6315551.4849183168</v>
      </c>
      <c r="O601" s="31">
        <f t="shared" si="128"/>
        <v>6641588.1140711494</v>
      </c>
      <c r="P601" s="7">
        <f t="shared" si="129"/>
        <v>7.6655083803964116E-2</v>
      </c>
      <c r="Q601" s="26">
        <v>0.92828568640843012</v>
      </c>
      <c r="R601" s="8">
        <v>303.20001220703125</v>
      </c>
      <c r="S601" s="7">
        <f t="shared" si="130"/>
        <v>0.67696707199926598</v>
      </c>
      <c r="T601" s="38">
        <f t="shared" si="131"/>
        <v>0.56063594740388678</v>
      </c>
      <c r="U601" s="31">
        <v>0</v>
      </c>
      <c r="V601" s="31">
        <v>0</v>
      </c>
      <c r="W601" s="31">
        <v>873.26751708984375</v>
      </c>
      <c r="X601" s="31">
        <v>1899.660400390625</v>
      </c>
      <c r="Y601" s="31">
        <f t="shared" si="132"/>
        <v>693.23197937011719</v>
      </c>
      <c r="Z601" s="7">
        <f t="shared" si="133"/>
        <v>1.4761567170232864E-2</v>
      </c>
      <c r="AA601" s="31" t="s">
        <v>1087</v>
      </c>
      <c r="AB601" s="31" t="s">
        <v>1088</v>
      </c>
      <c r="AC601" s="31" t="s">
        <v>1087</v>
      </c>
      <c r="AD601" s="31">
        <f t="shared" si="134"/>
        <v>0</v>
      </c>
      <c r="AE601" s="31">
        <f t="shared" si="135"/>
        <v>0</v>
      </c>
      <c r="AF601" s="7">
        <f t="shared" si="136"/>
        <v>0</v>
      </c>
      <c r="AG601" s="38">
        <f t="shared" si="137"/>
        <v>7.380783585116432E-3</v>
      </c>
      <c r="AH601" s="38">
        <f t="shared" si="138"/>
        <v>21.329355101537466</v>
      </c>
      <c r="AI601" s="38" t="str">
        <f t="shared" si="139"/>
        <v>G3</v>
      </c>
    </row>
    <row r="602" spans="1:35" x14ac:dyDescent="0.25">
      <c r="A602" s="1">
        <v>13222</v>
      </c>
      <c r="B602" s="1" t="s">
        <v>1025</v>
      </c>
      <c r="C602" s="1">
        <v>13</v>
      </c>
      <c r="D602" s="1" t="s">
        <v>222</v>
      </c>
      <c r="E602" s="31">
        <v>36915.872917239969</v>
      </c>
      <c r="F602" s="31">
        <v>56673.299590693081</v>
      </c>
      <c r="G602" s="31">
        <v>110798.2856465299</v>
      </c>
      <c r="H602" s="31">
        <v>113169.38141696571</v>
      </c>
      <c r="I602" s="31">
        <f t="shared" si="126"/>
        <v>79389.209892857165</v>
      </c>
      <c r="J602" s="38">
        <f t="shared" si="127"/>
        <v>6.7499764417885272E-2</v>
      </c>
      <c r="K602" s="31">
        <v>5561520.5821562475</v>
      </c>
      <c r="L602" s="31">
        <v>6661639.083697902</v>
      </c>
      <c r="M602" s="31">
        <v>6814829.1175015038</v>
      </c>
      <c r="N602" s="31">
        <v>12911784.643395552</v>
      </c>
      <c r="O602" s="31">
        <f t="shared" si="128"/>
        <v>7987443.356687801</v>
      </c>
      <c r="P602" s="7">
        <f t="shared" si="129"/>
        <v>9.9630274176094699E-2</v>
      </c>
      <c r="Q602" s="26">
        <v>0.83652312599681022</v>
      </c>
      <c r="R602" s="8">
        <v>0</v>
      </c>
      <c r="S602" s="7">
        <f t="shared" si="130"/>
        <v>0</v>
      </c>
      <c r="T602" s="38">
        <f t="shared" si="131"/>
        <v>0.31205113339096829</v>
      </c>
      <c r="U602" s="31">
        <v>0</v>
      </c>
      <c r="V602" s="31">
        <v>1191.483642578125</v>
      </c>
      <c r="W602" s="31">
        <v>1406.092041015625</v>
      </c>
      <c r="X602" s="31">
        <v>1388.3572998046875</v>
      </c>
      <c r="Y602" s="31">
        <f t="shared" si="132"/>
        <v>996.48324584960938</v>
      </c>
      <c r="Z602" s="7">
        <f t="shared" si="133"/>
        <v>2.1218949508050866E-2</v>
      </c>
      <c r="AA602" s="31" t="s">
        <v>1085</v>
      </c>
      <c r="AB602" s="31" t="s">
        <v>1088</v>
      </c>
      <c r="AC602" s="31" t="s">
        <v>1087</v>
      </c>
      <c r="AD602" s="31">
        <f t="shared" si="134"/>
        <v>0</v>
      </c>
      <c r="AE602" s="31">
        <f t="shared" si="135"/>
        <v>1</v>
      </c>
      <c r="AF602" s="7">
        <f t="shared" si="136"/>
        <v>0.5</v>
      </c>
      <c r="AG602" s="38">
        <f t="shared" si="137"/>
        <v>0.26060947475402541</v>
      </c>
      <c r="AH602" s="38">
        <f t="shared" si="138"/>
        <v>21.338679085429298</v>
      </c>
      <c r="AI602" s="38" t="str">
        <f t="shared" si="139"/>
        <v>G3</v>
      </c>
    </row>
    <row r="603" spans="1:35" x14ac:dyDescent="0.25">
      <c r="A603" s="1">
        <v>76622</v>
      </c>
      <c r="B603" s="1" t="s">
        <v>749</v>
      </c>
      <c r="C603" s="1">
        <v>76</v>
      </c>
      <c r="D603" s="1" t="s">
        <v>57</v>
      </c>
      <c r="E603" s="31">
        <v>100032.51923405891</v>
      </c>
      <c r="F603" s="31">
        <v>111007.95652999678</v>
      </c>
      <c r="G603" s="31">
        <v>121827.08500533724</v>
      </c>
      <c r="H603" s="31">
        <v>163585.47211275206</v>
      </c>
      <c r="I603" s="31">
        <f t="shared" si="126"/>
        <v>124113.25822053626</v>
      </c>
      <c r="J603" s="38">
        <f t="shared" si="127"/>
        <v>0.11053848364118206</v>
      </c>
      <c r="K603" s="31">
        <v>10202339.189769929</v>
      </c>
      <c r="L603" s="31">
        <v>10568117.417862849</v>
      </c>
      <c r="M603" s="31">
        <v>10876488.185600771</v>
      </c>
      <c r="N603" s="31">
        <v>10933791.779774401</v>
      </c>
      <c r="O603" s="31">
        <f t="shared" si="128"/>
        <v>10645184.143251989</v>
      </c>
      <c r="P603" s="7">
        <f t="shared" si="129"/>
        <v>0.14500075578329158</v>
      </c>
      <c r="Q603" s="26">
        <v>0.75555962295231993</v>
      </c>
      <c r="R603" s="8">
        <v>309.79998779296875</v>
      </c>
      <c r="S603" s="7">
        <f t="shared" si="130"/>
        <v>0.69170310751310338</v>
      </c>
      <c r="T603" s="38">
        <f t="shared" si="131"/>
        <v>0.53075449541623831</v>
      </c>
      <c r="U603" s="31">
        <v>0</v>
      </c>
      <c r="V603" s="31">
        <v>0</v>
      </c>
      <c r="W603" s="31">
        <v>0</v>
      </c>
      <c r="X603" s="31">
        <v>0</v>
      </c>
      <c r="Y603" s="31">
        <f t="shared" si="132"/>
        <v>0</v>
      </c>
      <c r="Z603" s="7">
        <f t="shared" si="133"/>
        <v>0</v>
      </c>
      <c r="AA603" s="31" t="s">
        <v>1087</v>
      </c>
      <c r="AB603" s="31" t="s">
        <v>1088</v>
      </c>
      <c r="AC603" s="31" t="s">
        <v>1087</v>
      </c>
      <c r="AD603" s="31">
        <f t="shared" si="134"/>
        <v>0</v>
      </c>
      <c r="AE603" s="31">
        <f t="shared" si="135"/>
        <v>0</v>
      </c>
      <c r="AF603" s="7">
        <f t="shared" si="136"/>
        <v>0</v>
      </c>
      <c r="AG603" s="38">
        <f t="shared" si="137"/>
        <v>0</v>
      </c>
      <c r="AH603" s="38">
        <f t="shared" si="138"/>
        <v>21.376432635247344</v>
      </c>
      <c r="AI603" s="38" t="str">
        <f t="shared" si="139"/>
        <v>G3</v>
      </c>
    </row>
    <row r="604" spans="1:35" x14ac:dyDescent="0.25">
      <c r="A604" s="1">
        <v>41524</v>
      </c>
      <c r="B604" s="1" t="s">
        <v>421</v>
      </c>
      <c r="C604" s="1">
        <v>41</v>
      </c>
      <c r="D604" s="1" t="s">
        <v>99</v>
      </c>
      <c r="E604" s="31">
        <v>181476.63202292277</v>
      </c>
      <c r="F604" s="31">
        <v>213540.92766727717</v>
      </c>
      <c r="G604" s="31">
        <v>230907.01354676959</v>
      </c>
      <c r="H604" s="31">
        <v>302247.95948608808</v>
      </c>
      <c r="I604" s="31">
        <f t="shared" si="126"/>
        <v>232043.13318076439</v>
      </c>
      <c r="J604" s="38">
        <f t="shared" si="127"/>
        <v>0.21440125451972886</v>
      </c>
      <c r="K604" s="31">
        <v>19239395.825500187</v>
      </c>
      <c r="L604" s="31">
        <v>13348489.806819694</v>
      </c>
      <c r="M604" s="31">
        <v>22908240.453601219</v>
      </c>
      <c r="N604" s="31">
        <v>15585983.147228274</v>
      </c>
      <c r="O604" s="31">
        <f t="shared" si="128"/>
        <v>17770527.308287345</v>
      </c>
      <c r="P604" s="7">
        <f t="shared" si="129"/>
        <v>0.26663799469255528</v>
      </c>
      <c r="Q604" s="26">
        <v>0.48217618799914325</v>
      </c>
      <c r="R604" s="8">
        <v>148</v>
      </c>
      <c r="S604" s="7">
        <f t="shared" si="130"/>
        <v>0.33044565508618379</v>
      </c>
      <c r="T604" s="38">
        <f t="shared" si="131"/>
        <v>0.35975327925929412</v>
      </c>
      <c r="U604" s="31">
        <v>0</v>
      </c>
      <c r="V604" s="31">
        <v>12092.54296875</v>
      </c>
      <c r="W604" s="31">
        <v>13206.357421875</v>
      </c>
      <c r="X604" s="31">
        <v>0</v>
      </c>
      <c r="Y604" s="31">
        <f t="shared" si="132"/>
        <v>6324.72509765625</v>
      </c>
      <c r="Z604" s="7">
        <f t="shared" si="133"/>
        <v>0.13467765068648663</v>
      </c>
      <c r="AA604" s="31" t="s">
        <v>1087</v>
      </c>
      <c r="AB604" s="31" t="s">
        <v>1088</v>
      </c>
      <c r="AC604" s="31" t="s">
        <v>1087</v>
      </c>
      <c r="AD604" s="31">
        <f t="shared" si="134"/>
        <v>0</v>
      </c>
      <c r="AE604" s="31">
        <f t="shared" si="135"/>
        <v>0</v>
      </c>
      <c r="AF604" s="7">
        <f t="shared" si="136"/>
        <v>0</v>
      </c>
      <c r="AG604" s="38">
        <f t="shared" si="137"/>
        <v>6.7338825343243314E-2</v>
      </c>
      <c r="AH604" s="38">
        <f t="shared" si="138"/>
        <v>21.38311197074221</v>
      </c>
      <c r="AI604" s="38" t="str">
        <f t="shared" si="139"/>
        <v>G3</v>
      </c>
    </row>
    <row r="605" spans="1:35" x14ac:dyDescent="0.25">
      <c r="A605" s="1">
        <v>41020</v>
      </c>
      <c r="B605" s="1" t="s">
        <v>128</v>
      </c>
      <c r="C605" s="1">
        <v>41</v>
      </c>
      <c r="D605" s="1" t="s">
        <v>99</v>
      </c>
      <c r="E605" s="31">
        <v>38093.782716012814</v>
      </c>
      <c r="F605" s="31">
        <v>50859.85728128576</v>
      </c>
      <c r="G605" s="31">
        <v>61761.642870791176</v>
      </c>
      <c r="H605" s="31">
        <v>64583.905008363465</v>
      </c>
      <c r="I605" s="31">
        <f t="shared" si="126"/>
        <v>53824.796969113304</v>
      </c>
      <c r="J605" s="38">
        <f t="shared" si="127"/>
        <v>4.2898691145801887E-2</v>
      </c>
      <c r="K605" s="31">
        <v>7683758.5329903308</v>
      </c>
      <c r="L605" s="31">
        <v>8373480.2809849912</v>
      </c>
      <c r="M605" s="31">
        <v>9524570.6446342133</v>
      </c>
      <c r="N605" s="31">
        <v>9633255.2196867112</v>
      </c>
      <c r="O605" s="31">
        <f t="shared" si="128"/>
        <v>8803766.1695740614</v>
      </c>
      <c r="P605" s="7">
        <f t="shared" si="129"/>
        <v>0.11356577885541712</v>
      </c>
      <c r="Q605" s="26">
        <v>0.6327372203168381</v>
      </c>
      <c r="R605" s="8">
        <v>134.30000305175781</v>
      </c>
      <c r="S605" s="7">
        <f t="shared" si="130"/>
        <v>0.29985711139536886</v>
      </c>
      <c r="T605" s="38">
        <f t="shared" si="131"/>
        <v>0.34872003685587466</v>
      </c>
      <c r="U605" s="31">
        <v>0</v>
      </c>
      <c r="V605" s="31">
        <v>0</v>
      </c>
      <c r="W605" s="31">
        <v>0</v>
      </c>
      <c r="X605" s="31">
        <v>0</v>
      </c>
      <c r="Y605" s="31">
        <f t="shared" si="132"/>
        <v>0</v>
      </c>
      <c r="Z605" s="7">
        <f t="shared" si="133"/>
        <v>0</v>
      </c>
      <c r="AA605" s="31" t="s">
        <v>1085</v>
      </c>
      <c r="AB605" s="31" t="s">
        <v>1088</v>
      </c>
      <c r="AC605" s="31" t="s">
        <v>1087</v>
      </c>
      <c r="AD605" s="31">
        <f t="shared" si="134"/>
        <v>0</v>
      </c>
      <c r="AE605" s="31">
        <f t="shared" si="135"/>
        <v>1</v>
      </c>
      <c r="AF605" s="7">
        <f t="shared" si="136"/>
        <v>0.5</v>
      </c>
      <c r="AG605" s="38">
        <f t="shared" si="137"/>
        <v>0.25</v>
      </c>
      <c r="AH605" s="38">
        <f t="shared" si="138"/>
        <v>21.387290933389217</v>
      </c>
      <c r="AI605" s="38" t="str">
        <f t="shared" si="139"/>
        <v>G3</v>
      </c>
    </row>
    <row r="606" spans="1:35" x14ac:dyDescent="0.25">
      <c r="A606" s="1">
        <v>15762</v>
      </c>
      <c r="B606" s="1" t="s">
        <v>584</v>
      </c>
      <c r="C606" s="1">
        <v>15</v>
      </c>
      <c r="D606" s="1" t="s">
        <v>827</v>
      </c>
      <c r="E606" s="31">
        <v>155325.69878150226</v>
      </c>
      <c r="F606" s="31">
        <v>165548.71056753554</v>
      </c>
      <c r="G606" s="31">
        <v>188305.43559396343</v>
      </c>
      <c r="H606" s="31">
        <v>285997.84409704263</v>
      </c>
      <c r="I606" s="31">
        <f t="shared" si="126"/>
        <v>198794.42226001096</v>
      </c>
      <c r="J606" s="38">
        <f t="shared" si="127"/>
        <v>0.18240544941348016</v>
      </c>
      <c r="K606" s="31">
        <v>7492067.1130250674</v>
      </c>
      <c r="L606" s="31">
        <v>9228793.7388985883</v>
      </c>
      <c r="M606" s="31">
        <v>24840581.674502306</v>
      </c>
      <c r="N606" s="31">
        <v>15434217.873401139</v>
      </c>
      <c r="O606" s="31">
        <f t="shared" si="128"/>
        <v>14248915.099956773</v>
      </c>
      <c r="P606" s="7">
        <f t="shared" si="129"/>
        <v>0.20652030272896268</v>
      </c>
      <c r="Q606" s="26">
        <v>0.16495867768595041</v>
      </c>
      <c r="R606" s="8">
        <v>29.700000762939453</v>
      </c>
      <c r="S606" s="7">
        <f t="shared" si="130"/>
        <v>6.6312406811957339E-2</v>
      </c>
      <c r="T606" s="38">
        <f t="shared" si="131"/>
        <v>0.14593046240895682</v>
      </c>
      <c r="U606" s="31">
        <v>4612.33642578125</v>
      </c>
      <c r="V606" s="31">
        <v>8696.0166015625</v>
      </c>
      <c r="W606" s="31">
        <v>5151.0146484375</v>
      </c>
      <c r="X606" s="31">
        <v>5998.6748046875</v>
      </c>
      <c r="Y606" s="31">
        <f t="shared" si="132"/>
        <v>6114.5106201171875</v>
      </c>
      <c r="Z606" s="7">
        <f t="shared" si="133"/>
        <v>0.13020137835241483</v>
      </c>
      <c r="AA606" s="31" t="s">
        <v>1087</v>
      </c>
      <c r="AB606" s="31" t="s">
        <v>1086</v>
      </c>
      <c r="AC606" s="31" t="s">
        <v>1087</v>
      </c>
      <c r="AD606" s="31">
        <f t="shared" si="134"/>
        <v>1</v>
      </c>
      <c r="AE606" s="31">
        <f t="shared" si="135"/>
        <v>1</v>
      </c>
      <c r="AF606" s="7">
        <f t="shared" si="136"/>
        <v>0.5</v>
      </c>
      <c r="AG606" s="38">
        <f t="shared" si="137"/>
        <v>0.31510068917620743</v>
      </c>
      <c r="AH606" s="38">
        <f t="shared" si="138"/>
        <v>21.447886699954815</v>
      </c>
      <c r="AI606" s="38" t="str">
        <f t="shared" si="139"/>
        <v>G3</v>
      </c>
    </row>
    <row r="607" spans="1:35" x14ac:dyDescent="0.25">
      <c r="A607" s="1">
        <v>15761</v>
      </c>
      <c r="B607" s="1" t="s">
        <v>316</v>
      </c>
      <c r="C607" s="1">
        <v>15</v>
      </c>
      <c r="D607" s="1" t="s">
        <v>827</v>
      </c>
      <c r="E607" s="31">
        <v>128248.51243728254</v>
      </c>
      <c r="F607" s="31">
        <v>292711.34149661998</v>
      </c>
      <c r="G607" s="31">
        <v>176553.12159299882</v>
      </c>
      <c r="H607" s="31">
        <v>140371.83938047415</v>
      </c>
      <c r="I607" s="31">
        <f t="shared" si="126"/>
        <v>184471.20372684387</v>
      </c>
      <c r="J607" s="38">
        <f t="shared" si="127"/>
        <v>0.1686219704156412</v>
      </c>
      <c r="K607" s="31">
        <v>13319834.474341692</v>
      </c>
      <c r="L607" s="31">
        <v>14422947.127505254</v>
      </c>
      <c r="M607" s="31">
        <v>14222301.717909284</v>
      </c>
      <c r="N607" s="31">
        <v>13904196.844396053</v>
      </c>
      <c r="O607" s="31">
        <f t="shared" si="128"/>
        <v>13967320.041038072</v>
      </c>
      <c r="P607" s="7">
        <f t="shared" si="129"/>
        <v>0.20171317349125217</v>
      </c>
      <c r="Q607" s="26">
        <v>0.21888766519823788</v>
      </c>
      <c r="R607" s="8">
        <v>95.599998474121094</v>
      </c>
      <c r="S607" s="7">
        <f t="shared" si="130"/>
        <v>0.21345002785148051</v>
      </c>
      <c r="T607" s="38">
        <f t="shared" si="131"/>
        <v>0.21135028884699017</v>
      </c>
      <c r="U607" s="31">
        <v>0</v>
      </c>
      <c r="V607" s="31">
        <v>0</v>
      </c>
      <c r="W607" s="31">
        <v>49383.48046875</v>
      </c>
      <c r="X607" s="31">
        <v>50054.5625</v>
      </c>
      <c r="Y607" s="31">
        <f t="shared" si="132"/>
        <v>24859.5107421875</v>
      </c>
      <c r="Z607" s="7">
        <f t="shared" si="133"/>
        <v>0.52935431220780871</v>
      </c>
      <c r="AA607" s="31" t="s">
        <v>1087</v>
      </c>
      <c r="AB607" s="31" t="s">
        <v>1088</v>
      </c>
      <c r="AC607" s="31" t="s">
        <v>1088</v>
      </c>
      <c r="AD607" s="31">
        <f t="shared" si="134"/>
        <v>0</v>
      </c>
      <c r="AE607" s="31">
        <f t="shared" si="135"/>
        <v>0</v>
      </c>
      <c r="AF607" s="7">
        <f t="shared" si="136"/>
        <v>0</v>
      </c>
      <c r="AG607" s="38">
        <f t="shared" si="137"/>
        <v>0.26467715610390435</v>
      </c>
      <c r="AH607" s="38">
        <f t="shared" si="138"/>
        <v>21.48831384555119</v>
      </c>
      <c r="AI607" s="38" t="str">
        <f t="shared" si="139"/>
        <v>G3</v>
      </c>
    </row>
    <row r="608" spans="1:35" x14ac:dyDescent="0.25">
      <c r="A608" s="1">
        <v>27450</v>
      </c>
      <c r="B608" s="1" t="s">
        <v>1156</v>
      </c>
      <c r="C608" s="1">
        <v>27</v>
      </c>
      <c r="D608" s="1" t="s">
        <v>1145</v>
      </c>
      <c r="E608" s="31">
        <v>16735.62139841669</v>
      </c>
      <c r="F608" s="31">
        <v>25720.143365747841</v>
      </c>
      <c r="G608" s="31">
        <v>55822.664230172064</v>
      </c>
      <c r="H608" s="31">
        <v>20498.435491585376</v>
      </c>
      <c r="I608" s="31">
        <f t="shared" si="126"/>
        <v>29694.216121480495</v>
      </c>
      <c r="J608" s="38">
        <f t="shared" si="127"/>
        <v>1.9677419086814609E-2</v>
      </c>
      <c r="K608" s="31">
        <v>3238298.4773863396</v>
      </c>
      <c r="L608" s="31">
        <v>2267959.1599977915</v>
      </c>
      <c r="M608" s="31">
        <v>2085667.7359608663</v>
      </c>
      <c r="N608" s="31">
        <v>2119167.1075135889</v>
      </c>
      <c r="O608" s="31">
        <f t="shared" si="128"/>
        <v>2427773.1202146467</v>
      </c>
      <c r="P608" s="7">
        <f t="shared" si="129"/>
        <v>4.7207489578447743E-3</v>
      </c>
      <c r="Q608" s="26">
        <v>0.35576392719249861</v>
      </c>
      <c r="R608" s="8">
        <v>0</v>
      </c>
      <c r="S608" s="7">
        <f t="shared" si="130"/>
        <v>0</v>
      </c>
      <c r="T608" s="38">
        <f t="shared" si="131"/>
        <v>0.12016155871678114</v>
      </c>
      <c r="U608" s="31">
        <v>1635.499755859375</v>
      </c>
      <c r="V608" s="31">
        <v>0</v>
      </c>
      <c r="W608" s="31">
        <v>0</v>
      </c>
      <c r="X608" s="31">
        <v>183.85733032226563</v>
      </c>
      <c r="Y608" s="31">
        <f t="shared" si="132"/>
        <v>454.83927154541016</v>
      </c>
      <c r="Z608" s="7">
        <f t="shared" si="133"/>
        <v>9.6852722586138387E-3</v>
      </c>
      <c r="AA608" s="31" t="s">
        <v>1085</v>
      </c>
      <c r="AB608" s="31" t="s">
        <v>1086</v>
      </c>
      <c r="AC608" s="31" t="s">
        <v>1088</v>
      </c>
      <c r="AD608" s="31">
        <f t="shared" si="134"/>
        <v>1</v>
      </c>
      <c r="AE608" s="31">
        <f t="shared" si="135"/>
        <v>2</v>
      </c>
      <c r="AF608" s="7">
        <f t="shared" si="136"/>
        <v>1</v>
      </c>
      <c r="AG608" s="38">
        <f t="shared" si="137"/>
        <v>0.50484263612930691</v>
      </c>
      <c r="AH608" s="38">
        <f t="shared" si="138"/>
        <v>21.489387131096755</v>
      </c>
      <c r="AI608" s="38" t="str">
        <f t="shared" si="139"/>
        <v>G3</v>
      </c>
    </row>
    <row r="609" spans="1:35" x14ac:dyDescent="0.25">
      <c r="A609" s="1">
        <v>5347</v>
      </c>
      <c r="B609" s="1" t="s">
        <v>433</v>
      </c>
      <c r="C609" s="1">
        <v>5</v>
      </c>
      <c r="D609" s="1" t="s">
        <v>15</v>
      </c>
      <c r="E609" s="31">
        <v>191942.43576513571</v>
      </c>
      <c r="F609" s="31">
        <v>273904.14359232533</v>
      </c>
      <c r="G609" s="31">
        <v>354357.10582941334</v>
      </c>
      <c r="H609" s="31">
        <v>273809.51888836554</v>
      </c>
      <c r="I609" s="31">
        <f t="shared" si="126"/>
        <v>273503.30101880996</v>
      </c>
      <c r="J609" s="38">
        <f t="shared" si="127"/>
        <v>0.25429908553580144</v>
      </c>
      <c r="K609" s="31">
        <v>8127381.2462686244</v>
      </c>
      <c r="L609" s="31">
        <v>9394834.2894533034</v>
      </c>
      <c r="M609" s="31">
        <v>10630006.870754262</v>
      </c>
      <c r="N609" s="31">
        <v>11351147.990505237</v>
      </c>
      <c r="O609" s="31">
        <f t="shared" si="128"/>
        <v>9875842.5992453583</v>
      </c>
      <c r="P609" s="7">
        <f t="shared" si="129"/>
        <v>0.13186727167962567</v>
      </c>
      <c r="Q609" s="26">
        <v>0.51422282424652899</v>
      </c>
      <c r="R609" s="8">
        <v>164.5</v>
      </c>
      <c r="S609" s="7">
        <f t="shared" si="130"/>
        <v>0.36728588014646779</v>
      </c>
      <c r="T609" s="38">
        <f t="shared" si="131"/>
        <v>0.33779199202420745</v>
      </c>
      <c r="U609" s="31">
        <v>6982.076171875</v>
      </c>
      <c r="V609" s="31">
        <v>5722.87646484375</v>
      </c>
      <c r="W609" s="31">
        <v>2976.7265625</v>
      </c>
      <c r="X609" s="31">
        <v>4110.904296875</v>
      </c>
      <c r="Y609" s="31">
        <f t="shared" si="132"/>
        <v>4948.1458740234375</v>
      </c>
      <c r="Z609" s="7">
        <f t="shared" si="133"/>
        <v>0.10536500026134855</v>
      </c>
      <c r="AA609" s="31" t="s">
        <v>1087</v>
      </c>
      <c r="AB609" s="31" t="s">
        <v>1088</v>
      </c>
      <c r="AC609" s="31" t="s">
        <v>1087</v>
      </c>
      <c r="AD609" s="31">
        <f t="shared" si="134"/>
        <v>0</v>
      </c>
      <c r="AE609" s="31">
        <f t="shared" si="135"/>
        <v>0</v>
      </c>
      <c r="AF609" s="7">
        <f t="shared" si="136"/>
        <v>0</v>
      </c>
      <c r="AG609" s="38">
        <f t="shared" si="137"/>
        <v>5.2682500130674277E-2</v>
      </c>
      <c r="AH609" s="38">
        <f t="shared" si="138"/>
        <v>21.492452589689439</v>
      </c>
      <c r="AI609" s="38" t="str">
        <f t="shared" si="139"/>
        <v>G3</v>
      </c>
    </row>
    <row r="610" spans="1:35" x14ac:dyDescent="0.25">
      <c r="A610" s="1">
        <v>15820</v>
      </c>
      <c r="B610" s="1" t="s">
        <v>463</v>
      </c>
      <c r="C610" s="1">
        <v>15</v>
      </c>
      <c r="D610" s="1" t="s">
        <v>827</v>
      </c>
      <c r="E610" s="31">
        <v>78740.840453924888</v>
      </c>
      <c r="F610" s="31">
        <v>61972.746689546955</v>
      </c>
      <c r="G610" s="31">
        <v>96203.698572968264</v>
      </c>
      <c r="H610" s="31">
        <v>65597.724191678804</v>
      </c>
      <c r="I610" s="31">
        <f t="shared" si="126"/>
        <v>75628.752477029731</v>
      </c>
      <c r="J610" s="38">
        <f t="shared" si="127"/>
        <v>6.3881011712737218E-2</v>
      </c>
      <c r="K610" s="31">
        <v>10366138.046951508</v>
      </c>
      <c r="L610" s="31">
        <v>9936712.9942127187</v>
      </c>
      <c r="M610" s="31">
        <v>10003966.630601799</v>
      </c>
      <c r="N610" s="31">
        <v>10345899.467788121</v>
      </c>
      <c r="O610" s="31">
        <f t="shared" si="128"/>
        <v>10163179.284888538</v>
      </c>
      <c r="P610" s="7">
        <f t="shared" si="129"/>
        <v>0.13677241663467599</v>
      </c>
      <c r="Q610" s="26">
        <v>0.38061721710882512</v>
      </c>
      <c r="R610" s="8">
        <v>186.80000305175781</v>
      </c>
      <c r="S610" s="7">
        <f t="shared" si="130"/>
        <v>0.41707600931445438</v>
      </c>
      <c r="T610" s="38">
        <f t="shared" si="131"/>
        <v>0.31148854768598516</v>
      </c>
      <c r="U610" s="31">
        <v>0</v>
      </c>
      <c r="V610" s="31">
        <v>2194.738525390625</v>
      </c>
      <c r="W610" s="31">
        <v>3622.4482421875</v>
      </c>
      <c r="X610" s="31">
        <v>2165.674072265625</v>
      </c>
      <c r="Y610" s="31">
        <f t="shared" si="132"/>
        <v>1995.7152099609375</v>
      </c>
      <c r="Z610" s="7">
        <f t="shared" si="133"/>
        <v>4.2496429768374984E-2</v>
      </c>
      <c r="AA610" s="31" t="s">
        <v>1085</v>
      </c>
      <c r="AB610" s="31" t="s">
        <v>1088</v>
      </c>
      <c r="AC610" s="31" t="s">
        <v>1088</v>
      </c>
      <c r="AD610" s="31">
        <f t="shared" si="134"/>
        <v>0</v>
      </c>
      <c r="AE610" s="31">
        <f t="shared" si="135"/>
        <v>1</v>
      </c>
      <c r="AF610" s="7">
        <f t="shared" si="136"/>
        <v>0.5</v>
      </c>
      <c r="AG610" s="38">
        <f t="shared" si="137"/>
        <v>0.27124821488418749</v>
      </c>
      <c r="AH610" s="38">
        <f t="shared" si="138"/>
        <v>21.553925809430329</v>
      </c>
      <c r="AI610" s="38" t="str">
        <f t="shared" si="139"/>
        <v>G3</v>
      </c>
    </row>
    <row r="611" spans="1:35" x14ac:dyDescent="0.25">
      <c r="A611" s="1">
        <v>66440</v>
      </c>
      <c r="B611" s="1" t="s">
        <v>399</v>
      </c>
      <c r="C611" s="1">
        <v>66</v>
      </c>
      <c r="D611" s="1" t="s">
        <v>38</v>
      </c>
      <c r="E611" s="31">
        <v>58406.297670757034</v>
      </c>
      <c r="F611" s="31">
        <v>64473.673988511153</v>
      </c>
      <c r="G611" s="31">
        <v>57508.777273127198</v>
      </c>
      <c r="H611" s="31">
        <v>62843.243526585655</v>
      </c>
      <c r="I611" s="31">
        <f t="shared" si="126"/>
        <v>60807.998114745264</v>
      </c>
      <c r="J611" s="38">
        <f t="shared" si="127"/>
        <v>4.9618745448235267E-2</v>
      </c>
      <c r="K611" s="31">
        <v>7047689.4923854703</v>
      </c>
      <c r="L611" s="31">
        <v>7951480.8912720094</v>
      </c>
      <c r="M611" s="31">
        <v>8252128.8879838074</v>
      </c>
      <c r="N611" s="31">
        <v>8485540.2864824906</v>
      </c>
      <c r="O611" s="31">
        <f t="shared" si="128"/>
        <v>7934209.8895309446</v>
      </c>
      <c r="P611" s="7">
        <f t="shared" si="129"/>
        <v>9.8721521879882312E-2</v>
      </c>
      <c r="Q611" s="26">
        <v>0.57286302780638521</v>
      </c>
      <c r="R611" s="8">
        <v>169.30000305175781</v>
      </c>
      <c r="S611" s="7">
        <f t="shared" si="130"/>
        <v>0.37800304334142587</v>
      </c>
      <c r="T611" s="38">
        <f t="shared" si="131"/>
        <v>0.34986253100923115</v>
      </c>
      <c r="U611" s="31">
        <v>0</v>
      </c>
      <c r="V611" s="31">
        <v>0</v>
      </c>
      <c r="W611" s="31">
        <v>0</v>
      </c>
      <c r="X611" s="31">
        <v>0</v>
      </c>
      <c r="Y611" s="31">
        <f t="shared" si="132"/>
        <v>0</v>
      </c>
      <c r="Z611" s="7">
        <f t="shared" si="133"/>
        <v>0</v>
      </c>
      <c r="AA611" s="31" t="s">
        <v>1085</v>
      </c>
      <c r="AB611" s="31" t="s">
        <v>1088</v>
      </c>
      <c r="AC611" s="31" t="s">
        <v>1088</v>
      </c>
      <c r="AD611" s="31">
        <f t="shared" si="134"/>
        <v>0</v>
      </c>
      <c r="AE611" s="31">
        <f t="shared" si="135"/>
        <v>1</v>
      </c>
      <c r="AF611" s="7">
        <f t="shared" si="136"/>
        <v>0.5</v>
      </c>
      <c r="AG611" s="38">
        <f t="shared" si="137"/>
        <v>0.25</v>
      </c>
      <c r="AH611" s="38">
        <f t="shared" si="138"/>
        <v>21.649375881915546</v>
      </c>
      <c r="AI611" s="38" t="str">
        <f t="shared" si="139"/>
        <v>G3</v>
      </c>
    </row>
    <row r="612" spans="1:35" x14ac:dyDescent="0.25">
      <c r="A612" s="1">
        <v>52838</v>
      </c>
      <c r="B612" s="1" t="s">
        <v>589</v>
      </c>
      <c r="C612" s="1">
        <v>52</v>
      </c>
      <c r="D612" s="1" t="s">
        <v>18</v>
      </c>
      <c r="E612" s="31">
        <v>73581.200930752879</v>
      </c>
      <c r="F612" s="31">
        <v>136247.19432357955</v>
      </c>
      <c r="G612" s="31">
        <v>66232.018558691823</v>
      </c>
      <c r="H612" s="31">
        <v>63592.649415818305</v>
      </c>
      <c r="I612" s="31">
        <f t="shared" si="126"/>
        <v>84913.265807210642</v>
      </c>
      <c r="J612" s="38">
        <f t="shared" si="127"/>
        <v>7.2815658223601254E-2</v>
      </c>
      <c r="K612" s="31">
        <v>8376186.758590648</v>
      </c>
      <c r="L612" s="31">
        <v>8887424.9305079859</v>
      </c>
      <c r="M612" s="31">
        <v>9135312.5754592381</v>
      </c>
      <c r="N612" s="31">
        <v>9928330.8393918946</v>
      </c>
      <c r="O612" s="31">
        <f t="shared" si="128"/>
        <v>9081813.7759874426</v>
      </c>
      <c r="P612" s="7">
        <f t="shared" si="129"/>
        <v>0.11831234927962006</v>
      </c>
      <c r="Q612" s="26">
        <v>0.43111899307864726</v>
      </c>
      <c r="R612" s="8">
        <v>172.10000610351563</v>
      </c>
      <c r="S612" s="7">
        <f t="shared" si="130"/>
        <v>0.38425472471089495</v>
      </c>
      <c r="T612" s="38">
        <f t="shared" si="131"/>
        <v>0.31122868902305406</v>
      </c>
      <c r="U612" s="31">
        <v>6004.005859375</v>
      </c>
      <c r="V612" s="31">
        <v>0</v>
      </c>
      <c r="W612" s="31">
        <v>0</v>
      </c>
      <c r="X612" s="31">
        <v>0</v>
      </c>
      <c r="Y612" s="31">
        <f t="shared" si="132"/>
        <v>1501.00146484375</v>
      </c>
      <c r="Z612" s="7">
        <f t="shared" si="133"/>
        <v>3.1962077061189968E-2</v>
      </c>
      <c r="AA612" s="31" t="s">
        <v>1085</v>
      </c>
      <c r="AB612" s="31" t="s">
        <v>1088</v>
      </c>
      <c r="AC612" s="31" t="s">
        <v>1088</v>
      </c>
      <c r="AD612" s="31">
        <f t="shared" si="134"/>
        <v>0</v>
      </c>
      <c r="AE612" s="31">
        <f t="shared" si="135"/>
        <v>1</v>
      </c>
      <c r="AF612" s="7">
        <f t="shared" si="136"/>
        <v>0.5</v>
      </c>
      <c r="AG612" s="38">
        <f t="shared" si="137"/>
        <v>0.26598103853059496</v>
      </c>
      <c r="AH612" s="38">
        <f t="shared" si="138"/>
        <v>21.667512859241675</v>
      </c>
      <c r="AI612" s="38" t="str">
        <f t="shared" si="139"/>
        <v>G3</v>
      </c>
    </row>
    <row r="613" spans="1:35" x14ac:dyDescent="0.25">
      <c r="A613" s="1">
        <v>54874</v>
      </c>
      <c r="B613" s="1" t="s">
        <v>472</v>
      </c>
      <c r="C613" s="1">
        <v>54</v>
      </c>
      <c r="D613" s="1" t="s">
        <v>12</v>
      </c>
      <c r="E613" s="31">
        <v>84881.735012269681</v>
      </c>
      <c r="F613" s="31">
        <v>98821.123183036951</v>
      </c>
      <c r="G613" s="31">
        <v>126248.99903945647</v>
      </c>
      <c r="H613" s="31">
        <v>152067.90713721004</v>
      </c>
      <c r="I613" s="31">
        <f t="shared" si="126"/>
        <v>115504.94109299328</v>
      </c>
      <c r="J613" s="38">
        <f t="shared" si="127"/>
        <v>0.10225455234044319</v>
      </c>
      <c r="K613" s="31">
        <v>4793727.1872324813</v>
      </c>
      <c r="L613" s="31">
        <v>5557706.781042804</v>
      </c>
      <c r="M613" s="31">
        <v>6152572.8719032537</v>
      </c>
      <c r="N613" s="31">
        <v>5922375.6919758748</v>
      </c>
      <c r="O613" s="31">
        <f t="shared" si="128"/>
        <v>5606595.6330386037</v>
      </c>
      <c r="P613" s="7">
        <f t="shared" si="129"/>
        <v>5.8986653699093131E-2</v>
      </c>
      <c r="Q613" s="26">
        <v>0.95674979087065637</v>
      </c>
      <c r="R613" s="8">
        <v>260.39999389648438</v>
      </c>
      <c r="S613" s="7">
        <f t="shared" si="130"/>
        <v>0.58140572005109492</v>
      </c>
      <c r="T613" s="38">
        <f t="shared" si="131"/>
        <v>0.53238072154028149</v>
      </c>
      <c r="U613" s="31">
        <v>2275.23388671875</v>
      </c>
      <c r="V613" s="31">
        <v>590.3822021484375</v>
      </c>
      <c r="W613" s="31">
        <v>2373.3017578125</v>
      </c>
      <c r="X613" s="31">
        <v>802.37451171875</v>
      </c>
      <c r="Y613" s="31">
        <f t="shared" si="132"/>
        <v>1510.3230895996094</v>
      </c>
      <c r="Z613" s="7">
        <f t="shared" si="133"/>
        <v>3.2160570197779466E-2</v>
      </c>
      <c r="AA613" s="31" t="s">
        <v>1087</v>
      </c>
      <c r="AB613" s="31" t="s">
        <v>1088</v>
      </c>
      <c r="AC613" s="31" t="s">
        <v>1087</v>
      </c>
      <c r="AD613" s="31">
        <f t="shared" si="134"/>
        <v>0</v>
      </c>
      <c r="AE613" s="31">
        <f t="shared" si="135"/>
        <v>0</v>
      </c>
      <c r="AF613" s="7">
        <f t="shared" si="136"/>
        <v>0</v>
      </c>
      <c r="AG613" s="38">
        <f t="shared" si="137"/>
        <v>1.6080285098889733E-2</v>
      </c>
      <c r="AH613" s="38">
        <f t="shared" si="138"/>
        <v>21.690518632653813</v>
      </c>
      <c r="AI613" s="38" t="str">
        <f t="shared" si="139"/>
        <v>G3</v>
      </c>
    </row>
    <row r="614" spans="1:35" x14ac:dyDescent="0.25">
      <c r="A614" s="1">
        <v>25594</v>
      </c>
      <c r="B614" s="1" t="s">
        <v>329</v>
      </c>
      <c r="C614" s="1">
        <v>25</v>
      </c>
      <c r="D614" s="1" t="s">
        <v>61</v>
      </c>
      <c r="E614" s="31">
        <v>206476.06414329843</v>
      </c>
      <c r="F614" s="31">
        <v>452432.6145532254</v>
      </c>
      <c r="G614" s="31">
        <v>375394.3756143396</v>
      </c>
      <c r="H614" s="31">
        <v>731570.53670868475</v>
      </c>
      <c r="I614" s="31">
        <f t="shared" si="126"/>
        <v>441468.39775488706</v>
      </c>
      <c r="J614" s="38">
        <f t="shared" si="127"/>
        <v>0.4159347806046661</v>
      </c>
      <c r="K614" s="31">
        <v>7667324.676190122</v>
      </c>
      <c r="L614" s="31">
        <v>8134518.23198047</v>
      </c>
      <c r="M614" s="31">
        <v>7616123.4139462914</v>
      </c>
      <c r="N614" s="31">
        <v>6729062.0923223915</v>
      </c>
      <c r="O614" s="31">
        <f t="shared" si="128"/>
        <v>7536757.103609818</v>
      </c>
      <c r="P614" s="7">
        <f t="shared" si="129"/>
        <v>9.1936577161223193E-2</v>
      </c>
      <c r="Q614" s="26">
        <v>0.22531858283153619</v>
      </c>
      <c r="R614" s="8">
        <v>65.300003051757813</v>
      </c>
      <c r="S614" s="7">
        <f t="shared" si="130"/>
        <v>0.14579798841599939</v>
      </c>
      <c r="T614" s="38">
        <f t="shared" si="131"/>
        <v>0.15435104946958625</v>
      </c>
      <c r="U614" s="31">
        <v>0</v>
      </c>
      <c r="V614" s="31">
        <v>2456.184326171875</v>
      </c>
      <c r="W614" s="31">
        <v>0</v>
      </c>
      <c r="X614" s="31">
        <v>28264.080078125</v>
      </c>
      <c r="Y614" s="31">
        <f t="shared" si="132"/>
        <v>7680.0661010742188</v>
      </c>
      <c r="Z614" s="7">
        <f t="shared" si="133"/>
        <v>0.16353805796126905</v>
      </c>
      <c r="AA614" s="31" t="s">
        <v>1087</v>
      </c>
      <c r="AB614" s="31" t="s">
        <v>1088</v>
      </c>
      <c r="AC614" s="31" t="s">
        <v>1087</v>
      </c>
      <c r="AD614" s="31">
        <f t="shared" si="134"/>
        <v>0</v>
      </c>
      <c r="AE614" s="31">
        <f t="shared" si="135"/>
        <v>0</v>
      </c>
      <c r="AF614" s="7">
        <f t="shared" si="136"/>
        <v>0</v>
      </c>
      <c r="AG614" s="38">
        <f t="shared" si="137"/>
        <v>8.1769028980634526E-2</v>
      </c>
      <c r="AH614" s="38">
        <f t="shared" si="138"/>
        <v>21.735161968496229</v>
      </c>
      <c r="AI614" s="38" t="str">
        <f t="shared" si="139"/>
        <v>G3</v>
      </c>
    </row>
    <row r="615" spans="1:35" x14ac:dyDescent="0.25">
      <c r="A615" s="1">
        <v>50325</v>
      </c>
      <c r="B615" s="1" t="s">
        <v>953</v>
      </c>
      <c r="C615" s="1">
        <v>50</v>
      </c>
      <c r="D615" s="1" t="s">
        <v>145</v>
      </c>
      <c r="E615" s="31">
        <v>31139.21703237994</v>
      </c>
      <c r="F615" s="31">
        <v>51582.306135471183</v>
      </c>
      <c r="G615" s="31">
        <v>20034.370320637976</v>
      </c>
      <c r="H615" s="31">
        <v>88981.13673932651</v>
      </c>
      <c r="I615" s="31">
        <f t="shared" si="126"/>
        <v>47934.257556953904</v>
      </c>
      <c r="J615" s="38">
        <f t="shared" si="127"/>
        <v>3.7230123980856955E-2</v>
      </c>
      <c r="K615" s="31">
        <v>7175082.346201906</v>
      </c>
      <c r="L615" s="31">
        <v>7954458.6258389466</v>
      </c>
      <c r="M615" s="31">
        <v>7478868.3257110519</v>
      </c>
      <c r="N615" s="31">
        <v>7303482.1643881602</v>
      </c>
      <c r="O615" s="31">
        <f t="shared" si="128"/>
        <v>7477972.8655350162</v>
      </c>
      <c r="P615" s="7">
        <f t="shared" si="129"/>
        <v>9.0933067260690809E-2</v>
      </c>
      <c r="Q615" s="26">
        <v>7.9517093272969991E-2</v>
      </c>
      <c r="R615" s="8">
        <v>60</v>
      </c>
      <c r="S615" s="7">
        <f t="shared" si="130"/>
        <v>0.13396445476466912</v>
      </c>
      <c r="T615" s="38">
        <f t="shared" si="131"/>
        <v>0.10147153843277663</v>
      </c>
      <c r="U615" s="31">
        <v>0</v>
      </c>
      <c r="V615" s="31">
        <v>0</v>
      </c>
      <c r="W615" s="31">
        <v>5023.806640625</v>
      </c>
      <c r="X615" s="31">
        <v>0</v>
      </c>
      <c r="Y615" s="31">
        <f t="shared" si="132"/>
        <v>1255.95166015625</v>
      </c>
      <c r="Z615" s="7">
        <f t="shared" si="133"/>
        <v>2.6744027029462152E-2</v>
      </c>
      <c r="AA615" s="31" t="s">
        <v>1085</v>
      </c>
      <c r="AB615" s="31" t="s">
        <v>1086</v>
      </c>
      <c r="AC615" s="31" t="s">
        <v>1088</v>
      </c>
      <c r="AD615" s="31">
        <f t="shared" si="134"/>
        <v>1</v>
      </c>
      <c r="AE615" s="31">
        <f t="shared" si="135"/>
        <v>2</v>
      </c>
      <c r="AF615" s="7">
        <f t="shared" si="136"/>
        <v>1</v>
      </c>
      <c r="AG615" s="38">
        <f t="shared" si="137"/>
        <v>0.51337201351473105</v>
      </c>
      <c r="AH615" s="38">
        <f t="shared" si="138"/>
        <v>21.735789197612153</v>
      </c>
      <c r="AI615" s="38" t="str">
        <f t="shared" si="139"/>
        <v>G3</v>
      </c>
    </row>
    <row r="616" spans="1:35" x14ac:dyDescent="0.25">
      <c r="A616" s="1">
        <v>41483</v>
      </c>
      <c r="B616" s="1" t="s">
        <v>184</v>
      </c>
      <c r="C616" s="1">
        <v>41</v>
      </c>
      <c r="D616" s="1" t="s">
        <v>99</v>
      </c>
      <c r="E616" s="31">
        <v>65316.800656340252</v>
      </c>
      <c r="F616" s="31">
        <v>70445.170021441198</v>
      </c>
      <c r="G616" s="31">
        <v>71653.210660013312</v>
      </c>
      <c r="H616" s="31">
        <v>96586.144959824844</v>
      </c>
      <c r="I616" s="31">
        <f t="shared" si="126"/>
        <v>76000.331574404903</v>
      </c>
      <c r="J616" s="38">
        <f t="shared" si="127"/>
        <v>6.4238588654878179E-2</v>
      </c>
      <c r="K616" s="31">
        <v>6524950.8943908317</v>
      </c>
      <c r="L616" s="31">
        <v>7651397.9821361769</v>
      </c>
      <c r="M616" s="31">
        <v>8385560.7071963986</v>
      </c>
      <c r="N616" s="31">
        <v>8635896.939961331</v>
      </c>
      <c r="O616" s="31">
        <f t="shared" si="128"/>
        <v>7799451.630921185</v>
      </c>
      <c r="P616" s="7">
        <f t="shared" si="129"/>
        <v>9.64210540823527E-2</v>
      </c>
      <c r="Q616" s="26">
        <v>0.34490375512780058</v>
      </c>
      <c r="R616" s="8">
        <v>125.19999694824219</v>
      </c>
      <c r="S616" s="7">
        <f t="shared" si="130"/>
        <v>0.27953915546182501</v>
      </c>
      <c r="T616" s="38">
        <f t="shared" si="131"/>
        <v>0.24028798822399278</v>
      </c>
      <c r="U616" s="31">
        <v>0</v>
      </c>
      <c r="V616" s="31">
        <v>1313.2972412109375</v>
      </c>
      <c r="W616" s="31">
        <v>35694.203125</v>
      </c>
      <c r="X616" s="31">
        <v>0</v>
      </c>
      <c r="Y616" s="31">
        <f t="shared" si="132"/>
        <v>9251.8750915527344</v>
      </c>
      <c r="Z616" s="7">
        <f t="shared" si="133"/>
        <v>0.19700789876810343</v>
      </c>
      <c r="AA616" s="31" t="s">
        <v>1085</v>
      </c>
      <c r="AB616" s="31" t="s">
        <v>1088</v>
      </c>
      <c r="AC616" s="31" t="s">
        <v>1088</v>
      </c>
      <c r="AD616" s="31">
        <f t="shared" si="134"/>
        <v>0</v>
      </c>
      <c r="AE616" s="31">
        <f t="shared" si="135"/>
        <v>1</v>
      </c>
      <c r="AF616" s="7">
        <f t="shared" si="136"/>
        <v>0.5</v>
      </c>
      <c r="AG616" s="38">
        <f t="shared" si="137"/>
        <v>0.34850394938405171</v>
      </c>
      <c r="AH616" s="38">
        <f t="shared" si="138"/>
        <v>21.767684208764091</v>
      </c>
      <c r="AI616" s="38" t="str">
        <f t="shared" si="139"/>
        <v>G3</v>
      </c>
    </row>
    <row r="617" spans="1:35" x14ac:dyDescent="0.25">
      <c r="A617" s="1">
        <v>52390</v>
      </c>
      <c r="B617" s="1" t="s">
        <v>620</v>
      </c>
      <c r="C617" s="1">
        <v>52</v>
      </c>
      <c r="D617" s="1" t="s">
        <v>18</v>
      </c>
      <c r="E617" s="31">
        <v>10064.632187048002</v>
      </c>
      <c r="F617" s="31">
        <v>35489.527234017034</v>
      </c>
      <c r="G617" s="31">
        <v>7254.2403926043899</v>
      </c>
      <c r="H617" s="31">
        <v>75810.353059110857</v>
      </c>
      <c r="I617" s="31">
        <f t="shared" si="126"/>
        <v>32154.688218195071</v>
      </c>
      <c r="J617" s="38">
        <f t="shared" si="127"/>
        <v>2.2045173610094598E-2</v>
      </c>
      <c r="K617" s="31">
        <v>2371358.5911370241</v>
      </c>
      <c r="L617" s="31">
        <v>2262136.5111538395</v>
      </c>
      <c r="M617" s="31">
        <v>2428057.8896298204</v>
      </c>
      <c r="N617" s="31">
        <v>2220539.1732555726</v>
      </c>
      <c r="O617" s="31">
        <f t="shared" si="128"/>
        <v>2320523.0412940639</v>
      </c>
      <c r="P617" s="7">
        <f t="shared" si="129"/>
        <v>2.889875248250524E-3</v>
      </c>
      <c r="Q617" s="26">
        <v>0.7425301970756516</v>
      </c>
      <c r="R617" s="8">
        <v>59.5</v>
      </c>
      <c r="S617" s="7">
        <f t="shared" si="130"/>
        <v>0.13284808430829687</v>
      </c>
      <c r="T617" s="38">
        <f t="shared" si="131"/>
        <v>0.29275605221073303</v>
      </c>
      <c r="U617" s="31">
        <v>0</v>
      </c>
      <c r="V617" s="31">
        <v>3623.958984375</v>
      </c>
      <c r="W617" s="31">
        <v>0</v>
      </c>
      <c r="X617" s="31">
        <v>123697.5546875</v>
      </c>
      <c r="Y617" s="31">
        <f t="shared" si="132"/>
        <v>31830.37841796875</v>
      </c>
      <c r="Z617" s="7">
        <f t="shared" si="133"/>
        <v>0.67779081613878367</v>
      </c>
      <c r="AA617" s="31" t="s">
        <v>1087</v>
      </c>
      <c r="AB617" s="31" t="s">
        <v>1088</v>
      </c>
      <c r="AC617" s="31" t="s">
        <v>1087</v>
      </c>
      <c r="AD617" s="31">
        <f t="shared" si="134"/>
        <v>0</v>
      </c>
      <c r="AE617" s="31">
        <f t="shared" si="135"/>
        <v>0</v>
      </c>
      <c r="AF617" s="7">
        <f t="shared" si="136"/>
        <v>0</v>
      </c>
      <c r="AG617" s="38">
        <f t="shared" si="137"/>
        <v>0.33889540806939183</v>
      </c>
      <c r="AH617" s="38">
        <f t="shared" si="138"/>
        <v>21.789887796340647</v>
      </c>
      <c r="AI617" s="38" t="str">
        <f t="shared" si="139"/>
        <v>G3</v>
      </c>
    </row>
    <row r="618" spans="1:35" x14ac:dyDescent="0.25">
      <c r="A618" s="1">
        <v>13836</v>
      </c>
      <c r="B618" s="1" t="s">
        <v>1015</v>
      </c>
      <c r="C618" s="1">
        <v>13</v>
      </c>
      <c r="D618" s="1" t="s">
        <v>222</v>
      </c>
      <c r="E618" s="31">
        <v>171403.98051280418</v>
      </c>
      <c r="F618" s="31">
        <v>165358.73573182715</v>
      </c>
      <c r="G618" s="31">
        <v>189962.51960909116</v>
      </c>
      <c r="H618" s="31">
        <v>220768.86552041682</v>
      </c>
      <c r="I618" s="31">
        <f t="shared" si="126"/>
        <v>186873.52534353483</v>
      </c>
      <c r="J618" s="38">
        <f t="shared" si="127"/>
        <v>0.17093376573406344</v>
      </c>
      <c r="K618" s="31">
        <v>8690080.6522153039</v>
      </c>
      <c r="L618" s="31">
        <v>9836760.4078296255</v>
      </c>
      <c r="M618" s="31">
        <v>8522329.5671813227</v>
      </c>
      <c r="N618" s="31">
        <v>9041234.2905093897</v>
      </c>
      <c r="O618" s="31">
        <f t="shared" si="128"/>
        <v>9022601.2294339109</v>
      </c>
      <c r="P618" s="7">
        <f t="shared" si="129"/>
        <v>0.11730152769464702</v>
      </c>
      <c r="Q618" s="26">
        <v>0.92718379337102319</v>
      </c>
      <c r="R618" s="8">
        <v>181.10000610351563</v>
      </c>
      <c r="S618" s="7">
        <f t="shared" si="130"/>
        <v>0.4043493929255953</v>
      </c>
      <c r="T618" s="38">
        <f t="shared" si="131"/>
        <v>0.48294490466375511</v>
      </c>
      <c r="U618" s="31">
        <v>0</v>
      </c>
      <c r="V618" s="31">
        <v>0</v>
      </c>
      <c r="W618" s="31">
        <v>0</v>
      </c>
      <c r="X618" s="31">
        <v>0</v>
      </c>
      <c r="Y618" s="31">
        <f t="shared" si="132"/>
        <v>0</v>
      </c>
      <c r="Z618" s="7">
        <f t="shared" si="133"/>
        <v>0</v>
      </c>
      <c r="AA618" s="31" t="s">
        <v>1087</v>
      </c>
      <c r="AB618" s="31" t="s">
        <v>1087</v>
      </c>
      <c r="AC618" s="31" t="s">
        <v>1087</v>
      </c>
      <c r="AD618" s="31">
        <f t="shared" si="134"/>
        <v>0</v>
      </c>
      <c r="AE618" s="31">
        <f t="shared" si="135"/>
        <v>0</v>
      </c>
      <c r="AF618" s="7">
        <f t="shared" si="136"/>
        <v>0</v>
      </c>
      <c r="AG618" s="38">
        <f t="shared" si="137"/>
        <v>0</v>
      </c>
      <c r="AH618" s="38">
        <f t="shared" si="138"/>
        <v>21.795955679927285</v>
      </c>
      <c r="AI618" s="38" t="str">
        <f t="shared" si="139"/>
        <v>G3</v>
      </c>
    </row>
    <row r="619" spans="1:35" x14ac:dyDescent="0.25">
      <c r="A619" s="1">
        <v>27810</v>
      </c>
      <c r="B619" s="1" t="s">
        <v>1159</v>
      </c>
      <c r="C619" s="1">
        <v>27</v>
      </c>
      <c r="D619" s="1" t="s">
        <v>1145</v>
      </c>
      <c r="E619" s="31">
        <v>127061.90583832521</v>
      </c>
      <c r="F619" s="31">
        <v>89590.753980261827</v>
      </c>
      <c r="G619" s="31">
        <v>80969.188395629331</v>
      </c>
      <c r="H619" s="31">
        <v>113960.87528368724</v>
      </c>
      <c r="I619" s="31">
        <f t="shared" si="126"/>
        <v>102895.6808744759</v>
      </c>
      <c r="J619" s="38">
        <f t="shared" si="127"/>
        <v>9.0120444842343689E-2</v>
      </c>
      <c r="K619" s="31">
        <v>23997110.873797625</v>
      </c>
      <c r="L619" s="31">
        <v>4760404.8862184109</v>
      </c>
      <c r="M619" s="31">
        <v>3189961.4080066299</v>
      </c>
      <c r="N619" s="31">
        <v>5697747.5112231821</v>
      </c>
      <c r="O619" s="31">
        <f t="shared" si="128"/>
        <v>9411306.1698114611</v>
      </c>
      <c r="P619" s="7">
        <f t="shared" si="129"/>
        <v>0.12393713732113168</v>
      </c>
      <c r="Q619" s="26">
        <v>0.43942869057547956</v>
      </c>
      <c r="R619" s="8">
        <v>134.39999389648438</v>
      </c>
      <c r="S619" s="7">
        <f t="shared" si="130"/>
        <v>0.30008036504528973</v>
      </c>
      <c r="T619" s="38">
        <f t="shared" si="131"/>
        <v>0.28781539764730035</v>
      </c>
      <c r="U619" s="31">
        <v>1170.234130859375</v>
      </c>
      <c r="V619" s="31">
        <v>8470.6337890625</v>
      </c>
      <c r="W619" s="31">
        <v>545.83465576171875</v>
      </c>
      <c r="X619" s="31">
        <v>0</v>
      </c>
      <c r="Y619" s="31">
        <f t="shared" si="132"/>
        <v>2546.6756439208984</v>
      </c>
      <c r="Z619" s="7">
        <f t="shared" si="133"/>
        <v>5.4228490169613883E-2</v>
      </c>
      <c r="AA619" s="31" t="s">
        <v>1085</v>
      </c>
      <c r="AB619" s="31" t="s">
        <v>1087</v>
      </c>
      <c r="AC619" s="31" t="s">
        <v>1087</v>
      </c>
      <c r="AD619" s="31">
        <f t="shared" si="134"/>
        <v>0</v>
      </c>
      <c r="AE619" s="31">
        <f t="shared" si="135"/>
        <v>1</v>
      </c>
      <c r="AF619" s="7">
        <f t="shared" si="136"/>
        <v>0.5</v>
      </c>
      <c r="AG619" s="38">
        <f t="shared" si="137"/>
        <v>0.27711424508480692</v>
      </c>
      <c r="AH619" s="38">
        <f t="shared" si="138"/>
        <v>21.835002919148362</v>
      </c>
      <c r="AI619" s="38" t="str">
        <f t="shared" si="139"/>
        <v>G3</v>
      </c>
    </row>
    <row r="620" spans="1:35" x14ac:dyDescent="0.25">
      <c r="A620" s="1">
        <v>25120</v>
      </c>
      <c r="B620" s="1" t="s">
        <v>649</v>
      </c>
      <c r="C620" s="1">
        <v>25</v>
      </c>
      <c r="D620" s="1" t="s">
        <v>61</v>
      </c>
      <c r="E620" s="31">
        <v>121027.06745114198</v>
      </c>
      <c r="F620" s="31">
        <v>131578.52982901514</v>
      </c>
      <c r="G620" s="31">
        <v>186453.39790307559</v>
      </c>
      <c r="H620" s="31">
        <v>190767.50060668858</v>
      </c>
      <c r="I620" s="31">
        <f t="shared" si="126"/>
        <v>157456.62394748032</v>
      </c>
      <c r="J620" s="38">
        <f t="shared" si="127"/>
        <v>0.14262537669181644</v>
      </c>
      <c r="K620" s="31">
        <v>15273738.570120206</v>
      </c>
      <c r="L620" s="31">
        <v>21474096.196185783</v>
      </c>
      <c r="M620" s="31">
        <v>19660519.130883005</v>
      </c>
      <c r="N620" s="31">
        <v>12170196.201500168</v>
      </c>
      <c r="O620" s="31">
        <f t="shared" si="128"/>
        <v>17144637.524672288</v>
      </c>
      <c r="P620" s="7">
        <f t="shared" si="129"/>
        <v>0.2559533857723793</v>
      </c>
      <c r="Q620" s="26">
        <v>0.23316292509446543</v>
      </c>
      <c r="R620" s="8">
        <v>111.69999694824219</v>
      </c>
      <c r="S620" s="7">
        <f t="shared" si="130"/>
        <v>0.24939715313977448</v>
      </c>
      <c r="T620" s="38">
        <f t="shared" si="131"/>
        <v>0.24617115466887307</v>
      </c>
      <c r="U620" s="31">
        <v>2581.2900390625</v>
      </c>
      <c r="V620" s="31">
        <v>3733.059814453125</v>
      </c>
      <c r="W620" s="31">
        <v>0</v>
      </c>
      <c r="X620" s="31">
        <v>0</v>
      </c>
      <c r="Y620" s="31">
        <f t="shared" si="132"/>
        <v>1578.5874633789063</v>
      </c>
      <c r="Z620" s="7">
        <f t="shared" si="133"/>
        <v>3.3614180488223046E-2</v>
      </c>
      <c r="AA620" s="31" t="s">
        <v>1085</v>
      </c>
      <c r="AB620" s="31" t="s">
        <v>1088</v>
      </c>
      <c r="AC620" s="31" t="s">
        <v>1087</v>
      </c>
      <c r="AD620" s="31">
        <f t="shared" si="134"/>
        <v>0</v>
      </c>
      <c r="AE620" s="31">
        <f t="shared" si="135"/>
        <v>1</v>
      </c>
      <c r="AF620" s="7">
        <f t="shared" si="136"/>
        <v>0.5</v>
      </c>
      <c r="AG620" s="38">
        <f t="shared" si="137"/>
        <v>0.26680709024411153</v>
      </c>
      <c r="AH620" s="38">
        <f t="shared" si="138"/>
        <v>21.853454053493369</v>
      </c>
      <c r="AI620" s="38" t="str">
        <f t="shared" si="139"/>
        <v>G3</v>
      </c>
    </row>
    <row r="621" spans="1:35" x14ac:dyDescent="0.25">
      <c r="A621" s="1">
        <v>68167</v>
      </c>
      <c r="B621" s="1" t="s">
        <v>969</v>
      </c>
      <c r="C621" s="1">
        <v>68</v>
      </c>
      <c r="D621" s="1" t="s">
        <v>350</v>
      </c>
      <c r="E621" s="31">
        <v>208263.87043597028</v>
      </c>
      <c r="F621" s="31">
        <v>213827.36710503412</v>
      </c>
      <c r="G621" s="31">
        <v>216432.68326637277</v>
      </c>
      <c r="H621" s="31">
        <v>190143.55480331546</v>
      </c>
      <c r="I621" s="31">
        <f t="shared" si="126"/>
        <v>207166.86890267316</v>
      </c>
      <c r="J621" s="38">
        <f t="shared" si="127"/>
        <v>0.19046239849880175</v>
      </c>
      <c r="K621" s="31">
        <v>11461163.271296553</v>
      </c>
      <c r="L621" s="31">
        <v>12288752.608989377</v>
      </c>
      <c r="M621" s="31">
        <v>12466147.364081062</v>
      </c>
      <c r="N621" s="31">
        <v>12370956.739190361</v>
      </c>
      <c r="O621" s="31">
        <f t="shared" si="128"/>
        <v>12146754.995889338</v>
      </c>
      <c r="P621" s="7">
        <f t="shared" si="129"/>
        <v>0.17063417838638803</v>
      </c>
      <c r="Q621" s="26">
        <v>0.5532258064516129</v>
      </c>
      <c r="R621" s="8">
        <v>290.79998779296875</v>
      </c>
      <c r="S621" s="7">
        <f t="shared" si="130"/>
        <v>0.64928103017095817</v>
      </c>
      <c r="T621" s="38">
        <f t="shared" si="131"/>
        <v>0.45771367166965304</v>
      </c>
      <c r="U621" s="31">
        <v>3564.19677734375</v>
      </c>
      <c r="V621" s="31">
        <v>0</v>
      </c>
      <c r="W621" s="31">
        <v>0</v>
      </c>
      <c r="X621" s="31">
        <v>0</v>
      </c>
      <c r="Y621" s="31">
        <f t="shared" si="132"/>
        <v>891.0491943359375</v>
      </c>
      <c r="Z621" s="7">
        <f t="shared" si="133"/>
        <v>1.8973854244466799E-2</v>
      </c>
      <c r="AA621" s="31" t="s">
        <v>1087</v>
      </c>
      <c r="AB621" s="31" t="s">
        <v>1088</v>
      </c>
      <c r="AC621" s="31" t="s">
        <v>1087</v>
      </c>
      <c r="AD621" s="31">
        <f t="shared" si="134"/>
        <v>0</v>
      </c>
      <c r="AE621" s="31">
        <f t="shared" si="135"/>
        <v>0</v>
      </c>
      <c r="AF621" s="7">
        <f t="shared" si="136"/>
        <v>0</v>
      </c>
      <c r="AG621" s="38">
        <f t="shared" si="137"/>
        <v>9.4869271222333997E-3</v>
      </c>
      <c r="AH621" s="38">
        <f t="shared" si="138"/>
        <v>21.922099909689607</v>
      </c>
      <c r="AI621" s="38" t="str">
        <f t="shared" si="139"/>
        <v>G3</v>
      </c>
    </row>
    <row r="622" spans="1:35" x14ac:dyDescent="0.25">
      <c r="A622" s="1">
        <v>66682</v>
      </c>
      <c r="B622" s="1" t="s">
        <v>627</v>
      </c>
      <c r="C622" s="1">
        <v>66</v>
      </c>
      <c r="D622" s="1" t="s">
        <v>38</v>
      </c>
      <c r="E622" s="31">
        <v>132298.91879628066</v>
      </c>
      <c r="F622" s="31">
        <v>153670.18721720923</v>
      </c>
      <c r="G622" s="31">
        <v>171660.41794734125</v>
      </c>
      <c r="H622" s="31">
        <v>227318.18165225224</v>
      </c>
      <c r="I622" s="31">
        <f t="shared" si="126"/>
        <v>171236.92640327083</v>
      </c>
      <c r="J622" s="38">
        <f t="shared" si="127"/>
        <v>0.15588639823131381</v>
      </c>
      <c r="K622" s="31">
        <v>8263865.5431996472</v>
      </c>
      <c r="L622" s="31">
        <v>9231527.1761371009</v>
      </c>
      <c r="M622" s="31">
        <v>8888935.9959534127</v>
      </c>
      <c r="N622" s="31">
        <v>8719640.2519647684</v>
      </c>
      <c r="O622" s="31">
        <f t="shared" si="128"/>
        <v>8775992.2418137323</v>
      </c>
      <c r="P622" s="7">
        <f t="shared" si="129"/>
        <v>0.11309164816329698</v>
      </c>
      <c r="Q622" s="26">
        <v>0.83331025889519594</v>
      </c>
      <c r="R622" s="8">
        <v>250.60000610351563</v>
      </c>
      <c r="S622" s="7">
        <f t="shared" si="130"/>
        <v>0.55952488636133701</v>
      </c>
      <c r="T622" s="38">
        <f t="shared" si="131"/>
        <v>0.50197559780660994</v>
      </c>
      <c r="U622" s="31">
        <v>0</v>
      </c>
      <c r="V622" s="31">
        <v>0</v>
      </c>
      <c r="W622" s="31">
        <v>0</v>
      </c>
      <c r="X622" s="31">
        <v>0</v>
      </c>
      <c r="Y622" s="31">
        <f t="shared" si="132"/>
        <v>0</v>
      </c>
      <c r="Z622" s="7">
        <f t="shared" si="133"/>
        <v>0</v>
      </c>
      <c r="AA622" s="31" t="s">
        <v>1087</v>
      </c>
      <c r="AB622" s="31" t="s">
        <v>1088</v>
      </c>
      <c r="AC622" s="31" t="s">
        <v>1087</v>
      </c>
      <c r="AD622" s="31">
        <f t="shared" si="134"/>
        <v>0</v>
      </c>
      <c r="AE622" s="31">
        <f t="shared" si="135"/>
        <v>0</v>
      </c>
      <c r="AF622" s="7">
        <f t="shared" si="136"/>
        <v>0</v>
      </c>
      <c r="AG622" s="38">
        <f t="shared" si="137"/>
        <v>0</v>
      </c>
      <c r="AH622" s="38">
        <f t="shared" si="138"/>
        <v>21.928733201264127</v>
      </c>
      <c r="AI622" s="38" t="str">
        <f t="shared" si="139"/>
        <v>G3</v>
      </c>
    </row>
    <row r="623" spans="1:35" x14ac:dyDescent="0.25">
      <c r="A623" s="1">
        <v>19693</v>
      </c>
      <c r="B623" s="1" t="s">
        <v>635</v>
      </c>
      <c r="C623" s="1">
        <v>19</v>
      </c>
      <c r="D623" s="1" t="s">
        <v>80</v>
      </c>
      <c r="E623" s="31">
        <v>54727.312442222028</v>
      </c>
      <c r="F623" s="31">
        <v>41016.069995740429</v>
      </c>
      <c r="G623" s="31">
        <v>72432.968874164435</v>
      </c>
      <c r="H623" s="31">
        <v>55434.141649456033</v>
      </c>
      <c r="I623" s="31">
        <f t="shared" si="126"/>
        <v>55902.623240395733</v>
      </c>
      <c r="J623" s="38">
        <f t="shared" si="127"/>
        <v>4.4898219024613543E-2</v>
      </c>
      <c r="K623" s="31">
        <v>4141576.3578877938</v>
      </c>
      <c r="L623" s="31">
        <v>3940044.6308025601</v>
      </c>
      <c r="M623" s="31">
        <v>4167945.5357099958</v>
      </c>
      <c r="N623" s="31">
        <v>3822811.7330813492</v>
      </c>
      <c r="O623" s="31">
        <f t="shared" si="128"/>
        <v>4018094.5643704245</v>
      </c>
      <c r="P623" s="7">
        <f t="shared" si="129"/>
        <v>3.1869239208046192E-2</v>
      </c>
      <c r="Q623" s="26">
        <v>9.049123814995691E-2</v>
      </c>
      <c r="R623" s="8">
        <v>21.299999237060547</v>
      </c>
      <c r="S623" s="7">
        <f t="shared" si="130"/>
        <v>4.7557379738011406E-2</v>
      </c>
      <c r="T623" s="38">
        <f t="shared" si="131"/>
        <v>5.66392856986715E-2</v>
      </c>
      <c r="U623" s="31">
        <v>15506.390625</v>
      </c>
      <c r="V623" s="31">
        <v>0</v>
      </c>
      <c r="W623" s="31">
        <v>5938.1728515625</v>
      </c>
      <c r="X623" s="31">
        <v>0</v>
      </c>
      <c r="Y623" s="31">
        <f t="shared" si="132"/>
        <v>5361.140869140625</v>
      </c>
      <c r="Z623" s="7">
        <f t="shared" si="133"/>
        <v>0.11415924741499502</v>
      </c>
      <c r="AA623" s="31" t="s">
        <v>1085</v>
      </c>
      <c r="AB623" s="31" t="s">
        <v>1086</v>
      </c>
      <c r="AC623" s="31" t="s">
        <v>1087</v>
      </c>
      <c r="AD623" s="31">
        <f t="shared" si="134"/>
        <v>1</v>
      </c>
      <c r="AE623" s="31">
        <f t="shared" si="135"/>
        <v>2</v>
      </c>
      <c r="AF623" s="7">
        <f t="shared" si="136"/>
        <v>1</v>
      </c>
      <c r="AG623" s="38">
        <f t="shared" si="137"/>
        <v>0.55707962370749753</v>
      </c>
      <c r="AH623" s="38">
        <f t="shared" si="138"/>
        <v>21.953904281026084</v>
      </c>
      <c r="AI623" s="38" t="str">
        <f t="shared" si="139"/>
        <v>G3</v>
      </c>
    </row>
    <row r="624" spans="1:35" x14ac:dyDescent="0.25">
      <c r="A624" s="1">
        <v>20310</v>
      </c>
      <c r="B624" s="1" t="s">
        <v>193</v>
      </c>
      <c r="C624" s="1">
        <v>20</v>
      </c>
      <c r="D624" s="1" t="s">
        <v>28</v>
      </c>
      <c r="E624" s="31">
        <v>63195.467481597021</v>
      </c>
      <c r="F624" s="31">
        <v>72050.054789067814</v>
      </c>
      <c r="G624" s="31">
        <v>75644.527465734922</v>
      </c>
      <c r="H624" s="31">
        <v>82571.386097156239</v>
      </c>
      <c r="I624" s="31">
        <f t="shared" si="126"/>
        <v>73365.358958388999</v>
      </c>
      <c r="J624" s="38">
        <f t="shared" si="127"/>
        <v>6.1702909287239198E-2</v>
      </c>
      <c r="K624" s="31">
        <v>5096815.6099814614</v>
      </c>
      <c r="L624" s="31">
        <v>6674645.8727297569</v>
      </c>
      <c r="M624" s="31">
        <v>7109088.5182481753</v>
      </c>
      <c r="N624" s="31">
        <v>5658037.2979943063</v>
      </c>
      <c r="O624" s="31">
        <f t="shared" si="128"/>
        <v>6134646.8247384243</v>
      </c>
      <c r="P624" s="7">
        <f t="shared" si="129"/>
        <v>6.800105307234687E-2</v>
      </c>
      <c r="Q624" s="26">
        <v>0.18826895565092991</v>
      </c>
      <c r="R624" s="8">
        <v>16.200000762939453</v>
      </c>
      <c r="S624" s="7">
        <f t="shared" si="130"/>
        <v>3.6170404489906792E-2</v>
      </c>
      <c r="T624" s="38">
        <f t="shared" si="131"/>
        <v>9.7480137737727846E-2</v>
      </c>
      <c r="U624" s="31">
        <v>0</v>
      </c>
      <c r="V624" s="31">
        <v>0</v>
      </c>
      <c r="W624" s="31">
        <v>0</v>
      </c>
      <c r="X624" s="31">
        <v>0</v>
      </c>
      <c r="Y624" s="31">
        <f t="shared" si="132"/>
        <v>0</v>
      </c>
      <c r="Z624" s="7">
        <f t="shared" si="133"/>
        <v>0</v>
      </c>
      <c r="AA624" s="31" t="s">
        <v>1085</v>
      </c>
      <c r="AB624" s="31" t="s">
        <v>1086</v>
      </c>
      <c r="AC624" s="31" t="s">
        <v>1087</v>
      </c>
      <c r="AD624" s="31">
        <f t="shared" si="134"/>
        <v>1</v>
      </c>
      <c r="AE624" s="31">
        <f t="shared" si="135"/>
        <v>2</v>
      </c>
      <c r="AF624" s="7">
        <f t="shared" si="136"/>
        <v>1</v>
      </c>
      <c r="AG624" s="38">
        <f t="shared" si="137"/>
        <v>0.5</v>
      </c>
      <c r="AH624" s="38">
        <f t="shared" si="138"/>
        <v>21.972768234165571</v>
      </c>
      <c r="AI624" s="38" t="str">
        <f t="shared" si="139"/>
        <v>G3</v>
      </c>
    </row>
    <row r="625" spans="1:35" x14ac:dyDescent="0.25">
      <c r="A625" s="1">
        <v>25322</v>
      </c>
      <c r="B625" s="1" t="s">
        <v>803</v>
      </c>
      <c r="C625" s="1">
        <v>25</v>
      </c>
      <c r="D625" s="1" t="s">
        <v>61</v>
      </c>
      <c r="E625" s="31">
        <v>326827.3303477086</v>
      </c>
      <c r="F625" s="31">
        <v>394836.38543865707</v>
      </c>
      <c r="G625" s="31">
        <v>447255.7877260918</v>
      </c>
      <c r="H625" s="31">
        <v>472967.88122395659</v>
      </c>
      <c r="I625" s="31">
        <f t="shared" si="126"/>
        <v>410471.84618410352</v>
      </c>
      <c r="J625" s="38">
        <f t="shared" si="127"/>
        <v>0.38610626709061185</v>
      </c>
      <c r="K625" s="31">
        <v>9126459.2646849528</v>
      </c>
      <c r="L625" s="31">
        <v>6944857.9084315691</v>
      </c>
      <c r="M625" s="31">
        <v>8088550.7657150859</v>
      </c>
      <c r="N625" s="31">
        <v>7327172.7619716115</v>
      </c>
      <c r="O625" s="31">
        <f t="shared" si="128"/>
        <v>7871760.1752008051</v>
      </c>
      <c r="P625" s="7">
        <f t="shared" si="129"/>
        <v>9.7655438374028791E-2</v>
      </c>
      <c r="Q625" s="26">
        <v>0.35253065925875737</v>
      </c>
      <c r="R625" s="8">
        <v>164.60000610351563</v>
      </c>
      <c r="S625" s="7">
        <f t="shared" si="130"/>
        <v>0.36750916786531129</v>
      </c>
      <c r="T625" s="38">
        <f t="shared" si="131"/>
        <v>0.27256508849936584</v>
      </c>
      <c r="U625" s="31">
        <v>0</v>
      </c>
      <c r="V625" s="31">
        <v>0</v>
      </c>
      <c r="W625" s="31">
        <v>774.8955078125</v>
      </c>
      <c r="X625" s="31">
        <v>0</v>
      </c>
      <c r="Y625" s="31">
        <f t="shared" si="132"/>
        <v>193.723876953125</v>
      </c>
      <c r="Z625" s="7">
        <f t="shared" si="133"/>
        <v>4.1251242112630548E-3</v>
      </c>
      <c r="AA625" s="31" t="s">
        <v>1087</v>
      </c>
      <c r="AB625" s="31" t="s">
        <v>1088</v>
      </c>
      <c r="AC625" s="31" t="s">
        <v>1087</v>
      </c>
      <c r="AD625" s="31">
        <f t="shared" si="134"/>
        <v>0</v>
      </c>
      <c r="AE625" s="31">
        <f t="shared" si="135"/>
        <v>0</v>
      </c>
      <c r="AF625" s="7">
        <f t="shared" si="136"/>
        <v>0</v>
      </c>
      <c r="AG625" s="38">
        <f t="shared" si="137"/>
        <v>2.0625621056315274E-3</v>
      </c>
      <c r="AH625" s="38">
        <f t="shared" si="138"/>
        <v>22.024463923186975</v>
      </c>
      <c r="AI625" s="38" t="str">
        <f t="shared" si="139"/>
        <v>G3</v>
      </c>
    </row>
    <row r="626" spans="1:35" x14ac:dyDescent="0.25">
      <c r="A626" s="1">
        <v>25769</v>
      </c>
      <c r="B626" s="1" t="s">
        <v>785</v>
      </c>
      <c r="C626" s="1">
        <v>25</v>
      </c>
      <c r="D626" s="1" t="s">
        <v>61</v>
      </c>
      <c r="E626" s="31">
        <v>396765.58876579296</v>
      </c>
      <c r="F626" s="31">
        <v>338371.80356570246</v>
      </c>
      <c r="G626" s="31">
        <v>350800.50816173403</v>
      </c>
      <c r="H626" s="31">
        <v>394689.22679844551</v>
      </c>
      <c r="I626" s="31">
        <f t="shared" si="126"/>
        <v>370156.78182291874</v>
      </c>
      <c r="J626" s="38">
        <f t="shared" si="127"/>
        <v>0.34731038880165255</v>
      </c>
      <c r="K626" s="31">
        <v>11721301.321493382</v>
      </c>
      <c r="L626" s="31">
        <v>12256189.554646136</v>
      </c>
      <c r="M626" s="31">
        <v>13527079.449364513</v>
      </c>
      <c r="N626" s="31">
        <v>12595437.827241223</v>
      </c>
      <c r="O626" s="31">
        <f t="shared" si="128"/>
        <v>12525002.038186315</v>
      </c>
      <c r="P626" s="7">
        <f t="shared" si="129"/>
        <v>0.1770912604924639</v>
      </c>
      <c r="Q626" s="26">
        <v>0.37606254265682199</v>
      </c>
      <c r="R626" s="8">
        <v>169.19999694824219</v>
      </c>
      <c r="S626" s="7">
        <f t="shared" si="130"/>
        <v>0.37777975562258237</v>
      </c>
      <c r="T626" s="38">
        <f t="shared" si="131"/>
        <v>0.31031118625728943</v>
      </c>
      <c r="U626" s="31">
        <v>0</v>
      </c>
      <c r="V626" s="31">
        <v>67.807365417480469</v>
      </c>
      <c r="W626" s="31">
        <v>1142.9442138671875</v>
      </c>
      <c r="X626" s="31">
        <v>227.74089050292969</v>
      </c>
      <c r="Y626" s="31">
        <f t="shared" si="132"/>
        <v>359.62311744689941</v>
      </c>
      <c r="Z626" s="7">
        <f t="shared" si="133"/>
        <v>7.6577552134632276E-3</v>
      </c>
      <c r="AA626" s="31" t="s">
        <v>1087</v>
      </c>
      <c r="AB626" s="31" t="s">
        <v>1088</v>
      </c>
      <c r="AC626" s="31" t="s">
        <v>1087</v>
      </c>
      <c r="AD626" s="31">
        <f t="shared" si="134"/>
        <v>0</v>
      </c>
      <c r="AE626" s="31">
        <f t="shared" si="135"/>
        <v>0</v>
      </c>
      <c r="AF626" s="7">
        <f t="shared" si="136"/>
        <v>0</v>
      </c>
      <c r="AG626" s="38">
        <f t="shared" si="137"/>
        <v>3.8288776067316138E-3</v>
      </c>
      <c r="AH626" s="38">
        <f t="shared" si="138"/>
        <v>22.048348422189122</v>
      </c>
      <c r="AI626" s="38" t="str">
        <f t="shared" si="139"/>
        <v>G3</v>
      </c>
    </row>
    <row r="627" spans="1:35" x14ac:dyDescent="0.25">
      <c r="A627" s="1">
        <v>41551</v>
      </c>
      <c r="B627" s="1" t="s">
        <v>383</v>
      </c>
      <c r="C627" s="1">
        <v>41</v>
      </c>
      <c r="D627" s="1" t="s">
        <v>99</v>
      </c>
      <c r="E627" s="31">
        <v>130859.25401350086</v>
      </c>
      <c r="F627" s="31">
        <v>135081.22358630228</v>
      </c>
      <c r="G627" s="31">
        <v>167139.058982733</v>
      </c>
      <c r="H627" s="31">
        <v>180142.89553361581</v>
      </c>
      <c r="I627" s="31">
        <f t="shared" si="126"/>
        <v>153305.60802903798</v>
      </c>
      <c r="J627" s="38">
        <f t="shared" si="127"/>
        <v>0.13863078283715616</v>
      </c>
      <c r="K627" s="31">
        <v>9970566.5377578326</v>
      </c>
      <c r="L627" s="31">
        <v>10999942.193691883</v>
      </c>
      <c r="M627" s="31">
        <v>12063380.1559972</v>
      </c>
      <c r="N627" s="31">
        <v>11981959.393587628</v>
      </c>
      <c r="O627" s="31">
        <f t="shared" si="128"/>
        <v>11253962.070258636</v>
      </c>
      <c r="P627" s="7">
        <f t="shared" si="129"/>
        <v>0.15539324698474888</v>
      </c>
      <c r="Q627" s="26">
        <v>0.59399709152170632</v>
      </c>
      <c r="R627" s="8">
        <v>319.5</v>
      </c>
      <c r="S627" s="7">
        <f t="shared" si="130"/>
        <v>0.71336072162186304</v>
      </c>
      <c r="T627" s="38">
        <f t="shared" si="131"/>
        <v>0.48758368670943941</v>
      </c>
      <c r="U627" s="31">
        <v>11259.6943359375</v>
      </c>
      <c r="V627" s="31">
        <v>191.86225891113281</v>
      </c>
      <c r="W627" s="31">
        <v>1838.175537109375</v>
      </c>
      <c r="X627" s="31">
        <v>0</v>
      </c>
      <c r="Y627" s="31">
        <f t="shared" si="132"/>
        <v>3322.433032989502</v>
      </c>
      <c r="Z627" s="7">
        <f t="shared" si="133"/>
        <v>7.0747339771655607E-2</v>
      </c>
      <c r="AA627" s="31" t="s">
        <v>1087</v>
      </c>
      <c r="AB627" s="31" t="s">
        <v>1088</v>
      </c>
      <c r="AC627" s="31" t="s">
        <v>1087</v>
      </c>
      <c r="AD627" s="31">
        <f t="shared" si="134"/>
        <v>0</v>
      </c>
      <c r="AE627" s="31">
        <f t="shared" si="135"/>
        <v>0</v>
      </c>
      <c r="AF627" s="7">
        <f t="shared" si="136"/>
        <v>0</v>
      </c>
      <c r="AG627" s="38">
        <f t="shared" si="137"/>
        <v>3.5373669885827803E-2</v>
      </c>
      <c r="AH627" s="38">
        <f t="shared" si="138"/>
        <v>22.052937981080778</v>
      </c>
      <c r="AI627" s="38" t="str">
        <f t="shared" si="139"/>
        <v>G3</v>
      </c>
    </row>
    <row r="628" spans="1:35" x14ac:dyDescent="0.25">
      <c r="A628" s="1">
        <v>76248</v>
      </c>
      <c r="B628" s="1" t="s">
        <v>750</v>
      </c>
      <c r="C628" s="1">
        <v>76</v>
      </c>
      <c r="D628" s="1" t="s">
        <v>57</v>
      </c>
      <c r="E628" s="31">
        <v>255636.36010944124</v>
      </c>
      <c r="F628" s="31">
        <v>254273.11966801205</v>
      </c>
      <c r="G628" s="31">
        <v>270842.77250736707</v>
      </c>
      <c r="H628" s="31">
        <v>304128.57754556107</v>
      </c>
      <c r="I628" s="31">
        <f t="shared" si="126"/>
        <v>271220.20745759539</v>
      </c>
      <c r="J628" s="38">
        <f t="shared" si="127"/>
        <v>0.25210202542125859</v>
      </c>
      <c r="K628" s="31">
        <v>12943055.900424054</v>
      </c>
      <c r="L628" s="31">
        <v>13773195.756897584</v>
      </c>
      <c r="M628" s="31">
        <v>13247876.961679375</v>
      </c>
      <c r="N628" s="31">
        <v>13250844.332681194</v>
      </c>
      <c r="O628" s="31">
        <f t="shared" si="128"/>
        <v>13303743.237920552</v>
      </c>
      <c r="P628" s="7">
        <f t="shared" si="129"/>
        <v>0.1903852067862197</v>
      </c>
      <c r="Q628" s="26">
        <v>0.61805652234442432</v>
      </c>
      <c r="R628" s="8">
        <v>191</v>
      </c>
      <c r="S628" s="7">
        <f t="shared" si="130"/>
        <v>0.42645351433419665</v>
      </c>
      <c r="T628" s="38">
        <f t="shared" si="131"/>
        <v>0.41163174782161355</v>
      </c>
      <c r="U628" s="31">
        <v>0</v>
      </c>
      <c r="V628" s="31">
        <v>0</v>
      </c>
      <c r="W628" s="31">
        <v>0</v>
      </c>
      <c r="X628" s="31">
        <v>0</v>
      </c>
      <c r="Y628" s="31">
        <f t="shared" si="132"/>
        <v>0</v>
      </c>
      <c r="Z628" s="7">
        <f t="shared" si="133"/>
        <v>0</v>
      </c>
      <c r="AA628" s="31" t="s">
        <v>1087</v>
      </c>
      <c r="AB628" s="31" t="s">
        <v>1088</v>
      </c>
      <c r="AC628" s="31" t="s">
        <v>1087</v>
      </c>
      <c r="AD628" s="31">
        <f t="shared" si="134"/>
        <v>0</v>
      </c>
      <c r="AE628" s="31">
        <f t="shared" si="135"/>
        <v>0</v>
      </c>
      <c r="AF628" s="7">
        <f t="shared" si="136"/>
        <v>0</v>
      </c>
      <c r="AG628" s="38">
        <f t="shared" si="137"/>
        <v>0</v>
      </c>
      <c r="AH628" s="38">
        <f t="shared" si="138"/>
        <v>22.124459108095738</v>
      </c>
      <c r="AI628" s="38" t="str">
        <f t="shared" si="139"/>
        <v>G3</v>
      </c>
    </row>
    <row r="629" spans="1:35" x14ac:dyDescent="0.25">
      <c r="A629" s="1">
        <v>41078</v>
      </c>
      <c r="B629" s="1" t="s">
        <v>298</v>
      </c>
      <c r="C629" s="1">
        <v>41</v>
      </c>
      <c r="D629" s="1" t="s">
        <v>99</v>
      </c>
      <c r="E629" s="31">
        <v>66606.275656839585</v>
      </c>
      <c r="F629" s="31">
        <v>96189.605976207531</v>
      </c>
      <c r="G629" s="31">
        <v>148622.77909340881</v>
      </c>
      <c r="H629" s="31">
        <v>162850.72429041503</v>
      </c>
      <c r="I629" s="31">
        <f t="shared" si="126"/>
        <v>118567.34625421776</v>
      </c>
      <c r="J629" s="38">
        <f t="shared" si="127"/>
        <v>0.10520155738158443</v>
      </c>
      <c r="K629" s="31">
        <v>8352757.4577394705</v>
      </c>
      <c r="L629" s="31">
        <v>9423287.3915963005</v>
      </c>
      <c r="M629" s="31">
        <v>9222230.2726741955</v>
      </c>
      <c r="N629" s="31">
        <v>8929202.5757003389</v>
      </c>
      <c r="O629" s="31">
        <f t="shared" si="128"/>
        <v>8981869.4244275764</v>
      </c>
      <c r="P629" s="7">
        <f t="shared" si="129"/>
        <v>0.11660619216034276</v>
      </c>
      <c r="Q629" s="26">
        <v>0.52657859149068964</v>
      </c>
      <c r="R629" s="8">
        <v>122.30000305175781</v>
      </c>
      <c r="S629" s="7">
        <f t="shared" si="130"/>
        <v>0.27306422044243506</v>
      </c>
      <c r="T629" s="38">
        <f t="shared" si="131"/>
        <v>0.30541633469782248</v>
      </c>
      <c r="U629" s="31">
        <v>0</v>
      </c>
      <c r="V629" s="31">
        <v>1303.7154541015625</v>
      </c>
      <c r="W629" s="31">
        <v>0</v>
      </c>
      <c r="X629" s="31">
        <v>0</v>
      </c>
      <c r="Y629" s="31">
        <f t="shared" si="132"/>
        <v>325.92886352539063</v>
      </c>
      <c r="Z629" s="7">
        <f t="shared" si="133"/>
        <v>6.9402753404701175E-3</v>
      </c>
      <c r="AA629" s="31" t="s">
        <v>1085</v>
      </c>
      <c r="AB629" s="31" t="s">
        <v>1088</v>
      </c>
      <c r="AC629" s="31" t="s">
        <v>1087</v>
      </c>
      <c r="AD629" s="31">
        <f t="shared" si="134"/>
        <v>0</v>
      </c>
      <c r="AE629" s="31">
        <f t="shared" si="135"/>
        <v>1</v>
      </c>
      <c r="AF629" s="7">
        <f t="shared" si="136"/>
        <v>0.5</v>
      </c>
      <c r="AG629" s="38">
        <f t="shared" si="137"/>
        <v>0.25347013767023507</v>
      </c>
      <c r="AH629" s="38">
        <f t="shared" si="138"/>
        <v>22.136267658321398</v>
      </c>
      <c r="AI629" s="38" t="str">
        <f t="shared" si="139"/>
        <v>G3</v>
      </c>
    </row>
    <row r="630" spans="1:35" x14ac:dyDescent="0.25">
      <c r="A630" s="1">
        <v>52399</v>
      </c>
      <c r="B630" s="1" t="s">
        <v>348</v>
      </c>
      <c r="C630" s="1">
        <v>52</v>
      </c>
      <c r="D630" s="1" t="s">
        <v>18</v>
      </c>
      <c r="E630" s="31">
        <v>47879.908141756656</v>
      </c>
      <c r="F630" s="31">
        <v>45580.896791218423</v>
      </c>
      <c r="G630" s="31">
        <v>73604.11957128327</v>
      </c>
      <c r="H630" s="31">
        <v>73305.772614173489</v>
      </c>
      <c r="I630" s="31">
        <f t="shared" si="126"/>
        <v>60092.674279607963</v>
      </c>
      <c r="J630" s="38">
        <f t="shared" si="127"/>
        <v>4.8930377045879513E-2</v>
      </c>
      <c r="K630" s="31">
        <v>5520176.4575568251</v>
      </c>
      <c r="L630" s="31">
        <v>6145865.6092255013</v>
      </c>
      <c r="M630" s="31">
        <v>6342811.6670400118</v>
      </c>
      <c r="N630" s="31">
        <v>6457063.9888843773</v>
      </c>
      <c r="O630" s="31">
        <f t="shared" si="128"/>
        <v>6116479.4306766791</v>
      </c>
      <c r="P630" s="7">
        <f t="shared" si="129"/>
        <v>6.7690916198842863E-2</v>
      </c>
      <c r="Q630" s="26">
        <v>0.40992407393204999</v>
      </c>
      <c r="R630" s="8">
        <v>277</v>
      </c>
      <c r="S630" s="7">
        <f t="shared" si="130"/>
        <v>0.61846923283022237</v>
      </c>
      <c r="T630" s="38">
        <f t="shared" si="131"/>
        <v>0.36536140765370506</v>
      </c>
      <c r="U630" s="31">
        <v>16.067600250244141</v>
      </c>
      <c r="V630" s="31">
        <v>0</v>
      </c>
      <c r="W630" s="31">
        <v>0</v>
      </c>
      <c r="X630" s="31">
        <v>23.007900238037109</v>
      </c>
      <c r="Y630" s="31">
        <f t="shared" si="132"/>
        <v>9.7688751220703125</v>
      </c>
      <c r="Z630" s="7">
        <f t="shared" si="133"/>
        <v>2.0801681195244901E-4</v>
      </c>
      <c r="AA630" s="31" t="s">
        <v>1085</v>
      </c>
      <c r="AB630" s="31" t="s">
        <v>1088</v>
      </c>
      <c r="AC630" s="31" t="s">
        <v>1087</v>
      </c>
      <c r="AD630" s="31">
        <f t="shared" si="134"/>
        <v>0</v>
      </c>
      <c r="AE630" s="31">
        <f t="shared" si="135"/>
        <v>1</v>
      </c>
      <c r="AF630" s="7">
        <f t="shared" si="136"/>
        <v>0.5</v>
      </c>
      <c r="AG630" s="38">
        <f t="shared" si="137"/>
        <v>0.25010400840597624</v>
      </c>
      <c r="AH630" s="38">
        <f t="shared" si="138"/>
        <v>22.146526436852028</v>
      </c>
      <c r="AI630" s="38" t="str">
        <f t="shared" si="139"/>
        <v>G3</v>
      </c>
    </row>
    <row r="631" spans="1:35" x14ac:dyDescent="0.25">
      <c r="A631" s="1">
        <v>25224</v>
      </c>
      <c r="B631" s="1" t="s">
        <v>623</v>
      </c>
      <c r="C631" s="1">
        <v>25</v>
      </c>
      <c r="D631" s="1" t="s">
        <v>61</v>
      </c>
      <c r="E631" s="31">
        <v>192213.59780434842</v>
      </c>
      <c r="F631" s="31">
        <v>234080.52508689961</v>
      </c>
      <c r="G631" s="31">
        <v>71024.213791009519</v>
      </c>
      <c r="H631" s="31">
        <v>210110.57523565946</v>
      </c>
      <c r="I631" s="31">
        <f t="shared" si="126"/>
        <v>176857.22797947924</v>
      </c>
      <c r="J631" s="38">
        <f t="shared" si="127"/>
        <v>0.16129491088912221</v>
      </c>
      <c r="K631" s="31">
        <v>13406489.537835406</v>
      </c>
      <c r="L631" s="31">
        <v>14146555.842668865</v>
      </c>
      <c r="M631" s="31">
        <v>15094086.473472383</v>
      </c>
      <c r="N631" s="31">
        <v>15143375.46757571</v>
      </c>
      <c r="O631" s="31">
        <f t="shared" si="128"/>
        <v>14447626.830388092</v>
      </c>
      <c r="P631" s="7">
        <f t="shared" si="129"/>
        <v>0.20991252478321482</v>
      </c>
      <c r="Q631" s="26">
        <v>0.18491776975531488</v>
      </c>
      <c r="R631" s="8">
        <v>47.900001525878906</v>
      </c>
      <c r="S631" s="7">
        <f t="shared" si="130"/>
        <v>0.1069482931273531</v>
      </c>
      <c r="T631" s="38">
        <f t="shared" si="131"/>
        <v>0.16725952922196094</v>
      </c>
      <c r="U631" s="31">
        <v>22556.314453125</v>
      </c>
      <c r="V631" s="31">
        <v>0</v>
      </c>
      <c r="W631" s="31">
        <v>3468.6533203125</v>
      </c>
      <c r="X631" s="31">
        <v>6536.83642578125</v>
      </c>
      <c r="Y631" s="31">
        <f t="shared" si="132"/>
        <v>8140.4510498046875</v>
      </c>
      <c r="Z631" s="7">
        <f t="shared" si="133"/>
        <v>0.17334141895310326</v>
      </c>
      <c r="AA631" s="31" t="s">
        <v>1085</v>
      </c>
      <c r="AB631" s="31" t="s">
        <v>1087</v>
      </c>
      <c r="AC631" s="31" t="s">
        <v>1087</v>
      </c>
      <c r="AD631" s="31">
        <f t="shared" si="134"/>
        <v>0</v>
      </c>
      <c r="AE631" s="31">
        <f t="shared" si="135"/>
        <v>1</v>
      </c>
      <c r="AF631" s="7">
        <f t="shared" si="136"/>
        <v>0.5</v>
      </c>
      <c r="AG631" s="38">
        <f t="shared" si="137"/>
        <v>0.33667070947655164</v>
      </c>
      <c r="AH631" s="38">
        <f t="shared" si="138"/>
        <v>22.17417165292116</v>
      </c>
      <c r="AI631" s="38" t="str">
        <f t="shared" si="139"/>
        <v>G3</v>
      </c>
    </row>
    <row r="632" spans="1:35" x14ac:dyDescent="0.25">
      <c r="A632" s="1">
        <v>19573</v>
      </c>
      <c r="B632" s="1" t="s">
        <v>1042</v>
      </c>
      <c r="C632" s="1">
        <v>19</v>
      </c>
      <c r="D632" s="1" t="s">
        <v>80</v>
      </c>
      <c r="E632" s="31">
        <v>184911.42504712017</v>
      </c>
      <c r="F632" s="31">
        <v>193540.10192547154</v>
      </c>
      <c r="G632" s="31">
        <v>213252.62694138192</v>
      </c>
      <c r="H632" s="31">
        <v>221609.90153946169</v>
      </c>
      <c r="I632" s="31">
        <f t="shared" si="126"/>
        <v>203328.51386335882</v>
      </c>
      <c r="J632" s="38">
        <f t="shared" si="127"/>
        <v>0.18676868357375687</v>
      </c>
      <c r="K632" s="31">
        <v>9814136.5559407733</v>
      </c>
      <c r="L632" s="31">
        <v>10067389.883165324</v>
      </c>
      <c r="M632" s="31">
        <v>10534291.353141369</v>
      </c>
      <c r="N632" s="31">
        <v>10721922.258730674</v>
      </c>
      <c r="O632" s="31">
        <f t="shared" si="128"/>
        <v>10284435.012744535</v>
      </c>
      <c r="P632" s="7">
        <f t="shared" si="129"/>
        <v>0.13884238177133246</v>
      </c>
      <c r="Q632" s="26">
        <v>0.8823503656026972</v>
      </c>
      <c r="R632" s="8">
        <v>158.39999389648438</v>
      </c>
      <c r="S632" s="7">
        <f t="shared" si="130"/>
        <v>0.35366614695115739</v>
      </c>
      <c r="T632" s="38">
        <f t="shared" si="131"/>
        <v>0.45828629810839566</v>
      </c>
      <c r="U632" s="31">
        <v>730.05303955078125</v>
      </c>
      <c r="V632" s="31">
        <v>0</v>
      </c>
      <c r="W632" s="31">
        <v>5566.7919921875</v>
      </c>
      <c r="X632" s="31">
        <v>1313.5426025390625</v>
      </c>
      <c r="Y632" s="31">
        <f t="shared" si="132"/>
        <v>1902.5969085693359</v>
      </c>
      <c r="Z632" s="7">
        <f t="shared" si="133"/>
        <v>4.0513584051968372E-2</v>
      </c>
      <c r="AA632" s="31" t="s">
        <v>1087</v>
      </c>
      <c r="AB632" s="31" t="s">
        <v>1088</v>
      </c>
      <c r="AC632" s="31" t="s">
        <v>1087</v>
      </c>
      <c r="AD632" s="31">
        <f t="shared" si="134"/>
        <v>0</v>
      </c>
      <c r="AE632" s="31">
        <f t="shared" si="135"/>
        <v>0</v>
      </c>
      <c r="AF632" s="7">
        <f t="shared" si="136"/>
        <v>0</v>
      </c>
      <c r="AG632" s="38">
        <f t="shared" si="137"/>
        <v>2.0256792025984186E-2</v>
      </c>
      <c r="AH632" s="38">
        <f t="shared" si="138"/>
        <v>22.177059123604558</v>
      </c>
      <c r="AI632" s="38" t="str">
        <f t="shared" si="139"/>
        <v>G3</v>
      </c>
    </row>
    <row r="633" spans="1:35" x14ac:dyDescent="0.25">
      <c r="A633" s="1">
        <v>52320</v>
      </c>
      <c r="B633" s="1" t="s">
        <v>393</v>
      </c>
      <c r="C633" s="1">
        <v>52</v>
      </c>
      <c r="D633" s="1" t="s">
        <v>18</v>
      </c>
      <c r="E633" s="31">
        <v>36122.090974312297</v>
      </c>
      <c r="F633" s="31">
        <v>46253.807118369252</v>
      </c>
      <c r="G633" s="31">
        <v>56547.272794845339</v>
      </c>
      <c r="H633" s="31">
        <v>84628.341696401505</v>
      </c>
      <c r="I633" s="31">
        <f t="shared" si="126"/>
        <v>55887.878145982097</v>
      </c>
      <c r="J633" s="38">
        <f t="shared" si="127"/>
        <v>4.4884029567216044E-2</v>
      </c>
      <c r="K633" s="31">
        <v>5680432.2775473138</v>
      </c>
      <c r="L633" s="31">
        <v>6443756.5774603011</v>
      </c>
      <c r="M633" s="31">
        <v>6432715.0135224592</v>
      </c>
      <c r="N633" s="31">
        <v>7179629.5834070509</v>
      </c>
      <c r="O633" s="31">
        <f t="shared" si="128"/>
        <v>6434133.362984281</v>
      </c>
      <c r="P633" s="7">
        <f t="shared" si="129"/>
        <v>7.3113609023543483E-2</v>
      </c>
      <c r="Q633" s="26">
        <v>0.35017900258096746</v>
      </c>
      <c r="R633" s="8">
        <v>91.199996948242188</v>
      </c>
      <c r="S633" s="7">
        <f t="shared" si="130"/>
        <v>0.20362596442851252</v>
      </c>
      <c r="T633" s="38">
        <f t="shared" si="131"/>
        <v>0.20897285867767448</v>
      </c>
      <c r="U633" s="31">
        <v>342.47467041015625</v>
      </c>
      <c r="V633" s="31">
        <v>398.93972778320313</v>
      </c>
      <c r="W633" s="31">
        <v>1864.071044921875</v>
      </c>
      <c r="X633" s="31">
        <v>58365.1640625</v>
      </c>
      <c r="Y633" s="31">
        <f t="shared" si="132"/>
        <v>15242.662376403809</v>
      </c>
      <c r="Z633" s="7">
        <f t="shared" si="133"/>
        <v>0.32457473287211902</v>
      </c>
      <c r="AA633" s="31" t="s">
        <v>1085</v>
      </c>
      <c r="AB633" s="31" t="s">
        <v>1088</v>
      </c>
      <c r="AC633" s="31" t="s">
        <v>1087</v>
      </c>
      <c r="AD633" s="31">
        <f t="shared" si="134"/>
        <v>0</v>
      </c>
      <c r="AE633" s="31">
        <f t="shared" si="135"/>
        <v>1</v>
      </c>
      <c r="AF633" s="7">
        <f t="shared" si="136"/>
        <v>0.5</v>
      </c>
      <c r="AG633" s="38">
        <f t="shared" si="137"/>
        <v>0.41228736643605951</v>
      </c>
      <c r="AH633" s="38">
        <f t="shared" si="138"/>
        <v>22.204808489365</v>
      </c>
      <c r="AI633" s="38" t="str">
        <f t="shared" si="139"/>
        <v>G3</v>
      </c>
    </row>
    <row r="634" spans="1:35" x14ac:dyDescent="0.25">
      <c r="A634" s="1">
        <v>25178</v>
      </c>
      <c r="B634" s="1" t="s">
        <v>569</v>
      </c>
      <c r="C634" s="1">
        <v>25</v>
      </c>
      <c r="D634" s="1" t="s">
        <v>61</v>
      </c>
      <c r="E634" s="31">
        <v>395218.86369682674</v>
      </c>
      <c r="F634" s="31">
        <v>441303.41888965789</v>
      </c>
      <c r="G634" s="31">
        <v>485038.3562185514</v>
      </c>
      <c r="H634" s="31">
        <v>460877.02433268231</v>
      </c>
      <c r="I634" s="31">
        <f t="shared" si="126"/>
        <v>445609.41578442958</v>
      </c>
      <c r="J634" s="38">
        <f t="shared" si="127"/>
        <v>0.41991975331926246</v>
      </c>
      <c r="K634" s="31">
        <v>6973843.4005223112</v>
      </c>
      <c r="L634" s="31">
        <v>7222530.5366496332</v>
      </c>
      <c r="M634" s="31">
        <v>9124628.6726281624</v>
      </c>
      <c r="N634" s="31">
        <v>6861533.2225061497</v>
      </c>
      <c r="O634" s="31">
        <f t="shared" si="128"/>
        <v>7545633.9580765646</v>
      </c>
      <c r="P634" s="7">
        <f t="shared" si="129"/>
        <v>9.2088114573881857E-2</v>
      </c>
      <c r="Q634" s="26">
        <v>0.30119047619047618</v>
      </c>
      <c r="R634" s="8">
        <v>63.099998474121094</v>
      </c>
      <c r="S634" s="7">
        <f t="shared" si="130"/>
        <v>0.14088594818728475</v>
      </c>
      <c r="T634" s="38">
        <f t="shared" si="131"/>
        <v>0.17805484631721424</v>
      </c>
      <c r="U634" s="31">
        <v>0</v>
      </c>
      <c r="V634" s="31">
        <v>0</v>
      </c>
      <c r="W634" s="31">
        <v>2087.15478515625</v>
      </c>
      <c r="X634" s="31">
        <v>23583.21484375</v>
      </c>
      <c r="Y634" s="31">
        <f t="shared" si="132"/>
        <v>6417.5924072265625</v>
      </c>
      <c r="Z634" s="7">
        <f t="shared" si="133"/>
        <v>0.13665515182454227</v>
      </c>
      <c r="AA634" s="31" t="s">
        <v>1087</v>
      </c>
      <c r="AB634" s="31" t="s">
        <v>1088</v>
      </c>
      <c r="AC634" s="31" t="s">
        <v>1087</v>
      </c>
      <c r="AD634" s="31">
        <f t="shared" si="134"/>
        <v>0</v>
      </c>
      <c r="AE634" s="31">
        <f t="shared" si="135"/>
        <v>0</v>
      </c>
      <c r="AF634" s="7">
        <f t="shared" si="136"/>
        <v>0</v>
      </c>
      <c r="AG634" s="38">
        <f t="shared" si="137"/>
        <v>6.8327575912271135E-2</v>
      </c>
      <c r="AH634" s="38">
        <f t="shared" si="138"/>
        <v>22.210072518291593</v>
      </c>
      <c r="AI634" s="38" t="str">
        <f t="shared" si="139"/>
        <v>G3</v>
      </c>
    </row>
    <row r="635" spans="1:35" x14ac:dyDescent="0.25">
      <c r="A635" s="1">
        <v>25095</v>
      </c>
      <c r="B635" s="1" t="s">
        <v>424</v>
      </c>
      <c r="C635" s="1">
        <v>25</v>
      </c>
      <c r="D635" s="1" t="s">
        <v>61</v>
      </c>
      <c r="E635" s="31">
        <v>154303.60924546936</v>
      </c>
      <c r="F635" s="31">
        <v>166115.25373956439</v>
      </c>
      <c r="G635" s="31">
        <v>192168.73927897427</v>
      </c>
      <c r="H635" s="31">
        <v>303322.24709647009</v>
      </c>
      <c r="I635" s="31">
        <f t="shared" si="126"/>
        <v>203977.46234011953</v>
      </c>
      <c r="J635" s="38">
        <f t="shared" si="127"/>
        <v>0.18739317782966719</v>
      </c>
      <c r="K635" s="31">
        <v>9369644.6049217712</v>
      </c>
      <c r="L635" s="31">
        <v>9502863.7821477465</v>
      </c>
      <c r="M635" s="31">
        <v>9504056.1850550976</v>
      </c>
      <c r="N635" s="31">
        <v>9159047.694875842</v>
      </c>
      <c r="O635" s="31">
        <f t="shared" si="128"/>
        <v>9383903.0667501148</v>
      </c>
      <c r="P635" s="7">
        <f t="shared" si="129"/>
        <v>0.12346933700376807</v>
      </c>
      <c r="Q635" s="26">
        <v>0.1761904761904762</v>
      </c>
      <c r="R635" s="8">
        <v>103.69999694824219</v>
      </c>
      <c r="S635" s="7">
        <f t="shared" si="130"/>
        <v>0.23153522583781858</v>
      </c>
      <c r="T635" s="38">
        <f t="shared" si="131"/>
        <v>0.17706501301068764</v>
      </c>
      <c r="U635" s="31">
        <v>2188.066162109375</v>
      </c>
      <c r="V635" s="31">
        <v>2240.063720703125</v>
      </c>
      <c r="W635" s="31">
        <v>8130.07470703125</v>
      </c>
      <c r="X635" s="31">
        <v>7142.85693359375</v>
      </c>
      <c r="Y635" s="31">
        <f t="shared" si="132"/>
        <v>4925.265380859375</v>
      </c>
      <c r="Z635" s="7">
        <f t="shared" si="133"/>
        <v>0.10487778682229711</v>
      </c>
      <c r="AA635" s="31" t="s">
        <v>1085</v>
      </c>
      <c r="AB635" s="31" t="s">
        <v>1087</v>
      </c>
      <c r="AC635" s="31" t="s">
        <v>1087</v>
      </c>
      <c r="AD635" s="31">
        <f t="shared" si="134"/>
        <v>0</v>
      </c>
      <c r="AE635" s="31">
        <f t="shared" si="135"/>
        <v>1</v>
      </c>
      <c r="AF635" s="7">
        <f t="shared" si="136"/>
        <v>0.5</v>
      </c>
      <c r="AG635" s="38">
        <f t="shared" si="137"/>
        <v>0.30243889341114855</v>
      </c>
      <c r="AH635" s="38">
        <f t="shared" si="138"/>
        <v>22.229902808383446</v>
      </c>
      <c r="AI635" s="38" t="str">
        <f t="shared" si="139"/>
        <v>G3</v>
      </c>
    </row>
    <row r="636" spans="1:35" x14ac:dyDescent="0.25">
      <c r="A636" s="1">
        <v>68264</v>
      </c>
      <c r="B636" s="1" t="s">
        <v>700</v>
      </c>
      <c r="C636" s="1">
        <v>68</v>
      </c>
      <c r="D636" s="1" t="s">
        <v>350</v>
      </c>
      <c r="E636" s="31">
        <v>111095.19057731834</v>
      </c>
      <c r="F636" s="31">
        <v>167221.37075770323</v>
      </c>
      <c r="G636" s="31">
        <v>130013.97431243749</v>
      </c>
      <c r="H636" s="31">
        <v>271968.76211170189</v>
      </c>
      <c r="I636" s="31">
        <f t="shared" si="126"/>
        <v>170074.82443979025</v>
      </c>
      <c r="J636" s="38">
        <f t="shared" si="127"/>
        <v>0.15476808756881216</v>
      </c>
      <c r="K636" s="31">
        <v>7371168.1508382848</v>
      </c>
      <c r="L636" s="31">
        <v>7824673.0370603111</v>
      </c>
      <c r="M636" s="31">
        <v>9349934.1848417055</v>
      </c>
      <c r="N636" s="31">
        <v>11864582.930241616</v>
      </c>
      <c r="O636" s="31">
        <f t="shared" si="128"/>
        <v>9102589.5757454783</v>
      </c>
      <c r="P636" s="7">
        <f t="shared" si="129"/>
        <v>0.11866701443190353</v>
      </c>
      <c r="Q636" s="26">
        <v>0.18462154585502602</v>
      </c>
      <c r="R636" s="8">
        <v>108.90000152587891</v>
      </c>
      <c r="S636" s="7">
        <f t="shared" si="130"/>
        <v>0.24314548880476669</v>
      </c>
      <c r="T636" s="38">
        <f t="shared" si="131"/>
        <v>0.18214468303056541</v>
      </c>
      <c r="U636" s="31">
        <v>0</v>
      </c>
      <c r="V636" s="31">
        <v>25210.21875</v>
      </c>
      <c r="W636" s="31">
        <v>1636.067138671875</v>
      </c>
      <c r="X636" s="31">
        <v>3203.8447265625</v>
      </c>
      <c r="Y636" s="31">
        <f t="shared" si="132"/>
        <v>7512.5326538085938</v>
      </c>
      <c r="Z636" s="7">
        <f t="shared" si="133"/>
        <v>0.1599706284302205</v>
      </c>
      <c r="AA636" s="31" t="s">
        <v>1085</v>
      </c>
      <c r="AB636" s="31" t="s">
        <v>1088</v>
      </c>
      <c r="AC636" s="31" t="s">
        <v>1087</v>
      </c>
      <c r="AD636" s="31">
        <f t="shared" si="134"/>
        <v>0</v>
      </c>
      <c r="AE636" s="31">
        <f t="shared" si="135"/>
        <v>1</v>
      </c>
      <c r="AF636" s="7">
        <f t="shared" si="136"/>
        <v>0.5</v>
      </c>
      <c r="AG636" s="38">
        <f t="shared" si="137"/>
        <v>0.32998531421511024</v>
      </c>
      <c r="AH636" s="38">
        <f t="shared" si="138"/>
        <v>22.229936160482929</v>
      </c>
      <c r="AI636" s="38" t="str">
        <f t="shared" si="139"/>
        <v>G3</v>
      </c>
    </row>
    <row r="637" spans="1:35" x14ac:dyDescent="0.25">
      <c r="A637" s="1">
        <v>76054</v>
      </c>
      <c r="B637" s="1" t="s">
        <v>66</v>
      </c>
      <c r="C637" s="1">
        <v>76</v>
      </c>
      <c r="D637" s="1" t="s">
        <v>57</v>
      </c>
      <c r="E637" s="31">
        <v>61417.783436666359</v>
      </c>
      <c r="F637" s="31">
        <v>67924.844748059826</v>
      </c>
      <c r="G637" s="31">
        <v>120840.43237201477</v>
      </c>
      <c r="H637" s="31">
        <v>110408.87770464747</v>
      </c>
      <c r="I637" s="31">
        <f t="shared" si="126"/>
        <v>90147.984565347113</v>
      </c>
      <c r="J637" s="38">
        <f t="shared" si="127"/>
        <v>7.7853117918521758E-2</v>
      </c>
      <c r="K637" s="31">
        <v>20638979.966118317</v>
      </c>
      <c r="L637" s="31">
        <v>19524842.155975327</v>
      </c>
      <c r="M637" s="31">
        <v>22144119.124950133</v>
      </c>
      <c r="N637" s="31">
        <v>20857703.524585977</v>
      </c>
      <c r="O637" s="31">
        <f t="shared" si="128"/>
        <v>20791411.192907438</v>
      </c>
      <c r="P637" s="7">
        <f t="shared" si="129"/>
        <v>0.3182077179016487</v>
      </c>
      <c r="Q637" s="26">
        <v>0.48307978888543929</v>
      </c>
      <c r="R637" s="8">
        <v>99.699996948242188</v>
      </c>
      <c r="S637" s="7">
        <f t="shared" si="130"/>
        <v>0.22260426218684065</v>
      </c>
      <c r="T637" s="38">
        <f t="shared" si="131"/>
        <v>0.34129725632464286</v>
      </c>
      <c r="U637" s="31">
        <v>0</v>
      </c>
      <c r="V637" s="31">
        <v>0</v>
      </c>
      <c r="W637" s="31">
        <v>0</v>
      </c>
      <c r="X637" s="31">
        <v>0</v>
      </c>
      <c r="Y637" s="31">
        <f t="shared" si="132"/>
        <v>0</v>
      </c>
      <c r="Z637" s="7">
        <f t="shared" si="133"/>
        <v>0</v>
      </c>
      <c r="AA637" s="31" t="s">
        <v>1085</v>
      </c>
      <c r="AB637" s="31" t="s">
        <v>1088</v>
      </c>
      <c r="AC637" s="31" t="s">
        <v>1087</v>
      </c>
      <c r="AD637" s="31">
        <f t="shared" si="134"/>
        <v>0</v>
      </c>
      <c r="AE637" s="31">
        <f t="shared" si="135"/>
        <v>1</v>
      </c>
      <c r="AF637" s="7">
        <f t="shared" si="136"/>
        <v>0.5</v>
      </c>
      <c r="AG637" s="38">
        <f t="shared" si="137"/>
        <v>0.25</v>
      </c>
      <c r="AH637" s="38">
        <f t="shared" si="138"/>
        <v>22.305012474772155</v>
      </c>
      <c r="AI637" s="38" t="str">
        <f t="shared" si="139"/>
        <v>G3</v>
      </c>
    </row>
    <row r="638" spans="1:35" x14ac:dyDescent="0.25">
      <c r="A638" s="1">
        <v>5145</v>
      </c>
      <c r="B638" s="1" t="s">
        <v>604</v>
      </c>
      <c r="C638" s="1">
        <v>5</v>
      </c>
      <c r="D638" s="1" t="s">
        <v>15</v>
      </c>
      <c r="E638" s="31">
        <v>153550.69852760865</v>
      </c>
      <c r="F638" s="31">
        <v>212693.40726661537</v>
      </c>
      <c r="G638" s="31">
        <v>161700.28827913557</v>
      </c>
      <c r="H638" s="31">
        <v>181579.82319337747</v>
      </c>
      <c r="I638" s="31">
        <f t="shared" si="126"/>
        <v>177381.05431668425</v>
      </c>
      <c r="J638" s="38">
        <f t="shared" si="127"/>
        <v>0.16179899796289415</v>
      </c>
      <c r="K638" s="31">
        <v>8827963.0569214858</v>
      </c>
      <c r="L638" s="31">
        <v>11923889.706245085</v>
      </c>
      <c r="M638" s="31">
        <v>8458997.9292598069</v>
      </c>
      <c r="N638" s="31">
        <v>8854613.7875306327</v>
      </c>
      <c r="O638" s="31">
        <f t="shared" si="128"/>
        <v>9516366.1199892517</v>
      </c>
      <c r="P638" s="7">
        <f t="shared" si="129"/>
        <v>0.12573062318750788</v>
      </c>
      <c r="Q638" s="26">
        <v>0.55333830660201422</v>
      </c>
      <c r="R638" s="8">
        <v>153.60000610351563</v>
      </c>
      <c r="S638" s="7">
        <f t="shared" si="130"/>
        <v>0.34294901782512199</v>
      </c>
      <c r="T638" s="38">
        <f t="shared" si="131"/>
        <v>0.34067264920488133</v>
      </c>
      <c r="U638" s="31">
        <v>58462.5390625</v>
      </c>
      <c r="V638" s="31">
        <v>0</v>
      </c>
      <c r="W638" s="31">
        <v>4384.849609375</v>
      </c>
      <c r="X638" s="31">
        <v>0</v>
      </c>
      <c r="Y638" s="31">
        <f t="shared" si="132"/>
        <v>15711.84716796875</v>
      </c>
      <c r="Z638" s="7">
        <f t="shared" si="133"/>
        <v>0.33456547626256472</v>
      </c>
      <c r="AA638" s="31" t="s">
        <v>1087</v>
      </c>
      <c r="AB638" s="31" t="s">
        <v>1088</v>
      </c>
      <c r="AC638" s="31" t="s">
        <v>1087</v>
      </c>
      <c r="AD638" s="31">
        <f t="shared" si="134"/>
        <v>0</v>
      </c>
      <c r="AE638" s="31">
        <f t="shared" si="135"/>
        <v>0</v>
      </c>
      <c r="AF638" s="7">
        <f t="shared" si="136"/>
        <v>0</v>
      </c>
      <c r="AG638" s="38">
        <f t="shared" si="137"/>
        <v>0.16728273813128236</v>
      </c>
      <c r="AH638" s="38">
        <f t="shared" si="138"/>
        <v>22.325146176635261</v>
      </c>
      <c r="AI638" s="38" t="str">
        <f t="shared" si="139"/>
        <v>G3</v>
      </c>
    </row>
    <row r="639" spans="1:35" x14ac:dyDescent="0.25">
      <c r="A639" s="1">
        <v>15224</v>
      </c>
      <c r="B639" s="1" t="s">
        <v>795</v>
      </c>
      <c r="C639" s="1">
        <v>15</v>
      </c>
      <c r="D639" s="1" t="s">
        <v>827</v>
      </c>
      <c r="E639" s="31">
        <v>102464.48859259098</v>
      </c>
      <c r="F639" s="31">
        <v>103469.06961323958</v>
      </c>
      <c r="G639" s="31">
        <v>193858.85169462601</v>
      </c>
      <c r="H639" s="31">
        <v>281322.97978971858</v>
      </c>
      <c r="I639" s="31">
        <f t="shared" si="126"/>
        <v>170278.8474225438</v>
      </c>
      <c r="J639" s="38">
        <f t="shared" si="127"/>
        <v>0.15496442238639163</v>
      </c>
      <c r="K639" s="31">
        <v>13782609.63493168</v>
      </c>
      <c r="L639" s="31">
        <v>12876448.782906922</v>
      </c>
      <c r="M639" s="31">
        <v>23040738.869197037</v>
      </c>
      <c r="N639" s="31">
        <v>17307384.015924752</v>
      </c>
      <c r="O639" s="31">
        <f t="shared" si="128"/>
        <v>16751795.325740099</v>
      </c>
      <c r="P639" s="7">
        <f t="shared" si="129"/>
        <v>0.24924714871145617</v>
      </c>
      <c r="Q639" s="26">
        <v>0.40644335395775549</v>
      </c>
      <c r="R639" s="8">
        <v>64</v>
      </c>
      <c r="S639" s="7">
        <f t="shared" si="130"/>
        <v>0.14289541841564704</v>
      </c>
      <c r="T639" s="38">
        <f t="shared" si="131"/>
        <v>0.26619530702828625</v>
      </c>
      <c r="U639" s="31">
        <v>0</v>
      </c>
      <c r="V639" s="31">
        <v>0</v>
      </c>
      <c r="W639" s="31">
        <v>864.41217041015625</v>
      </c>
      <c r="X639" s="31">
        <v>0</v>
      </c>
      <c r="Y639" s="31">
        <f t="shared" si="132"/>
        <v>216.10304260253906</v>
      </c>
      <c r="Z639" s="7">
        <f t="shared" si="133"/>
        <v>4.6016624650922515E-3</v>
      </c>
      <c r="AA639" s="31" t="s">
        <v>1085</v>
      </c>
      <c r="AB639" s="31" t="s">
        <v>1088</v>
      </c>
      <c r="AC639" s="31" t="s">
        <v>1088</v>
      </c>
      <c r="AD639" s="31">
        <f t="shared" si="134"/>
        <v>0</v>
      </c>
      <c r="AE639" s="31">
        <f t="shared" si="135"/>
        <v>1</v>
      </c>
      <c r="AF639" s="7">
        <f t="shared" si="136"/>
        <v>0.5</v>
      </c>
      <c r="AG639" s="38">
        <f t="shared" si="137"/>
        <v>0.25230083123254615</v>
      </c>
      <c r="AH639" s="38">
        <f t="shared" si="138"/>
        <v>22.448685354907468</v>
      </c>
      <c r="AI639" s="38" t="str">
        <f t="shared" si="139"/>
        <v>G3</v>
      </c>
    </row>
    <row r="640" spans="1:35" x14ac:dyDescent="0.25">
      <c r="A640" s="1">
        <v>63272</v>
      </c>
      <c r="B640" s="1" t="s">
        <v>684</v>
      </c>
      <c r="C640" s="1">
        <v>63</v>
      </c>
      <c r="D640" s="1" t="s">
        <v>1184</v>
      </c>
      <c r="E640" s="31">
        <v>148483.53038870654</v>
      </c>
      <c r="F640" s="31">
        <v>160357.55453399377</v>
      </c>
      <c r="G640" s="31">
        <v>173487.33908874961</v>
      </c>
      <c r="H640" s="31">
        <v>200184.70006454072</v>
      </c>
      <c r="I640" s="31">
        <f t="shared" si="126"/>
        <v>170628.28101899766</v>
      </c>
      <c r="J640" s="38">
        <f t="shared" si="127"/>
        <v>0.15530068833295302</v>
      </c>
      <c r="K640" s="31">
        <v>11367718.114082698</v>
      </c>
      <c r="L640" s="31">
        <v>11837234.313682737</v>
      </c>
      <c r="M640" s="31">
        <v>13610434.5749879</v>
      </c>
      <c r="N640" s="31">
        <v>11100411.965698594</v>
      </c>
      <c r="O640" s="31">
        <f t="shared" si="128"/>
        <v>11978949.742112981</v>
      </c>
      <c r="P640" s="7">
        <f t="shared" si="129"/>
        <v>0.16776956298877677</v>
      </c>
      <c r="Q640" s="26">
        <v>0.53288100208768263</v>
      </c>
      <c r="R640" s="8">
        <v>275.5</v>
      </c>
      <c r="S640" s="7">
        <f t="shared" si="130"/>
        <v>0.61512012146110562</v>
      </c>
      <c r="T640" s="38">
        <f t="shared" si="131"/>
        <v>0.43859022884585502</v>
      </c>
      <c r="U640" s="31">
        <v>26134.783203125</v>
      </c>
      <c r="V640" s="31">
        <v>153.0126953125</v>
      </c>
      <c r="W640" s="31">
        <v>2144.37744140625</v>
      </c>
      <c r="X640" s="31">
        <v>1525.4595947265625</v>
      </c>
      <c r="Y640" s="31">
        <f t="shared" si="132"/>
        <v>7489.4082336425781</v>
      </c>
      <c r="Z640" s="7">
        <f t="shared" si="133"/>
        <v>0.15947822084991314</v>
      </c>
      <c r="AA640" s="31" t="s">
        <v>1087</v>
      </c>
      <c r="AB640" s="31" t="s">
        <v>1088</v>
      </c>
      <c r="AC640" s="31" t="s">
        <v>1087</v>
      </c>
      <c r="AD640" s="31">
        <f t="shared" si="134"/>
        <v>0</v>
      </c>
      <c r="AE640" s="31">
        <f t="shared" si="135"/>
        <v>0</v>
      </c>
      <c r="AF640" s="7">
        <f t="shared" si="136"/>
        <v>0</v>
      </c>
      <c r="AG640" s="38">
        <f t="shared" si="137"/>
        <v>7.9739110424956572E-2</v>
      </c>
      <c r="AH640" s="38">
        <f t="shared" si="138"/>
        <v>22.454334253458818</v>
      </c>
      <c r="AI640" s="38" t="str">
        <f t="shared" si="139"/>
        <v>G3</v>
      </c>
    </row>
    <row r="641" spans="1:35" x14ac:dyDescent="0.25">
      <c r="A641" s="1">
        <v>86568</v>
      </c>
      <c r="B641" s="1" t="s">
        <v>1030</v>
      </c>
      <c r="C641" s="1">
        <v>86</v>
      </c>
      <c r="D641" s="1" t="s">
        <v>513</v>
      </c>
      <c r="E641" s="31">
        <v>105094.07292488619</v>
      </c>
      <c r="F641" s="31">
        <v>137543.84925831822</v>
      </c>
      <c r="G641" s="31">
        <v>293683.00841318269</v>
      </c>
      <c r="H641" s="31">
        <v>191880.45839296168</v>
      </c>
      <c r="I641" s="31">
        <f t="shared" si="126"/>
        <v>182050.34724733719</v>
      </c>
      <c r="J641" s="38">
        <f t="shared" si="127"/>
        <v>0.16629233868065124</v>
      </c>
      <c r="K641" s="31">
        <v>14541401.072021641</v>
      </c>
      <c r="L641" s="31">
        <v>21474420.061721802</v>
      </c>
      <c r="M641" s="31">
        <v>21346311.04738171</v>
      </c>
      <c r="N641" s="31">
        <v>14400979.748915745</v>
      </c>
      <c r="O641" s="31">
        <f t="shared" si="128"/>
        <v>17940777.982510224</v>
      </c>
      <c r="P641" s="7">
        <f t="shared" si="129"/>
        <v>0.26954435603617893</v>
      </c>
      <c r="Q641" s="26">
        <v>0.54361634906381984</v>
      </c>
      <c r="R641" s="8">
        <v>314.5</v>
      </c>
      <c r="S641" s="7">
        <f t="shared" si="130"/>
        <v>0.70219701705814053</v>
      </c>
      <c r="T641" s="38">
        <f t="shared" si="131"/>
        <v>0.50511924071937975</v>
      </c>
      <c r="U641" s="31">
        <v>0</v>
      </c>
      <c r="V641" s="31">
        <v>0</v>
      </c>
      <c r="W641" s="31">
        <v>835.61932373046875</v>
      </c>
      <c r="X641" s="31">
        <v>0</v>
      </c>
      <c r="Y641" s="31">
        <f t="shared" si="132"/>
        <v>208.90483093261719</v>
      </c>
      <c r="Z641" s="7">
        <f t="shared" si="133"/>
        <v>4.4483849357323793E-3</v>
      </c>
      <c r="AA641" s="31" t="s">
        <v>1087</v>
      </c>
      <c r="AB641" s="31" t="s">
        <v>1088</v>
      </c>
      <c r="AC641" s="31" t="s">
        <v>1087</v>
      </c>
      <c r="AD641" s="31">
        <f t="shared" si="134"/>
        <v>0</v>
      </c>
      <c r="AE641" s="31">
        <f t="shared" si="135"/>
        <v>0</v>
      </c>
      <c r="AF641" s="7">
        <f t="shared" si="136"/>
        <v>0</v>
      </c>
      <c r="AG641" s="38">
        <f t="shared" si="137"/>
        <v>2.2241924678661896E-3</v>
      </c>
      <c r="AH641" s="38">
        <f t="shared" si="138"/>
        <v>22.454525728929909</v>
      </c>
      <c r="AI641" s="38" t="str">
        <f t="shared" si="139"/>
        <v>G3</v>
      </c>
    </row>
    <row r="642" spans="1:35" x14ac:dyDescent="0.25">
      <c r="A642" s="1">
        <v>73043</v>
      </c>
      <c r="B642" s="1" t="s">
        <v>157</v>
      </c>
      <c r="C642" s="1">
        <v>73</v>
      </c>
      <c r="D642" s="1" t="s">
        <v>35</v>
      </c>
      <c r="E642" s="31">
        <v>28409.831020259571</v>
      </c>
      <c r="F642" s="31">
        <v>112633.83385784914</v>
      </c>
      <c r="G642" s="31">
        <v>60399.75341617121</v>
      </c>
      <c r="H642" s="31">
        <v>90066.345883667585</v>
      </c>
      <c r="I642" s="31">
        <f t="shared" si="126"/>
        <v>72877.441044486884</v>
      </c>
      <c r="J642" s="38">
        <f t="shared" si="127"/>
        <v>6.1233377505442659E-2</v>
      </c>
      <c r="K642" s="31">
        <v>6496251.519510542</v>
      </c>
      <c r="L642" s="31">
        <v>5859812.0357037829</v>
      </c>
      <c r="M642" s="31">
        <v>6188111.0839502895</v>
      </c>
      <c r="N642" s="31">
        <v>6339090.9272632087</v>
      </c>
      <c r="O642" s="31">
        <f t="shared" si="128"/>
        <v>6220816.3916069558</v>
      </c>
      <c r="P642" s="7">
        <f t="shared" si="129"/>
        <v>6.9472059864458799E-2</v>
      </c>
      <c r="Q642" s="26">
        <v>0.11440815883693176</v>
      </c>
      <c r="R642" s="8">
        <v>48.299999237060547</v>
      </c>
      <c r="S642" s="7">
        <f t="shared" si="130"/>
        <v>0.10784138438211251</v>
      </c>
      <c r="T642" s="38">
        <f t="shared" si="131"/>
        <v>9.7240534361167683E-2</v>
      </c>
      <c r="U642" s="31">
        <v>0</v>
      </c>
      <c r="V642" s="31">
        <v>0</v>
      </c>
      <c r="W642" s="31">
        <v>4844.126953125</v>
      </c>
      <c r="X642" s="31">
        <v>935.60809326171875</v>
      </c>
      <c r="Y642" s="31">
        <f t="shared" si="132"/>
        <v>1444.9337615966797</v>
      </c>
      <c r="Z642" s="7">
        <f t="shared" si="133"/>
        <v>3.0768180656822807E-2</v>
      </c>
      <c r="AA642" s="31" t="s">
        <v>1085</v>
      </c>
      <c r="AB642" s="31" t="s">
        <v>1086</v>
      </c>
      <c r="AC642" s="31" t="s">
        <v>1087</v>
      </c>
      <c r="AD642" s="31">
        <f t="shared" si="134"/>
        <v>1</v>
      </c>
      <c r="AE642" s="31">
        <f t="shared" si="135"/>
        <v>2</v>
      </c>
      <c r="AF642" s="7">
        <f t="shared" si="136"/>
        <v>1</v>
      </c>
      <c r="AG642" s="38">
        <f t="shared" si="137"/>
        <v>0.51538409032841137</v>
      </c>
      <c r="AH642" s="38">
        <f t="shared" si="138"/>
        <v>22.461933406500723</v>
      </c>
      <c r="AI642" s="38" t="str">
        <f t="shared" si="139"/>
        <v>G3</v>
      </c>
    </row>
    <row r="643" spans="1:35" x14ac:dyDescent="0.25">
      <c r="A643" s="1">
        <v>15114</v>
      </c>
      <c r="B643" s="1" t="s">
        <v>325</v>
      </c>
      <c r="C643" s="1">
        <v>15</v>
      </c>
      <c r="D643" s="1" t="s">
        <v>827</v>
      </c>
      <c r="E643" s="31">
        <v>342032.29092740547</v>
      </c>
      <c r="F643" s="31">
        <v>298460.83894435415</v>
      </c>
      <c r="G643" s="31">
        <v>245248.49970315502</v>
      </c>
      <c r="H643" s="31">
        <v>439936.8523726401</v>
      </c>
      <c r="I643" s="31">
        <f t="shared" ref="I643:I706" si="140">AVERAGE(E643:H643)</f>
        <v>331419.62048688869</v>
      </c>
      <c r="J643" s="38">
        <f t="shared" ref="J643:J706" si="141">IF(I643&gt;$J$1127,1,IF(I643&lt;$J$1126,0,(I643-$J$1126)/($J$1127-$J$1126)))</f>
        <v>0.31003295367248201</v>
      </c>
      <c r="K643" s="31">
        <v>7989243.6722116554</v>
      </c>
      <c r="L643" s="31">
        <v>8054612.8663613778</v>
      </c>
      <c r="M643" s="31">
        <v>8121925.4058369249</v>
      </c>
      <c r="N643" s="31">
        <v>7413853.8019320937</v>
      </c>
      <c r="O643" s="31">
        <f t="shared" ref="O643:O706" si="142">AVERAGE(K643:N643)</f>
        <v>7894908.9365855129</v>
      </c>
      <c r="P643" s="7">
        <f t="shared" ref="P643:P706" si="143">IF(O643&gt;$P$1127,1,IF(O643&lt;$P$1126,0,(O643-$P$1126)/($P$1127-$P$1126)))</f>
        <v>9.8050612522668015E-2</v>
      </c>
      <c r="Q643" s="26">
        <v>0.38235294117647056</v>
      </c>
      <c r="R643" s="8">
        <v>92.300003051757813</v>
      </c>
      <c r="S643" s="7">
        <f t="shared" ref="S643:S706" si="144">IF(R643&gt;$S$1127,1,IF(R643&lt;$S$1126,0,(R643-$S$1126)/($S$1127-$S$1126)))</f>
        <v>0.2060819930601005</v>
      </c>
      <c r="T643" s="38">
        <f t="shared" ref="T643:T706" si="145">AVERAGE(P643,Q643,S643)</f>
        <v>0.22882851558641301</v>
      </c>
      <c r="U643" s="31">
        <v>0</v>
      </c>
      <c r="V643" s="31">
        <v>0</v>
      </c>
      <c r="W643" s="31">
        <v>3202.794921875</v>
      </c>
      <c r="X643" s="31">
        <v>47616.78125</v>
      </c>
      <c r="Y643" s="31">
        <f t="shared" ref="Y643:Y706" si="146">AVERAGE(U643:X643)</f>
        <v>12704.89404296875</v>
      </c>
      <c r="Z643" s="7">
        <f t="shared" ref="Z643:Z706" si="147">IF(Y643&gt;$Z$1127,1,IF(Y643&lt;$Z$1126,0,(Y643-$Z$1126)/($Z$1127-$Z$1126)))</f>
        <v>0.27053591349951933</v>
      </c>
      <c r="AA643" s="31" t="s">
        <v>1087</v>
      </c>
      <c r="AB643" s="31" t="s">
        <v>1088</v>
      </c>
      <c r="AC643" s="31" t="s">
        <v>1088</v>
      </c>
      <c r="AD643" s="31">
        <f t="shared" ref="AD643:AD706" si="148">IF(OR(AB643="Adoptado",AC643="Adoptado"),1,0)</f>
        <v>0</v>
      </c>
      <c r="AE643" s="31">
        <f t="shared" ref="AE643:AE706" si="149">SUM(IF(AA643="Creado",1,0),AD643)</f>
        <v>0</v>
      </c>
      <c r="AF643" s="7">
        <f t="shared" ref="AF643:AF706" si="150">AE643/$AE$1126</f>
        <v>0</v>
      </c>
      <c r="AG643" s="38">
        <f t="shared" ref="AG643:AG706" si="151">AVERAGE(Z643,AF643)</f>
        <v>0.13526795674975967</v>
      </c>
      <c r="AH643" s="38">
        <f t="shared" ref="AH643:AH706" si="152">AVERAGE(J643,T643,AG643)*100</f>
        <v>22.470980866955156</v>
      </c>
      <c r="AI643" s="38" t="str">
        <f t="shared" ref="AI643:AI706" si="153">IF(OR(A643=5001,A643=8001,A643=11001,A643=13001,A643=17001,A643=23001,A643=50001,A643=52001,A643=54001,A643=66001,A643=68001,A643=73001,A643=76001),"C",IF(AH643&lt;$AI$1126,"G1",IF(AND(AH643&gt;=$AI$1126,AH643&lt;$AI$1127),"G2",IF(AND(AH643&gt;=$AI$1127,AH643&lt;$AI$1128),"G3","G4"))))</f>
        <v>G3</v>
      </c>
    </row>
    <row r="644" spans="1:35" x14ac:dyDescent="0.25">
      <c r="A644" s="1">
        <v>68820</v>
      </c>
      <c r="B644" s="1" t="s">
        <v>846</v>
      </c>
      <c r="C644" s="1">
        <v>68</v>
      </c>
      <c r="D644" s="1" t="s">
        <v>350</v>
      </c>
      <c r="E644" s="31">
        <v>153902.01877613374</v>
      </c>
      <c r="F644" s="31">
        <v>122583.8802689204</v>
      </c>
      <c r="G644" s="31">
        <v>247677.98619363687</v>
      </c>
      <c r="H644" s="31">
        <v>245804.6600191039</v>
      </c>
      <c r="I644" s="31">
        <f t="shared" si="140"/>
        <v>192492.13631444873</v>
      </c>
      <c r="J644" s="38">
        <f t="shared" si="141"/>
        <v>0.17634065149338413</v>
      </c>
      <c r="K644" s="31">
        <v>13307180.582104713</v>
      </c>
      <c r="L644" s="31">
        <v>9090923.3578109927</v>
      </c>
      <c r="M644" s="31">
        <v>36171711.017973244</v>
      </c>
      <c r="N644" s="31">
        <v>46563846.820165239</v>
      </c>
      <c r="O644" s="31">
        <f t="shared" si="142"/>
        <v>26283415.444513544</v>
      </c>
      <c r="P644" s="7">
        <f t="shared" si="143"/>
        <v>0.41196211228947172</v>
      </c>
      <c r="Q644" s="26">
        <v>7.8757939308398028E-2</v>
      </c>
      <c r="R644" s="8">
        <v>98.199996948242188</v>
      </c>
      <c r="S644" s="7">
        <f t="shared" si="144"/>
        <v>0.21925515081772393</v>
      </c>
      <c r="T644" s="38">
        <f t="shared" si="145"/>
        <v>0.23665840080519787</v>
      </c>
      <c r="U644" s="31">
        <v>0</v>
      </c>
      <c r="V644" s="31">
        <v>0</v>
      </c>
      <c r="W644" s="31">
        <v>2515.605224609375</v>
      </c>
      <c r="X644" s="31">
        <v>1850.67041015625</v>
      </c>
      <c r="Y644" s="31">
        <f t="shared" si="146"/>
        <v>1091.5689086914063</v>
      </c>
      <c r="Z644" s="7">
        <f t="shared" si="147"/>
        <v>2.3243687893952578E-2</v>
      </c>
      <c r="AA644" s="31" t="s">
        <v>1085</v>
      </c>
      <c r="AB644" s="31" t="s">
        <v>1087</v>
      </c>
      <c r="AC644" s="31" t="s">
        <v>1087</v>
      </c>
      <c r="AD644" s="31">
        <f t="shared" si="148"/>
        <v>0</v>
      </c>
      <c r="AE644" s="31">
        <f t="shared" si="149"/>
        <v>1</v>
      </c>
      <c r="AF644" s="7">
        <f t="shared" si="150"/>
        <v>0.5</v>
      </c>
      <c r="AG644" s="38">
        <f t="shared" si="151"/>
        <v>0.2616218439469763</v>
      </c>
      <c r="AH644" s="38">
        <f t="shared" si="152"/>
        <v>22.487363208185275</v>
      </c>
      <c r="AI644" s="38" t="str">
        <f t="shared" si="153"/>
        <v>G3</v>
      </c>
    </row>
    <row r="645" spans="1:35" x14ac:dyDescent="0.25">
      <c r="A645" s="1">
        <v>25297</v>
      </c>
      <c r="B645" s="1" t="s">
        <v>370</v>
      </c>
      <c r="C645" s="1">
        <v>25</v>
      </c>
      <c r="D645" s="1" t="s">
        <v>61</v>
      </c>
      <c r="E645" s="31">
        <v>127944.48360856542</v>
      </c>
      <c r="F645" s="31">
        <v>159107.47613570484</v>
      </c>
      <c r="G645" s="31">
        <v>173916.39760915289</v>
      </c>
      <c r="H645" s="31">
        <v>213647.47800488083</v>
      </c>
      <c r="I645" s="31">
        <f t="shared" si="140"/>
        <v>168653.95883957599</v>
      </c>
      <c r="J645" s="38">
        <f t="shared" si="141"/>
        <v>0.15340076421799162</v>
      </c>
      <c r="K645" s="31">
        <v>6986394.9976569209</v>
      </c>
      <c r="L645" s="31">
        <v>6573600.835461068</v>
      </c>
      <c r="M645" s="31">
        <v>7116255.7382664355</v>
      </c>
      <c r="N645" s="31">
        <v>6577562.8774198396</v>
      </c>
      <c r="O645" s="31">
        <f t="shared" si="142"/>
        <v>6813453.6122010658</v>
      </c>
      <c r="P645" s="7">
        <f t="shared" si="143"/>
        <v>7.9589011921120903E-2</v>
      </c>
      <c r="Q645" s="26">
        <v>0.33276204221540684</v>
      </c>
      <c r="R645" s="8">
        <v>134.39999389648438</v>
      </c>
      <c r="S645" s="7">
        <f t="shared" si="144"/>
        <v>0.30008036504528973</v>
      </c>
      <c r="T645" s="38">
        <f t="shared" si="145"/>
        <v>0.2374771397272725</v>
      </c>
      <c r="U645" s="31">
        <v>0</v>
      </c>
      <c r="V645" s="31">
        <v>8270.05859375</v>
      </c>
      <c r="W645" s="31">
        <v>0</v>
      </c>
      <c r="X645" s="31">
        <v>4510.07568359375</v>
      </c>
      <c r="Y645" s="31">
        <f t="shared" si="146"/>
        <v>3195.0335693359375</v>
      </c>
      <c r="Z645" s="7">
        <f t="shared" si="147"/>
        <v>6.8034516653076318E-2</v>
      </c>
      <c r="AA645" s="31" t="s">
        <v>1085</v>
      </c>
      <c r="AB645" s="31" t="s">
        <v>1087</v>
      </c>
      <c r="AC645" s="31" t="s">
        <v>1088</v>
      </c>
      <c r="AD645" s="31">
        <f t="shared" si="148"/>
        <v>0</v>
      </c>
      <c r="AE645" s="31">
        <f t="shared" si="149"/>
        <v>1</v>
      </c>
      <c r="AF645" s="7">
        <f t="shared" si="150"/>
        <v>0.5</v>
      </c>
      <c r="AG645" s="38">
        <f t="shared" si="151"/>
        <v>0.28401725832653818</v>
      </c>
      <c r="AH645" s="38">
        <f t="shared" si="152"/>
        <v>22.496505409060074</v>
      </c>
      <c r="AI645" s="38" t="str">
        <f t="shared" si="153"/>
        <v>G3</v>
      </c>
    </row>
    <row r="646" spans="1:35" x14ac:dyDescent="0.25">
      <c r="A646" s="1">
        <v>5483</v>
      </c>
      <c r="B646" s="1" t="s">
        <v>18</v>
      </c>
      <c r="C646" s="1">
        <v>5</v>
      </c>
      <c r="D646" s="1" t="s">
        <v>15</v>
      </c>
      <c r="E646" s="31">
        <v>70593.265816084182</v>
      </c>
      <c r="F646" s="31">
        <v>67290.217534000025</v>
      </c>
      <c r="G646" s="31">
        <v>92127.525664964938</v>
      </c>
      <c r="H646" s="31">
        <v>77372.043047706262</v>
      </c>
      <c r="I646" s="31">
        <f t="shared" si="140"/>
        <v>76845.763015688848</v>
      </c>
      <c r="J646" s="38">
        <f t="shared" si="141"/>
        <v>6.5052161839429273E-2</v>
      </c>
      <c r="K646" s="31">
        <v>6556095.6110825399</v>
      </c>
      <c r="L646" s="31">
        <v>7368851.5934334965</v>
      </c>
      <c r="M646" s="31">
        <v>7505393.6801221613</v>
      </c>
      <c r="N646" s="31">
        <v>6494988.306182039</v>
      </c>
      <c r="O646" s="31">
        <f t="shared" si="142"/>
        <v>6981332.2977050589</v>
      </c>
      <c r="P646" s="7">
        <f t="shared" si="143"/>
        <v>8.2454880876966632E-2</v>
      </c>
      <c r="Q646" s="26">
        <v>0.1449308889017408</v>
      </c>
      <c r="R646" s="8">
        <v>45.799999237060547</v>
      </c>
      <c r="S646" s="7">
        <f t="shared" si="144"/>
        <v>0.10225953210025129</v>
      </c>
      <c r="T646" s="38">
        <f t="shared" si="145"/>
        <v>0.10988176729298625</v>
      </c>
      <c r="U646" s="31">
        <v>0</v>
      </c>
      <c r="V646" s="31">
        <v>120.3309326171875</v>
      </c>
      <c r="W646" s="31">
        <v>327.74337768554688</v>
      </c>
      <c r="X646" s="31">
        <v>0</v>
      </c>
      <c r="Y646" s="31">
        <f t="shared" si="146"/>
        <v>112.01857757568359</v>
      </c>
      <c r="Z646" s="7">
        <f t="shared" si="147"/>
        <v>2.3853050730577329E-3</v>
      </c>
      <c r="AA646" s="31" t="s">
        <v>1085</v>
      </c>
      <c r="AB646" s="31" t="s">
        <v>1086</v>
      </c>
      <c r="AC646" s="31" t="s">
        <v>1086</v>
      </c>
      <c r="AD646" s="31">
        <f t="shared" si="148"/>
        <v>1</v>
      </c>
      <c r="AE646" s="31">
        <f t="shared" si="149"/>
        <v>2</v>
      </c>
      <c r="AF646" s="7">
        <f t="shared" si="150"/>
        <v>1</v>
      </c>
      <c r="AG646" s="38">
        <f t="shared" si="151"/>
        <v>0.50119265253652889</v>
      </c>
      <c r="AH646" s="38">
        <f t="shared" si="152"/>
        <v>22.537552722298145</v>
      </c>
      <c r="AI646" s="38" t="str">
        <f t="shared" si="153"/>
        <v>G3</v>
      </c>
    </row>
    <row r="647" spans="1:35" x14ac:dyDescent="0.25">
      <c r="A647" s="1">
        <v>66088</v>
      </c>
      <c r="B647" s="1" t="s">
        <v>356</v>
      </c>
      <c r="C647" s="1">
        <v>66</v>
      </c>
      <c r="D647" s="1" t="s">
        <v>38</v>
      </c>
      <c r="E647" s="31">
        <v>79615.427951089267</v>
      </c>
      <c r="F647" s="31">
        <v>78879.61840410305</v>
      </c>
      <c r="G647" s="31">
        <v>93702.477306009489</v>
      </c>
      <c r="H647" s="31">
        <v>119712.28404326874</v>
      </c>
      <c r="I647" s="31">
        <f t="shared" si="140"/>
        <v>92977.451926117647</v>
      </c>
      <c r="J647" s="38">
        <f t="shared" si="141"/>
        <v>8.0575962916798E-2</v>
      </c>
      <c r="K647" s="31">
        <v>9691602.587516455</v>
      </c>
      <c r="L647" s="31">
        <v>11147512.402981009</v>
      </c>
      <c r="M647" s="31">
        <v>11494595.053389098</v>
      </c>
      <c r="N647" s="31">
        <v>11248319.879950298</v>
      </c>
      <c r="O647" s="31">
        <f t="shared" si="142"/>
        <v>10895507.480959214</v>
      </c>
      <c r="P647" s="7">
        <f t="shared" si="143"/>
        <v>0.14927404324861285</v>
      </c>
      <c r="Q647" s="26">
        <v>0.47351901291579479</v>
      </c>
      <c r="R647" s="8">
        <v>186.80000305175781</v>
      </c>
      <c r="S647" s="7">
        <f t="shared" si="144"/>
        <v>0.41707600931445438</v>
      </c>
      <c r="T647" s="38">
        <f t="shared" si="145"/>
        <v>0.34662302182628735</v>
      </c>
      <c r="U647" s="31">
        <v>0</v>
      </c>
      <c r="V647" s="31">
        <v>0</v>
      </c>
      <c r="W647" s="31">
        <v>0</v>
      </c>
      <c r="X647" s="31">
        <v>0</v>
      </c>
      <c r="Y647" s="31">
        <f t="shared" si="146"/>
        <v>0</v>
      </c>
      <c r="Z647" s="7">
        <f t="shared" si="147"/>
        <v>0</v>
      </c>
      <c r="AA647" s="31" t="s">
        <v>1085</v>
      </c>
      <c r="AB647" s="31" t="s">
        <v>1088</v>
      </c>
      <c r="AC647" s="31" t="s">
        <v>1087</v>
      </c>
      <c r="AD647" s="31">
        <f t="shared" si="148"/>
        <v>0</v>
      </c>
      <c r="AE647" s="31">
        <f t="shared" si="149"/>
        <v>1</v>
      </c>
      <c r="AF647" s="7">
        <f t="shared" si="150"/>
        <v>0.5</v>
      </c>
      <c r="AG647" s="38">
        <f t="shared" si="151"/>
        <v>0.25</v>
      </c>
      <c r="AH647" s="38">
        <f t="shared" si="152"/>
        <v>22.573299491436181</v>
      </c>
      <c r="AI647" s="38" t="str">
        <f t="shared" si="153"/>
        <v>G3</v>
      </c>
    </row>
    <row r="648" spans="1:35" x14ac:dyDescent="0.25">
      <c r="A648" s="1">
        <v>52473</v>
      </c>
      <c r="B648" s="1" t="s">
        <v>362</v>
      </c>
      <c r="C648" s="1">
        <v>52</v>
      </c>
      <c r="D648" s="1" t="s">
        <v>18</v>
      </c>
      <c r="E648" s="31">
        <v>10153.799966697201</v>
      </c>
      <c r="F648" s="31">
        <v>6161.8014888008202</v>
      </c>
      <c r="G648" s="31">
        <v>20908.008899403376</v>
      </c>
      <c r="H648" s="31">
        <v>44526.121846429378</v>
      </c>
      <c r="I648" s="31">
        <f t="shared" si="140"/>
        <v>20437.433050332693</v>
      </c>
      <c r="J648" s="38">
        <f t="shared" si="141"/>
        <v>1.0769457880102185E-2</v>
      </c>
      <c r="K648" s="31">
        <v>2280726.3657683046</v>
      </c>
      <c r="L648" s="31">
        <v>2394674.9850230264</v>
      </c>
      <c r="M648" s="31">
        <v>2365400.733837293</v>
      </c>
      <c r="N648" s="31">
        <v>2296850.7398502468</v>
      </c>
      <c r="O648" s="31">
        <f t="shared" si="142"/>
        <v>2334413.206119718</v>
      </c>
      <c r="P648" s="7">
        <f t="shared" si="143"/>
        <v>3.1269952378782458E-3</v>
      </c>
      <c r="Q648" s="26">
        <v>0.35267363245236633</v>
      </c>
      <c r="R648" s="8">
        <v>63.200000762939453</v>
      </c>
      <c r="S648" s="7">
        <f t="shared" si="144"/>
        <v>0.14110922738889758</v>
      </c>
      <c r="T648" s="38">
        <f t="shared" si="145"/>
        <v>0.16563661835971405</v>
      </c>
      <c r="U648" s="31">
        <v>0</v>
      </c>
      <c r="V648" s="31">
        <v>320.42474365234375</v>
      </c>
      <c r="W648" s="31">
        <v>0</v>
      </c>
      <c r="X648" s="31">
        <v>0</v>
      </c>
      <c r="Y648" s="31">
        <f t="shared" si="146"/>
        <v>80.106185913085938</v>
      </c>
      <c r="Z648" s="7">
        <f t="shared" si="147"/>
        <v>1.7057678804454658E-3</v>
      </c>
      <c r="AA648" s="31" t="s">
        <v>1085</v>
      </c>
      <c r="AB648" s="31" t="s">
        <v>1086</v>
      </c>
      <c r="AC648" s="31" t="s">
        <v>1088</v>
      </c>
      <c r="AD648" s="31">
        <f t="shared" si="148"/>
        <v>1</v>
      </c>
      <c r="AE648" s="31">
        <f t="shared" si="149"/>
        <v>2</v>
      </c>
      <c r="AF648" s="7">
        <f t="shared" si="150"/>
        <v>1</v>
      </c>
      <c r="AG648" s="38">
        <f t="shared" si="151"/>
        <v>0.50085288394022276</v>
      </c>
      <c r="AH648" s="38">
        <f t="shared" si="152"/>
        <v>22.575298672667966</v>
      </c>
      <c r="AI648" s="38" t="str">
        <f t="shared" si="153"/>
        <v>G3</v>
      </c>
    </row>
    <row r="649" spans="1:35" x14ac:dyDescent="0.25">
      <c r="A649" s="1">
        <v>27050</v>
      </c>
      <c r="B649" s="1" t="s">
        <v>1147</v>
      </c>
      <c r="C649" s="1">
        <v>27</v>
      </c>
      <c r="D649" s="1" t="s">
        <v>1145</v>
      </c>
      <c r="E649" s="31">
        <v>50147.020253685681</v>
      </c>
      <c r="F649" s="31">
        <v>54396.558251219532</v>
      </c>
      <c r="G649" s="31">
        <v>68043.797010312541</v>
      </c>
      <c r="H649" s="31">
        <v>70816.158395742023</v>
      </c>
      <c r="I649" s="31">
        <f t="shared" si="140"/>
        <v>60850.883477739946</v>
      </c>
      <c r="J649" s="38">
        <f t="shared" si="141"/>
        <v>4.9660014769008609E-2</v>
      </c>
      <c r="K649" s="31">
        <v>1909412.1281061913</v>
      </c>
      <c r="L649" s="31">
        <v>4910749.6611524438</v>
      </c>
      <c r="M649" s="31">
        <v>6361674.4739771327</v>
      </c>
      <c r="N649" s="31">
        <v>4219988.7524185032</v>
      </c>
      <c r="O649" s="31">
        <f t="shared" si="142"/>
        <v>4350456.2539135674</v>
      </c>
      <c r="P649" s="7">
        <f t="shared" si="143"/>
        <v>3.7543009200434366E-2</v>
      </c>
      <c r="Q649" s="26">
        <v>0.35237231792082202</v>
      </c>
      <c r="R649" s="8">
        <v>0</v>
      </c>
      <c r="S649" s="7">
        <f t="shared" si="144"/>
        <v>0</v>
      </c>
      <c r="T649" s="38">
        <f t="shared" si="145"/>
        <v>0.12997177570708546</v>
      </c>
      <c r="U649" s="31">
        <v>0</v>
      </c>
      <c r="V649" s="31">
        <v>0</v>
      </c>
      <c r="W649" s="31">
        <v>0</v>
      </c>
      <c r="X649" s="31">
        <v>0</v>
      </c>
      <c r="Y649" s="31">
        <f t="shared" si="146"/>
        <v>0</v>
      </c>
      <c r="Z649" s="7">
        <f t="shared" si="147"/>
        <v>0</v>
      </c>
      <c r="AA649" s="31" t="s">
        <v>1085</v>
      </c>
      <c r="AB649" s="31" t="s">
        <v>1086</v>
      </c>
      <c r="AC649" s="31" t="s">
        <v>1087</v>
      </c>
      <c r="AD649" s="31">
        <f t="shared" si="148"/>
        <v>1</v>
      </c>
      <c r="AE649" s="31">
        <f t="shared" si="149"/>
        <v>2</v>
      </c>
      <c r="AF649" s="7">
        <f t="shared" si="150"/>
        <v>1</v>
      </c>
      <c r="AG649" s="38">
        <f t="shared" si="151"/>
        <v>0.5</v>
      </c>
      <c r="AH649" s="38">
        <f t="shared" si="152"/>
        <v>22.6543930158698</v>
      </c>
      <c r="AI649" s="38" t="str">
        <f t="shared" si="153"/>
        <v>G3</v>
      </c>
    </row>
    <row r="650" spans="1:35" x14ac:dyDescent="0.25">
      <c r="A650" s="1">
        <v>73520</v>
      </c>
      <c r="B650" s="1" t="s">
        <v>288</v>
      </c>
      <c r="C650" s="1">
        <v>73</v>
      </c>
      <c r="D650" s="1" t="s">
        <v>35</v>
      </c>
      <c r="E650" s="31">
        <v>62484.094944911049</v>
      </c>
      <c r="F650" s="31">
        <v>89146.205966825175</v>
      </c>
      <c r="G650" s="31">
        <v>107847.90631484632</v>
      </c>
      <c r="H650" s="31">
        <v>104374.70295383343</v>
      </c>
      <c r="I650" s="31">
        <f t="shared" si="140"/>
        <v>90963.22754510399</v>
      </c>
      <c r="J650" s="38">
        <f t="shared" si="141"/>
        <v>7.863764022847565E-2</v>
      </c>
      <c r="K650" s="31">
        <v>5883609.4550027438</v>
      </c>
      <c r="L650" s="31">
        <v>7640586.6038624998</v>
      </c>
      <c r="M650" s="31">
        <v>8024622.6876423806</v>
      </c>
      <c r="N650" s="31">
        <v>8044754.4051892962</v>
      </c>
      <c r="O650" s="31">
        <f t="shared" si="142"/>
        <v>7398393.2879242301</v>
      </c>
      <c r="P650" s="7">
        <f t="shared" si="143"/>
        <v>8.9574558642938742E-2</v>
      </c>
      <c r="Q650" s="26">
        <v>0.30912253995868216</v>
      </c>
      <c r="R650" s="8">
        <v>215.10000610351563</v>
      </c>
      <c r="S650" s="7">
        <f t="shared" si="144"/>
        <v>0.48026258395890781</v>
      </c>
      <c r="T650" s="38">
        <f t="shared" si="145"/>
        <v>0.29298656085350955</v>
      </c>
      <c r="U650" s="31">
        <v>5521.8740234375</v>
      </c>
      <c r="V650" s="31">
        <v>0</v>
      </c>
      <c r="W650" s="31">
        <v>2052.086181640625</v>
      </c>
      <c r="X650" s="31">
        <v>14296.435546875</v>
      </c>
      <c r="Y650" s="31">
        <f t="shared" si="146"/>
        <v>5467.5989379882813</v>
      </c>
      <c r="Z650" s="7">
        <f t="shared" si="147"/>
        <v>0.11642614793440821</v>
      </c>
      <c r="AA650" s="31" t="s">
        <v>1085</v>
      </c>
      <c r="AB650" s="31" t="s">
        <v>1088</v>
      </c>
      <c r="AC650" s="31" t="s">
        <v>1087</v>
      </c>
      <c r="AD650" s="31">
        <f t="shared" si="148"/>
        <v>0</v>
      </c>
      <c r="AE650" s="31">
        <f t="shared" si="149"/>
        <v>1</v>
      </c>
      <c r="AF650" s="7">
        <f t="shared" si="150"/>
        <v>0.5</v>
      </c>
      <c r="AG650" s="38">
        <f t="shared" si="151"/>
        <v>0.3082130739672041</v>
      </c>
      <c r="AH650" s="38">
        <f t="shared" si="152"/>
        <v>22.661242501639641</v>
      </c>
      <c r="AI650" s="38" t="str">
        <f t="shared" si="153"/>
        <v>G3</v>
      </c>
    </row>
    <row r="651" spans="1:35" x14ac:dyDescent="0.25">
      <c r="A651" s="1">
        <v>15832</v>
      </c>
      <c r="B651" s="1" t="s">
        <v>320</v>
      </c>
      <c r="C651" s="1">
        <v>15</v>
      </c>
      <c r="D651" s="1" t="s">
        <v>827</v>
      </c>
      <c r="E651" s="31">
        <v>129256.72394817769</v>
      </c>
      <c r="F651" s="31">
        <v>136786.43218451552</v>
      </c>
      <c r="G651" s="31">
        <v>373583.0289701994</v>
      </c>
      <c r="H651" s="31">
        <v>326043.46378989838</v>
      </c>
      <c r="I651" s="31">
        <f t="shared" si="140"/>
        <v>241417.41222319775</v>
      </c>
      <c r="J651" s="38">
        <f t="shared" si="141"/>
        <v>0.22342228411597922</v>
      </c>
      <c r="K651" s="31">
        <v>8256891.9709399277</v>
      </c>
      <c r="L651" s="31">
        <v>8959072.7726718038</v>
      </c>
      <c r="M651" s="31">
        <v>9267690.3948499504</v>
      </c>
      <c r="N651" s="31">
        <v>9082360.266853746</v>
      </c>
      <c r="O651" s="31">
        <f t="shared" si="142"/>
        <v>8891503.8513288572</v>
      </c>
      <c r="P651" s="7">
        <f t="shared" si="143"/>
        <v>0.11506355504805332</v>
      </c>
      <c r="Q651" s="26">
        <v>0.20597826086956522</v>
      </c>
      <c r="R651" s="8">
        <v>134.30000305175781</v>
      </c>
      <c r="S651" s="7">
        <f t="shared" si="144"/>
        <v>0.29985711139536886</v>
      </c>
      <c r="T651" s="38">
        <f t="shared" si="145"/>
        <v>0.20696630910432914</v>
      </c>
      <c r="U651" s="31">
        <v>0</v>
      </c>
      <c r="V651" s="31">
        <v>0</v>
      </c>
      <c r="W651" s="31">
        <v>0</v>
      </c>
      <c r="X651" s="31">
        <v>0</v>
      </c>
      <c r="Y651" s="31">
        <f t="shared" si="146"/>
        <v>0</v>
      </c>
      <c r="Z651" s="7">
        <f t="shared" si="147"/>
        <v>0</v>
      </c>
      <c r="AA651" s="31" t="s">
        <v>1085</v>
      </c>
      <c r="AB651" s="31" t="s">
        <v>1087</v>
      </c>
      <c r="AC651" s="31" t="s">
        <v>1087</v>
      </c>
      <c r="AD651" s="31">
        <f t="shared" si="148"/>
        <v>0</v>
      </c>
      <c r="AE651" s="31">
        <f t="shared" si="149"/>
        <v>1</v>
      </c>
      <c r="AF651" s="7">
        <f t="shared" si="150"/>
        <v>0.5</v>
      </c>
      <c r="AG651" s="38">
        <f t="shared" si="151"/>
        <v>0.25</v>
      </c>
      <c r="AH651" s="38">
        <f t="shared" si="152"/>
        <v>22.679619774010281</v>
      </c>
      <c r="AI651" s="38" t="str">
        <f t="shared" si="153"/>
        <v>G3</v>
      </c>
    </row>
    <row r="652" spans="1:35" x14ac:dyDescent="0.25">
      <c r="A652" s="1">
        <v>13052</v>
      </c>
      <c r="B652" s="1" t="s">
        <v>716</v>
      </c>
      <c r="C652" s="1">
        <v>13</v>
      </c>
      <c r="D652" s="1" t="s">
        <v>222</v>
      </c>
      <c r="E652" s="31">
        <v>54521.159221627968</v>
      </c>
      <c r="F652" s="31">
        <v>71372.021029185125</v>
      </c>
      <c r="G652" s="31">
        <v>118478.47282468669</v>
      </c>
      <c r="H652" s="31">
        <v>118253.23574370121</v>
      </c>
      <c r="I652" s="31">
        <f t="shared" si="140"/>
        <v>90656.222204800244</v>
      </c>
      <c r="J652" s="38">
        <f t="shared" si="141"/>
        <v>7.8342203720926568E-2</v>
      </c>
      <c r="K652" s="31">
        <v>5743093.8139204169</v>
      </c>
      <c r="L652" s="31">
        <v>6365589.3372601811</v>
      </c>
      <c r="M652" s="31">
        <v>6574589.8860961189</v>
      </c>
      <c r="N652" s="31">
        <v>6679244.4040945219</v>
      </c>
      <c r="O652" s="31">
        <f t="shared" si="142"/>
        <v>6340629.3603428099</v>
      </c>
      <c r="P652" s="7">
        <f t="shared" si="143"/>
        <v>7.1517395557771882E-2</v>
      </c>
      <c r="Q652" s="26">
        <v>0.78608268748103816</v>
      </c>
      <c r="R652" s="8">
        <v>87.699996948242188</v>
      </c>
      <c r="S652" s="7">
        <f t="shared" si="144"/>
        <v>0.19581137123390682</v>
      </c>
      <c r="T652" s="38">
        <f t="shared" si="145"/>
        <v>0.35113715142423896</v>
      </c>
      <c r="U652" s="31">
        <v>227.79560852050781</v>
      </c>
      <c r="V652" s="31">
        <v>435.08908081054688</v>
      </c>
      <c r="W652" s="31">
        <v>0</v>
      </c>
      <c r="X652" s="31">
        <v>0</v>
      </c>
      <c r="Y652" s="31">
        <f t="shared" si="146"/>
        <v>165.72117233276367</v>
      </c>
      <c r="Z652" s="7">
        <f t="shared" si="147"/>
        <v>3.528839248216134E-3</v>
      </c>
      <c r="AA652" s="31" t="s">
        <v>1085</v>
      </c>
      <c r="AB652" s="31" t="s">
        <v>1088</v>
      </c>
      <c r="AC652" s="31" t="s">
        <v>1087</v>
      </c>
      <c r="AD652" s="31">
        <f t="shared" si="148"/>
        <v>0</v>
      </c>
      <c r="AE652" s="31">
        <f t="shared" si="149"/>
        <v>1</v>
      </c>
      <c r="AF652" s="7">
        <f t="shared" si="150"/>
        <v>0.5</v>
      </c>
      <c r="AG652" s="38">
        <f t="shared" si="151"/>
        <v>0.25176441962410806</v>
      </c>
      <c r="AH652" s="38">
        <f t="shared" si="152"/>
        <v>22.708125825642455</v>
      </c>
      <c r="AI652" s="38" t="str">
        <f t="shared" si="153"/>
        <v>G3</v>
      </c>
    </row>
    <row r="653" spans="1:35" x14ac:dyDescent="0.25">
      <c r="A653" s="1">
        <v>76823</v>
      </c>
      <c r="B653" s="1" t="s">
        <v>457</v>
      </c>
      <c r="C653" s="1">
        <v>76</v>
      </c>
      <c r="D653" s="1" t="s">
        <v>57</v>
      </c>
      <c r="E653" s="31">
        <v>87014.862901835906</v>
      </c>
      <c r="F653" s="31">
        <v>84639.29033689003</v>
      </c>
      <c r="G653" s="31">
        <v>103057.58698316124</v>
      </c>
      <c r="H653" s="31">
        <v>101080.83163662121</v>
      </c>
      <c r="I653" s="31">
        <f t="shared" si="140"/>
        <v>93948.142964627099</v>
      </c>
      <c r="J653" s="38">
        <f t="shared" si="141"/>
        <v>8.1510075561362041E-2</v>
      </c>
      <c r="K653" s="31">
        <v>9380702.4007564429</v>
      </c>
      <c r="L653" s="31">
        <v>8209201.9283784805</v>
      </c>
      <c r="M653" s="31">
        <v>9013624.7098677717</v>
      </c>
      <c r="N653" s="31">
        <v>8811906.4485908095</v>
      </c>
      <c r="O653" s="31">
        <f t="shared" si="142"/>
        <v>8853858.8718983755</v>
      </c>
      <c r="P653" s="7">
        <f t="shared" si="143"/>
        <v>0.11442091493224957</v>
      </c>
      <c r="Q653" s="26">
        <v>0.56753294289897516</v>
      </c>
      <c r="R653" s="8">
        <v>159.19999694824219</v>
      </c>
      <c r="S653" s="7">
        <f t="shared" si="144"/>
        <v>0.35545234649513752</v>
      </c>
      <c r="T653" s="38">
        <f t="shared" si="145"/>
        <v>0.34580206810878744</v>
      </c>
      <c r="U653" s="31">
        <v>1600.0126953125</v>
      </c>
      <c r="V653" s="31">
        <v>0</v>
      </c>
      <c r="W653" s="31">
        <v>0</v>
      </c>
      <c r="X653" s="31">
        <v>0</v>
      </c>
      <c r="Y653" s="31">
        <f t="shared" si="146"/>
        <v>400.003173828125</v>
      </c>
      <c r="Z653" s="7">
        <f t="shared" si="147"/>
        <v>8.5176014588006898E-3</v>
      </c>
      <c r="AA653" s="31" t="s">
        <v>1085</v>
      </c>
      <c r="AB653" s="31" t="s">
        <v>1087</v>
      </c>
      <c r="AC653" s="31" t="s">
        <v>1087</v>
      </c>
      <c r="AD653" s="31">
        <f t="shared" si="148"/>
        <v>0</v>
      </c>
      <c r="AE653" s="31">
        <f t="shared" si="149"/>
        <v>1</v>
      </c>
      <c r="AF653" s="7">
        <f t="shared" si="150"/>
        <v>0.5</v>
      </c>
      <c r="AG653" s="38">
        <f t="shared" si="151"/>
        <v>0.25425880072940032</v>
      </c>
      <c r="AH653" s="38">
        <f t="shared" si="152"/>
        <v>22.719031479984995</v>
      </c>
      <c r="AI653" s="38" t="str">
        <f t="shared" si="153"/>
        <v>G3</v>
      </c>
    </row>
    <row r="654" spans="1:35" x14ac:dyDescent="0.25">
      <c r="A654" s="1">
        <v>68406</v>
      </c>
      <c r="B654" s="1" t="s">
        <v>932</v>
      </c>
      <c r="C654" s="1">
        <v>68</v>
      </c>
      <c r="D654" s="1" t="s">
        <v>350</v>
      </c>
      <c r="E654" s="31">
        <v>167795.29660972167</v>
      </c>
      <c r="F654" s="31">
        <v>204632.20876016808</v>
      </c>
      <c r="G654" s="31">
        <v>250947.05661207455</v>
      </c>
      <c r="H654" s="31">
        <v>320660.01417231263</v>
      </c>
      <c r="I654" s="31">
        <f t="shared" si="140"/>
        <v>236008.64403856924</v>
      </c>
      <c r="J654" s="38">
        <f t="shared" si="141"/>
        <v>0.21821733367105139</v>
      </c>
      <c r="K654" s="31">
        <v>16939906.782364614</v>
      </c>
      <c r="L654" s="31">
        <v>19728582.494522553</v>
      </c>
      <c r="M654" s="31">
        <v>21251386.999940265</v>
      </c>
      <c r="N654" s="31">
        <v>21842183.132415403</v>
      </c>
      <c r="O654" s="31">
        <f t="shared" si="142"/>
        <v>19940514.852310706</v>
      </c>
      <c r="P654" s="7">
        <f t="shared" si="143"/>
        <v>0.30368200607683871</v>
      </c>
      <c r="Q654" s="26">
        <v>0.48617738589211618</v>
      </c>
      <c r="R654" s="8">
        <v>241.60000610351563</v>
      </c>
      <c r="S654" s="7">
        <f t="shared" si="144"/>
        <v>0.53943021814663661</v>
      </c>
      <c r="T654" s="38">
        <f t="shared" si="145"/>
        <v>0.44309653670519716</v>
      </c>
      <c r="U654" s="31">
        <v>0</v>
      </c>
      <c r="V654" s="31">
        <v>0</v>
      </c>
      <c r="W654" s="31">
        <v>3005.988525390625</v>
      </c>
      <c r="X654" s="31">
        <v>5090.14501953125</v>
      </c>
      <c r="Y654" s="31">
        <f t="shared" si="146"/>
        <v>2024.0333862304688</v>
      </c>
      <c r="Z654" s="7">
        <f t="shared" si="147"/>
        <v>4.3099432332568577E-2</v>
      </c>
      <c r="AA654" s="31" t="s">
        <v>1087</v>
      </c>
      <c r="AB654" s="31" t="s">
        <v>1088</v>
      </c>
      <c r="AC654" s="31" t="s">
        <v>1087</v>
      </c>
      <c r="AD654" s="31">
        <f t="shared" si="148"/>
        <v>0</v>
      </c>
      <c r="AE654" s="31">
        <f t="shared" si="149"/>
        <v>0</v>
      </c>
      <c r="AF654" s="7">
        <f t="shared" si="150"/>
        <v>0</v>
      </c>
      <c r="AG654" s="38">
        <f t="shared" si="151"/>
        <v>2.1549716166284288E-2</v>
      </c>
      <c r="AH654" s="38">
        <f t="shared" si="152"/>
        <v>22.762119551417761</v>
      </c>
      <c r="AI654" s="38" t="str">
        <f t="shared" si="153"/>
        <v>G3</v>
      </c>
    </row>
    <row r="655" spans="1:35" x14ac:dyDescent="0.25">
      <c r="A655" s="1">
        <v>5036</v>
      </c>
      <c r="B655" s="1" t="s">
        <v>571</v>
      </c>
      <c r="C655" s="1">
        <v>5</v>
      </c>
      <c r="D655" s="1" t="s">
        <v>15</v>
      </c>
      <c r="E655" s="31">
        <v>123602.47338220758</v>
      </c>
      <c r="F655" s="31">
        <v>140904.96368038739</v>
      </c>
      <c r="G655" s="31">
        <v>140670.33767481937</v>
      </c>
      <c r="H655" s="31">
        <v>158449.69447762956</v>
      </c>
      <c r="I655" s="31">
        <f t="shared" si="140"/>
        <v>140906.86730376096</v>
      </c>
      <c r="J655" s="38">
        <f t="shared" si="141"/>
        <v>0.12669926186016539</v>
      </c>
      <c r="K655" s="31">
        <v>6551940.4530986762</v>
      </c>
      <c r="L655" s="31">
        <v>7831769.1081832852</v>
      </c>
      <c r="M655" s="31">
        <v>8558037.8675701469</v>
      </c>
      <c r="N655" s="31">
        <v>8212364.3983061835</v>
      </c>
      <c r="O655" s="31">
        <f t="shared" si="142"/>
        <v>7788527.9567895727</v>
      </c>
      <c r="P655" s="7">
        <f t="shared" si="143"/>
        <v>9.6234575265917013E-2</v>
      </c>
      <c r="Q655" s="26">
        <v>0.59233176838810642</v>
      </c>
      <c r="R655" s="8">
        <v>104.59999847412109</v>
      </c>
      <c r="S655" s="7">
        <f t="shared" si="144"/>
        <v>0.23354469606618089</v>
      </c>
      <c r="T655" s="38">
        <f t="shared" si="145"/>
        <v>0.30737034657340145</v>
      </c>
      <c r="U655" s="31">
        <v>0</v>
      </c>
      <c r="V655" s="31">
        <v>0</v>
      </c>
      <c r="W655" s="31">
        <v>0</v>
      </c>
      <c r="X655" s="31">
        <v>0</v>
      </c>
      <c r="Y655" s="31">
        <f t="shared" si="146"/>
        <v>0</v>
      </c>
      <c r="Z655" s="7">
        <f t="shared" si="147"/>
        <v>0</v>
      </c>
      <c r="AA655" s="31" t="s">
        <v>1085</v>
      </c>
      <c r="AB655" s="31" t="s">
        <v>1088</v>
      </c>
      <c r="AC655" s="31" t="s">
        <v>1087</v>
      </c>
      <c r="AD655" s="31">
        <f t="shared" si="148"/>
        <v>0</v>
      </c>
      <c r="AE655" s="31">
        <f t="shared" si="149"/>
        <v>1</v>
      </c>
      <c r="AF655" s="7">
        <f t="shared" si="150"/>
        <v>0.5</v>
      </c>
      <c r="AG655" s="38">
        <f t="shared" si="151"/>
        <v>0.25</v>
      </c>
      <c r="AH655" s="38">
        <f t="shared" si="152"/>
        <v>22.802320281118895</v>
      </c>
      <c r="AI655" s="38" t="str">
        <f t="shared" si="153"/>
        <v>G3</v>
      </c>
    </row>
    <row r="656" spans="1:35" x14ac:dyDescent="0.25">
      <c r="A656" s="1">
        <v>5660</v>
      </c>
      <c r="B656" s="1" t="s">
        <v>170</v>
      </c>
      <c r="C656" s="1">
        <v>5</v>
      </c>
      <c r="D656" s="1" t="s">
        <v>15</v>
      </c>
      <c r="E656" s="31">
        <v>115665.52419805955</v>
      </c>
      <c r="F656" s="31">
        <v>135848.96210419488</v>
      </c>
      <c r="G656" s="31">
        <v>178686.02732142538</v>
      </c>
      <c r="H656" s="31">
        <v>216458.44764057355</v>
      </c>
      <c r="I656" s="31">
        <f t="shared" si="140"/>
        <v>161664.74031606334</v>
      </c>
      <c r="J656" s="38">
        <f t="shared" si="141"/>
        <v>0.14667491928955834</v>
      </c>
      <c r="K656" s="31">
        <v>7868673.7026620964</v>
      </c>
      <c r="L656" s="31">
        <v>8054167.3436954366</v>
      </c>
      <c r="M656" s="31">
        <v>8222311.991305056</v>
      </c>
      <c r="N656" s="31">
        <v>7769977.0503706476</v>
      </c>
      <c r="O656" s="31">
        <f t="shared" si="142"/>
        <v>7978782.5220083091</v>
      </c>
      <c r="P656" s="7">
        <f t="shared" si="143"/>
        <v>9.9482424452556825E-2</v>
      </c>
      <c r="Q656" s="26">
        <v>0.42910686534418135</v>
      </c>
      <c r="R656" s="8">
        <v>122.5</v>
      </c>
      <c r="S656" s="7">
        <f t="shared" si="144"/>
        <v>0.27351076181119943</v>
      </c>
      <c r="T656" s="38">
        <f t="shared" si="145"/>
        <v>0.2673666838693125</v>
      </c>
      <c r="U656" s="31">
        <v>0</v>
      </c>
      <c r="V656" s="31">
        <v>1605.487548828125</v>
      </c>
      <c r="W656" s="31">
        <v>1342.102783203125</v>
      </c>
      <c r="X656" s="31">
        <v>5511.65576171875</v>
      </c>
      <c r="Y656" s="31">
        <f t="shared" si="146"/>
        <v>2114.8115234375</v>
      </c>
      <c r="Z656" s="7">
        <f t="shared" si="147"/>
        <v>4.5032446979682492E-2</v>
      </c>
      <c r="AA656" s="31" t="s">
        <v>1087</v>
      </c>
      <c r="AB656" s="31" t="s">
        <v>1086</v>
      </c>
      <c r="AC656" s="31" t="s">
        <v>1087</v>
      </c>
      <c r="AD656" s="31">
        <f t="shared" si="148"/>
        <v>1</v>
      </c>
      <c r="AE656" s="31">
        <f t="shared" si="149"/>
        <v>1</v>
      </c>
      <c r="AF656" s="7">
        <f t="shared" si="150"/>
        <v>0.5</v>
      </c>
      <c r="AG656" s="38">
        <f t="shared" si="151"/>
        <v>0.27251622348984123</v>
      </c>
      <c r="AH656" s="38">
        <f t="shared" si="152"/>
        <v>22.8852608882904</v>
      </c>
      <c r="AI656" s="38" t="str">
        <f t="shared" si="153"/>
        <v>G3</v>
      </c>
    </row>
    <row r="657" spans="1:35" x14ac:dyDescent="0.25">
      <c r="A657" s="1">
        <v>23682</v>
      </c>
      <c r="B657" s="1" t="s">
        <v>1135</v>
      </c>
      <c r="C657" s="1">
        <v>23</v>
      </c>
      <c r="D657" s="1" t="s">
        <v>410</v>
      </c>
      <c r="E657" s="31">
        <v>138498.86536669388</v>
      </c>
      <c r="F657" s="31">
        <v>718713.66080397216</v>
      </c>
      <c r="G657" s="31">
        <v>946073.95049459755</v>
      </c>
      <c r="H657" s="31">
        <v>176352.61273997804</v>
      </c>
      <c r="I657" s="31">
        <f t="shared" si="140"/>
        <v>494909.77235131041</v>
      </c>
      <c r="J657" s="38">
        <f t="shared" si="141"/>
        <v>0.46736233249600556</v>
      </c>
      <c r="K657" s="31">
        <v>3061958.5200851527</v>
      </c>
      <c r="L657" s="31">
        <v>3353085.8238568837</v>
      </c>
      <c r="M657" s="31">
        <v>11767522.951640589</v>
      </c>
      <c r="N657" s="31">
        <v>9459472.5358184539</v>
      </c>
      <c r="O657" s="31">
        <f t="shared" si="142"/>
        <v>6910509.95785027</v>
      </c>
      <c r="P657" s="7">
        <f t="shared" si="143"/>
        <v>8.1245867686513901E-2</v>
      </c>
      <c r="Q657" s="26">
        <v>0.50113708723733286</v>
      </c>
      <c r="R657" s="8">
        <v>26.899999618530273</v>
      </c>
      <c r="S657" s="7">
        <f t="shared" si="144"/>
        <v>6.0060729701103585E-2</v>
      </c>
      <c r="T657" s="38">
        <f t="shared" si="145"/>
        <v>0.21414789487498342</v>
      </c>
      <c r="U657" s="31">
        <v>0</v>
      </c>
      <c r="V657" s="31">
        <v>1969.4912109375</v>
      </c>
      <c r="W657" s="31">
        <v>0</v>
      </c>
      <c r="X657" s="31">
        <v>0</v>
      </c>
      <c r="Y657" s="31">
        <f t="shared" si="146"/>
        <v>492.372802734375</v>
      </c>
      <c r="Z657" s="7">
        <f t="shared" si="147"/>
        <v>1.0484505067067594E-2</v>
      </c>
      <c r="AA657" s="31" t="s">
        <v>1087</v>
      </c>
      <c r="AB657" s="31" t="s">
        <v>1088</v>
      </c>
      <c r="AC657" s="31" t="s">
        <v>1088</v>
      </c>
      <c r="AD657" s="31">
        <f t="shared" si="148"/>
        <v>0</v>
      </c>
      <c r="AE657" s="31">
        <f t="shared" si="149"/>
        <v>0</v>
      </c>
      <c r="AF657" s="7">
        <f t="shared" si="150"/>
        <v>0</v>
      </c>
      <c r="AG657" s="38">
        <f t="shared" si="151"/>
        <v>5.2422525335337972E-3</v>
      </c>
      <c r="AH657" s="38">
        <f t="shared" si="152"/>
        <v>22.891749330150759</v>
      </c>
      <c r="AI657" s="38" t="str">
        <f t="shared" si="153"/>
        <v>G3</v>
      </c>
    </row>
    <row r="658" spans="1:35" x14ac:dyDescent="0.25">
      <c r="A658" s="1">
        <v>13042</v>
      </c>
      <c r="B658" s="1" t="s">
        <v>81</v>
      </c>
      <c r="C658" s="1">
        <v>13</v>
      </c>
      <c r="D658" s="1" t="s">
        <v>222</v>
      </c>
      <c r="E658" s="31">
        <v>30188.878069739749</v>
      </c>
      <c r="F658" s="31">
        <v>27947.307838678411</v>
      </c>
      <c r="G658" s="31">
        <v>57182.147480868902</v>
      </c>
      <c r="H658" s="31">
        <v>59973.986529272996</v>
      </c>
      <c r="I658" s="31">
        <f t="shared" si="140"/>
        <v>43823.07997964001</v>
      </c>
      <c r="J658" s="38">
        <f t="shared" si="141"/>
        <v>3.3273867245537658E-2</v>
      </c>
      <c r="K658" s="31">
        <v>3578754.0965533019</v>
      </c>
      <c r="L658" s="31">
        <v>3740080.1033684313</v>
      </c>
      <c r="M658" s="31">
        <v>4105535.4844701895</v>
      </c>
      <c r="N658" s="31">
        <v>4121318.5665859021</v>
      </c>
      <c r="O658" s="31">
        <f t="shared" si="142"/>
        <v>3886422.0627444563</v>
      </c>
      <c r="P658" s="7">
        <f t="shared" si="143"/>
        <v>2.962144858700614E-2</v>
      </c>
      <c r="Q658" s="26">
        <v>0.2740517058698877</v>
      </c>
      <c r="R658" s="8">
        <v>14</v>
      </c>
      <c r="S658" s="7">
        <f t="shared" si="144"/>
        <v>3.1258372778422791E-2</v>
      </c>
      <c r="T658" s="38">
        <f t="shared" si="145"/>
        <v>0.11164384241177222</v>
      </c>
      <c r="U658" s="31">
        <v>2514.3798828125</v>
      </c>
      <c r="V658" s="31">
        <v>4146.40380859375</v>
      </c>
      <c r="W658" s="31">
        <v>4312.08544921875</v>
      </c>
      <c r="X658" s="31">
        <v>4769.97265625</v>
      </c>
      <c r="Y658" s="31">
        <f t="shared" si="146"/>
        <v>3935.71044921875</v>
      </c>
      <c r="Z658" s="7">
        <f t="shared" si="147"/>
        <v>8.3806367691689768E-2</v>
      </c>
      <c r="AA658" s="31" t="s">
        <v>1085</v>
      </c>
      <c r="AB658" s="31" t="s">
        <v>1086</v>
      </c>
      <c r="AC658" s="31" t="s">
        <v>1088</v>
      </c>
      <c r="AD658" s="31">
        <f t="shared" si="148"/>
        <v>1</v>
      </c>
      <c r="AE658" s="31">
        <f t="shared" si="149"/>
        <v>2</v>
      </c>
      <c r="AF658" s="7">
        <f t="shared" si="150"/>
        <v>1</v>
      </c>
      <c r="AG658" s="38">
        <f t="shared" si="151"/>
        <v>0.5419031838458449</v>
      </c>
      <c r="AH658" s="38">
        <f t="shared" si="152"/>
        <v>22.894029783438494</v>
      </c>
      <c r="AI658" s="38" t="str">
        <f t="shared" si="153"/>
        <v>G3</v>
      </c>
    </row>
    <row r="659" spans="1:35" x14ac:dyDescent="0.25">
      <c r="A659" s="1">
        <v>5690</v>
      </c>
      <c r="B659" s="1" t="s">
        <v>202</v>
      </c>
      <c r="C659" s="1">
        <v>5</v>
      </c>
      <c r="D659" s="1" t="s">
        <v>15</v>
      </c>
      <c r="E659" s="31">
        <v>139422.30547467247</v>
      </c>
      <c r="F659" s="31">
        <v>142329.81220657277</v>
      </c>
      <c r="G659" s="31">
        <v>354404.9504008221</v>
      </c>
      <c r="H659" s="31">
        <v>341297.99932195566</v>
      </c>
      <c r="I659" s="31">
        <f t="shared" si="140"/>
        <v>244363.76685100573</v>
      </c>
      <c r="J659" s="38">
        <f t="shared" si="141"/>
        <v>0.22625761173724934</v>
      </c>
      <c r="K659" s="31">
        <v>10705246.27558133</v>
      </c>
      <c r="L659" s="31">
        <v>12902929.174531609</v>
      </c>
      <c r="M659" s="31">
        <v>14268642.440411076</v>
      </c>
      <c r="N659" s="31">
        <v>14052108.274934039</v>
      </c>
      <c r="O659" s="31">
        <f t="shared" si="142"/>
        <v>12982231.541364513</v>
      </c>
      <c r="P659" s="7">
        <f t="shared" si="143"/>
        <v>0.1848966577942196</v>
      </c>
      <c r="Q659" s="26">
        <v>0.19047619047619047</v>
      </c>
      <c r="R659" s="8">
        <v>104.90000152587891</v>
      </c>
      <c r="S659" s="7">
        <f t="shared" si="144"/>
        <v>0.23421452515378877</v>
      </c>
      <c r="T659" s="38">
        <f t="shared" si="145"/>
        <v>0.2031957911413996</v>
      </c>
      <c r="U659" s="31">
        <v>0</v>
      </c>
      <c r="V659" s="31">
        <v>0</v>
      </c>
      <c r="W659" s="31">
        <v>930.8646240234375</v>
      </c>
      <c r="X659" s="31">
        <v>1920.1229248046875</v>
      </c>
      <c r="Y659" s="31">
        <f t="shared" si="146"/>
        <v>712.74688720703125</v>
      </c>
      <c r="Z659" s="7">
        <f t="shared" si="147"/>
        <v>1.5177114391694368E-2</v>
      </c>
      <c r="AA659" s="31" t="s">
        <v>1087</v>
      </c>
      <c r="AB659" s="31" t="s">
        <v>1086</v>
      </c>
      <c r="AC659" s="31" t="s">
        <v>1087</v>
      </c>
      <c r="AD659" s="31">
        <f t="shared" si="148"/>
        <v>1</v>
      </c>
      <c r="AE659" s="31">
        <f t="shared" si="149"/>
        <v>1</v>
      </c>
      <c r="AF659" s="7">
        <f t="shared" si="150"/>
        <v>0.5</v>
      </c>
      <c r="AG659" s="38">
        <f t="shared" si="151"/>
        <v>0.25758855719584717</v>
      </c>
      <c r="AH659" s="38">
        <f t="shared" si="152"/>
        <v>22.901398669149874</v>
      </c>
      <c r="AI659" s="38" t="str">
        <f t="shared" si="153"/>
        <v>G3</v>
      </c>
    </row>
    <row r="660" spans="1:35" x14ac:dyDescent="0.25">
      <c r="A660" s="1">
        <v>66400</v>
      </c>
      <c r="B660" s="1" t="s">
        <v>484</v>
      </c>
      <c r="C660" s="1">
        <v>66</v>
      </c>
      <c r="D660" s="1" t="s">
        <v>38</v>
      </c>
      <c r="E660" s="31">
        <v>106093.69024061723</v>
      </c>
      <c r="F660" s="31">
        <v>111816.61336945069</v>
      </c>
      <c r="G660" s="31">
        <v>125558.00956740996</v>
      </c>
      <c r="H660" s="31">
        <v>175583.76258554563</v>
      </c>
      <c r="I660" s="31">
        <f t="shared" si="140"/>
        <v>129763.01894075589</v>
      </c>
      <c r="J660" s="38">
        <f t="shared" si="141"/>
        <v>0.1159753453388262</v>
      </c>
      <c r="K660" s="31">
        <v>6773648.5023730807</v>
      </c>
      <c r="L660" s="31">
        <v>6845253.3455463545</v>
      </c>
      <c r="M660" s="31">
        <v>6783698.4446963184</v>
      </c>
      <c r="N660" s="31">
        <v>6690342.6804588027</v>
      </c>
      <c r="O660" s="31">
        <f t="shared" si="142"/>
        <v>6773235.7432686388</v>
      </c>
      <c r="P660" s="7">
        <f t="shared" si="143"/>
        <v>7.890244982601223E-2</v>
      </c>
      <c r="Q660" s="26">
        <v>0.9833317726378874</v>
      </c>
      <c r="R660" s="8">
        <v>292.70001220703125</v>
      </c>
      <c r="S660" s="7">
        <f t="shared" si="144"/>
        <v>0.65352329241544893</v>
      </c>
      <c r="T660" s="38">
        <f t="shared" si="145"/>
        <v>0.57191917162644945</v>
      </c>
      <c r="U660" s="31">
        <v>117.7445068359375</v>
      </c>
      <c r="V660" s="31">
        <v>0</v>
      </c>
      <c r="W660" s="31">
        <v>0</v>
      </c>
      <c r="X660" s="31">
        <v>0</v>
      </c>
      <c r="Y660" s="31">
        <f t="shared" si="146"/>
        <v>29.436126708984375</v>
      </c>
      <c r="Z660" s="7">
        <f t="shared" si="147"/>
        <v>6.2680801604244241E-4</v>
      </c>
      <c r="AA660" s="31" t="s">
        <v>1087</v>
      </c>
      <c r="AB660" s="31" t="s">
        <v>1088</v>
      </c>
      <c r="AC660" s="31" t="s">
        <v>1087</v>
      </c>
      <c r="AD660" s="31">
        <f t="shared" si="148"/>
        <v>0</v>
      </c>
      <c r="AE660" s="31">
        <f t="shared" si="149"/>
        <v>0</v>
      </c>
      <c r="AF660" s="7">
        <f t="shared" si="150"/>
        <v>0</v>
      </c>
      <c r="AG660" s="38">
        <f t="shared" si="151"/>
        <v>3.134040080212212E-4</v>
      </c>
      <c r="AH660" s="38">
        <f t="shared" si="152"/>
        <v>22.940264032443235</v>
      </c>
      <c r="AI660" s="38" t="str">
        <f t="shared" si="153"/>
        <v>G3</v>
      </c>
    </row>
    <row r="661" spans="1:35" x14ac:dyDescent="0.25">
      <c r="A661" s="1">
        <v>54480</v>
      </c>
      <c r="B661" s="1" t="s">
        <v>564</v>
      </c>
      <c r="C661" s="1">
        <v>54</v>
      </c>
      <c r="D661" s="1" t="s">
        <v>12</v>
      </c>
      <c r="E661" s="31">
        <v>131262.16203841488</v>
      </c>
      <c r="F661" s="31">
        <v>133527.04006000963</v>
      </c>
      <c r="G661" s="31">
        <v>178157.88283657312</v>
      </c>
      <c r="H661" s="31">
        <v>228133.81226527668</v>
      </c>
      <c r="I661" s="31">
        <f t="shared" si="140"/>
        <v>167770.22430006857</v>
      </c>
      <c r="J661" s="38">
        <f t="shared" si="141"/>
        <v>0.15255033130469361</v>
      </c>
      <c r="K661" s="31">
        <v>7299338.3788210275</v>
      </c>
      <c r="L661" s="31">
        <v>8342759.7002847241</v>
      </c>
      <c r="M661" s="31">
        <v>10826715.140319793</v>
      </c>
      <c r="N661" s="31">
        <v>10572816.096256064</v>
      </c>
      <c r="O661" s="31">
        <f t="shared" si="142"/>
        <v>9260407.3289204016</v>
      </c>
      <c r="P661" s="7">
        <f t="shared" si="143"/>
        <v>0.12136113249786003</v>
      </c>
      <c r="Q661" s="26">
        <v>0.14259111465815377</v>
      </c>
      <c r="R661" s="8">
        <v>170.80000305175781</v>
      </c>
      <c r="S661" s="7">
        <f t="shared" si="144"/>
        <v>0.38135215471054257</v>
      </c>
      <c r="T661" s="38">
        <f t="shared" si="145"/>
        <v>0.21510146728885213</v>
      </c>
      <c r="U661" s="31">
        <v>5058.859375</v>
      </c>
      <c r="V661" s="31">
        <v>4564.591796875</v>
      </c>
      <c r="W661" s="31">
        <v>12301.720703125</v>
      </c>
      <c r="X661" s="31">
        <v>4789.837890625</v>
      </c>
      <c r="Y661" s="31">
        <f t="shared" si="146"/>
        <v>6678.75244140625</v>
      </c>
      <c r="Z661" s="7">
        <f t="shared" si="147"/>
        <v>0.14221625041988781</v>
      </c>
      <c r="AA661" s="31" t="s">
        <v>1085</v>
      </c>
      <c r="AB661" s="31" t="s">
        <v>1088</v>
      </c>
      <c r="AC661" s="31" t="s">
        <v>1088</v>
      </c>
      <c r="AD661" s="31">
        <f t="shared" si="148"/>
        <v>0</v>
      </c>
      <c r="AE661" s="31">
        <f t="shared" si="149"/>
        <v>1</v>
      </c>
      <c r="AF661" s="7">
        <f t="shared" si="150"/>
        <v>0.5</v>
      </c>
      <c r="AG661" s="38">
        <f t="shared" si="151"/>
        <v>0.32110812520994392</v>
      </c>
      <c r="AH661" s="38">
        <f t="shared" si="152"/>
        <v>22.958664126782988</v>
      </c>
      <c r="AI661" s="38" t="str">
        <f t="shared" si="153"/>
        <v>G3</v>
      </c>
    </row>
    <row r="662" spans="1:35" x14ac:dyDescent="0.25">
      <c r="A662" s="1">
        <v>63594</v>
      </c>
      <c r="B662" s="1" t="s">
        <v>676</v>
      </c>
      <c r="C662" s="1">
        <v>63</v>
      </c>
      <c r="D662" s="1" t="s">
        <v>1184</v>
      </c>
      <c r="E662" s="31">
        <v>136100.2598356347</v>
      </c>
      <c r="F662" s="31">
        <v>167096.13253791834</v>
      </c>
      <c r="G662" s="31">
        <v>215197.66095869773</v>
      </c>
      <c r="H662" s="31">
        <v>204269.25374507296</v>
      </c>
      <c r="I662" s="31">
        <f t="shared" si="140"/>
        <v>180665.82676933092</v>
      </c>
      <c r="J662" s="38">
        <f t="shared" si="141"/>
        <v>0.16495999086465671</v>
      </c>
      <c r="K662" s="31">
        <v>10654932.668447683</v>
      </c>
      <c r="L662" s="31">
        <v>10880721.45306976</v>
      </c>
      <c r="M662" s="31">
        <v>10816694.705154315</v>
      </c>
      <c r="N662" s="31">
        <v>11347526.789921237</v>
      </c>
      <c r="O662" s="31">
        <f t="shared" si="142"/>
        <v>10924968.904148249</v>
      </c>
      <c r="P662" s="7">
        <f t="shared" si="143"/>
        <v>0.14977698129497061</v>
      </c>
      <c r="Q662" s="26">
        <v>0.83386746022662239</v>
      </c>
      <c r="R662" s="8">
        <v>262.89999389648438</v>
      </c>
      <c r="S662" s="7">
        <f t="shared" si="144"/>
        <v>0.58698757233295606</v>
      </c>
      <c r="T662" s="38">
        <f t="shared" si="145"/>
        <v>0.52354400461818307</v>
      </c>
      <c r="U662" s="31">
        <v>0</v>
      </c>
      <c r="V662" s="31">
        <v>0</v>
      </c>
      <c r="W662" s="31">
        <v>0</v>
      </c>
      <c r="X662" s="31">
        <v>132.35562133789063</v>
      </c>
      <c r="Y662" s="31">
        <f t="shared" si="146"/>
        <v>33.088905334472656</v>
      </c>
      <c r="Z662" s="7">
        <f t="shared" si="147"/>
        <v>7.0458968025119612E-4</v>
      </c>
      <c r="AA662" s="31" t="s">
        <v>1087</v>
      </c>
      <c r="AB662" s="31" t="s">
        <v>1088</v>
      </c>
      <c r="AC662" s="31" t="s">
        <v>1087</v>
      </c>
      <c r="AD662" s="31">
        <f t="shared" si="148"/>
        <v>0</v>
      </c>
      <c r="AE662" s="31">
        <f t="shared" si="149"/>
        <v>0</v>
      </c>
      <c r="AF662" s="7">
        <f t="shared" si="150"/>
        <v>0</v>
      </c>
      <c r="AG662" s="38">
        <f t="shared" si="151"/>
        <v>3.5229484012559806E-4</v>
      </c>
      <c r="AH662" s="38">
        <f t="shared" si="152"/>
        <v>22.961876344098844</v>
      </c>
      <c r="AI662" s="38" t="str">
        <f t="shared" si="153"/>
        <v>G3</v>
      </c>
    </row>
    <row r="663" spans="1:35" x14ac:dyDescent="0.25">
      <c r="A663" s="1">
        <v>5040</v>
      </c>
      <c r="B663" s="1" t="s">
        <v>51</v>
      </c>
      <c r="C663" s="1">
        <v>5</v>
      </c>
      <c r="D663" s="1" t="s">
        <v>15</v>
      </c>
      <c r="E663" s="31">
        <v>129578.63809868348</v>
      </c>
      <c r="F663" s="31">
        <v>151849.78816103016</v>
      </c>
      <c r="G663" s="31">
        <v>141916.7370453316</v>
      </c>
      <c r="H663" s="31">
        <v>215387.32940162939</v>
      </c>
      <c r="I663" s="31">
        <f t="shared" si="140"/>
        <v>159683.12317666865</v>
      </c>
      <c r="J663" s="38">
        <f t="shared" si="141"/>
        <v>0.14476797510942474</v>
      </c>
      <c r="K663" s="31">
        <v>11035256.957079852</v>
      </c>
      <c r="L663" s="31">
        <v>10823586.693638226</v>
      </c>
      <c r="M663" s="31">
        <v>12583006.870901877</v>
      </c>
      <c r="N663" s="31">
        <v>8188164.2009418914</v>
      </c>
      <c r="O663" s="31">
        <f t="shared" si="142"/>
        <v>10657503.680640461</v>
      </c>
      <c r="P663" s="7">
        <f t="shared" si="143"/>
        <v>0.14521106348045998</v>
      </c>
      <c r="Q663" s="26">
        <v>0.39582114011471381</v>
      </c>
      <c r="R663" s="8">
        <v>136.39999389648438</v>
      </c>
      <c r="S663" s="7">
        <f t="shared" si="144"/>
        <v>0.30454584687077874</v>
      </c>
      <c r="T663" s="38">
        <f t="shared" si="145"/>
        <v>0.28185935015531749</v>
      </c>
      <c r="U663" s="31">
        <v>4029.43701171875</v>
      </c>
      <c r="V663" s="31">
        <v>0</v>
      </c>
      <c r="W663" s="31">
        <v>327.05718994140625</v>
      </c>
      <c r="X663" s="31">
        <v>511.412841796875</v>
      </c>
      <c r="Y663" s="31">
        <f t="shared" si="146"/>
        <v>1216.9767608642578</v>
      </c>
      <c r="Z663" s="7">
        <f t="shared" si="147"/>
        <v>2.5914101966895708E-2</v>
      </c>
      <c r="AA663" s="31" t="s">
        <v>1087</v>
      </c>
      <c r="AB663" s="31" t="s">
        <v>1086</v>
      </c>
      <c r="AC663" s="31" t="s">
        <v>1086</v>
      </c>
      <c r="AD663" s="31">
        <f t="shared" si="148"/>
        <v>1</v>
      </c>
      <c r="AE663" s="31">
        <f t="shared" si="149"/>
        <v>1</v>
      </c>
      <c r="AF663" s="7">
        <f t="shared" si="150"/>
        <v>0.5</v>
      </c>
      <c r="AG663" s="38">
        <f t="shared" si="151"/>
        <v>0.26295705098344785</v>
      </c>
      <c r="AH663" s="38">
        <f t="shared" si="152"/>
        <v>22.98614587493967</v>
      </c>
      <c r="AI663" s="38" t="str">
        <f t="shared" si="153"/>
        <v>G3</v>
      </c>
    </row>
    <row r="664" spans="1:35" x14ac:dyDescent="0.25">
      <c r="A664" s="1">
        <v>20001</v>
      </c>
      <c r="B664" s="1" t="s">
        <v>235</v>
      </c>
      <c r="C664" s="1">
        <v>20</v>
      </c>
      <c r="D664" s="1" t="s">
        <v>28</v>
      </c>
      <c r="E664" s="31">
        <v>208973.50573336816</v>
      </c>
      <c r="F664" s="31">
        <v>237755.79609125963</v>
      </c>
      <c r="G664" s="31">
        <v>260700.48338583647</v>
      </c>
      <c r="H664" s="31">
        <v>260614.03299723918</v>
      </c>
      <c r="I664" s="31">
        <f t="shared" si="140"/>
        <v>242010.95455192585</v>
      </c>
      <c r="J664" s="38">
        <f t="shared" si="141"/>
        <v>0.22399346008480273</v>
      </c>
      <c r="K664" s="31">
        <v>8420574.9591325372</v>
      </c>
      <c r="L664" s="31">
        <v>8587366.8209026251</v>
      </c>
      <c r="M664" s="31">
        <v>8869773.2746360227</v>
      </c>
      <c r="N664" s="31">
        <v>9051233.3528346326</v>
      </c>
      <c r="O664" s="31">
        <f t="shared" si="142"/>
        <v>8732237.1018764544</v>
      </c>
      <c r="P664" s="7">
        <f t="shared" si="143"/>
        <v>0.11234470106379787</v>
      </c>
      <c r="Q664" s="26">
        <v>0.85331023906975723</v>
      </c>
      <c r="R664" s="8">
        <v>193.10000610351563</v>
      </c>
      <c r="S664" s="7">
        <f t="shared" si="144"/>
        <v>0.43114228387852915</v>
      </c>
      <c r="T664" s="38">
        <f t="shared" si="145"/>
        <v>0.46559907467069478</v>
      </c>
      <c r="U664" s="31">
        <v>0</v>
      </c>
      <c r="V664" s="31">
        <v>0</v>
      </c>
      <c r="W664" s="31">
        <v>277.93280029296875</v>
      </c>
      <c r="X664" s="31">
        <v>0</v>
      </c>
      <c r="Y664" s="31">
        <f t="shared" si="146"/>
        <v>69.483200073242188</v>
      </c>
      <c r="Z664" s="7">
        <f t="shared" si="147"/>
        <v>1.4795637760621565E-3</v>
      </c>
      <c r="AA664" s="31" t="s">
        <v>1087</v>
      </c>
      <c r="AB664" s="31" t="s">
        <v>1088</v>
      </c>
      <c r="AC664" s="31" t="s">
        <v>1088</v>
      </c>
      <c r="AD664" s="31">
        <f t="shared" si="148"/>
        <v>0</v>
      </c>
      <c r="AE664" s="31">
        <f t="shared" si="149"/>
        <v>0</v>
      </c>
      <c r="AF664" s="7">
        <f t="shared" si="150"/>
        <v>0</v>
      </c>
      <c r="AG664" s="38">
        <f t="shared" si="151"/>
        <v>7.3978188803107826E-4</v>
      </c>
      <c r="AH664" s="38">
        <f t="shared" si="152"/>
        <v>23.01107722145095</v>
      </c>
      <c r="AI664" s="38" t="str">
        <f t="shared" si="153"/>
        <v>G3</v>
      </c>
    </row>
    <row r="665" spans="1:35" x14ac:dyDescent="0.25">
      <c r="A665" s="1">
        <v>63302</v>
      </c>
      <c r="B665" s="1" t="s">
        <v>223</v>
      </c>
      <c r="C665" s="1">
        <v>63</v>
      </c>
      <c r="D665" s="1" t="s">
        <v>1184</v>
      </c>
      <c r="E665" s="31">
        <v>152010.1611056379</v>
      </c>
      <c r="F665" s="31">
        <v>113516.43398073256</v>
      </c>
      <c r="G665" s="31">
        <v>126006.43548936918</v>
      </c>
      <c r="H665" s="31">
        <v>145991.91930284677</v>
      </c>
      <c r="I665" s="31">
        <f t="shared" si="140"/>
        <v>134381.23746964661</v>
      </c>
      <c r="J665" s="38">
        <f t="shared" si="141"/>
        <v>0.12041953628327036</v>
      </c>
      <c r="K665" s="31">
        <v>9989137.7670169342</v>
      </c>
      <c r="L665" s="31">
        <v>10403330.046891844</v>
      </c>
      <c r="M665" s="31">
        <v>11631736.429639634</v>
      </c>
      <c r="N665" s="31">
        <v>13280734.753336433</v>
      </c>
      <c r="O665" s="31">
        <f t="shared" si="142"/>
        <v>11326234.749221211</v>
      </c>
      <c r="P665" s="7">
        <f t="shared" si="143"/>
        <v>0.15662701901705206</v>
      </c>
      <c r="Q665" s="26">
        <v>0.50359803055169805</v>
      </c>
      <c r="R665" s="8">
        <v>131.19999694824219</v>
      </c>
      <c r="S665" s="7">
        <f t="shared" si="144"/>
        <v>0.29293560093829191</v>
      </c>
      <c r="T665" s="38">
        <f t="shared" si="145"/>
        <v>0.31772021683568069</v>
      </c>
      <c r="U665" s="31">
        <v>0</v>
      </c>
      <c r="V665" s="31">
        <v>0</v>
      </c>
      <c r="W665" s="31">
        <v>894.116943359375</v>
      </c>
      <c r="X665" s="31">
        <v>0</v>
      </c>
      <c r="Y665" s="31">
        <f t="shared" si="146"/>
        <v>223.52923583984375</v>
      </c>
      <c r="Z665" s="7">
        <f t="shared" si="147"/>
        <v>4.7597945962602438E-3</v>
      </c>
      <c r="AA665" s="31" t="s">
        <v>1085</v>
      </c>
      <c r="AB665" s="31" t="s">
        <v>1088</v>
      </c>
      <c r="AC665" s="31" t="s">
        <v>1087</v>
      </c>
      <c r="AD665" s="31">
        <f t="shared" si="148"/>
        <v>0</v>
      </c>
      <c r="AE665" s="31">
        <f t="shared" si="149"/>
        <v>1</v>
      </c>
      <c r="AF665" s="7">
        <f t="shared" si="150"/>
        <v>0.5</v>
      </c>
      <c r="AG665" s="38">
        <f t="shared" si="151"/>
        <v>0.2523798972981301</v>
      </c>
      <c r="AH665" s="38">
        <f t="shared" si="152"/>
        <v>23.017321680569371</v>
      </c>
      <c r="AI665" s="38" t="str">
        <f t="shared" si="153"/>
        <v>G3</v>
      </c>
    </row>
    <row r="666" spans="1:35" x14ac:dyDescent="0.25">
      <c r="A666" s="1">
        <v>25785</v>
      </c>
      <c r="B666" s="1" t="s">
        <v>854</v>
      </c>
      <c r="C666" s="1">
        <v>25</v>
      </c>
      <c r="D666" s="1" t="s">
        <v>61</v>
      </c>
      <c r="E666" s="31">
        <v>261709.31525691421</v>
      </c>
      <c r="F666" s="31">
        <v>335451.52527237945</v>
      </c>
      <c r="G666" s="31">
        <v>374496.54206525628</v>
      </c>
      <c r="H666" s="31">
        <v>316505.38104614028</v>
      </c>
      <c r="I666" s="31">
        <f t="shared" si="140"/>
        <v>322040.69091017253</v>
      </c>
      <c r="J666" s="38">
        <f t="shared" si="141"/>
        <v>0.30100744878728264</v>
      </c>
      <c r="K666" s="31">
        <v>6137287.3167522782</v>
      </c>
      <c r="L666" s="31">
        <v>6241809.5604641056</v>
      </c>
      <c r="M666" s="31">
        <v>6852397.319653023</v>
      </c>
      <c r="N666" s="31">
        <v>6386899.9871502407</v>
      </c>
      <c r="O666" s="31">
        <f t="shared" si="142"/>
        <v>6404598.5460049119</v>
      </c>
      <c r="P666" s="7">
        <f t="shared" si="143"/>
        <v>7.2609418066581624E-2</v>
      </c>
      <c r="Q666" s="26">
        <v>0.48625753708430436</v>
      </c>
      <c r="R666" s="8">
        <v>170</v>
      </c>
      <c r="S666" s="7">
        <f t="shared" si="144"/>
        <v>0.3795659551665625</v>
      </c>
      <c r="T666" s="38">
        <f t="shared" si="145"/>
        <v>0.31281097010581616</v>
      </c>
      <c r="U666" s="31">
        <v>0</v>
      </c>
      <c r="V666" s="31">
        <v>28822.267578125</v>
      </c>
      <c r="W666" s="31">
        <v>0</v>
      </c>
      <c r="X666" s="31">
        <v>0</v>
      </c>
      <c r="Y666" s="31">
        <f t="shared" si="146"/>
        <v>7205.56689453125</v>
      </c>
      <c r="Z666" s="7">
        <f t="shared" si="147"/>
        <v>0.15343415029680946</v>
      </c>
      <c r="AA666" s="31" t="s">
        <v>1087</v>
      </c>
      <c r="AB666" s="31" t="s">
        <v>1088</v>
      </c>
      <c r="AC666" s="31" t="s">
        <v>1087</v>
      </c>
      <c r="AD666" s="31">
        <f t="shared" si="148"/>
        <v>0</v>
      </c>
      <c r="AE666" s="31">
        <f t="shared" si="149"/>
        <v>0</v>
      </c>
      <c r="AF666" s="7">
        <f t="shared" si="150"/>
        <v>0</v>
      </c>
      <c r="AG666" s="38">
        <f t="shared" si="151"/>
        <v>7.6717075148404729E-2</v>
      </c>
      <c r="AH666" s="38">
        <f t="shared" si="152"/>
        <v>23.017849801383452</v>
      </c>
      <c r="AI666" s="38" t="str">
        <f t="shared" si="153"/>
        <v>G3</v>
      </c>
    </row>
    <row r="667" spans="1:35" x14ac:dyDescent="0.25">
      <c r="A667" s="1">
        <v>5895</v>
      </c>
      <c r="B667" s="1" t="s">
        <v>158</v>
      </c>
      <c r="C667" s="1">
        <v>5</v>
      </c>
      <c r="D667" s="1" t="s">
        <v>15</v>
      </c>
      <c r="E667" s="31">
        <v>87213.564420129391</v>
      </c>
      <c r="F667" s="31">
        <v>117715.05484214266</v>
      </c>
      <c r="G667" s="31">
        <v>251847.26134939631</v>
      </c>
      <c r="H667" s="31">
        <v>272840.72239573166</v>
      </c>
      <c r="I667" s="31">
        <f t="shared" si="140"/>
        <v>182404.15075184999</v>
      </c>
      <c r="J667" s="38">
        <f t="shared" si="141"/>
        <v>0.16663280986473053</v>
      </c>
      <c r="K667" s="31">
        <v>9975679.4427966364</v>
      </c>
      <c r="L667" s="31">
        <v>8375635.9190324238</v>
      </c>
      <c r="M667" s="31">
        <v>9293270.4166754559</v>
      </c>
      <c r="N667" s="31">
        <v>12914391.460446874</v>
      </c>
      <c r="O667" s="31">
        <f t="shared" si="142"/>
        <v>10139744.309737848</v>
      </c>
      <c r="P667" s="7">
        <f t="shared" si="143"/>
        <v>0.13637235651052296</v>
      </c>
      <c r="Q667" s="26">
        <v>0.45474656776628275</v>
      </c>
      <c r="R667" s="8">
        <v>104.69999694824219</v>
      </c>
      <c r="S667" s="7">
        <f t="shared" si="144"/>
        <v>0.23376796675056308</v>
      </c>
      <c r="T667" s="38">
        <f t="shared" si="145"/>
        <v>0.27496229700912295</v>
      </c>
      <c r="U667" s="31">
        <v>0</v>
      </c>
      <c r="V667" s="31">
        <v>0</v>
      </c>
      <c r="W667" s="31">
        <v>237.73628234863281</v>
      </c>
      <c r="X667" s="31">
        <v>484.74200439453125</v>
      </c>
      <c r="Y667" s="31">
        <f t="shared" si="146"/>
        <v>180.61957168579102</v>
      </c>
      <c r="Z667" s="7">
        <f t="shared" si="147"/>
        <v>3.8460833011787422E-3</v>
      </c>
      <c r="AA667" s="31" t="s">
        <v>1087</v>
      </c>
      <c r="AB667" s="31" t="s">
        <v>1086</v>
      </c>
      <c r="AC667" s="31" t="s">
        <v>1088</v>
      </c>
      <c r="AD667" s="31">
        <f t="shared" si="148"/>
        <v>1</v>
      </c>
      <c r="AE667" s="31">
        <f t="shared" si="149"/>
        <v>1</v>
      </c>
      <c r="AF667" s="7">
        <f t="shared" si="150"/>
        <v>0.5</v>
      </c>
      <c r="AG667" s="38">
        <f t="shared" si="151"/>
        <v>0.25192304165058937</v>
      </c>
      <c r="AH667" s="38">
        <f t="shared" si="152"/>
        <v>23.117271617481428</v>
      </c>
      <c r="AI667" s="38" t="str">
        <f t="shared" si="153"/>
        <v>G3</v>
      </c>
    </row>
    <row r="668" spans="1:35" x14ac:dyDescent="0.25">
      <c r="A668" s="1">
        <v>68368</v>
      </c>
      <c r="B668" s="1" t="s">
        <v>897</v>
      </c>
      <c r="C668" s="1">
        <v>68</v>
      </c>
      <c r="D668" s="1" t="s">
        <v>350</v>
      </c>
      <c r="E668" s="31">
        <v>118700.61006331435</v>
      </c>
      <c r="F668" s="31">
        <v>462084.60293277464</v>
      </c>
      <c r="G668" s="31">
        <v>507732.43983254983</v>
      </c>
      <c r="H668" s="31">
        <v>860833.92409864685</v>
      </c>
      <c r="I668" s="31">
        <f t="shared" si="140"/>
        <v>487337.89423182141</v>
      </c>
      <c r="J668" s="38">
        <f t="shared" si="141"/>
        <v>0.46007578423923634</v>
      </c>
      <c r="K668" s="31">
        <v>9189222.0267280973</v>
      </c>
      <c r="L668" s="31">
        <v>12552549.644186003</v>
      </c>
      <c r="M668" s="31">
        <v>12844582.629722143</v>
      </c>
      <c r="N668" s="31">
        <v>13126470.678102368</v>
      </c>
      <c r="O668" s="31">
        <f t="shared" si="142"/>
        <v>11928206.244684651</v>
      </c>
      <c r="P668" s="7">
        <f t="shared" si="143"/>
        <v>0.16690331714253187</v>
      </c>
      <c r="Q668" s="26">
        <v>0.27223461906279883</v>
      </c>
      <c r="R668" s="8">
        <v>112.59999847412109</v>
      </c>
      <c r="S668" s="7">
        <f t="shared" si="144"/>
        <v>0.25140662336813674</v>
      </c>
      <c r="T668" s="38">
        <f t="shared" si="145"/>
        <v>0.23018151985782245</v>
      </c>
      <c r="U668" s="31">
        <v>1654.39404296875</v>
      </c>
      <c r="V668" s="31">
        <v>0</v>
      </c>
      <c r="W668" s="31">
        <v>0</v>
      </c>
      <c r="X668" s="31">
        <v>0</v>
      </c>
      <c r="Y668" s="31">
        <f t="shared" si="146"/>
        <v>413.5985107421875</v>
      </c>
      <c r="Z668" s="7">
        <f t="shared" si="147"/>
        <v>8.8070983155977885E-3</v>
      </c>
      <c r="AA668" s="31" t="s">
        <v>1087</v>
      </c>
      <c r="AB668" s="31" t="s">
        <v>1088</v>
      </c>
      <c r="AC668" s="31" t="s">
        <v>1087</v>
      </c>
      <c r="AD668" s="31">
        <f t="shared" si="148"/>
        <v>0</v>
      </c>
      <c r="AE668" s="31">
        <f t="shared" si="149"/>
        <v>0</v>
      </c>
      <c r="AF668" s="7">
        <f t="shared" si="150"/>
        <v>0</v>
      </c>
      <c r="AG668" s="38">
        <f t="shared" si="151"/>
        <v>4.4035491577988943E-3</v>
      </c>
      <c r="AH668" s="38">
        <f t="shared" si="152"/>
        <v>23.155361775161921</v>
      </c>
      <c r="AI668" s="38" t="str">
        <f t="shared" si="153"/>
        <v>G3</v>
      </c>
    </row>
    <row r="669" spans="1:35" x14ac:dyDescent="0.25">
      <c r="A669" s="1">
        <v>52573</v>
      </c>
      <c r="B669" s="1" t="s">
        <v>577</v>
      </c>
      <c r="C669" s="1">
        <v>52</v>
      </c>
      <c r="D669" s="1" t="s">
        <v>18</v>
      </c>
      <c r="E669" s="31">
        <v>180902.5587199142</v>
      </c>
      <c r="F669" s="31">
        <v>118915.36365083154</v>
      </c>
      <c r="G669" s="31">
        <v>257696.33247223578</v>
      </c>
      <c r="H669" s="31">
        <v>295877.27375612914</v>
      </c>
      <c r="I669" s="31">
        <f t="shared" si="140"/>
        <v>213347.88214977767</v>
      </c>
      <c r="J669" s="38">
        <f t="shared" si="141"/>
        <v>0.19641049361998894</v>
      </c>
      <c r="K669" s="31">
        <v>5851164.4070624188</v>
      </c>
      <c r="L669" s="31">
        <v>5949679.2829789883</v>
      </c>
      <c r="M669" s="31">
        <v>6148866.3261572076</v>
      </c>
      <c r="N669" s="31">
        <v>7039603.0838010563</v>
      </c>
      <c r="O669" s="31">
        <f t="shared" si="142"/>
        <v>6247328.2749999184</v>
      </c>
      <c r="P669" s="7">
        <f t="shared" si="143"/>
        <v>6.9924646107606903E-2</v>
      </c>
      <c r="Q669" s="26">
        <v>0.36259541984732824</v>
      </c>
      <c r="R669" s="8">
        <v>137</v>
      </c>
      <c r="S669" s="7">
        <f t="shared" si="144"/>
        <v>0.30588550504599449</v>
      </c>
      <c r="T669" s="38">
        <f t="shared" si="145"/>
        <v>0.2461351903336432</v>
      </c>
      <c r="U669" s="31">
        <v>749.1683349609375</v>
      </c>
      <c r="V669" s="31">
        <v>597.4169921875</v>
      </c>
      <c r="W669" s="31">
        <v>0</v>
      </c>
      <c r="X669" s="31">
        <v>0</v>
      </c>
      <c r="Y669" s="31">
        <f t="shared" si="146"/>
        <v>336.64633178710938</v>
      </c>
      <c r="Z669" s="7">
        <f t="shared" si="147"/>
        <v>7.1684913379259033E-3</v>
      </c>
      <c r="AA669" s="31" t="s">
        <v>1085</v>
      </c>
      <c r="AB669" s="31" t="s">
        <v>1088</v>
      </c>
      <c r="AC669" s="31" t="s">
        <v>1088</v>
      </c>
      <c r="AD669" s="31">
        <f t="shared" si="148"/>
        <v>0</v>
      </c>
      <c r="AE669" s="31">
        <f t="shared" si="149"/>
        <v>1</v>
      </c>
      <c r="AF669" s="7">
        <f t="shared" si="150"/>
        <v>0.5</v>
      </c>
      <c r="AG669" s="38">
        <f t="shared" si="151"/>
        <v>0.25358424566896293</v>
      </c>
      <c r="AH669" s="38">
        <f t="shared" si="152"/>
        <v>23.204330987419837</v>
      </c>
      <c r="AI669" s="38" t="str">
        <f t="shared" si="153"/>
        <v>G3</v>
      </c>
    </row>
    <row r="670" spans="1:35" x14ac:dyDescent="0.25">
      <c r="A670" s="1">
        <v>41298</v>
      </c>
      <c r="B670" s="1" t="s">
        <v>474</v>
      </c>
      <c r="C670" s="1">
        <v>41</v>
      </c>
      <c r="D670" s="1" t="s">
        <v>99</v>
      </c>
      <c r="E670" s="31">
        <v>98866.080076927523</v>
      </c>
      <c r="F670" s="31">
        <v>103153.85627548066</v>
      </c>
      <c r="G670" s="31">
        <v>111039.48847160503</v>
      </c>
      <c r="H670" s="31">
        <v>114753.16780300239</v>
      </c>
      <c r="I670" s="31">
        <f t="shared" si="140"/>
        <v>106953.14815675392</v>
      </c>
      <c r="J670" s="38">
        <f t="shared" si="141"/>
        <v>9.4025015239017767E-2</v>
      </c>
      <c r="K670" s="31">
        <v>7078233.7269754102</v>
      </c>
      <c r="L670" s="31">
        <v>7729645.4575333819</v>
      </c>
      <c r="M670" s="31">
        <v>8088923.5889311302</v>
      </c>
      <c r="N670" s="31">
        <v>7660344.980582119</v>
      </c>
      <c r="O670" s="31">
        <f t="shared" si="142"/>
        <v>7639286.9385055099</v>
      </c>
      <c r="P670" s="7">
        <f t="shared" si="143"/>
        <v>9.3686871250037496E-2</v>
      </c>
      <c r="Q670" s="26">
        <v>0.48039404622901388</v>
      </c>
      <c r="R670" s="8">
        <v>204.69999694824219</v>
      </c>
      <c r="S670" s="7">
        <f t="shared" si="144"/>
        <v>0.45704205802501158</v>
      </c>
      <c r="T670" s="38">
        <f t="shared" si="145"/>
        <v>0.34370765850135432</v>
      </c>
      <c r="U670" s="31">
        <v>3127.610107421875</v>
      </c>
      <c r="V670" s="31">
        <v>0</v>
      </c>
      <c r="W670" s="31">
        <v>176.05839538574219</v>
      </c>
      <c r="X670" s="31">
        <v>156.62091064453125</v>
      </c>
      <c r="Y670" s="31">
        <f t="shared" si="146"/>
        <v>865.07235336303711</v>
      </c>
      <c r="Z670" s="7">
        <f t="shared" si="147"/>
        <v>1.8420707687032526E-2</v>
      </c>
      <c r="AA670" s="31" t="s">
        <v>1085</v>
      </c>
      <c r="AB670" s="31" t="s">
        <v>1087</v>
      </c>
      <c r="AC670" s="31" t="s">
        <v>1087</v>
      </c>
      <c r="AD670" s="31">
        <f t="shared" si="148"/>
        <v>0</v>
      </c>
      <c r="AE670" s="31">
        <f t="shared" si="149"/>
        <v>1</v>
      </c>
      <c r="AF670" s="7">
        <f t="shared" si="150"/>
        <v>0.5</v>
      </c>
      <c r="AG670" s="38">
        <f t="shared" si="151"/>
        <v>0.25921035384351626</v>
      </c>
      <c r="AH670" s="38">
        <f t="shared" si="152"/>
        <v>23.23143425279628</v>
      </c>
      <c r="AI670" s="38" t="str">
        <f t="shared" si="153"/>
        <v>G3</v>
      </c>
    </row>
    <row r="671" spans="1:35" x14ac:dyDescent="0.25">
      <c r="A671" s="1">
        <v>76364</v>
      </c>
      <c r="B671" s="1" t="s">
        <v>448</v>
      </c>
      <c r="C671" s="1">
        <v>76</v>
      </c>
      <c r="D671" s="1" t="s">
        <v>57</v>
      </c>
      <c r="E671" s="31">
        <v>199428.73498973725</v>
      </c>
      <c r="F671" s="31">
        <v>262384.74134467583</v>
      </c>
      <c r="G671" s="31">
        <v>299248.66656953335</v>
      </c>
      <c r="H671" s="31">
        <v>369995.27237114328</v>
      </c>
      <c r="I671" s="31">
        <f t="shared" si="140"/>
        <v>282764.35381877242</v>
      </c>
      <c r="J671" s="38">
        <f t="shared" si="141"/>
        <v>0.26321115557582581</v>
      </c>
      <c r="K671" s="31">
        <v>12755679.713523099</v>
      </c>
      <c r="L671" s="31">
        <v>13448653.784626899</v>
      </c>
      <c r="M671" s="31">
        <v>13166387.330357237</v>
      </c>
      <c r="N671" s="31">
        <v>13379536.442991026</v>
      </c>
      <c r="O671" s="31">
        <f t="shared" si="142"/>
        <v>13187564.317874566</v>
      </c>
      <c r="P671" s="7">
        <f t="shared" si="143"/>
        <v>0.18840190819602698</v>
      </c>
      <c r="Q671" s="26">
        <v>0.68159008413763111</v>
      </c>
      <c r="R671" s="8">
        <v>189.19999694824219</v>
      </c>
      <c r="S671" s="7">
        <f t="shared" si="144"/>
        <v>0.42243457387747207</v>
      </c>
      <c r="T671" s="38">
        <f t="shared" si="145"/>
        <v>0.43080885540371011</v>
      </c>
      <c r="U671" s="31">
        <v>0</v>
      </c>
      <c r="V671" s="31">
        <v>1152.7135009765625</v>
      </c>
      <c r="W671" s="31">
        <v>0</v>
      </c>
      <c r="X671" s="31">
        <v>0</v>
      </c>
      <c r="Y671" s="31">
        <f t="shared" si="146"/>
        <v>288.17837524414063</v>
      </c>
      <c r="Z671" s="7">
        <f t="shared" si="147"/>
        <v>6.1364226835585118E-3</v>
      </c>
      <c r="AA671" s="31" t="s">
        <v>1087</v>
      </c>
      <c r="AB671" s="31" t="s">
        <v>1088</v>
      </c>
      <c r="AC671" s="31" t="s">
        <v>1087</v>
      </c>
      <c r="AD671" s="31">
        <f t="shared" si="148"/>
        <v>0</v>
      </c>
      <c r="AE671" s="31">
        <f t="shared" si="149"/>
        <v>0</v>
      </c>
      <c r="AF671" s="7">
        <f t="shared" si="150"/>
        <v>0</v>
      </c>
      <c r="AG671" s="38">
        <f t="shared" si="151"/>
        <v>3.0682113417792559E-3</v>
      </c>
      <c r="AH671" s="38">
        <f t="shared" si="152"/>
        <v>23.236274077377171</v>
      </c>
      <c r="AI671" s="38" t="str">
        <f t="shared" si="153"/>
        <v>G3</v>
      </c>
    </row>
    <row r="672" spans="1:35" x14ac:dyDescent="0.25">
      <c r="A672" s="1">
        <v>52240</v>
      </c>
      <c r="B672" s="1" t="s">
        <v>1171</v>
      </c>
      <c r="C672" s="1">
        <v>52</v>
      </c>
      <c r="D672" s="1" t="s">
        <v>18</v>
      </c>
      <c r="E672" s="31">
        <v>112250.3422052448</v>
      </c>
      <c r="F672" s="31">
        <v>104116.42296394664</v>
      </c>
      <c r="G672" s="31">
        <v>148312.62719779997</v>
      </c>
      <c r="H672" s="31">
        <v>181746.37325683134</v>
      </c>
      <c r="I672" s="31">
        <f t="shared" si="140"/>
        <v>136606.44140595567</v>
      </c>
      <c r="J672" s="38">
        <f t="shared" si="141"/>
        <v>0.12256088821831219</v>
      </c>
      <c r="K672" s="31">
        <v>8670764.3140135389</v>
      </c>
      <c r="L672" s="31">
        <v>7995688.4500126503</v>
      </c>
      <c r="M672" s="31">
        <v>8548953.327420041</v>
      </c>
      <c r="N672" s="31">
        <v>8599237.5386276748</v>
      </c>
      <c r="O672" s="31">
        <f t="shared" si="142"/>
        <v>8453660.9075184762</v>
      </c>
      <c r="P672" s="7">
        <f t="shared" si="143"/>
        <v>0.10758910707727487</v>
      </c>
      <c r="Q672" s="26">
        <v>0.51828206616366801</v>
      </c>
      <c r="R672" s="8">
        <v>147</v>
      </c>
      <c r="S672" s="7">
        <f t="shared" si="144"/>
        <v>0.32821291417343934</v>
      </c>
      <c r="T672" s="38">
        <f t="shared" si="145"/>
        <v>0.31802802913812739</v>
      </c>
      <c r="U672" s="31">
        <v>0</v>
      </c>
      <c r="V672" s="31">
        <v>1018.7969360351563</v>
      </c>
      <c r="W672" s="31">
        <v>753.21356201171875</v>
      </c>
      <c r="X672" s="31">
        <v>716.7730712890625</v>
      </c>
      <c r="Y672" s="31">
        <f t="shared" si="146"/>
        <v>622.19589233398438</v>
      </c>
      <c r="Z672" s="7">
        <f t="shared" si="147"/>
        <v>1.324893647589132E-2</v>
      </c>
      <c r="AA672" s="31" t="s">
        <v>1085</v>
      </c>
      <c r="AB672" s="31" t="s">
        <v>1088</v>
      </c>
      <c r="AC672" s="31" t="s">
        <v>1087</v>
      </c>
      <c r="AD672" s="31">
        <f t="shared" si="148"/>
        <v>0</v>
      </c>
      <c r="AE672" s="31">
        <f t="shared" si="149"/>
        <v>1</v>
      </c>
      <c r="AF672" s="7">
        <f t="shared" si="150"/>
        <v>0.5</v>
      </c>
      <c r="AG672" s="38">
        <f t="shared" si="151"/>
        <v>0.25662446823794566</v>
      </c>
      <c r="AH672" s="38">
        <f t="shared" si="152"/>
        <v>23.240446186479506</v>
      </c>
      <c r="AI672" s="38" t="str">
        <f t="shared" si="153"/>
        <v>G3</v>
      </c>
    </row>
    <row r="673" spans="1:35" x14ac:dyDescent="0.25">
      <c r="A673" s="1">
        <v>73024</v>
      </c>
      <c r="B673" s="1" t="s">
        <v>403</v>
      </c>
      <c r="C673" s="1">
        <v>73</v>
      </c>
      <c r="D673" s="1" t="s">
        <v>35</v>
      </c>
      <c r="E673" s="31">
        <v>143298.73608660541</v>
      </c>
      <c r="F673" s="31">
        <v>165277.17453519456</v>
      </c>
      <c r="G673" s="31">
        <v>173057.89171262961</v>
      </c>
      <c r="H673" s="31">
        <v>228061.89610407894</v>
      </c>
      <c r="I673" s="31">
        <f t="shared" si="140"/>
        <v>177423.92460962714</v>
      </c>
      <c r="J673" s="38">
        <f t="shared" si="141"/>
        <v>0.16184025278149802</v>
      </c>
      <c r="K673" s="31">
        <v>8138121.0073550623</v>
      </c>
      <c r="L673" s="31">
        <v>8315254.0895121945</v>
      </c>
      <c r="M673" s="31">
        <v>9099992.7536238171</v>
      </c>
      <c r="N673" s="31">
        <v>9459460.3532227762</v>
      </c>
      <c r="O673" s="31">
        <f t="shared" si="142"/>
        <v>8753207.0509284623</v>
      </c>
      <c r="P673" s="7">
        <f t="shared" si="143"/>
        <v>0.11270268055245897</v>
      </c>
      <c r="Q673" s="26">
        <v>0.37319711538461536</v>
      </c>
      <c r="R673" s="8">
        <v>166.89999389648438</v>
      </c>
      <c r="S673" s="7">
        <f t="shared" si="144"/>
        <v>0.37264444470948554</v>
      </c>
      <c r="T673" s="38">
        <f t="shared" si="145"/>
        <v>0.28618141354885329</v>
      </c>
      <c r="U673" s="31">
        <v>0</v>
      </c>
      <c r="V673" s="31">
        <v>0</v>
      </c>
      <c r="W673" s="31">
        <v>0</v>
      </c>
      <c r="X673" s="31">
        <v>0</v>
      </c>
      <c r="Y673" s="31">
        <f t="shared" si="146"/>
        <v>0</v>
      </c>
      <c r="Z673" s="7">
        <f t="shared" si="147"/>
        <v>0</v>
      </c>
      <c r="AA673" s="31" t="s">
        <v>1085</v>
      </c>
      <c r="AB673" s="31" t="s">
        <v>1087</v>
      </c>
      <c r="AC673" s="31" t="s">
        <v>1087</v>
      </c>
      <c r="AD673" s="31">
        <f t="shared" si="148"/>
        <v>0</v>
      </c>
      <c r="AE673" s="31">
        <f t="shared" si="149"/>
        <v>1</v>
      </c>
      <c r="AF673" s="7">
        <f t="shared" si="150"/>
        <v>0.5</v>
      </c>
      <c r="AG673" s="38">
        <f t="shared" si="151"/>
        <v>0.25</v>
      </c>
      <c r="AH673" s="38">
        <f t="shared" si="152"/>
        <v>23.267388877678378</v>
      </c>
      <c r="AI673" s="38" t="str">
        <f t="shared" si="153"/>
        <v>G3</v>
      </c>
    </row>
    <row r="674" spans="1:35" x14ac:dyDescent="0.25">
      <c r="A674" s="1">
        <v>20770</v>
      </c>
      <c r="B674" s="1" t="s">
        <v>518</v>
      </c>
      <c r="C674" s="1">
        <v>20</v>
      </c>
      <c r="D674" s="1" t="s">
        <v>28</v>
      </c>
      <c r="E674" s="31">
        <v>259545.75683802753</v>
      </c>
      <c r="F674" s="31">
        <v>241610.53761200295</v>
      </c>
      <c r="G674" s="31">
        <v>342296.43999672163</v>
      </c>
      <c r="H674" s="31">
        <v>379395.10217945918</v>
      </c>
      <c r="I674" s="31">
        <f t="shared" si="140"/>
        <v>305711.9591565528</v>
      </c>
      <c r="J674" s="38">
        <f t="shared" si="141"/>
        <v>0.28529403000042303</v>
      </c>
      <c r="K674" s="31">
        <v>21352659.886164363</v>
      </c>
      <c r="L674" s="31">
        <v>16017806.121059472</v>
      </c>
      <c r="M674" s="31">
        <v>24440138.414125174</v>
      </c>
      <c r="N674" s="31">
        <v>25298236.246642709</v>
      </c>
      <c r="O674" s="31">
        <f t="shared" si="142"/>
        <v>21777210.166997932</v>
      </c>
      <c r="P674" s="7">
        <f t="shared" si="143"/>
        <v>0.33503636215788046</v>
      </c>
      <c r="Q674" s="26">
        <v>0.48587448781539788</v>
      </c>
      <c r="R674" s="8">
        <v>149.10000610351563</v>
      </c>
      <c r="S674" s="7">
        <f t="shared" si="144"/>
        <v>0.33290168371777179</v>
      </c>
      <c r="T674" s="38">
        <f t="shared" si="145"/>
        <v>0.38460417789701667</v>
      </c>
      <c r="U674" s="31">
        <v>908.20391845703125</v>
      </c>
      <c r="V674" s="31">
        <v>3460.70361328125</v>
      </c>
      <c r="W674" s="31">
        <v>4473.71875</v>
      </c>
      <c r="X674" s="31">
        <v>1886.995849609375</v>
      </c>
      <c r="Y674" s="31">
        <f t="shared" si="146"/>
        <v>2682.4055328369141</v>
      </c>
      <c r="Z674" s="7">
        <f t="shared" si="147"/>
        <v>5.7118699986625644E-2</v>
      </c>
      <c r="AA674" s="31" t="s">
        <v>1087</v>
      </c>
      <c r="AB674" s="31" t="s">
        <v>1088</v>
      </c>
      <c r="AC674" s="31" t="s">
        <v>1087</v>
      </c>
      <c r="AD674" s="31">
        <f t="shared" si="148"/>
        <v>0</v>
      </c>
      <c r="AE674" s="31">
        <f t="shared" si="149"/>
        <v>0</v>
      </c>
      <c r="AF674" s="7">
        <f t="shared" si="150"/>
        <v>0</v>
      </c>
      <c r="AG674" s="38">
        <f t="shared" si="151"/>
        <v>2.8559349993312822E-2</v>
      </c>
      <c r="AH674" s="38">
        <f t="shared" si="152"/>
        <v>23.281918596358416</v>
      </c>
      <c r="AI674" s="38" t="str">
        <f t="shared" si="153"/>
        <v>G3</v>
      </c>
    </row>
    <row r="675" spans="1:35" x14ac:dyDescent="0.25">
      <c r="A675" s="1">
        <v>73671</v>
      </c>
      <c r="B675" s="1" t="s">
        <v>793</v>
      </c>
      <c r="C675" s="1">
        <v>73</v>
      </c>
      <c r="D675" s="1" t="s">
        <v>35</v>
      </c>
      <c r="E675" s="31">
        <v>224507.36980167963</v>
      </c>
      <c r="F675" s="31">
        <v>283995.49508525699</v>
      </c>
      <c r="G675" s="31">
        <v>277193.24659847876</v>
      </c>
      <c r="H675" s="31">
        <v>319359.69756913203</v>
      </c>
      <c r="I675" s="31">
        <f t="shared" si="140"/>
        <v>276263.95226363686</v>
      </c>
      <c r="J675" s="38">
        <f t="shared" si="141"/>
        <v>0.25695570760473913</v>
      </c>
      <c r="K675" s="31">
        <v>10352533.225636749</v>
      </c>
      <c r="L675" s="31">
        <v>8136736.3286587065</v>
      </c>
      <c r="M675" s="31">
        <v>13960824.822519643</v>
      </c>
      <c r="N675" s="31">
        <v>16322123.002927074</v>
      </c>
      <c r="O675" s="31">
        <f t="shared" si="142"/>
        <v>12193054.344935542</v>
      </c>
      <c r="P675" s="7">
        <f t="shared" si="143"/>
        <v>0.17142455786016716</v>
      </c>
      <c r="Q675" s="26">
        <v>0.59673288572021876</v>
      </c>
      <c r="R675" s="8">
        <v>250.30000305175781</v>
      </c>
      <c r="S675" s="7">
        <f t="shared" si="144"/>
        <v>0.55885505727372919</v>
      </c>
      <c r="T675" s="38">
        <f t="shared" si="145"/>
        <v>0.44233750028470503</v>
      </c>
      <c r="U675" s="31">
        <v>0</v>
      </c>
      <c r="V675" s="31">
        <v>0</v>
      </c>
      <c r="W675" s="31">
        <v>0</v>
      </c>
      <c r="X675" s="31">
        <v>0</v>
      </c>
      <c r="Y675" s="31">
        <f t="shared" si="146"/>
        <v>0</v>
      </c>
      <c r="Z675" s="7">
        <f t="shared" si="147"/>
        <v>0</v>
      </c>
      <c r="AA675" s="31" t="s">
        <v>1087</v>
      </c>
      <c r="AB675" s="31" t="s">
        <v>1088</v>
      </c>
      <c r="AC675" s="31" t="s">
        <v>1087</v>
      </c>
      <c r="AD675" s="31">
        <f t="shared" si="148"/>
        <v>0</v>
      </c>
      <c r="AE675" s="31">
        <f t="shared" si="149"/>
        <v>0</v>
      </c>
      <c r="AF675" s="7">
        <f t="shared" si="150"/>
        <v>0</v>
      </c>
      <c r="AG675" s="38">
        <f t="shared" si="151"/>
        <v>0</v>
      </c>
      <c r="AH675" s="38">
        <f t="shared" si="152"/>
        <v>23.309773596314805</v>
      </c>
      <c r="AI675" s="38" t="str">
        <f t="shared" si="153"/>
        <v>G3</v>
      </c>
    </row>
    <row r="676" spans="1:35" x14ac:dyDescent="0.25">
      <c r="A676" s="1">
        <v>27001</v>
      </c>
      <c r="B676" s="1" t="s">
        <v>236</v>
      </c>
      <c r="C676" s="1">
        <v>27</v>
      </c>
      <c r="D676" s="1" t="s">
        <v>1145</v>
      </c>
      <c r="E676" s="31">
        <v>136443.9960404764</v>
      </c>
      <c r="F676" s="31">
        <v>139328.42162211431</v>
      </c>
      <c r="G676" s="31">
        <v>150437.39539371041</v>
      </c>
      <c r="H676" s="31">
        <v>157173.15574925757</v>
      </c>
      <c r="I676" s="31">
        <f t="shared" si="140"/>
        <v>145845.74220138969</v>
      </c>
      <c r="J676" s="38">
        <f t="shared" si="141"/>
        <v>0.13145202593108871</v>
      </c>
      <c r="K676" s="31">
        <v>8544612.0590777826</v>
      </c>
      <c r="L676" s="31">
        <v>9623467.2478631381</v>
      </c>
      <c r="M676" s="31">
        <v>9471541.4111501835</v>
      </c>
      <c r="N676" s="31">
        <v>9809958.1906576846</v>
      </c>
      <c r="O676" s="31">
        <f t="shared" si="142"/>
        <v>9362394.7271871977</v>
      </c>
      <c r="P676" s="7">
        <f t="shared" si="143"/>
        <v>0.12310216661248163</v>
      </c>
      <c r="Q676" s="26">
        <v>0.93027456335179892</v>
      </c>
      <c r="R676" s="8">
        <v>271.20001220703125</v>
      </c>
      <c r="S676" s="7">
        <f t="shared" si="144"/>
        <v>0.60551936279144247</v>
      </c>
      <c r="T676" s="38">
        <f t="shared" si="145"/>
        <v>0.55296536425190768</v>
      </c>
      <c r="U676" s="31">
        <v>227.86669921875</v>
      </c>
      <c r="V676" s="31">
        <v>0</v>
      </c>
      <c r="W676" s="31">
        <v>0</v>
      </c>
      <c r="X676" s="31">
        <v>5706.03515625</v>
      </c>
      <c r="Y676" s="31">
        <f t="shared" si="146"/>
        <v>1483.4754638671875</v>
      </c>
      <c r="Z676" s="7">
        <f t="shared" si="147"/>
        <v>3.1588881293625748E-2</v>
      </c>
      <c r="AA676" s="31" t="s">
        <v>1087</v>
      </c>
      <c r="AB676" s="31" t="s">
        <v>1088</v>
      </c>
      <c r="AC676" s="31" t="s">
        <v>1087</v>
      </c>
      <c r="AD676" s="31">
        <f t="shared" si="148"/>
        <v>0</v>
      </c>
      <c r="AE676" s="31">
        <f t="shared" si="149"/>
        <v>0</v>
      </c>
      <c r="AF676" s="7">
        <f t="shared" si="150"/>
        <v>0</v>
      </c>
      <c r="AG676" s="38">
        <f t="shared" si="151"/>
        <v>1.5794440646812874E-2</v>
      </c>
      <c r="AH676" s="38">
        <f t="shared" si="152"/>
        <v>23.340394360993642</v>
      </c>
      <c r="AI676" s="38" t="str">
        <f t="shared" si="153"/>
        <v>G3</v>
      </c>
    </row>
    <row r="677" spans="1:35" x14ac:dyDescent="0.25">
      <c r="A677" s="1">
        <v>70110</v>
      </c>
      <c r="B677" s="1" t="s">
        <v>133</v>
      </c>
      <c r="C677" s="1">
        <v>70</v>
      </c>
      <c r="D677" s="1" t="s">
        <v>214</v>
      </c>
      <c r="E677" s="31">
        <v>72614.76004059735</v>
      </c>
      <c r="F677" s="31">
        <v>93338.465629188329</v>
      </c>
      <c r="G677" s="31">
        <v>131908.24592635175</v>
      </c>
      <c r="H677" s="31">
        <v>114255.76286649384</v>
      </c>
      <c r="I677" s="31">
        <f t="shared" si="140"/>
        <v>103029.30861565782</v>
      </c>
      <c r="J677" s="38">
        <f t="shared" si="141"/>
        <v>9.0249037110893146E-2</v>
      </c>
      <c r="K677" s="31">
        <v>6273971.5068820426</v>
      </c>
      <c r="L677" s="31">
        <v>6468033.0079860454</v>
      </c>
      <c r="M677" s="31">
        <v>6740592.4439649628</v>
      </c>
      <c r="N677" s="31">
        <v>6459682.9431538293</v>
      </c>
      <c r="O677" s="31">
        <f t="shared" si="142"/>
        <v>6485569.9754967196</v>
      </c>
      <c r="P677" s="7">
        <f t="shared" si="143"/>
        <v>7.3991687086584754E-2</v>
      </c>
      <c r="Q677" s="26">
        <v>0.84746649916247907</v>
      </c>
      <c r="R677" s="8">
        <v>67.599998474121094</v>
      </c>
      <c r="S677" s="7">
        <f t="shared" si="144"/>
        <v>0.15093328229463493</v>
      </c>
      <c r="T677" s="38">
        <f t="shared" si="145"/>
        <v>0.35746382284789963</v>
      </c>
      <c r="U677" s="31">
        <v>0</v>
      </c>
      <c r="V677" s="31">
        <v>0</v>
      </c>
      <c r="W677" s="31">
        <v>0</v>
      </c>
      <c r="X677" s="31">
        <v>1776.59130859375</v>
      </c>
      <c r="Y677" s="31">
        <f t="shared" si="146"/>
        <v>444.1478271484375</v>
      </c>
      <c r="Z677" s="7">
        <f t="shared" si="147"/>
        <v>9.4576104090319402E-3</v>
      </c>
      <c r="AA677" s="31" t="s">
        <v>1085</v>
      </c>
      <c r="AB677" s="31" t="s">
        <v>1088</v>
      </c>
      <c r="AC677" s="31" t="s">
        <v>1087</v>
      </c>
      <c r="AD677" s="31">
        <f t="shared" si="148"/>
        <v>0</v>
      </c>
      <c r="AE677" s="31">
        <f t="shared" si="149"/>
        <v>1</v>
      </c>
      <c r="AF677" s="7">
        <f t="shared" si="150"/>
        <v>0.5</v>
      </c>
      <c r="AG677" s="38">
        <f t="shared" si="151"/>
        <v>0.25472880520451596</v>
      </c>
      <c r="AH677" s="38">
        <f t="shared" si="152"/>
        <v>23.414722172110292</v>
      </c>
      <c r="AI677" s="38" t="str">
        <f t="shared" si="153"/>
        <v>G3</v>
      </c>
    </row>
    <row r="678" spans="1:35" x14ac:dyDescent="0.25">
      <c r="A678" s="1">
        <v>68296</v>
      </c>
      <c r="B678" s="1" t="s">
        <v>677</v>
      </c>
      <c r="C678" s="1">
        <v>68</v>
      </c>
      <c r="D678" s="1" t="s">
        <v>350</v>
      </c>
      <c r="E678" s="31">
        <v>218718.54502742519</v>
      </c>
      <c r="F678" s="31">
        <v>195574.87331818976</v>
      </c>
      <c r="G678" s="31">
        <v>208102.1817437117</v>
      </c>
      <c r="H678" s="31">
        <v>251506.26234964884</v>
      </c>
      <c r="I678" s="31">
        <f t="shared" si="140"/>
        <v>218475.46560974387</v>
      </c>
      <c r="J678" s="38">
        <f t="shared" si="141"/>
        <v>0.20134485517891176</v>
      </c>
      <c r="K678" s="31">
        <v>12192276.211706024</v>
      </c>
      <c r="L678" s="31">
        <v>12335644.945439558</v>
      </c>
      <c r="M678" s="31">
        <v>12903050.235224234</v>
      </c>
      <c r="N678" s="31">
        <v>14489594.661190944</v>
      </c>
      <c r="O678" s="31">
        <f t="shared" si="142"/>
        <v>12980141.513390189</v>
      </c>
      <c r="P678" s="7">
        <f t="shared" si="143"/>
        <v>0.184860978778325</v>
      </c>
      <c r="Q678" s="26">
        <v>0.26568585028126351</v>
      </c>
      <c r="R678" s="8">
        <v>138.10000610351563</v>
      </c>
      <c r="S678" s="7">
        <f t="shared" si="144"/>
        <v>0.30834153367758244</v>
      </c>
      <c r="T678" s="38">
        <f t="shared" si="145"/>
        <v>0.25296278757905699</v>
      </c>
      <c r="U678" s="31">
        <v>0</v>
      </c>
      <c r="V678" s="31">
        <v>0</v>
      </c>
      <c r="W678" s="31">
        <v>0</v>
      </c>
      <c r="X678" s="31">
        <v>0</v>
      </c>
      <c r="Y678" s="31">
        <f t="shared" si="146"/>
        <v>0</v>
      </c>
      <c r="Z678" s="7">
        <f t="shared" si="147"/>
        <v>0</v>
      </c>
      <c r="AA678" s="31" t="s">
        <v>1085</v>
      </c>
      <c r="AB678" s="31" t="s">
        <v>1088</v>
      </c>
      <c r="AC678" s="31" t="s">
        <v>1087</v>
      </c>
      <c r="AD678" s="31">
        <f t="shared" si="148"/>
        <v>0</v>
      </c>
      <c r="AE678" s="31">
        <f t="shared" si="149"/>
        <v>1</v>
      </c>
      <c r="AF678" s="7">
        <f t="shared" si="150"/>
        <v>0.5</v>
      </c>
      <c r="AG678" s="38">
        <f t="shared" si="151"/>
        <v>0.25</v>
      </c>
      <c r="AH678" s="38">
        <f t="shared" si="152"/>
        <v>23.476921425265626</v>
      </c>
      <c r="AI678" s="38" t="str">
        <f t="shared" si="153"/>
        <v>G3</v>
      </c>
    </row>
    <row r="679" spans="1:35" x14ac:dyDescent="0.25">
      <c r="A679" s="1">
        <v>27205</v>
      </c>
      <c r="B679" s="1" t="s">
        <v>102</v>
      </c>
      <c r="C679" s="1">
        <v>27</v>
      </c>
      <c r="D679" s="1" t="s">
        <v>1145</v>
      </c>
      <c r="E679" s="31">
        <v>75433.820078347679</v>
      </c>
      <c r="F679" s="31">
        <v>73795.590475920078</v>
      </c>
      <c r="G679" s="31">
        <v>75339.195078163029</v>
      </c>
      <c r="H679" s="31">
        <v>58293.72614174879</v>
      </c>
      <c r="I679" s="31">
        <f t="shared" si="140"/>
        <v>70715.582943544898</v>
      </c>
      <c r="J679" s="38">
        <f t="shared" si="141"/>
        <v>5.9152984354864019E-2</v>
      </c>
      <c r="K679" s="31">
        <v>7553752.9115981096</v>
      </c>
      <c r="L679" s="31">
        <v>7579420.9315799195</v>
      </c>
      <c r="M679" s="31">
        <v>6800476.5953096217</v>
      </c>
      <c r="N679" s="31">
        <v>3678992.847506254</v>
      </c>
      <c r="O679" s="31">
        <f t="shared" si="142"/>
        <v>6403160.8214984769</v>
      </c>
      <c r="P679" s="7">
        <f t="shared" si="143"/>
        <v>7.2584874569486174E-2</v>
      </c>
      <c r="Q679" s="26">
        <v>0.70422919508867665</v>
      </c>
      <c r="R679" s="8">
        <v>128.80000305175781</v>
      </c>
      <c r="S679" s="7">
        <f t="shared" si="144"/>
        <v>0.28757703637527421</v>
      </c>
      <c r="T679" s="38">
        <f t="shared" si="145"/>
        <v>0.35479703534447898</v>
      </c>
      <c r="U679" s="31">
        <v>3775.001953125</v>
      </c>
      <c r="V679" s="31">
        <v>0</v>
      </c>
      <c r="W679" s="31">
        <v>6193.5654296875</v>
      </c>
      <c r="X679" s="31">
        <v>5213.77880859375</v>
      </c>
      <c r="Y679" s="31">
        <f t="shared" si="146"/>
        <v>3795.5865478515625</v>
      </c>
      <c r="Z679" s="7">
        <f t="shared" si="147"/>
        <v>8.0822592499918827E-2</v>
      </c>
      <c r="AA679" s="31" t="s">
        <v>1085</v>
      </c>
      <c r="AB679" s="31" t="s">
        <v>1088</v>
      </c>
      <c r="AC679" s="31" t="s">
        <v>1087</v>
      </c>
      <c r="AD679" s="31">
        <f t="shared" si="148"/>
        <v>0</v>
      </c>
      <c r="AE679" s="31">
        <f t="shared" si="149"/>
        <v>1</v>
      </c>
      <c r="AF679" s="7">
        <f t="shared" si="150"/>
        <v>0.5</v>
      </c>
      <c r="AG679" s="38">
        <f t="shared" si="151"/>
        <v>0.29041129624995943</v>
      </c>
      <c r="AH679" s="38">
        <f t="shared" si="152"/>
        <v>23.478710531643411</v>
      </c>
      <c r="AI679" s="38" t="str">
        <f t="shared" si="153"/>
        <v>G3</v>
      </c>
    </row>
    <row r="680" spans="1:35" x14ac:dyDescent="0.25">
      <c r="A680" s="1">
        <v>68895</v>
      </c>
      <c r="B680" s="1" t="s">
        <v>723</v>
      </c>
      <c r="C680" s="1">
        <v>68</v>
      </c>
      <c r="D680" s="1" t="s">
        <v>350</v>
      </c>
      <c r="E680" s="31">
        <v>251319.54465118464</v>
      </c>
      <c r="F680" s="31">
        <v>249828.51644644735</v>
      </c>
      <c r="G680" s="31">
        <v>252466.84465924918</v>
      </c>
      <c r="H680" s="31">
        <v>314581.93522335764</v>
      </c>
      <c r="I680" s="31">
        <f t="shared" si="140"/>
        <v>267049.21024505969</v>
      </c>
      <c r="J680" s="38">
        <f t="shared" si="141"/>
        <v>0.24808820322438963</v>
      </c>
      <c r="K680" s="31">
        <v>10136318.596048092</v>
      </c>
      <c r="L680" s="31">
        <v>12194067.134234151</v>
      </c>
      <c r="M680" s="31">
        <v>12571702.509804947</v>
      </c>
      <c r="N680" s="31">
        <v>12973282.801668717</v>
      </c>
      <c r="O680" s="31">
        <f t="shared" si="142"/>
        <v>11968842.760438977</v>
      </c>
      <c r="P680" s="7">
        <f t="shared" si="143"/>
        <v>0.16759702598725171</v>
      </c>
      <c r="Q680" s="26">
        <v>0.63534550341583607</v>
      </c>
      <c r="R680" s="8">
        <v>244.10000610351563</v>
      </c>
      <c r="S680" s="7">
        <f t="shared" si="144"/>
        <v>0.54501207042849786</v>
      </c>
      <c r="T680" s="38">
        <f t="shared" si="145"/>
        <v>0.44931819994386185</v>
      </c>
      <c r="U680" s="31">
        <v>0</v>
      </c>
      <c r="V680" s="31">
        <v>0</v>
      </c>
      <c r="W680" s="31">
        <v>2292.33984375</v>
      </c>
      <c r="X680" s="31">
        <v>335.98388671875</v>
      </c>
      <c r="Y680" s="31">
        <f t="shared" si="146"/>
        <v>657.0809326171875</v>
      </c>
      <c r="Z680" s="7">
        <f t="shared" si="147"/>
        <v>1.3991772756820949E-2</v>
      </c>
      <c r="AA680" s="31" t="s">
        <v>1087</v>
      </c>
      <c r="AB680" s="31" t="s">
        <v>1088</v>
      </c>
      <c r="AC680" s="31" t="s">
        <v>1087</v>
      </c>
      <c r="AD680" s="31">
        <f t="shared" si="148"/>
        <v>0</v>
      </c>
      <c r="AE680" s="31">
        <f t="shared" si="149"/>
        <v>0</v>
      </c>
      <c r="AF680" s="7">
        <f t="shared" si="150"/>
        <v>0</v>
      </c>
      <c r="AG680" s="38">
        <f t="shared" si="151"/>
        <v>6.9958863784104746E-3</v>
      </c>
      <c r="AH680" s="38">
        <f t="shared" si="152"/>
        <v>23.480076318222061</v>
      </c>
      <c r="AI680" s="38" t="str">
        <f t="shared" si="153"/>
        <v>G3</v>
      </c>
    </row>
    <row r="681" spans="1:35" x14ac:dyDescent="0.25">
      <c r="A681" s="1">
        <v>25181</v>
      </c>
      <c r="B681" s="1" t="s">
        <v>705</v>
      </c>
      <c r="C681" s="1">
        <v>25</v>
      </c>
      <c r="D681" s="1" t="s">
        <v>61</v>
      </c>
      <c r="E681" s="31">
        <v>163722.86274259677</v>
      </c>
      <c r="F681" s="31">
        <v>180030.73266805898</v>
      </c>
      <c r="G681" s="31">
        <v>198719.76235419975</v>
      </c>
      <c r="H681" s="31">
        <v>198233.94442595687</v>
      </c>
      <c r="I681" s="31">
        <f t="shared" si="140"/>
        <v>185176.82554770308</v>
      </c>
      <c r="J681" s="38">
        <f t="shared" si="141"/>
        <v>0.16930100240315912</v>
      </c>
      <c r="K681" s="31">
        <v>7781520.2415578207</v>
      </c>
      <c r="L681" s="31">
        <v>8828473.6145288162</v>
      </c>
      <c r="M681" s="31">
        <v>11373987.867244124</v>
      </c>
      <c r="N681" s="31">
        <v>10333947.840565186</v>
      </c>
      <c r="O681" s="31">
        <f t="shared" si="142"/>
        <v>9579482.3909739871</v>
      </c>
      <c r="P681" s="7">
        <f t="shared" si="143"/>
        <v>0.12680808552932255</v>
      </c>
      <c r="Q681" s="26">
        <v>0.33693727281200486</v>
      </c>
      <c r="R681" s="8">
        <v>101.09999847412109</v>
      </c>
      <c r="S681" s="7">
        <f t="shared" si="144"/>
        <v>0.22573010287157519</v>
      </c>
      <c r="T681" s="38">
        <f t="shared" si="145"/>
        <v>0.22982515373763421</v>
      </c>
      <c r="U681" s="31">
        <v>17783.015625</v>
      </c>
      <c r="V681" s="31">
        <v>2286.895263671875</v>
      </c>
      <c r="W681" s="31">
        <v>0</v>
      </c>
      <c r="X681" s="31">
        <v>746.29510498046875</v>
      </c>
      <c r="Y681" s="31">
        <f t="shared" si="146"/>
        <v>5204.0514984130859</v>
      </c>
      <c r="Z681" s="7">
        <f t="shared" si="147"/>
        <v>0.11081421232323373</v>
      </c>
      <c r="AA681" s="31" t="s">
        <v>1085</v>
      </c>
      <c r="AB681" s="31" t="s">
        <v>1088</v>
      </c>
      <c r="AC681" s="31" t="s">
        <v>1087</v>
      </c>
      <c r="AD681" s="31">
        <f t="shared" si="148"/>
        <v>0</v>
      </c>
      <c r="AE681" s="31">
        <f t="shared" si="149"/>
        <v>1</v>
      </c>
      <c r="AF681" s="7">
        <f t="shared" si="150"/>
        <v>0.5</v>
      </c>
      <c r="AG681" s="38">
        <f t="shared" si="151"/>
        <v>0.30540710616161687</v>
      </c>
      <c r="AH681" s="38">
        <f t="shared" si="152"/>
        <v>23.484442076747005</v>
      </c>
      <c r="AI681" s="38" t="str">
        <f t="shared" si="153"/>
        <v>G3</v>
      </c>
    </row>
    <row r="682" spans="1:35" x14ac:dyDescent="0.25">
      <c r="A682" s="1">
        <v>85015</v>
      </c>
      <c r="B682" s="1" t="s">
        <v>1198</v>
      </c>
      <c r="C682" s="1">
        <v>85</v>
      </c>
      <c r="D682" s="1" t="s">
        <v>114</v>
      </c>
      <c r="E682" s="31">
        <v>111590.62242653573</v>
      </c>
      <c r="F682" s="31">
        <v>120092.52853683846</v>
      </c>
      <c r="G682" s="31">
        <v>514741.96454003919</v>
      </c>
      <c r="H682" s="31">
        <v>801353.27470980911</v>
      </c>
      <c r="I682" s="31">
        <f t="shared" si="140"/>
        <v>386944.59755330562</v>
      </c>
      <c r="J682" s="38">
        <f t="shared" si="141"/>
        <v>0.36346559197777928</v>
      </c>
      <c r="K682" s="31">
        <v>6855452.8191537624</v>
      </c>
      <c r="L682" s="31">
        <v>6977824.0516944909</v>
      </c>
      <c r="M682" s="31">
        <v>6760202.957722039</v>
      </c>
      <c r="N682" s="31">
        <v>7170113.3857471095</v>
      </c>
      <c r="O682" s="31">
        <f t="shared" si="142"/>
        <v>6940898.30357935</v>
      </c>
      <c r="P682" s="7">
        <f t="shared" si="143"/>
        <v>8.1764629293343397E-2</v>
      </c>
      <c r="Q682" s="26">
        <v>0.65731707317073174</v>
      </c>
      <c r="R682" s="8">
        <v>127.40000152587891</v>
      </c>
      <c r="S682" s="7">
        <f t="shared" si="144"/>
        <v>0.28445119569053967</v>
      </c>
      <c r="T682" s="38">
        <f t="shared" si="145"/>
        <v>0.34117763271820495</v>
      </c>
      <c r="U682" s="31">
        <v>0</v>
      </c>
      <c r="V682" s="31">
        <v>0</v>
      </c>
      <c r="W682" s="31">
        <v>0</v>
      </c>
      <c r="X682" s="31">
        <v>0</v>
      </c>
      <c r="Y682" s="31">
        <f t="shared" si="146"/>
        <v>0</v>
      </c>
      <c r="Z682" s="7">
        <f t="shared" si="147"/>
        <v>0</v>
      </c>
      <c r="AA682" s="31" t="s">
        <v>1087</v>
      </c>
      <c r="AB682" s="31" t="s">
        <v>1087</v>
      </c>
      <c r="AC682" s="31" t="s">
        <v>1087</v>
      </c>
      <c r="AD682" s="31">
        <f t="shared" si="148"/>
        <v>0</v>
      </c>
      <c r="AE682" s="31">
        <f t="shared" si="149"/>
        <v>0</v>
      </c>
      <c r="AF682" s="7">
        <f t="shared" si="150"/>
        <v>0</v>
      </c>
      <c r="AG682" s="38">
        <f t="shared" si="151"/>
        <v>0</v>
      </c>
      <c r="AH682" s="38">
        <f t="shared" si="152"/>
        <v>23.488107489866138</v>
      </c>
      <c r="AI682" s="38" t="str">
        <f t="shared" si="153"/>
        <v>G3</v>
      </c>
    </row>
    <row r="683" spans="1:35" x14ac:dyDescent="0.25">
      <c r="A683" s="1">
        <v>41797</v>
      </c>
      <c r="B683" s="1" t="s">
        <v>244</v>
      </c>
      <c r="C683" s="1">
        <v>41</v>
      </c>
      <c r="D683" s="1" t="s">
        <v>99</v>
      </c>
      <c r="E683" s="31">
        <v>176281.38889397559</v>
      </c>
      <c r="F683" s="31">
        <v>206687.49792425465</v>
      </c>
      <c r="G683" s="31">
        <v>278891.57947434176</v>
      </c>
      <c r="H683" s="31">
        <v>330058.50160651753</v>
      </c>
      <c r="I683" s="31">
        <f t="shared" si="140"/>
        <v>247979.74197477236</v>
      </c>
      <c r="J683" s="38">
        <f t="shared" si="141"/>
        <v>0.22973732665326027</v>
      </c>
      <c r="K683" s="31">
        <v>19474627.230581902</v>
      </c>
      <c r="L683" s="31">
        <v>19441705.452450607</v>
      </c>
      <c r="M683" s="31">
        <v>17566678.244804468</v>
      </c>
      <c r="N683" s="31">
        <v>14410601.152537636</v>
      </c>
      <c r="O683" s="31">
        <f t="shared" si="142"/>
        <v>17723403.020093657</v>
      </c>
      <c r="P683" s="7">
        <f t="shared" si="143"/>
        <v>0.26583353262403736</v>
      </c>
      <c r="Q683" s="26">
        <v>0.58310803503839082</v>
      </c>
      <c r="R683" s="8">
        <v>258.60000610351563</v>
      </c>
      <c r="S683" s="7">
        <f t="shared" si="144"/>
        <v>0.57738681366329292</v>
      </c>
      <c r="T683" s="38">
        <f t="shared" si="145"/>
        <v>0.47544279377524035</v>
      </c>
      <c r="U683" s="31">
        <v>0</v>
      </c>
      <c r="V683" s="31">
        <v>0</v>
      </c>
      <c r="W683" s="31">
        <v>0</v>
      </c>
      <c r="X683" s="31">
        <v>0</v>
      </c>
      <c r="Y683" s="31">
        <f t="shared" si="146"/>
        <v>0</v>
      </c>
      <c r="Z683" s="7">
        <f t="shared" si="147"/>
        <v>0</v>
      </c>
      <c r="AA683" s="31" t="s">
        <v>1087</v>
      </c>
      <c r="AB683" s="31" t="s">
        <v>1088</v>
      </c>
      <c r="AC683" s="31" t="s">
        <v>1087</v>
      </c>
      <c r="AD683" s="31">
        <f t="shared" si="148"/>
        <v>0</v>
      </c>
      <c r="AE683" s="31">
        <f t="shared" si="149"/>
        <v>0</v>
      </c>
      <c r="AF683" s="7">
        <f t="shared" si="150"/>
        <v>0</v>
      </c>
      <c r="AG683" s="38">
        <f t="shared" si="151"/>
        <v>0</v>
      </c>
      <c r="AH683" s="38">
        <f t="shared" si="152"/>
        <v>23.506004014283356</v>
      </c>
      <c r="AI683" s="38" t="str">
        <f t="shared" si="153"/>
        <v>G3</v>
      </c>
    </row>
    <row r="684" spans="1:35" x14ac:dyDescent="0.25">
      <c r="A684" s="1">
        <v>70001</v>
      </c>
      <c r="B684" s="1" t="s">
        <v>1047</v>
      </c>
      <c r="C684" s="1">
        <v>70</v>
      </c>
      <c r="D684" s="1" t="s">
        <v>214</v>
      </c>
      <c r="E684" s="31">
        <v>198350.16653380403</v>
      </c>
      <c r="F684" s="31">
        <v>209864.7600796785</v>
      </c>
      <c r="G684" s="31">
        <v>233605.48675154126</v>
      </c>
      <c r="H684" s="31">
        <v>250317.86797642321</v>
      </c>
      <c r="I684" s="31">
        <f t="shared" si="140"/>
        <v>223034.57033536176</v>
      </c>
      <c r="J684" s="38">
        <f t="shared" si="141"/>
        <v>0.20573215989600369</v>
      </c>
      <c r="K684" s="31">
        <v>8395189.31785639</v>
      </c>
      <c r="L684" s="31">
        <v>8795476.198541956</v>
      </c>
      <c r="M684" s="31">
        <v>9264609.2467667349</v>
      </c>
      <c r="N684" s="31">
        <v>9472889.4059782159</v>
      </c>
      <c r="O684" s="31">
        <f t="shared" si="142"/>
        <v>8982041.0422858242</v>
      </c>
      <c r="P684" s="7">
        <f t="shared" si="143"/>
        <v>0.11660912186098192</v>
      </c>
      <c r="Q684" s="26">
        <v>0.93621165159316444</v>
      </c>
      <c r="R684" s="8">
        <v>201.69999694824219</v>
      </c>
      <c r="S684" s="7">
        <f t="shared" si="144"/>
        <v>0.45034383528677813</v>
      </c>
      <c r="T684" s="38">
        <f t="shared" si="145"/>
        <v>0.5010548695803082</v>
      </c>
      <c r="U684" s="31">
        <v>0</v>
      </c>
      <c r="V684" s="31">
        <v>0</v>
      </c>
      <c r="W684" s="31">
        <v>0</v>
      </c>
      <c r="X684" s="31">
        <v>0</v>
      </c>
      <c r="Y684" s="31">
        <f t="shared" si="146"/>
        <v>0</v>
      </c>
      <c r="Z684" s="7">
        <f t="shared" si="147"/>
        <v>0</v>
      </c>
      <c r="AA684" s="31" t="s">
        <v>1087</v>
      </c>
      <c r="AB684" s="31" t="s">
        <v>1088</v>
      </c>
      <c r="AC684" s="31" t="s">
        <v>1087</v>
      </c>
      <c r="AD684" s="31">
        <f t="shared" si="148"/>
        <v>0</v>
      </c>
      <c r="AE684" s="31">
        <f t="shared" si="149"/>
        <v>0</v>
      </c>
      <c r="AF684" s="7">
        <f t="shared" si="150"/>
        <v>0</v>
      </c>
      <c r="AG684" s="38">
        <f t="shared" si="151"/>
        <v>0</v>
      </c>
      <c r="AH684" s="38">
        <f t="shared" si="152"/>
        <v>23.559567649210397</v>
      </c>
      <c r="AI684" s="38" t="str">
        <f t="shared" si="153"/>
        <v>G3</v>
      </c>
    </row>
    <row r="685" spans="1:35" x14ac:dyDescent="0.25">
      <c r="A685" s="1">
        <v>70429</v>
      </c>
      <c r="B685" s="1" t="s">
        <v>497</v>
      </c>
      <c r="C685" s="1">
        <v>70</v>
      </c>
      <c r="D685" s="1" t="s">
        <v>214</v>
      </c>
      <c r="E685" s="31">
        <v>28428.601545897833</v>
      </c>
      <c r="F685" s="31">
        <v>45953.308700812231</v>
      </c>
      <c r="G685" s="31">
        <v>108258.76064787499</v>
      </c>
      <c r="H685" s="31">
        <v>143562.84871606922</v>
      </c>
      <c r="I685" s="31">
        <f t="shared" si="140"/>
        <v>81550.879902663568</v>
      </c>
      <c r="J685" s="38">
        <f t="shared" si="141"/>
        <v>6.9579976565136287E-2</v>
      </c>
      <c r="K685" s="31">
        <v>5277126.7236775132</v>
      </c>
      <c r="L685" s="31">
        <v>5323078.0297339614</v>
      </c>
      <c r="M685" s="31">
        <v>4972803.1998485234</v>
      </c>
      <c r="N685" s="31">
        <v>5843076.4966964107</v>
      </c>
      <c r="O685" s="31">
        <f t="shared" si="142"/>
        <v>5354021.1124891024</v>
      </c>
      <c r="P685" s="7">
        <f t="shared" si="143"/>
        <v>5.4674936131688084E-2</v>
      </c>
      <c r="Q685" s="26">
        <v>0.32722953875759214</v>
      </c>
      <c r="R685" s="8">
        <v>80.400001525878906</v>
      </c>
      <c r="S685" s="7">
        <f t="shared" si="144"/>
        <v>0.17951237279154886</v>
      </c>
      <c r="T685" s="38">
        <f t="shared" si="145"/>
        <v>0.18713894922694305</v>
      </c>
      <c r="U685" s="31">
        <v>36465.390625</v>
      </c>
      <c r="V685" s="31">
        <v>18603.28125</v>
      </c>
      <c r="W685" s="31">
        <v>5194.1640625</v>
      </c>
      <c r="X685" s="31">
        <v>14996.0615234375</v>
      </c>
      <c r="Y685" s="31">
        <f t="shared" si="146"/>
        <v>18814.724365234375</v>
      </c>
      <c r="Z685" s="7">
        <f t="shared" si="147"/>
        <v>0.400637630363185</v>
      </c>
      <c r="AA685" s="31" t="s">
        <v>1085</v>
      </c>
      <c r="AB685" s="31" t="s">
        <v>1088</v>
      </c>
      <c r="AC685" s="31" t="s">
        <v>1088</v>
      </c>
      <c r="AD685" s="31">
        <f t="shared" si="148"/>
        <v>0</v>
      </c>
      <c r="AE685" s="31">
        <f t="shared" si="149"/>
        <v>1</v>
      </c>
      <c r="AF685" s="7">
        <f t="shared" si="150"/>
        <v>0.5</v>
      </c>
      <c r="AG685" s="38">
        <f t="shared" si="151"/>
        <v>0.4503188151815925</v>
      </c>
      <c r="AH685" s="38">
        <f t="shared" si="152"/>
        <v>23.567924699122397</v>
      </c>
      <c r="AI685" s="38" t="str">
        <f t="shared" si="153"/>
        <v>G3</v>
      </c>
    </row>
    <row r="686" spans="1:35" x14ac:dyDescent="0.25">
      <c r="A686" s="1">
        <v>47245</v>
      </c>
      <c r="B686" s="1" t="s">
        <v>499</v>
      </c>
      <c r="C686" s="1">
        <v>47</v>
      </c>
      <c r="D686" s="1" t="s">
        <v>69</v>
      </c>
      <c r="E686" s="31">
        <v>38981.241721100545</v>
      </c>
      <c r="F686" s="31">
        <v>51480.805783818971</v>
      </c>
      <c r="G686" s="31">
        <v>47532.106366475309</v>
      </c>
      <c r="H686" s="31">
        <v>78634.30172264007</v>
      </c>
      <c r="I686" s="31">
        <f t="shared" si="140"/>
        <v>54157.113898508731</v>
      </c>
      <c r="J686" s="38">
        <f t="shared" si="141"/>
        <v>4.3218485429910698E-2</v>
      </c>
      <c r="K686" s="31">
        <v>4305394.9617672553</v>
      </c>
      <c r="L686" s="31">
        <v>4684131.8858582648</v>
      </c>
      <c r="M686" s="31">
        <v>4590383.5992927551</v>
      </c>
      <c r="N686" s="31">
        <v>4621806.0401808731</v>
      </c>
      <c r="O686" s="31">
        <f t="shared" si="142"/>
        <v>4550429.1217747871</v>
      </c>
      <c r="P686" s="7">
        <f t="shared" si="143"/>
        <v>4.0956760221264689E-2</v>
      </c>
      <c r="Q686" s="26">
        <v>0.63691698181163336</v>
      </c>
      <c r="R686" s="8">
        <v>154</v>
      </c>
      <c r="S686" s="7">
        <f t="shared" si="144"/>
        <v>0.34384210056265069</v>
      </c>
      <c r="T686" s="38">
        <f t="shared" si="145"/>
        <v>0.34057194753184961</v>
      </c>
      <c r="U686" s="31">
        <v>7963.05224609375</v>
      </c>
      <c r="V686" s="31">
        <v>0</v>
      </c>
      <c r="W686" s="31">
        <v>11515.36328125</v>
      </c>
      <c r="X686" s="31">
        <v>8310.06640625</v>
      </c>
      <c r="Y686" s="31">
        <f t="shared" si="146"/>
        <v>6947.1204833984375</v>
      </c>
      <c r="Z686" s="7">
        <f t="shared" si="147"/>
        <v>0.14793083514203387</v>
      </c>
      <c r="AA686" s="31" t="s">
        <v>1085</v>
      </c>
      <c r="AB686" s="31" t="s">
        <v>1088</v>
      </c>
      <c r="AC686" s="31" t="s">
        <v>1087</v>
      </c>
      <c r="AD686" s="31">
        <f t="shared" si="148"/>
        <v>0</v>
      </c>
      <c r="AE686" s="31">
        <f t="shared" si="149"/>
        <v>1</v>
      </c>
      <c r="AF686" s="7">
        <f t="shared" si="150"/>
        <v>0.5</v>
      </c>
      <c r="AG686" s="38">
        <f t="shared" si="151"/>
        <v>0.32396541757101693</v>
      </c>
      <c r="AH686" s="38">
        <f t="shared" si="152"/>
        <v>23.591861684425908</v>
      </c>
      <c r="AI686" s="38" t="str">
        <f t="shared" si="153"/>
        <v>G3</v>
      </c>
    </row>
    <row r="687" spans="1:35" x14ac:dyDescent="0.25">
      <c r="A687" s="1">
        <v>15476</v>
      </c>
      <c r="B687" s="1" t="s">
        <v>561</v>
      </c>
      <c r="C687" s="1">
        <v>15</v>
      </c>
      <c r="D687" s="1" t="s">
        <v>827</v>
      </c>
      <c r="E687" s="31">
        <v>59499.437190473895</v>
      </c>
      <c r="F687" s="31">
        <v>126604.53933825047</v>
      </c>
      <c r="G687" s="31">
        <v>125295.50932593789</v>
      </c>
      <c r="H687" s="31">
        <v>163140.44411894315</v>
      </c>
      <c r="I687" s="31">
        <f t="shared" si="140"/>
        <v>118634.98249340136</v>
      </c>
      <c r="J687" s="38">
        <f t="shared" si="141"/>
        <v>0.10526664489526869</v>
      </c>
      <c r="K687" s="31">
        <v>6901098.1695735045</v>
      </c>
      <c r="L687" s="31">
        <v>7266213.2309784815</v>
      </c>
      <c r="M687" s="31">
        <v>7200438.9342953283</v>
      </c>
      <c r="N687" s="31">
        <v>7529336.4558980372</v>
      </c>
      <c r="O687" s="31">
        <f t="shared" si="142"/>
        <v>7224271.6976863388</v>
      </c>
      <c r="P687" s="7">
        <f t="shared" si="143"/>
        <v>8.660211661727496E-2</v>
      </c>
      <c r="Q687" s="26">
        <v>0.10921036320813189</v>
      </c>
      <c r="R687" s="8">
        <v>37.799999237060547</v>
      </c>
      <c r="S687" s="7">
        <f t="shared" si="144"/>
        <v>8.4397604798295403E-2</v>
      </c>
      <c r="T687" s="38">
        <f t="shared" si="145"/>
        <v>9.3403361541234076E-2</v>
      </c>
      <c r="U687" s="31">
        <v>3487.174560546875</v>
      </c>
      <c r="V687" s="31">
        <v>0</v>
      </c>
      <c r="W687" s="31">
        <v>0</v>
      </c>
      <c r="X687" s="31">
        <v>0</v>
      </c>
      <c r="Y687" s="31">
        <f t="shared" si="146"/>
        <v>871.79364013671875</v>
      </c>
      <c r="Z687" s="7">
        <f t="shared" si="147"/>
        <v>1.8563829656492517E-2</v>
      </c>
      <c r="AA687" s="31" t="s">
        <v>1085</v>
      </c>
      <c r="AB687" s="31" t="s">
        <v>1086</v>
      </c>
      <c r="AC687" s="31" t="s">
        <v>1088</v>
      </c>
      <c r="AD687" s="31">
        <f t="shared" si="148"/>
        <v>1</v>
      </c>
      <c r="AE687" s="31">
        <f t="shared" si="149"/>
        <v>2</v>
      </c>
      <c r="AF687" s="7">
        <f t="shared" si="150"/>
        <v>1</v>
      </c>
      <c r="AG687" s="38">
        <f t="shared" si="151"/>
        <v>0.50928191482824625</v>
      </c>
      <c r="AH687" s="38">
        <f t="shared" si="152"/>
        <v>23.598397375491633</v>
      </c>
      <c r="AI687" s="38" t="str">
        <f t="shared" si="153"/>
        <v>G3</v>
      </c>
    </row>
    <row r="688" spans="1:35" x14ac:dyDescent="0.25">
      <c r="A688" s="1">
        <v>17050</v>
      </c>
      <c r="B688" s="1" t="s">
        <v>261</v>
      </c>
      <c r="C688" s="1">
        <v>17</v>
      </c>
      <c r="D688" s="1" t="s">
        <v>96</v>
      </c>
      <c r="E688" s="31">
        <v>82553.167231091647</v>
      </c>
      <c r="F688" s="31">
        <v>85377.208475445601</v>
      </c>
      <c r="G688" s="31">
        <v>81354.184275379812</v>
      </c>
      <c r="H688" s="31">
        <v>112419.10169972468</v>
      </c>
      <c r="I688" s="31">
        <f t="shared" si="140"/>
        <v>90425.915420410427</v>
      </c>
      <c r="J688" s="38">
        <f t="shared" si="141"/>
        <v>7.8120575549971413E-2</v>
      </c>
      <c r="K688" s="31">
        <v>10577950.18587772</v>
      </c>
      <c r="L688" s="31">
        <v>10833773.544030191</v>
      </c>
      <c r="M688" s="31">
        <v>11283193.757026285</v>
      </c>
      <c r="N688" s="31">
        <v>11614886.414046962</v>
      </c>
      <c r="O688" s="31">
        <f t="shared" si="142"/>
        <v>11077450.97524529</v>
      </c>
      <c r="P688" s="7">
        <f t="shared" si="143"/>
        <v>0.15238001355346226</v>
      </c>
      <c r="Q688" s="26">
        <v>0.57748205218000348</v>
      </c>
      <c r="R688" s="8">
        <v>186</v>
      </c>
      <c r="S688" s="7">
        <f t="shared" si="144"/>
        <v>0.41528980977047425</v>
      </c>
      <c r="T688" s="38">
        <f t="shared" si="145"/>
        <v>0.3817172918346467</v>
      </c>
      <c r="U688" s="31">
        <v>54.578407287597656</v>
      </c>
      <c r="V688" s="31">
        <v>0</v>
      </c>
      <c r="W688" s="31">
        <v>0</v>
      </c>
      <c r="X688" s="31">
        <v>0</v>
      </c>
      <c r="Y688" s="31">
        <f t="shared" si="146"/>
        <v>13.644601821899414</v>
      </c>
      <c r="Z688" s="7">
        <f t="shared" si="147"/>
        <v>2.9054589560057484E-4</v>
      </c>
      <c r="AA688" s="31" t="s">
        <v>1087</v>
      </c>
      <c r="AB688" s="31" t="s">
        <v>1086</v>
      </c>
      <c r="AC688" s="31" t="s">
        <v>1088</v>
      </c>
      <c r="AD688" s="31">
        <f t="shared" si="148"/>
        <v>1</v>
      </c>
      <c r="AE688" s="31">
        <f t="shared" si="149"/>
        <v>1</v>
      </c>
      <c r="AF688" s="7">
        <f t="shared" si="150"/>
        <v>0.5</v>
      </c>
      <c r="AG688" s="38">
        <f t="shared" si="151"/>
        <v>0.25014527294780031</v>
      </c>
      <c r="AH688" s="38">
        <f t="shared" si="152"/>
        <v>23.666104677747278</v>
      </c>
      <c r="AI688" s="38" t="str">
        <f t="shared" si="153"/>
        <v>G3</v>
      </c>
    </row>
    <row r="689" spans="1:35" x14ac:dyDescent="0.25">
      <c r="A689" s="1">
        <v>15599</v>
      </c>
      <c r="B689" s="1" t="s">
        <v>490</v>
      </c>
      <c r="C689" s="1">
        <v>15</v>
      </c>
      <c r="D689" s="1" t="s">
        <v>827</v>
      </c>
      <c r="E689" s="31">
        <v>400813.84938526037</v>
      </c>
      <c r="F689" s="31">
        <v>300360.60339932248</v>
      </c>
      <c r="G689" s="31">
        <v>207266.46792872678</v>
      </c>
      <c r="H689" s="31">
        <v>400318.19336425047</v>
      </c>
      <c r="I689" s="31">
        <f t="shared" si="140"/>
        <v>327189.77851939003</v>
      </c>
      <c r="J689" s="38">
        <f t="shared" si="141"/>
        <v>0.30596250415806664</v>
      </c>
      <c r="K689" s="31">
        <v>7445588.2814446473</v>
      </c>
      <c r="L689" s="31">
        <v>8430739.6194695607</v>
      </c>
      <c r="M689" s="31">
        <v>8787539.5380059872</v>
      </c>
      <c r="N689" s="31">
        <v>8979593.0477512889</v>
      </c>
      <c r="O689" s="31">
        <f t="shared" si="142"/>
        <v>8410865.1216678694</v>
      </c>
      <c r="P689" s="7">
        <f t="shared" si="143"/>
        <v>0.10685853717948188</v>
      </c>
      <c r="Q689" s="26">
        <v>0.50154767848227655</v>
      </c>
      <c r="R689" s="8">
        <v>233.69999694824219</v>
      </c>
      <c r="S689" s="7">
        <f t="shared" si="144"/>
        <v>0.52179154449460163</v>
      </c>
      <c r="T689" s="38">
        <f t="shared" si="145"/>
        <v>0.37673258671878668</v>
      </c>
      <c r="U689" s="31">
        <v>5653.173828125</v>
      </c>
      <c r="V689" s="31">
        <v>0</v>
      </c>
      <c r="W689" s="31">
        <v>5153.634765625</v>
      </c>
      <c r="X689" s="31">
        <v>0</v>
      </c>
      <c r="Y689" s="31">
        <f t="shared" si="146"/>
        <v>2701.7021484375</v>
      </c>
      <c r="Z689" s="7">
        <f t="shared" si="147"/>
        <v>5.7529598929292762E-2</v>
      </c>
      <c r="AA689" s="31" t="s">
        <v>1087</v>
      </c>
      <c r="AB689" s="31" t="s">
        <v>1088</v>
      </c>
      <c r="AC689" s="31" t="s">
        <v>1087</v>
      </c>
      <c r="AD689" s="31">
        <f t="shared" si="148"/>
        <v>0</v>
      </c>
      <c r="AE689" s="31">
        <f t="shared" si="149"/>
        <v>0</v>
      </c>
      <c r="AF689" s="7">
        <f t="shared" si="150"/>
        <v>0</v>
      </c>
      <c r="AG689" s="38">
        <f t="shared" si="151"/>
        <v>2.8764799464646381E-2</v>
      </c>
      <c r="AH689" s="38">
        <f t="shared" si="152"/>
        <v>23.71532967804999</v>
      </c>
      <c r="AI689" s="38" t="str">
        <f t="shared" si="153"/>
        <v>G3</v>
      </c>
    </row>
    <row r="690" spans="1:35" x14ac:dyDescent="0.25">
      <c r="A690" s="1">
        <v>25843</v>
      </c>
      <c r="B690" s="1" t="s">
        <v>1144</v>
      </c>
      <c r="C690" s="1">
        <v>25</v>
      </c>
      <c r="D690" s="1" t="s">
        <v>61</v>
      </c>
      <c r="E690" s="31">
        <v>296324.3037241564</v>
      </c>
      <c r="F690" s="31">
        <v>303459.66106109333</v>
      </c>
      <c r="G690" s="31">
        <v>345762.37031108246</v>
      </c>
      <c r="H690" s="31">
        <v>290103.5780551465</v>
      </c>
      <c r="I690" s="31">
        <f t="shared" si="140"/>
        <v>308912.47828786966</v>
      </c>
      <c r="J690" s="38">
        <f t="shared" si="141"/>
        <v>0.28837394448518328</v>
      </c>
      <c r="K690" s="31">
        <v>8214133.6204906181</v>
      </c>
      <c r="L690" s="31">
        <v>8043564.5686986567</v>
      </c>
      <c r="M690" s="31">
        <v>8594986.9149436038</v>
      </c>
      <c r="N690" s="31">
        <v>7815391.8565074867</v>
      </c>
      <c r="O690" s="31">
        <f t="shared" si="142"/>
        <v>8167019.2401600908</v>
      </c>
      <c r="P690" s="7">
        <f t="shared" si="143"/>
        <v>0.10269582682869492</v>
      </c>
      <c r="Q690" s="26">
        <v>0.64781365147259651</v>
      </c>
      <c r="R690" s="8">
        <v>214.80000305175781</v>
      </c>
      <c r="S690" s="7">
        <f t="shared" si="144"/>
        <v>0.47959275487129993</v>
      </c>
      <c r="T690" s="38">
        <f t="shared" si="145"/>
        <v>0.41003407772419714</v>
      </c>
      <c r="U690" s="31">
        <v>2997.85009765625</v>
      </c>
      <c r="V690" s="31">
        <v>880.99554443359375</v>
      </c>
      <c r="W690" s="31">
        <v>1127.2789306640625</v>
      </c>
      <c r="X690" s="31">
        <v>155.89167785644531</v>
      </c>
      <c r="Y690" s="31">
        <f t="shared" si="146"/>
        <v>1290.5040626525879</v>
      </c>
      <c r="Z690" s="7">
        <f t="shared" si="147"/>
        <v>2.7479780176346766E-2</v>
      </c>
      <c r="AA690" s="31" t="s">
        <v>1087</v>
      </c>
      <c r="AB690" s="31" t="s">
        <v>1088</v>
      </c>
      <c r="AC690" s="31" t="s">
        <v>1087</v>
      </c>
      <c r="AD690" s="31">
        <f t="shared" si="148"/>
        <v>0</v>
      </c>
      <c r="AE690" s="31">
        <f t="shared" si="149"/>
        <v>0</v>
      </c>
      <c r="AF690" s="7">
        <f t="shared" si="150"/>
        <v>0</v>
      </c>
      <c r="AG690" s="38">
        <f t="shared" si="151"/>
        <v>1.3739890088173383E-2</v>
      </c>
      <c r="AH690" s="38">
        <f t="shared" si="152"/>
        <v>23.738263743251796</v>
      </c>
      <c r="AI690" s="38" t="str">
        <f t="shared" si="153"/>
        <v>G3</v>
      </c>
    </row>
    <row r="691" spans="1:35" x14ac:dyDescent="0.25">
      <c r="A691" s="1">
        <v>52019</v>
      </c>
      <c r="B691" s="1" t="s">
        <v>606</v>
      </c>
      <c r="C691" s="1">
        <v>52</v>
      </c>
      <c r="D691" s="1" t="s">
        <v>18</v>
      </c>
      <c r="E691" s="31">
        <v>27407.871168204816</v>
      </c>
      <c r="F691" s="31">
        <v>11892.877472046242</v>
      </c>
      <c r="G691" s="31">
        <v>27762.26580094016</v>
      </c>
      <c r="H691" s="31">
        <v>30235.688796579212</v>
      </c>
      <c r="I691" s="31">
        <f t="shared" si="140"/>
        <v>24324.675809442608</v>
      </c>
      <c r="J691" s="38">
        <f t="shared" si="141"/>
        <v>1.4510218296877431E-2</v>
      </c>
      <c r="K691" s="31">
        <v>2686768.838257642</v>
      </c>
      <c r="L691" s="31">
        <v>3365007.206157052</v>
      </c>
      <c r="M691" s="31">
        <v>3617643.6534088245</v>
      </c>
      <c r="N691" s="31">
        <v>3258670.3416726417</v>
      </c>
      <c r="O691" s="31">
        <f t="shared" si="142"/>
        <v>3232022.5098740398</v>
      </c>
      <c r="P691" s="7">
        <f t="shared" si="143"/>
        <v>1.8450147372320116E-2</v>
      </c>
      <c r="Q691" s="26">
        <v>0.36442094799150515</v>
      </c>
      <c r="R691" s="8">
        <v>44.599998474121094</v>
      </c>
      <c r="S691" s="7">
        <f t="shared" si="144"/>
        <v>9.9580241301511774E-2</v>
      </c>
      <c r="T691" s="38">
        <f t="shared" si="145"/>
        <v>0.160817112221779</v>
      </c>
      <c r="U691" s="31">
        <v>0</v>
      </c>
      <c r="V691" s="31">
        <v>388.72152709960938</v>
      </c>
      <c r="W691" s="31">
        <v>0</v>
      </c>
      <c r="X691" s="31">
        <v>13526.81640625</v>
      </c>
      <c r="Y691" s="31">
        <f t="shared" si="146"/>
        <v>3478.8844833374023</v>
      </c>
      <c r="Z691" s="7">
        <f t="shared" si="147"/>
        <v>7.4078791092307764E-2</v>
      </c>
      <c r="AA691" s="31" t="s">
        <v>1085</v>
      </c>
      <c r="AB691" s="31" t="s">
        <v>1086</v>
      </c>
      <c r="AC691" s="31" t="s">
        <v>1088</v>
      </c>
      <c r="AD691" s="31">
        <f t="shared" si="148"/>
        <v>1</v>
      </c>
      <c r="AE691" s="31">
        <f t="shared" si="149"/>
        <v>2</v>
      </c>
      <c r="AF691" s="7">
        <f t="shared" si="150"/>
        <v>1</v>
      </c>
      <c r="AG691" s="38">
        <f t="shared" si="151"/>
        <v>0.53703939554615387</v>
      </c>
      <c r="AH691" s="38">
        <f t="shared" si="152"/>
        <v>23.745557535493678</v>
      </c>
      <c r="AI691" s="38" t="str">
        <f t="shared" si="153"/>
        <v>G3</v>
      </c>
    </row>
    <row r="692" spans="1:35" x14ac:dyDescent="0.25">
      <c r="A692" s="1">
        <v>20550</v>
      </c>
      <c r="B692" s="1" t="s">
        <v>169</v>
      </c>
      <c r="C692" s="1">
        <v>20</v>
      </c>
      <c r="D692" s="1" t="s">
        <v>28</v>
      </c>
      <c r="E692" s="31">
        <v>84262.622689963187</v>
      </c>
      <c r="F692" s="31">
        <v>114997.17818061754</v>
      </c>
      <c r="G692" s="31">
        <v>109244.99528319782</v>
      </c>
      <c r="H692" s="31">
        <v>214135.57179342883</v>
      </c>
      <c r="I692" s="31">
        <f t="shared" si="140"/>
        <v>130660.09198680185</v>
      </c>
      <c r="J692" s="38">
        <f t="shared" si="141"/>
        <v>0.11683861412587081</v>
      </c>
      <c r="K692" s="31">
        <v>5942367.8972604033</v>
      </c>
      <c r="L692" s="31">
        <v>6892505.2583212908</v>
      </c>
      <c r="M692" s="31">
        <v>7580926.405302993</v>
      </c>
      <c r="N692" s="31">
        <v>7152031.1708075879</v>
      </c>
      <c r="O692" s="31">
        <f t="shared" si="142"/>
        <v>6891957.6829230692</v>
      </c>
      <c r="P692" s="7">
        <f t="shared" si="143"/>
        <v>8.0929160484437823E-2</v>
      </c>
      <c r="Q692" s="26">
        <v>0.67213847012841987</v>
      </c>
      <c r="R692" s="8">
        <v>113.19999694824219</v>
      </c>
      <c r="S692" s="7">
        <f t="shared" si="144"/>
        <v>0.25274626450889121</v>
      </c>
      <c r="T692" s="38">
        <f t="shared" si="145"/>
        <v>0.33527129837391628</v>
      </c>
      <c r="U692" s="31">
        <v>2438.706298828125</v>
      </c>
      <c r="V692" s="31">
        <v>0</v>
      </c>
      <c r="W692" s="31">
        <v>0</v>
      </c>
      <c r="X692" s="31">
        <v>1583.137939453125</v>
      </c>
      <c r="Y692" s="31">
        <f t="shared" si="146"/>
        <v>1005.4610595703125</v>
      </c>
      <c r="Z692" s="7">
        <f t="shared" si="147"/>
        <v>2.1410121589293302E-2</v>
      </c>
      <c r="AA692" s="31" t="s">
        <v>1085</v>
      </c>
      <c r="AB692" s="31" t="s">
        <v>1088</v>
      </c>
      <c r="AC692" s="31" t="s">
        <v>1087</v>
      </c>
      <c r="AD692" s="31">
        <f t="shared" si="148"/>
        <v>0</v>
      </c>
      <c r="AE692" s="31">
        <f t="shared" si="149"/>
        <v>1</v>
      </c>
      <c r="AF692" s="7">
        <f t="shared" si="150"/>
        <v>0.5</v>
      </c>
      <c r="AG692" s="38">
        <f t="shared" si="151"/>
        <v>0.26070506079464667</v>
      </c>
      <c r="AH692" s="38">
        <f t="shared" si="152"/>
        <v>23.760499109814461</v>
      </c>
      <c r="AI692" s="38" t="str">
        <f t="shared" si="153"/>
        <v>G3</v>
      </c>
    </row>
    <row r="693" spans="1:35" x14ac:dyDescent="0.25">
      <c r="A693" s="1">
        <v>68209</v>
      </c>
      <c r="B693" s="1" t="s">
        <v>1014</v>
      </c>
      <c r="C693" s="1">
        <v>68</v>
      </c>
      <c r="D693" s="1" t="s">
        <v>350</v>
      </c>
      <c r="E693" s="31">
        <v>235069.17138686203</v>
      </c>
      <c r="F693" s="31">
        <v>182717.63897992944</v>
      </c>
      <c r="G693" s="31">
        <v>186492.41208658012</v>
      </c>
      <c r="H693" s="31">
        <v>353486.51060996344</v>
      </c>
      <c r="I693" s="31">
        <f t="shared" si="140"/>
        <v>239441.43326583377</v>
      </c>
      <c r="J693" s="38">
        <f t="shared" si="141"/>
        <v>0.22152076565517168</v>
      </c>
      <c r="K693" s="31">
        <v>9356656.8395077754</v>
      </c>
      <c r="L693" s="31">
        <v>12162921.854827775</v>
      </c>
      <c r="M693" s="31">
        <v>14810228.692932893</v>
      </c>
      <c r="N693" s="31">
        <v>16832131.669128202</v>
      </c>
      <c r="O693" s="31">
        <f t="shared" si="142"/>
        <v>13290484.76409916</v>
      </c>
      <c r="P693" s="7">
        <f t="shared" si="143"/>
        <v>0.19015887043856158</v>
      </c>
      <c r="Q693" s="26">
        <v>0.14861367837338263</v>
      </c>
      <c r="R693" s="8">
        <v>159.39999389648438</v>
      </c>
      <c r="S693" s="7">
        <f t="shared" si="144"/>
        <v>0.35589888786390189</v>
      </c>
      <c r="T693" s="38">
        <f t="shared" si="145"/>
        <v>0.23155714555861537</v>
      </c>
      <c r="U693" s="31">
        <v>0</v>
      </c>
      <c r="V693" s="31">
        <v>0</v>
      </c>
      <c r="W693" s="31">
        <v>2666.82666015625</v>
      </c>
      <c r="X693" s="31">
        <v>1508.31787109375</v>
      </c>
      <c r="Y693" s="31">
        <f t="shared" si="146"/>
        <v>1043.7861328125</v>
      </c>
      <c r="Z693" s="7">
        <f t="shared" si="147"/>
        <v>2.2226209363378227E-2</v>
      </c>
      <c r="AA693" s="31" t="s">
        <v>1085</v>
      </c>
      <c r="AB693" s="31" t="s">
        <v>1088</v>
      </c>
      <c r="AC693" s="31" t="s">
        <v>1087</v>
      </c>
      <c r="AD693" s="31">
        <f t="shared" si="148"/>
        <v>0</v>
      </c>
      <c r="AE693" s="31">
        <f t="shared" si="149"/>
        <v>1</v>
      </c>
      <c r="AF693" s="7">
        <f t="shared" si="150"/>
        <v>0.5</v>
      </c>
      <c r="AG693" s="38">
        <f t="shared" si="151"/>
        <v>0.26111310468168913</v>
      </c>
      <c r="AH693" s="38">
        <f t="shared" si="152"/>
        <v>23.806367196515872</v>
      </c>
      <c r="AI693" s="38" t="str">
        <f t="shared" si="153"/>
        <v>G3</v>
      </c>
    </row>
    <row r="694" spans="1:35" x14ac:dyDescent="0.25">
      <c r="A694" s="1">
        <v>13430</v>
      </c>
      <c r="B694" s="1" t="s">
        <v>473</v>
      </c>
      <c r="C694" s="1">
        <v>13</v>
      </c>
      <c r="D694" s="1" t="s">
        <v>222</v>
      </c>
      <c r="E694" s="31">
        <v>70169.306197802478</v>
      </c>
      <c r="F694" s="31">
        <v>94302.884651680826</v>
      </c>
      <c r="G694" s="31">
        <v>83240.548315965818</v>
      </c>
      <c r="H694" s="31">
        <v>93558.506556496839</v>
      </c>
      <c r="I694" s="31">
        <f t="shared" si="140"/>
        <v>85317.811430486487</v>
      </c>
      <c r="J694" s="38">
        <f t="shared" si="141"/>
        <v>7.3204959419361018E-2</v>
      </c>
      <c r="K694" s="31">
        <v>7699958.8409319427</v>
      </c>
      <c r="L694" s="31">
        <v>8455030.0460521951</v>
      </c>
      <c r="M694" s="31">
        <v>9103305.1577776577</v>
      </c>
      <c r="N694" s="31">
        <v>9230362.4187359773</v>
      </c>
      <c r="O694" s="31">
        <f t="shared" si="142"/>
        <v>8622164.1158744432</v>
      </c>
      <c r="P694" s="7">
        <f t="shared" si="143"/>
        <v>0.11046563730705371</v>
      </c>
      <c r="Q694" s="26">
        <v>0.69252527538246444</v>
      </c>
      <c r="R694" s="8">
        <v>129.60000610351563</v>
      </c>
      <c r="S694" s="7">
        <f t="shared" si="144"/>
        <v>0.28936323591925434</v>
      </c>
      <c r="T694" s="38">
        <f t="shared" si="145"/>
        <v>0.36411804953625748</v>
      </c>
      <c r="U694" s="31">
        <v>817.8973388671875</v>
      </c>
      <c r="V694" s="31">
        <v>0</v>
      </c>
      <c r="W694" s="31">
        <v>5691.22119140625</v>
      </c>
      <c r="X694" s="31">
        <v>4118.48583984375</v>
      </c>
      <c r="Y694" s="31">
        <f t="shared" si="146"/>
        <v>2656.9010925292969</v>
      </c>
      <c r="Z694" s="7">
        <f t="shared" si="147"/>
        <v>5.6575612650865158E-2</v>
      </c>
      <c r="AA694" s="31" t="s">
        <v>1085</v>
      </c>
      <c r="AB694" s="31" t="s">
        <v>1088</v>
      </c>
      <c r="AC694" s="31" t="s">
        <v>1088</v>
      </c>
      <c r="AD694" s="31">
        <f t="shared" si="148"/>
        <v>0</v>
      </c>
      <c r="AE694" s="31">
        <f t="shared" si="149"/>
        <v>1</v>
      </c>
      <c r="AF694" s="7">
        <f t="shared" si="150"/>
        <v>0.5</v>
      </c>
      <c r="AG694" s="38">
        <f t="shared" si="151"/>
        <v>0.2782878063254326</v>
      </c>
      <c r="AH694" s="38">
        <f t="shared" si="152"/>
        <v>23.853693842701702</v>
      </c>
      <c r="AI694" s="38" t="str">
        <f t="shared" si="153"/>
        <v>G3</v>
      </c>
    </row>
    <row r="695" spans="1:35" x14ac:dyDescent="0.25">
      <c r="A695" s="1">
        <v>5670</v>
      </c>
      <c r="B695" s="1" t="s">
        <v>186</v>
      </c>
      <c r="C695" s="1">
        <v>5</v>
      </c>
      <c r="D695" s="1" t="s">
        <v>15</v>
      </c>
      <c r="E695" s="31">
        <v>127163.40569267666</v>
      </c>
      <c r="F695" s="31">
        <v>166563.61068460598</v>
      </c>
      <c r="G695" s="31">
        <v>152769.06521008155</v>
      </c>
      <c r="H695" s="31">
        <v>188667.81495696586</v>
      </c>
      <c r="I695" s="31">
        <f t="shared" si="140"/>
        <v>158790.97413608251</v>
      </c>
      <c r="J695" s="38">
        <f t="shared" si="141"/>
        <v>0.14390944477733589</v>
      </c>
      <c r="K695" s="31">
        <v>8381839.6059299354</v>
      </c>
      <c r="L695" s="31">
        <v>8391727.0756123383</v>
      </c>
      <c r="M695" s="31">
        <v>8573914.6002161205</v>
      </c>
      <c r="N695" s="31">
        <v>7943743.8074057084</v>
      </c>
      <c r="O695" s="31">
        <f t="shared" si="142"/>
        <v>8322806.2722910251</v>
      </c>
      <c r="P695" s="7">
        <f t="shared" si="143"/>
        <v>0.10535527831157401</v>
      </c>
      <c r="Q695" s="26">
        <v>0.37512657096908691</v>
      </c>
      <c r="R695" s="8">
        <v>166.80000305175781</v>
      </c>
      <c r="S695" s="7">
        <f t="shared" si="144"/>
        <v>0.37242119105956467</v>
      </c>
      <c r="T695" s="38">
        <f t="shared" si="145"/>
        <v>0.28430101344674186</v>
      </c>
      <c r="U695" s="31">
        <v>747.06671142578125</v>
      </c>
      <c r="V695" s="31">
        <v>6845.4482421875</v>
      </c>
      <c r="W695" s="31">
        <v>3619.62744140625</v>
      </c>
      <c r="X695" s="31">
        <v>3291.50048828125</v>
      </c>
      <c r="Y695" s="31">
        <f t="shared" si="146"/>
        <v>3625.9107208251953</v>
      </c>
      <c r="Z695" s="7">
        <f t="shared" si="147"/>
        <v>7.7209543488402754E-2</v>
      </c>
      <c r="AA695" s="31" t="s">
        <v>1085</v>
      </c>
      <c r="AB695" s="31" t="s">
        <v>1088</v>
      </c>
      <c r="AC695" s="31" t="s">
        <v>1087</v>
      </c>
      <c r="AD695" s="31">
        <f t="shared" si="148"/>
        <v>0</v>
      </c>
      <c r="AE695" s="31">
        <f t="shared" si="149"/>
        <v>1</v>
      </c>
      <c r="AF695" s="7">
        <f t="shared" si="150"/>
        <v>0.5</v>
      </c>
      <c r="AG695" s="38">
        <f t="shared" si="151"/>
        <v>0.2886047717442014</v>
      </c>
      <c r="AH695" s="38">
        <f t="shared" si="152"/>
        <v>23.89384099894264</v>
      </c>
      <c r="AI695" s="38" t="str">
        <f t="shared" si="153"/>
        <v>G3</v>
      </c>
    </row>
    <row r="696" spans="1:35" x14ac:dyDescent="0.25">
      <c r="A696" s="1">
        <v>73408</v>
      </c>
      <c r="B696" s="1" t="s">
        <v>487</v>
      </c>
      <c r="C696" s="1">
        <v>73</v>
      </c>
      <c r="D696" s="1" t="s">
        <v>35</v>
      </c>
      <c r="E696" s="31">
        <v>146893.33734285462</v>
      </c>
      <c r="F696" s="31">
        <v>194744.97025454859</v>
      </c>
      <c r="G696" s="31">
        <v>280468.38201233419</v>
      </c>
      <c r="H696" s="31">
        <v>264904.51597538282</v>
      </c>
      <c r="I696" s="31">
        <f t="shared" si="140"/>
        <v>221752.80139628006</v>
      </c>
      <c r="J696" s="38">
        <f t="shared" si="141"/>
        <v>0.20449869164925424</v>
      </c>
      <c r="K696" s="31">
        <v>10556888.283009952</v>
      </c>
      <c r="L696" s="31">
        <v>12713386.330530783</v>
      </c>
      <c r="M696" s="31">
        <v>10408420.884433948</v>
      </c>
      <c r="N696" s="31">
        <v>14621336.13705297</v>
      </c>
      <c r="O696" s="31">
        <f t="shared" si="142"/>
        <v>12075007.908756912</v>
      </c>
      <c r="P696" s="7">
        <f t="shared" si="143"/>
        <v>0.1694093787695225</v>
      </c>
      <c r="Q696" s="26">
        <v>0.81375113739763416</v>
      </c>
      <c r="R696" s="8">
        <v>248.89999389648438</v>
      </c>
      <c r="S696" s="7">
        <f t="shared" si="144"/>
        <v>0.55572919955453326</v>
      </c>
      <c r="T696" s="38">
        <f t="shared" si="145"/>
        <v>0.51296323857389658</v>
      </c>
      <c r="U696" s="31">
        <v>0</v>
      </c>
      <c r="V696" s="31">
        <v>0</v>
      </c>
      <c r="W696" s="31">
        <v>0</v>
      </c>
      <c r="X696" s="31">
        <v>0</v>
      </c>
      <c r="Y696" s="31">
        <f t="shared" si="146"/>
        <v>0</v>
      </c>
      <c r="Z696" s="7">
        <f t="shared" si="147"/>
        <v>0</v>
      </c>
      <c r="AA696" s="31" t="s">
        <v>1087</v>
      </c>
      <c r="AB696" s="31" t="s">
        <v>1088</v>
      </c>
      <c r="AC696" s="31" t="s">
        <v>1087</v>
      </c>
      <c r="AD696" s="31">
        <f t="shared" si="148"/>
        <v>0</v>
      </c>
      <c r="AE696" s="31">
        <f t="shared" si="149"/>
        <v>0</v>
      </c>
      <c r="AF696" s="7">
        <f t="shared" si="150"/>
        <v>0</v>
      </c>
      <c r="AG696" s="38">
        <f t="shared" si="151"/>
        <v>0</v>
      </c>
      <c r="AH696" s="38">
        <f t="shared" si="152"/>
        <v>23.91539767410503</v>
      </c>
      <c r="AI696" s="38" t="str">
        <f t="shared" si="153"/>
        <v>G3</v>
      </c>
    </row>
    <row r="697" spans="1:35" x14ac:dyDescent="0.25">
      <c r="A697" s="1">
        <v>52490</v>
      </c>
      <c r="B697" s="1" t="s">
        <v>1176</v>
      </c>
      <c r="C697" s="1">
        <v>52</v>
      </c>
      <c r="D697" s="1" t="s">
        <v>18</v>
      </c>
      <c r="E697" s="31">
        <v>19488.48591621239</v>
      </c>
      <c r="F697" s="31">
        <v>34702.70949366242</v>
      </c>
      <c r="G697" s="31">
        <v>26297.497489592894</v>
      </c>
      <c r="H697" s="31">
        <v>33309.544344587681</v>
      </c>
      <c r="I697" s="31">
        <f t="shared" si="140"/>
        <v>28449.559311013843</v>
      </c>
      <c r="J697" s="38">
        <f t="shared" si="141"/>
        <v>1.8479664478319439E-2</v>
      </c>
      <c r="K697" s="31">
        <v>2290233.921041531</v>
      </c>
      <c r="L697" s="31">
        <v>2120998.6206203885</v>
      </c>
      <c r="M697" s="31">
        <v>2170864.6640184326</v>
      </c>
      <c r="N697" s="31">
        <v>2267866.8675271482</v>
      </c>
      <c r="O697" s="31">
        <f t="shared" si="142"/>
        <v>2212491.0183018753</v>
      </c>
      <c r="P697" s="7">
        <f t="shared" si="143"/>
        <v>1.045652915909467E-3</v>
      </c>
      <c r="Q697" s="26">
        <v>0.31303679015510832</v>
      </c>
      <c r="R697" s="8">
        <v>126.90000152587891</v>
      </c>
      <c r="S697" s="7">
        <f t="shared" si="144"/>
        <v>0.28333482523416742</v>
      </c>
      <c r="T697" s="38">
        <f t="shared" si="145"/>
        <v>0.19913908943506176</v>
      </c>
      <c r="U697" s="31">
        <v>0</v>
      </c>
      <c r="V697" s="31">
        <v>0</v>
      </c>
      <c r="W697" s="31">
        <v>0</v>
      </c>
      <c r="X697" s="31">
        <v>0</v>
      </c>
      <c r="Y697" s="31">
        <f t="shared" si="146"/>
        <v>0</v>
      </c>
      <c r="Z697" s="7">
        <f t="shared" si="147"/>
        <v>0</v>
      </c>
      <c r="AA697" s="31" t="s">
        <v>1085</v>
      </c>
      <c r="AB697" s="31" t="s">
        <v>1086</v>
      </c>
      <c r="AC697" s="31" t="s">
        <v>1088</v>
      </c>
      <c r="AD697" s="31">
        <f t="shared" si="148"/>
        <v>1</v>
      </c>
      <c r="AE697" s="31">
        <f t="shared" si="149"/>
        <v>2</v>
      </c>
      <c r="AF697" s="7">
        <f t="shared" si="150"/>
        <v>1</v>
      </c>
      <c r="AG697" s="38">
        <f t="shared" si="151"/>
        <v>0.5</v>
      </c>
      <c r="AH697" s="38">
        <f t="shared" si="152"/>
        <v>23.920625130446037</v>
      </c>
      <c r="AI697" s="38" t="str">
        <f t="shared" si="153"/>
        <v>G3</v>
      </c>
    </row>
    <row r="698" spans="1:35" x14ac:dyDescent="0.25">
      <c r="A698" s="1">
        <v>73275</v>
      </c>
      <c r="B698" s="1" t="s">
        <v>981</v>
      </c>
      <c r="C698" s="1">
        <v>73</v>
      </c>
      <c r="D698" s="1" t="s">
        <v>35</v>
      </c>
      <c r="E698" s="31">
        <v>189266.01356620644</v>
      </c>
      <c r="F698" s="31">
        <v>235836.24537245266</v>
      </c>
      <c r="G698" s="31">
        <v>302922.24083187635</v>
      </c>
      <c r="H698" s="31">
        <v>473871.3918924575</v>
      </c>
      <c r="I698" s="31">
        <f t="shared" si="140"/>
        <v>300473.97291574825</v>
      </c>
      <c r="J698" s="38">
        <f t="shared" si="141"/>
        <v>0.28025342595085717</v>
      </c>
      <c r="K698" s="31">
        <v>6565036.4631314501</v>
      </c>
      <c r="L698" s="31">
        <v>7795015.8852742268</v>
      </c>
      <c r="M698" s="31">
        <v>8336562.5796606326</v>
      </c>
      <c r="N698" s="31">
        <v>8133456.042418831</v>
      </c>
      <c r="O698" s="31">
        <f t="shared" si="142"/>
        <v>7707517.7426212849</v>
      </c>
      <c r="P698" s="7">
        <f t="shared" si="143"/>
        <v>9.4851644149948816E-2</v>
      </c>
      <c r="Q698" s="26">
        <v>0.86085343228200373</v>
      </c>
      <c r="R698" s="8">
        <v>137.69999694824219</v>
      </c>
      <c r="S698" s="7">
        <f t="shared" si="144"/>
        <v>0.30744841687113106</v>
      </c>
      <c r="T698" s="38">
        <f t="shared" si="145"/>
        <v>0.42105116443436125</v>
      </c>
      <c r="U698" s="31">
        <v>0</v>
      </c>
      <c r="V698" s="31">
        <v>90.832496643066406</v>
      </c>
      <c r="W698" s="31">
        <v>877.46539306640625</v>
      </c>
      <c r="X698" s="31">
        <v>5259.912109375</v>
      </c>
      <c r="Y698" s="31">
        <f t="shared" si="146"/>
        <v>1557.0524997711182</v>
      </c>
      <c r="Z698" s="7">
        <f t="shared" si="147"/>
        <v>3.3155618533112836E-2</v>
      </c>
      <c r="AA698" s="31" t="s">
        <v>1087</v>
      </c>
      <c r="AB698" s="31" t="s">
        <v>1088</v>
      </c>
      <c r="AC698" s="31" t="s">
        <v>1087</v>
      </c>
      <c r="AD698" s="31">
        <f t="shared" si="148"/>
        <v>0</v>
      </c>
      <c r="AE698" s="31">
        <f t="shared" si="149"/>
        <v>0</v>
      </c>
      <c r="AF698" s="7">
        <f t="shared" si="150"/>
        <v>0</v>
      </c>
      <c r="AG698" s="38">
        <f t="shared" si="151"/>
        <v>1.6577809266556418E-2</v>
      </c>
      <c r="AH698" s="38">
        <f t="shared" si="152"/>
        <v>23.929413321725825</v>
      </c>
      <c r="AI698" s="38" t="str">
        <f t="shared" si="153"/>
        <v>G3</v>
      </c>
    </row>
    <row r="699" spans="1:35" x14ac:dyDescent="0.25">
      <c r="A699" s="1">
        <v>86320</v>
      </c>
      <c r="B699" s="1" t="s">
        <v>652</v>
      </c>
      <c r="C699" s="1">
        <v>86</v>
      </c>
      <c r="D699" s="1" t="s">
        <v>513</v>
      </c>
      <c r="E699" s="31">
        <v>101552.78393347168</v>
      </c>
      <c r="F699" s="31">
        <v>127464.65061028245</v>
      </c>
      <c r="G699" s="31">
        <v>197385.66066527952</v>
      </c>
      <c r="H699" s="31">
        <v>124997.92999348833</v>
      </c>
      <c r="I699" s="31">
        <f t="shared" si="140"/>
        <v>137850.25630063051</v>
      </c>
      <c r="J699" s="38">
        <f t="shared" si="141"/>
        <v>0.12375783263679264</v>
      </c>
      <c r="K699" s="31">
        <v>12380844.378313091</v>
      </c>
      <c r="L699" s="31">
        <v>11701325.994821422</v>
      </c>
      <c r="M699" s="31">
        <v>13101159.34350761</v>
      </c>
      <c r="N699" s="31">
        <v>8231717.156735383</v>
      </c>
      <c r="O699" s="31">
        <f t="shared" si="142"/>
        <v>11353761.718344377</v>
      </c>
      <c r="P699" s="7">
        <f t="shared" si="143"/>
        <v>0.15709693386074869</v>
      </c>
      <c r="Q699" s="26">
        <v>0.44946747812856597</v>
      </c>
      <c r="R699" s="8">
        <v>186.19999694824219</v>
      </c>
      <c r="S699" s="7">
        <f t="shared" si="144"/>
        <v>0.41573635113923862</v>
      </c>
      <c r="T699" s="38">
        <f t="shared" si="145"/>
        <v>0.34076692104285106</v>
      </c>
      <c r="U699" s="31">
        <v>0</v>
      </c>
      <c r="V699" s="31">
        <v>0</v>
      </c>
      <c r="W699" s="31">
        <v>631.67401123046875</v>
      </c>
      <c r="X699" s="31">
        <v>1557.1510009765625</v>
      </c>
      <c r="Y699" s="31">
        <f t="shared" si="146"/>
        <v>547.20625305175781</v>
      </c>
      <c r="Z699" s="7">
        <f t="shared" si="147"/>
        <v>1.1652119493584866E-2</v>
      </c>
      <c r="AA699" s="31" t="s">
        <v>1085</v>
      </c>
      <c r="AB699" s="31" t="s">
        <v>1088</v>
      </c>
      <c r="AC699" s="31" t="s">
        <v>1087</v>
      </c>
      <c r="AD699" s="31">
        <f t="shared" si="148"/>
        <v>0</v>
      </c>
      <c r="AE699" s="31">
        <f t="shared" si="149"/>
        <v>1</v>
      </c>
      <c r="AF699" s="7">
        <f t="shared" si="150"/>
        <v>0.5</v>
      </c>
      <c r="AG699" s="38">
        <f t="shared" si="151"/>
        <v>0.25582605974679246</v>
      </c>
      <c r="AH699" s="38">
        <f t="shared" si="152"/>
        <v>24.011693780881206</v>
      </c>
      <c r="AI699" s="38" t="str">
        <f t="shared" si="153"/>
        <v>G3</v>
      </c>
    </row>
    <row r="700" spans="1:35" x14ac:dyDescent="0.25">
      <c r="A700" s="1">
        <v>52696</v>
      </c>
      <c r="B700" s="1" t="s">
        <v>553</v>
      </c>
      <c r="C700" s="1">
        <v>52</v>
      </c>
      <c r="D700" s="1" t="s">
        <v>18</v>
      </c>
      <c r="E700" s="31">
        <v>70463.192035518296</v>
      </c>
      <c r="F700" s="31">
        <v>68197.967764940142</v>
      </c>
      <c r="G700" s="31">
        <v>39228.375635588767</v>
      </c>
      <c r="H700" s="31">
        <v>50254.00124377125</v>
      </c>
      <c r="I700" s="31">
        <f t="shared" si="140"/>
        <v>57035.884169954617</v>
      </c>
      <c r="J700" s="38">
        <f t="shared" si="141"/>
        <v>4.5988775465226089E-2</v>
      </c>
      <c r="K700" s="31">
        <v>5759187.7246184414</v>
      </c>
      <c r="L700" s="31">
        <v>4317957.0418385174</v>
      </c>
      <c r="M700" s="31">
        <v>2689021.5600751154</v>
      </c>
      <c r="N700" s="31">
        <v>7495407.8327110289</v>
      </c>
      <c r="O700" s="31">
        <f t="shared" si="142"/>
        <v>5065393.5398107758</v>
      </c>
      <c r="P700" s="7">
        <f t="shared" si="143"/>
        <v>4.9747754352436856E-2</v>
      </c>
      <c r="Q700" s="26">
        <v>0.19888828633405639</v>
      </c>
      <c r="R700" s="8">
        <v>119.80000305175781</v>
      </c>
      <c r="S700" s="7">
        <f t="shared" si="144"/>
        <v>0.26748236816057386</v>
      </c>
      <c r="T700" s="38">
        <f t="shared" si="145"/>
        <v>0.17203946961568906</v>
      </c>
      <c r="U700" s="31">
        <v>0</v>
      </c>
      <c r="V700" s="31">
        <v>1341.075439453125</v>
      </c>
      <c r="W700" s="31">
        <v>0</v>
      </c>
      <c r="X700" s="31">
        <v>0</v>
      </c>
      <c r="Y700" s="31">
        <f t="shared" si="146"/>
        <v>335.26885986328125</v>
      </c>
      <c r="Z700" s="7">
        <f t="shared" si="147"/>
        <v>7.1391596784903793E-3</v>
      </c>
      <c r="AA700" s="31" t="s">
        <v>1085</v>
      </c>
      <c r="AB700" s="31" t="s">
        <v>1086</v>
      </c>
      <c r="AC700" s="31" t="s">
        <v>1087</v>
      </c>
      <c r="AD700" s="31">
        <f t="shared" si="148"/>
        <v>1</v>
      </c>
      <c r="AE700" s="31">
        <f t="shared" si="149"/>
        <v>2</v>
      </c>
      <c r="AF700" s="7">
        <f t="shared" si="150"/>
        <v>1</v>
      </c>
      <c r="AG700" s="38">
        <f t="shared" si="151"/>
        <v>0.50356957983924522</v>
      </c>
      <c r="AH700" s="38">
        <f t="shared" si="152"/>
        <v>24.053260830672009</v>
      </c>
      <c r="AI700" s="38" t="str">
        <f t="shared" si="153"/>
        <v>G3</v>
      </c>
    </row>
    <row r="701" spans="1:35" x14ac:dyDescent="0.25">
      <c r="A701" s="1">
        <v>70215</v>
      </c>
      <c r="B701" s="1" t="s">
        <v>1051</v>
      </c>
      <c r="C701" s="1">
        <v>70</v>
      </c>
      <c r="D701" s="1" t="s">
        <v>214</v>
      </c>
      <c r="E701" s="31">
        <v>81730.490817838363</v>
      </c>
      <c r="F701" s="31">
        <v>77092.252653803298</v>
      </c>
      <c r="G701" s="31">
        <v>90850.477946956817</v>
      </c>
      <c r="H701" s="31">
        <v>123570.70605739455</v>
      </c>
      <c r="I701" s="31">
        <f t="shared" si="140"/>
        <v>93310.981868998264</v>
      </c>
      <c r="J701" s="38">
        <f t="shared" si="141"/>
        <v>8.0896924504600357E-2</v>
      </c>
      <c r="K701" s="31">
        <v>4658978.0065332027</v>
      </c>
      <c r="L701" s="31">
        <v>4934395.4599227402</v>
      </c>
      <c r="M701" s="31">
        <v>5284549.5546803158</v>
      </c>
      <c r="N701" s="31">
        <v>5256350.5524299126</v>
      </c>
      <c r="O701" s="31">
        <f t="shared" si="142"/>
        <v>5033568.3933915431</v>
      </c>
      <c r="P701" s="7">
        <f t="shared" si="143"/>
        <v>4.9204465019045247E-2</v>
      </c>
      <c r="Q701" s="26">
        <v>0.81970549119518021</v>
      </c>
      <c r="R701" s="8">
        <v>132.89999389648438</v>
      </c>
      <c r="S701" s="7">
        <f t="shared" si="144"/>
        <v>0.29673125367617303</v>
      </c>
      <c r="T701" s="38">
        <f t="shared" si="145"/>
        <v>0.38854706996346616</v>
      </c>
      <c r="U701" s="31">
        <v>0</v>
      </c>
      <c r="V701" s="31">
        <v>0</v>
      </c>
      <c r="W701" s="31">
        <v>197.23980712890625</v>
      </c>
      <c r="X701" s="31">
        <v>844.99029541015625</v>
      </c>
      <c r="Y701" s="31">
        <f t="shared" si="146"/>
        <v>260.55752563476563</v>
      </c>
      <c r="Z701" s="7">
        <f t="shared" si="147"/>
        <v>5.548268877990919E-3</v>
      </c>
      <c r="AA701" s="31" t="s">
        <v>1085</v>
      </c>
      <c r="AB701" s="31" t="s">
        <v>1088</v>
      </c>
      <c r="AC701" s="31" t="s">
        <v>1088</v>
      </c>
      <c r="AD701" s="31">
        <f t="shared" si="148"/>
        <v>0</v>
      </c>
      <c r="AE701" s="31">
        <f t="shared" si="149"/>
        <v>1</v>
      </c>
      <c r="AF701" s="7">
        <f t="shared" si="150"/>
        <v>0.5</v>
      </c>
      <c r="AG701" s="38">
        <f t="shared" si="151"/>
        <v>0.25277413443899543</v>
      </c>
      <c r="AH701" s="38">
        <f t="shared" si="152"/>
        <v>24.073937630235399</v>
      </c>
      <c r="AI701" s="38" t="str">
        <f t="shared" si="153"/>
        <v>G3</v>
      </c>
    </row>
    <row r="702" spans="1:35" x14ac:dyDescent="0.25">
      <c r="A702" s="1">
        <v>19075</v>
      </c>
      <c r="B702" s="1" t="s">
        <v>466</v>
      </c>
      <c r="C702" s="1">
        <v>19</v>
      </c>
      <c r="D702" s="1" t="s">
        <v>80</v>
      </c>
      <c r="E702" s="31">
        <v>17643.864063242905</v>
      </c>
      <c r="F702" s="31">
        <v>22329.838560904238</v>
      </c>
      <c r="G702" s="31">
        <v>35953.910034082452</v>
      </c>
      <c r="H702" s="31">
        <v>88378.36987574675</v>
      </c>
      <c r="I702" s="31">
        <f t="shared" si="140"/>
        <v>41076.495633494087</v>
      </c>
      <c r="J702" s="38">
        <f t="shared" si="141"/>
        <v>3.0630781994605255E-2</v>
      </c>
      <c r="K702" s="31">
        <v>4877885.9473973569</v>
      </c>
      <c r="L702" s="31">
        <v>5808222.0374155268</v>
      </c>
      <c r="M702" s="31">
        <v>5940122.6184381889</v>
      </c>
      <c r="N702" s="31">
        <v>6430798.8758514682</v>
      </c>
      <c r="O702" s="31">
        <f t="shared" si="142"/>
        <v>5764257.3697756352</v>
      </c>
      <c r="P702" s="7">
        <f t="shared" si="143"/>
        <v>6.167810839736472E-2</v>
      </c>
      <c r="Q702" s="26">
        <v>0.29246942045410135</v>
      </c>
      <c r="R702" s="8">
        <v>73.199996948242188</v>
      </c>
      <c r="S702" s="7">
        <f t="shared" si="144"/>
        <v>0.16343662799911179</v>
      </c>
      <c r="T702" s="38">
        <f t="shared" si="145"/>
        <v>0.17252805228352597</v>
      </c>
      <c r="U702" s="31">
        <v>1930.8433837890625</v>
      </c>
      <c r="V702" s="31">
        <v>0</v>
      </c>
      <c r="W702" s="31">
        <v>3670.51953125</v>
      </c>
      <c r="X702" s="31">
        <v>1649.1461181640625</v>
      </c>
      <c r="Y702" s="31">
        <f t="shared" si="146"/>
        <v>1812.6272583007813</v>
      </c>
      <c r="Z702" s="7">
        <f t="shared" si="147"/>
        <v>3.8597785192071056E-2</v>
      </c>
      <c r="AA702" s="31" t="s">
        <v>1085</v>
      </c>
      <c r="AB702" s="31" t="s">
        <v>1086</v>
      </c>
      <c r="AC702" s="31" t="s">
        <v>1087</v>
      </c>
      <c r="AD702" s="31">
        <f t="shared" si="148"/>
        <v>1</v>
      </c>
      <c r="AE702" s="31">
        <f t="shared" si="149"/>
        <v>2</v>
      </c>
      <c r="AF702" s="7">
        <f t="shared" si="150"/>
        <v>1</v>
      </c>
      <c r="AG702" s="38">
        <f t="shared" si="151"/>
        <v>0.51929889259603557</v>
      </c>
      <c r="AH702" s="38">
        <f t="shared" si="152"/>
        <v>24.081924229138892</v>
      </c>
      <c r="AI702" s="38" t="str">
        <f t="shared" si="153"/>
        <v>G3</v>
      </c>
    </row>
    <row r="703" spans="1:35" x14ac:dyDescent="0.25">
      <c r="A703" s="1">
        <v>15835</v>
      </c>
      <c r="B703" s="1" t="s">
        <v>548</v>
      </c>
      <c r="C703" s="1">
        <v>15</v>
      </c>
      <c r="D703" s="1" t="s">
        <v>827</v>
      </c>
      <c r="E703" s="31">
        <v>112440.6172616664</v>
      </c>
      <c r="F703" s="31">
        <v>112575.34481309711</v>
      </c>
      <c r="G703" s="31">
        <v>152552.45168353117</v>
      </c>
      <c r="H703" s="31">
        <v>203838.85067977</v>
      </c>
      <c r="I703" s="31">
        <f t="shared" si="140"/>
        <v>145351.81610951616</v>
      </c>
      <c r="J703" s="38">
        <f t="shared" si="141"/>
        <v>0.13097671237652284</v>
      </c>
      <c r="K703" s="31">
        <v>8479917.9768982418</v>
      </c>
      <c r="L703" s="31">
        <v>9545432.1301272251</v>
      </c>
      <c r="M703" s="31">
        <v>10032244.337146165</v>
      </c>
      <c r="N703" s="31">
        <v>9985108.765539078</v>
      </c>
      <c r="O703" s="31">
        <f t="shared" si="142"/>
        <v>9510675.8024276774</v>
      </c>
      <c r="P703" s="7">
        <f t="shared" si="143"/>
        <v>0.1256334833725298</v>
      </c>
      <c r="Q703" s="26">
        <v>0.41491426722743446</v>
      </c>
      <c r="R703" s="8">
        <v>155.39999389648438</v>
      </c>
      <c r="S703" s="7">
        <f t="shared" si="144"/>
        <v>0.34696792421292394</v>
      </c>
      <c r="T703" s="38">
        <f t="shared" si="145"/>
        <v>0.29583855827096278</v>
      </c>
      <c r="U703" s="31">
        <v>2548.44287109375</v>
      </c>
      <c r="V703" s="31">
        <v>162.71035766601563</v>
      </c>
      <c r="W703" s="31">
        <v>14518.4599609375</v>
      </c>
      <c r="X703" s="31">
        <v>0</v>
      </c>
      <c r="Y703" s="31">
        <f t="shared" si="146"/>
        <v>4307.4032974243164</v>
      </c>
      <c r="Z703" s="7">
        <f t="shared" si="147"/>
        <v>9.1721133756675705E-2</v>
      </c>
      <c r="AA703" s="31" t="s">
        <v>1085</v>
      </c>
      <c r="AB703" s="31" t="s">
        <v>1088</v>
      </c>
      <c r="AC703" s="31" t="s">
        <v>1087</v>
      </c>
      <c r="AD703" s="31">
        <f t="shared" si="148"/>
        <v>0</v>
      </c>
      <c r="AE703" s="31">
        <f t="shared" si="149"/>
        <v>1</v>
      </c>
      <c r="AF703" s="7">
        <f t="shared" si="150"/>
        <v>0.5</v>
      </c>
      <c r="AG703" s="38">
        <f t="shared" si="151"/>
        <v>0.29586056687833784</v>
      </c>
      <c r="AH703" s="38">
        <f t="shared" si="152"/>
        <v>24.089194584194114</v>
      </c>
      <c r="AI703" s="38" t="str">
        <f t="shared" si="153"/>
        <v>G3</v>
      </c>
    </row>
    <row r="704" spans="1:35" x14ac:dyDescent="0.25">
      <c r="A704" s="1">
        <v>5642</v>
      </c>
      <c r="B704" s="1" t="s">
        <v>43</v>
      </c>
      <c r="C704" s="1">
        <v>5</v>
      </c>
      <c r="D704" s="1" t="s">
        <v>15</v>
      </c>
      <c r="E704" s="31">
        <v>127978.85130768566</v>
      </c>
      <c r="F704" s="31">
        <v>113521.04551621347</v>
      </c>
      <c r="G704" s="31">
        <v>132871.23427488509</v>
      </c>
      <c r="H704" s="31">
        <v>139448.26035107402</v>
      </c>
      <c r="I704" s="31">
        <f t="shared" si="140"/>
        <v>128454.84786246455</v>
      </c>
      <c r="J704" s="38">
        <f t="shared" si="141"/>
        <v>0.11471646986042336</v>
      </c>
      <c r="K704" s="31">
        <v>7075013.7520652823</v>
      </c>
      <c r="L704" s="31">
        <v>9502139.0381640345</v>
      </c>
      <c r="M704" s="31">
        <v>10168757.698817272</v>
      </c>
      <c r="N704" s="31">
        <v>9226922.0296161063</v>
      </c>
      <c r="O704" s="31">
        <f t="shared" si="142"/>
        <v>8993208.1296656728</v>
      </c>
      <c r="P704" s="7">
        <f t="shared" si="143"/>
        <v>0.1167997560022551</v>
      </c>
      <c r="Q704" s="26">
        <v>0.50085188550658788</v>
      </c>
      <c r="R704" s="8">
        <v>172.19999694824219</v>
      </c>
      <c r="S704" s="7">
        <f t="shared" si="144"/>
        <v>0.38447797836081582</v>
      </c>
      <c r="T704" s="38">
        <f t="shared" si="145"/>
        <v>0.33404320662321957</v>
      </c>
      <c r="U704" s="31">
        <v>629.19854736328125</v>
      </c>
      <c r="V704" s="31">
        <v>0</v>
      </c>
      <c r="W704" s="31">
        <v>0</v>
      </c>
      <c r="X704" s="31">
        <v>8500.2275390625</v>
      </c>
      <c r="Y704" s="31">
        <f t="shared" si="146"/>
        <v>2282.3565216064453</v>
      </c>
      <c r="Z704" s="7">
        <f t="shared" si="147"/>
        <v>4.8600122473756849E-2</v>
      </c>
      <c r="AA704" s="31" t="s">
        <v>1087</v>
      </c>
      <c r="AB704" s="31" t="s">
        <v>1086</v>
      </c>
      <c r="AC704" s="31" t="s">
        <v>1087</v>
      </c>
      <c r="AD704" s="31">
        <f t="shared" si="148"/>
        <v>1</v>
      </c>
      <c r="AE704" s="31">
        <f t="shared" si="149"/>
        <v>1</v>
      </c>
      <c r="AF704" s="7">
        <f t="shared" si="150"/>
        <v>0.5</v>
      </c>
      <c r="AG704" s="38">
        <f t="shared" si="151"/>
        <v>0.27430006123687845</v>
      </c>
      <c r="AH704" s="38">
        <f t="shared" si="152"/>
        <v>24.101991257350711</v>
      </c>
      <c r="AI704" s="38" t="str">
        <f t="shared" si="153"/>
        <v>G3</v>
      </c>
    </row>
    <row r="705" spans="1:35" x14ac:dyDescent="0.25">
      <c r="A705" s="1">
        <v>76400</v>
      </c>
      <c r="B705" s="1" t="s">
        <v>348</v>
      </c>
      <c r="C705" s="1">
        <v>76</v>
      </c>
      <c r="D705" s="1" t="s">
        <v>57</v>
      </c>
      <c r="E705" s="31">
        <v>119598.62363662287</v>
      </c>
      <c r="F705" s="31">
        <v>110558.99260136852</v>
      </c>
      <c r="G705" s="31">
        <v>147940.62761814307</v>
      </c>
      <c r="H705" s="31">
        <v>137946.37543847036</v>
      </c>
      <c r="I705" s="31">
        <f t="shared" si="140"/>
        <v>129011.15482365122</v>
      </c>
      <c r="J705" s="38">
        <f t="shared" si="141"/>
        <v>0.11525181359605878</v>
      </c>
      <c r="K705" s="31">
        <v>11143275.225275142</v>
      </c>
      <c r="L705" s="31">
        <v>9071863.8585368805</v>
      </c>
      <c r="M705" s="31">
        <v>9176189.3763376977</v>
      </c>
      <c r="N705" s="31">
        <v>9087242.5399355385</v>
      </c>
      <c r="O705" s="31">
        <f t="shared" si="142"/>
        <v>9619642.7500213142</v>
      </c>
      <c r="P705" s="7">
        <f t="shared" si="143"/>
        <v>0.1274936658691008</v>
      </c>
      <c r="Q705" s="26">
        <v>0.78592453130386364</v>
      </c>
      <c r="R705" s="8">
        <v>369.10000610351563</v>
      </c>
      <c r="S705" s="7">
        <f t="shared" si="144"/>
        <v>0.82410468452155849</v>
      </c>
      <c r="T705" s="38">
        <f t="shared" si="145"/>
        <v>0.57917429389817432</v>
      </c>
      <c r="U705" s="31">
        <v>7416.71044921875</v>
      </c>
      <c r="V705" s="31">
        <v>2473.8271484375</v>
      </c>
      <c r="W705" s="31">
        <v>390.53436279296875</v>
      </c>
      <c r="X705" s="31">
        <v>498.52828979492188</v>
      </c>
      <c r="Y705" s="31">
        <f t="shared" si="146"/>
        <v>2694.9000625610352</v>
      </c>
      <c r="Z705" s="7">
        <f t="shared" si="147"/>
        <v>5.7384756437095036E-2</v>
      </c>
      <c r="AA705" s="31" t="s">
        <v>1087</v>
      </c>
      <c r="AB705" s="31" t="s">
        <v>1088</v>
      </c>
      <c r="AC705" s="31" t="s">
        <v>1087</v>
      </c>
      <c r="AD705" s="31">
        <f t="shared" si="148"/>
        <v>0</v>
      </c>
      <c r="AE705" s="31">
        <f t="shared" si="149"/>
        <v>0</v>
      </c>
      <c r="AF705" s="7">
        <f t="shared" si="150"/>
        <v>0</v>
      </c>
      <c r="AG705" s="38">
        <f t="shared" si="151"/>
        <v>2.8692378218547518E-2</v>
      </c>
      <c r="AH705" s="38">
        <f t="shared" si="152"/>
        <v>24.103949523759351</v>
      </c>
      <c r="AI705" s="38" t="str">
        <f t="shared" si="153"/>
        <v>G3</v>
      </c>
    </row>
    <row r="706" spans="1:35" x14ac:dyDescent="0.25">
      <c r="A706" s="1">
        <v>15667</v>
      </c>
      <c r="B706" s="1" t="s">
        <v>709</v>
      </c>
      <c r="C706" s="1">
        <v>15</v>
      </c>
      <c r="D706" s="1" t="s">
        <v>827</v>
      </c>
      <c r="E706" s="31">
        <v>196643.30278104835</v>
      </c>
      <c r="F706" s="31">
        <v>240650.69251201619</v>
      </c>
      <c r="G706" s="31">
        <v>333540.33658649656</v>
      </c>
      <c r="H706" s="31">
        <v>368966.40062332095</v>
      </c>
      <c r="I706" s="31">
        <f t="shared" si="140"/>
        <v>284950.18312572048</v>
      </c>
      <c r="J706" s="38">
        <f t="shared" si="141"/>
        <v>0.26531461662931832</v>
      </c>
      <c r="K706" s="31">
        <v>14210736.077040719</v>
      </c>
      <c r="L706" s="31">
        <v>14205996.709978713</v>
      </c>
      <c r="M706" s="31">
        <v>14114055.500178998</v>
      </c>
      <c r="N706" s="31">
        <v>14503690.533579012</v>
      </c>
      <c r="O706" s="31">
        <f t="shared" si="142"/>
        <v>14258619.705194362</v>
      </c>
      <c r="P706" s="7">
        <f t="shared" si="143"/>
        <v>0.20668597073378206</v>
      </c>
      <c r="Q706" s="26">
        <v>0.35214843750000002</v>
      </c>
      <c r="R706" s="8">
        <v>234.19999694824219</v>
      </c>
      <c r="S706" s="7">
        <f t="shared" si="144"/>
        <v>0.52290791495097388</v>
      </c>
      <c r="T706" s="38">
        <f t="shared" si="145"/>
        <v>0.3605807743949187</v>
      </c>
      <c r="U706" s="31">
        <v>15640.0146484375</v>
      </c>
      <c r="V706" s="31">
        <v>6253.775390625</v>
      </c>
      <c r="W706" s="31">
        <v>7224.025390625</v>
      </c>
      <c r="X706" s="31">
        <v>8045.3125</v>
      </c>
      <c r="Y706" s="31">
        <f t="shared" si="146"/>
        <v>9290.781982421875</v>
      </c>
      <c r="Z706" s="7">
        <f t="shared" si="147"/>
        <v>0.19783637567055617</v>
      </c>
      <c r="AA706" s="31" t="s">
        <v>1087</v>
      </c>
      <c r="AB706" s="31" t="s">
        <v>1088</v>
      </c>
      <c r="AC706" s="31" t="s">
        <v>1087</v>
      </c>
      <c r="AD706" s="31">
        <f t="shared" si="148"/>
        <v>0</v>
      </c>
      <c r="AE706" s="31">
        <f t="shared" si="149"/>
        <v>0</v>
      </c>
      <c r="AF706" s="7">
        <f t="shared" si="150"/>
        <v>0</v>
      </c>
      <c r="AG706" s="38">
        <f t="shared" si="151"/>
        <v>9.8918187835278087E-2</v>
      </c>
      <c r="AH706" s="38">
        <f t="shared" si="152"/>
        <v>24.160452628650507</v>
      </c>
      <c r="AI706" s="38" t="str">
        <f t="shared" si="153"/>
        <v>G3</v>
      </c>
    </row>
    <row r="707" spans="1:35" x14ac:dyDescent="0.25">
      <c r="A707" s="1">
        <v>5686</v>
      </c>
      <c r="B707" s="1" t="s">
        <v>232</v>
      </c>
      <c r="C707" s="1">
        <v>5</v>
      </c>
      <c r="D707" s="1" t="s">
        <v>15</v>
      </c>
      <c r="E707" s="31">
        <v>241227.90635025108</v>
      </c>
      <c r="F707" s="31">
        <v>295726.19736645097</v>
      </c>
      <c r="G707" s="31">
        <v>348340.57311179308</v>
      </c>
      <c r="H707" s="31">
        <v>345662.85720546986</v>
      </c>
      <c r="I707" s="31">
        <f t="shared" ref="I707:I770" si="154">AVERAGE(E707:H707)</f>
        <v>307739.38350849127</v>
      </c>
      <c r="J707" s="38">
        <f t="shared" ref="J707:J770" si="155">IF(I707&gt;$J$1127,1,IF(I707&lt;$J$1126,0,(I707-$J$1126)/($J$1127-$J$1126)))</f>
        <v>0.28724505524729343</v>
      </c>
      <c r="K707" s="31">
        <v>12342511.789340209</v>
      </c>
      <c r="L707" s="31">
        <v>12580379.066311685</v>
      </c>
      <c r="M707" s="31">
        <v>13583747.26349465</v>
      </c>
      <c r="N707" s="31">
        <v>14159694.997979667</v>
      </c>
      <c r="O707" s="31">
        <f t="shared" ref="O707:O770" si="156">AVERAGE(K707:N707)</f>
        <v>13166583.279281553</v>
      </c>
      <c r="P707" s="7">
        <f t="shared" ref="P707:P770" si="157">IF(O707&gt;$P$1127,1,IF(O707&lt;$P$1126,0,(O707-$P$1126)/($P$1127-$P$1126)))</f>
        <v>0.18804373939702429</v>
      </c>
      <c r="Q707" s="26">
        <v>0.52286115007012623</v>
      </c>
      <c r="R707" s="8">
        <v>249.60000610351563</v>
      </c>
      <c r="S707" s="7">
        <f t="shared" ref="S707:S770" si="158">IF(R707&gt;$S$1127,1,IF(R707&lt;$S$1126,0,(R707-$S$1126)/($S$1127-$S$1126)))</f>
        <v>0.55729214544859251</v>
      </c>
      <c r="T707" s="38">
        <f t="shared" ref="T707:T770" si="159">AVERAGE(P707,Q707,S707)</f>
        <v>0.42273234497191431</v>
      </c>
      <c r="U707" s="31">
        <v>2317.06884765625</v>
      </c>
      <c r="V707" s="31">
        <v>1489.0162353515625</v>
      </c>
      <c r="W707" s="31">
        <v>1054.55859375</v>
      </c>
      <c r="X707" s="31">
        <v>938.06451416015625</v>
      </c>
      <c r="Y707" s="31">
        <f t="shared" ref="Y707:Y770" si="160">AVERAGE(U707:X707)</f>
        <v>1449.6770477294922</v>
      </c>
      <c r="Z707" s="7">
        <f t="shared" ref="Z707:Z770" si="161">IF(Y707&gt;$Z$1127,1,IF(Y707&lt;$Z$1126,0,(Y707-$Z$1126)/($Z$1127-$Z$1126)))</f>
        <v>3.0869183407620262E-2</v>
      </c>
      <c r="AA707" s="31" t="s">
        <v>1087</v>
      </c>
      <c r="AB707" s="31" t="s">
        <v>1088</v>
      </c>
      <c r="AC707" s="31" t="s">
        <v>1087</v>
      </c>
      <c r="AD707" s="31">
        <f t="shared" ref="AD707:AD770" si="162">IF(OR(AB707="Adoptado",AC707="Adoptado"),1,0)</f>
        <v>0</v>
      </c>
      <c r="AE707" s="31">
        <f t="shared" ref="AE707:AE770" si="163">SUM(IF(AA707="Creado",1,0),AD707)</f>
        <v>0</v>
      </c>
      <c r="AF707" s="7">
        <f t="shared" ref="AF707:AF770" si="164">AE707/$AE$1126</f>
        <v>0</v>
      </c>
      <c r="AG707" s="38">
        <f t="shared" ref="AG707:AG770" si="165">AVERAGE(Z707,AF707)</f>
        <v>1.5434591703810131E-2</v>
      </c>
      <c r="AH707" s="38">
        <f t="shared" ref="AH707:AH770" si="166">AVERAGE(J707,T707,AG707)*100</f>
        <v>24.180399730767263</v>
      </c>
      <c r="AI707" s="38" t="str">
        <f t="shared" ref="AI707:AI770" si="167">IF(OR(A707=5001,A707=8001,A707=11001,A707=13001,A707=17001,A707=23001,A707=50001,A707=52001,A707=54001,A707=66001,A707=68001,A707=73001,A707=76001),"C",IF(AH707&lt;$AI$1126,"G1",IF(AND(AH707&gt;=$AI$1126,AH707&lt;$AI$1127),"G2",IF(AND(AH707&gt;=$AI$1127,AH707&lt;$AI$1128),"G3","G4"))))</f>
        <v>G3</v>
      </c>
    </row>
    <row r="708" spans="1:35" x14ac:dyDescent="0.25">
      <c r="A708" s="1">
        <v>15176</v>
      </c>
      <c r="B708" s="1" t="s">
        <v>748</v>
      </c>
      <c r="C708" s="1">
        <v>15</v>
      </c>
      <c r="D708" s="1" t="s">
        <v>827</v>
      </c>
      <c r="E708" s="31">
        <v>200758.29756469248</v>
      </c>
      <c r="F708" s="31">
        <v>214095.09125469081</v>
      </c>
      <c r="G708" s="31">
        <v>224984.80560067398</v>
      </c>
      <c r="H708" s="31">
        <v>245389.12561136516</v>
      </c>
      <c r="I708" s="31">
        <f t="shared" si="154"/>
        <v>221306.83000785561</v>
      </c>
      <c r="J708" s="38">
        <f t="shared" si="155"/>
        <v>0.20406952572877685</v>
      </c>
      <c r="K708" s="31">
        <v>9697780.89069717</v>
      </c>
      <c r="L708" s="31">
        <v>10356100.19734145</v>
      </c>
      <c r="M708" s="31">
        <v>10786734.513083231</v>
      </c>
      <c r="N708" s="31">
        <v>10872654.740781836</v>
      </c>
      <c r="O708" s="31">
        <f t="shared" si="156"/>
        <v>10428317.585475922</v>
      </c>
      <c r="P708" s="7">
        <f t="shared" si="157"/>
        <v>0.14129861138285327</v>
      </c>
      <c r="Q708" s="26">
        <v>0.85885651254710915</v>
      </c>
      <c r="R708" s="8">
        <v>256.20001220703125</v>
      </c>
      <c r="S708" s="7">
        <f t="shared" si="158"/>
        <v>0.57202824910027517</v>
      </c>
      <c r="T708" s="38">
        <f t="shared" si="159"/>
        <v>0.52406112434341257</v>
      </c>
      <c r="U708" s="31">
        <v>0</v>
      </c>
      <c r="V708" s="31">
        <v>0</v>
      </c>
      <c r="W708" s="31">
        <v>0</v>
      </c>
      <c r="X708" s="31">
        <v>319.9447021484375</v>
      </c>
      <c r="Y708" s="31">
        <f t="shared" si="160"/>
        <v>79.986175537109375</v>
      </c>
      <c r="Z708" s="7">
        <f t="shared" si="161"/>
        <v>1.7032123993383874E-3</v>
      </c>
      <c r="AA708" s="31" t="s">
        <v>1087</v>
      </c>
      <c r="AB708" s="31" t="s">
        <v>1088</v>
      </c>
      <c r="AC708" s="31" t="s">
        <v>1088</v>
      </c>
      <c r="AD708" s="31">
        <f t="shared" si="162"/>
        <v>0</v>
      </c>
      <c r="AE708" s="31">
        <f t="shared" si="163"/>
        <v>0</v>
      </c>
      <c r="AF708" s="7">
        <f t="shared" si="164"/>
        <v>0</v>
      </c>
      <c r="AG708" s="38">
        <f t="shared" si="165"/>
        <v>8.516061996691937E-4</v>
      </c>
      <c r="AH708" s="38">
        <f t="shared" si="166"/>
        <v>24.299408542395284</v>
      </c>
      <c r="AI708" s="38" t="str">
        <f t="shared" si="167"/>
        <v>G3</v>
      </c>
    </row>
    <row r="709" spans="1:35" x14ac:dyDescent="0.25">
      <c r="A709" s="1">
        <v>25845</v>
      </c>
      <c r="B709" s="1" t="s">
        <v>720</v>
      </c>
      <c r="C709" s="1">
        <v>25</v>
      </c>
      <c r="D709" s="1" t="s">
        <v>61</v>
      </c>
      <c r="E709" s="31">
        <v>171923.88039079821</v>
      </c>
      <c r="F709" s="31">
        <v>120787.31425197386</v>
      </c>
      <c r="G709" s="31">
        <v>160052.13532028894</v>
      </c>
      <c r="H709" s="31">
        <v>238247.38730239312</v>
      </c>
      <c r="I709" s="31">
        <f t="shared" si="154"/>
        <v>172752.67931636353</v>
      </c>
      <c r="J709" s="38">
        <f t="shared" si="155"/>
        <v>0.15734503327169583</v>
      </c>
      <c r="K709" s="31">
        <v>15368210.257135591</v>
      </c>
      <c r="L709" s="31">
        <v>19474997.827082708</v>
      </c>
      <c r="M709" s="31">
        <v>34315865.128746346</v>
      </c>
      <c r="N709" s="31">
        <v>28635001.381965224</v>
      </c>
      <c r="O709" s="31">
        <f t="shared" si="156"/>
        <v>24448518.648732468</v>
      </c>
      <c r="P709" s="7">
        <f t="shared" si="157"/>
        <v>0.38063845885233127</v>
      </c>
      <c r="Q709" s="26">
        <v>0.49652022618529795</v>
      </c>
      <c r="R709" s="8">
        <v>39.700000762939453</v>
      </c>
      <c r="S709" s="7">
        <f t="shared" si="158"/>
        <v>8.8639815939402192E-2</v>
      </c>
      <c r="T709" s="38">
        <f t="shared" si="159"/>
        <v>0.32193283365901043</v>
      </c>
      <c r="U709" s="31">
        <v>0</v>
      </c>
      <c r="V709" s="31">
        <v>0</v>
      </c>
      <c r="W709" s="31">
        <v>0</v>
      </c>
      <c r="X709" s="31">
        <v>0</v>
      </c>
      <c r="Y709" s="31">
        <f t="shared" si="160"/>
        <v>0</v>
      </c>
      <c r="Z709" s="7">
        <f t="shared" si="161"/>
        <v>0</v>
      </c>
      <c r="AA709" s="31" t="s">
        <v>1085</v>
      </c>
      <c r="AB709" s="31" t="s">
        <v>1087</v>
      </c>
      <c r="AC709" s="31" t="s">
        <v>1087</v>
      </c>
      <c r="AD709" s="31">
        <f t="shared" si="162"/>
        <v>0</v>
      </c>
      <c r="AE709" s="31">
        <f t="shared" si="163"/>
        <v>1</v>
      </c>
      <c r="AF709" s="7">
        <f t="shared" si="164"/>
        <v>0.5</v>
      </c>
      <c r="AG709" s="38">
        <f t="shared" si="165"/>
        <v>0.25</v>
      </c>
      <c r="AH709" s="38">
        <f t="shared" si="166"/>
        <v>24.309262231023542</v>
      </c>
      <c r="AI709" s="38" t="str">
        <f t="shared" si="167"/>
        <v>G3</v>
      </c>
    </row>
    <row r="710" spans="1:35" x14ac:dyDescent="0.25">
      <c r="A710" s="1">
        <v>47720</v>
      </c>
      <c r="B710" s="1" t="s">
        <v>602</v>
      </c>
      <c r="C710" s="1">
        <v>47</v>
      </c>
      <c r="D710" s="1" t="s">
        <v>69</v>
      </c>
      <c r="E710" s="31">
        <v>38515.587778234287</v>
      </c>
      <c r="F710" s="31">
        <v>98311.448956614346</v>
      </c>
      <c r="G710" s="31">
        <v>189602.8629515229</v>
      </c>
      <c r="H710" s="31">
        <v>70772.322579851942</v>
      </c>
      <c r="I710" s="31">
        <f t="shared" si="154"/>
        <v>99300.555566555879</v>
      </c>
      <c r="J710" s="38">
        <f t="shared" si="155"/>
        <v>8.6660794061929461E-2</v>
      </c>
      <c r="K710" s="31">
        <v>5329306.3671366563</v>
      </c>
      <c r="L710" s="31">
        <v>6145801.8561263476</v>
      </c>
      <c r="M710" s="31">
        <v>6254246.7770870514</v>
      </c>
      <c r="N710" s="31">
        <v>5955051.5018773889</v>
      </c>
      <c r="O710" s="31">
        <f t="shared" si="156"/>
        <v>5921101.6255568611</v>
      </c>
      <c r="P710" s="7">
        <f t="shared" si="157"/>
        <v>6.4355607820217001E-2</v>
      </c>
      <c r="Q710" s="26">
        <v>0.58223632038065032</v>
      </c>
      <c r="R710" s="8">
        <v>43.099998474121094</v>
      </c>
      <c r="S710" s="7">
        <f t="shared" si="158"/>
        <v>9.6231129932395049E-2</v>
      </c>
      <c r="T710" s="38">
        <f t="shared" si="159"/>
        <v>0.24760768604442077</v>
      </c>
      <c r="U710" s="31">
        <v>16292.6357421875</v>
      </c>
      <c r="V710" s="31">
        <v>1410.5494384765625</v>
      </c>
      <c r="W710" s="31">
        <v>125212.0234375</v>
      </c>
      <c r="X710" s="31">
        <v>5551.14990234375</v>
      </c>
      <c r="Y710" s="31">
        <f t="shared" si="160"/>
        <v>37116.589630126953</v>
      </c>
      <c r="Z710" s="7">
        <f t="shared" si="161"/>
        <v>0.79035452382464855</v>
      </c>
      <c r="AA710" s="31" t="s">
        <v>1087</v>
      </c>
      <c r="AB710" s="31" t="s">
        <v>1088</v>
      </c>
      <c r="AC710" s="31" t="s">
        <v>1087</v>
      </c>
      <c r="AD710" s="31">
        <f t="shared" si="162"/>
        <v>0</v>
      </c>
      <c r="AE710" s="31">
        <f t="shared" si="163"/>
        <v>0</v>
      </c>
      <c r="AF710" s="7">
        <f t="shared" si="164"/>
        <v>0</v>
      </c>
      <c r="AG710" s="38">
        <f t="shared" si="165"/>
        <v>0.39517726191232427</v>
      </c>
      <c r="AH710" s="38">
        <f t="shared" si="166"/>
        <v>24.314858067289151</v>
      </c>
      <c r="AI710" s="38" t="str">
        <f t="shared" si="167"/>
        <v>G3</v>
      </c>
    </row>
    <row r="711" spans="1:35" x14ac:dyDescent="0.25">
      <c r="A711" s="1">
        <v>27361</v>
      </c>
      <c r="B711" s="1" t="s">
        <v>444</v>
      </c>
      <c r="C711" s="1">
        <v>27</v>
      </c>
      <c r="D711" s="1" t="s">
        <v>1145</v>
      </c>
      <c r="E711" s="31">
        <v>120042.8835443453</v>
      </c>
      <c r="F711" s="31">
        <v>183453.76422706933</v>
      </c>
      <c r="G711" s="31">
        <v>206887.65832198402</v>
      </c>
      <c r="H711" s="31">
        <v>145474.17910676196</v>
      </c>
      <c r="I711" s="31">
        <f t="shared" si="154"/>
        <v>163964.62130004013</v>
      </c>
      <c r="J711" s="38">
        <f t="shared" si="155"/>
        <v>0.14888813422911729</v>
      </c>
      <c r="K711" s="31">
        <v>11357974.912790595</v>
      </c>
      <c r="L711" s="31">
        <v>12426230.076545777</v>
      </c>
      <c r="M711" s="31">
        <v>10108399.472940711</v>
      </c>
      <c r="N711" s="31">
        <v>12658769.928525634</v>
      </c>
      <c r="O711" s="31">
        <f t="shared" si="156"/>
        <v>11637843.59770068</v>
      </c>
      <c r="P711" s="7">
        <f t="shared" si="157"/>
        <v>0.16194651578665778</v>
      </c>
      <c r="Q711" s="26">
        <v>0.79334148554297657</v>
      </c>
      <c r="R711" s="8">
        <v>352.70001220703125</v>
      </c>
      <c r="S711" s="7">
        <f t="shared" si="158"/>
        <v>0.78748774718011805</v>
      </c>
      <c r="T711" s="38">
        <f t="shared" si="159"/>
        <v>0.58092524950325075</v>
      </c>
      <c r="U711" s="31">
        <v>0</v>
      </c>
      <c r="V711" s="31">
        <v>0</v>
      </c>
      <c r="W711" s="31">
        <v>0</v>
      </c>
      <c r="X711" s="31">
        <v>0</v>
      </c>
      <c r="Y711" s="31">
        <f t="shared" si="160"/>
        <v>0</v>
      </c>
      <c r="Z711" s="7">
        <f t="shared" si="161"/>
        <v>0</v>
      </c>
      <c r="AA711" s="31" t="s">
        <v>1087</v>
      </c>
      <c r="AB711" s="31" t="s">
        <v>1087</v>
      </c>
      <c r="AC711" s="31" t="s">
        <v>1087</v>
      </c>
      <c r="AD711" s="31">
        <f t="shared" si="162"/>
        <v>0</v>
      </c>
      <c r="AE711" s="31">
        <f t="shared" si="163"/>
        <v>0</v>
      </c>
      <c r="AF711" s="7">
        <f t="shared" si="164"/>
        <v>0</v>
      </c>
      <c r="AG711" s="38">
        <f t="shared" si="165"/>
        <v>0</v>
      </c>
      <c r="AH711" s="38">
        <f t="shared" si="166"/>
        <v>24.327112791078935</v>
      </c>
      <c r="AI711" s="38" t="str">
        <f t="shared" si="167"/>
        <v>G3</v>
      </c>
    </row>
    <row r="712" spans="1:35" x14ac:dyDescent="0.25">
      <c r="A712" s="1">
        <v>15293</v>
      </c>
      <c r="B712" s="1" t="s">
        <v>152</v>
      </c>
      <c r="C712" s="1">
        <v>15</v>
      </c>
      <c r="D712" s="1" t="s">
        <v>827</v>
      </c>
      <c r="E712" s="31">
        <v>227043.37467076138</v>
      </c>
      <c r="F712" s="31">
        <v>207087.99594653884</v>
      </c>
      <c r="G712" s="31">
        <v>234386.5023133127</v>
      </c>
      <c r="H712" s="31">
        <v>453909.07983269589</v>
      </c>
      <c r="I712" s="31">
        <f t="shared" si="154"/>
        <v>280606.73819082719</v>
      </c>
      <c r="J712" s="38">
        <f t="shared" si="155"/>
        <v>0.26113484502981776</v>
      </c>
      <c r="K712" s="31">
        <v>11167627.239325959</v>
      </c>
      <c r="L712" s="31">
        <v>10150220.869689198</v>
      </c>
      <c r="M712" s="31">
        <v>10181023.270145755</v>
      </c>
      <c r="N712" s="31">
        <v>9423506.192182688</v>
      </c>
      <c r="O712" s="31">
        <f t="shared" si="156"/>
        <v>10230594.3928359</v>
      </c>
      <c r="P712" s="7">
        <f t="shared" si="157"/>
        <v>0.1379232647274003</v>
      </c>
      <c r="Q712" s="26">
        <v>0.13715146948003015</v>
      </c>
      <c r="R712" s="8">
        <v>145.19999694824219</v>
      </c>
      <c r="S712" s="7">
        <f t="shared" si="158"/>
        <v>0.32419397371671471</v>
      </c>
      <c r="T712" s="38">
        <f t="shared" si="159"/>
        <v>0.19975623597471506</v>
      </c>
      <c r="U712" s="31">
        <v>0</v>
      </c>
      <c r="V712" s="31">
        <v>7829.09716796875</v>
      </c>
      <c r="W712" s="31">
        <v>0</v>
      </c>
      <c r="X712" s="31">
        <v>0</v>
      </c>
      <c r="Y712" s="31">
        <f t="shared" si="160"/>
        <v>1957.2742919921875</v>
      </c>
      <c r="Z712" s="7">
        <f t="shared" si="161"/>
        <v>4.167787521583298E-2</v>
      </c>
      <c r="AA712" s="31" t="s">
        <v>1085</v>
      </c>
      <c r="AB712" s="31" t="s">
        <v>1088</v>
      </c>
      <c r="AC712" s="31" t="s">
        <v>1087</v>
      </c>
      <c r="AD712" s="31">
        <f t="shared" si="162"/>
        <v>0</v>
      </c>
      <c r="AE712" s="31">
        <f t="shared" si="163"/>
        <v>1</v>
      </c>
      <c r="AF712" s="7">
        <f t="shared" si="164"/>
        <v>0.5</v>
      </c>
      <c r="AG712" s="38">
        <f t="shared" si="165"/>
        <v>0.2708389376079165</v>
      </c>
      <c r="AH712" s="38">
        <f t="shared" si="166"/>
        <v>24.391000620414978</v>
      </c>
      <c r="AI712" s="38" t="str">
        <f t="shared" si="167"/>
        <v>G3</v>
      </c>
    </row>
    <row r="713" spans="1:35" x14ac:dyDescent="0.25">
      <c r="A713" s="1">
        <v>25001</v>
      </c>
      <c r="B713" s="1" t="s">
        <v>1004</v>
      </c>
      <c r="C713" s="1">
        <v>25</v>
      </c>
      <c r="D713" s="1" t="s">
        <v>61</v>
      </c>
      <c r="E713" s="31">
        <v>183942.36844848466</v>
      </c>
      <c r="F713" s="31">
        <v>173422.73662364142</v>
      </c>
      <c r="G713" s="31">
        <v>292288.7639795529</v>
      </c>
      <c r="H713" s="31">
        <v>269310.13286845572</v>
      </c>
      <c r="I713" s="31">
        <f t="shared" si="154"/>
        <v>229741.00048003369</v>
      </c>
      <c r="J713" s="38">
        <f t="shared" si="155"/>
        <v>0.21218587271449549</v>
      </c>
      <c r="K713" s="31">
        <v>7546640.0786590958</v>
      </c>
      <c r="L713" s="31">
        <v>8877969.0478005148</v>
      </c>
      <c r="M713" s="31">
        <v>9631143.9035918862</v>
      </c>
      <c r="N713" s="31">
        <v>7671382.5121764634</v>
      </c>
      <c r="O713" s="31">
        <f t="shared" si="156"/>
        <v>8431783.8855569903</v>
      </c>
      <c r="P713" s="7">
        <f t="shared" si="157"/>
        <v>0.10721564288259433</v>
      </c>
      <c r="Q713" s="26">
        <v>0.77016825829922697</v>
      </c>
      <c r="R713" s="8">
        <v>215.39999389648438</v>
      </c>
      <c r="S713" s="7">
        <f t="shared" si="158"/>
        <v>0.48093237897759306</v>
      </c>
      <c r="T713" s="38">
        <f t="shared" si="159"/>
        <v>0.45277209338647145</v>
      </c>
      <c r="U713" s="31">
        <v>23619.685546875</v>
      </c>
      <c r="V713" s="31">
        <v>0</v>
      </c>
      <c r="W713" s="31">
        <v>159.77101135253906</v>
      </c>
      <c r="X713" s="31">
        <v>1589.9954833984375</v>
      </c>
      <c r="Y713" s="31">
        <f t="shared" si="160"/>
        <v>6342.3630104064941</v>
      </c>
      <c r="Z713" s="7">
        <f t="shared" si="161"/>
        <v>0.13505322948485943</v>
      </c>
      <c r="AA713" s="31" t="s">
        <v>1087</v>
      </c>
      <c r="AB713" s="31" t="s">
        <v>1088</v>
      </c>
      <c r="AC713" s="31" t="s">
        <v>1087</v>
      </c>
      <c r="AD713" s="31">
        <f t="shared" si="162"/>
        <v>0</v>
      </c>
      <c r="AE713" s="31">
        <f t="shared" si="163"/>
        <v>0</v>
      </c>
      <c r="AF713" s="7">
        <f t="shared" si="164"/>
        <v>0</v>
      </c>
      <c r="AG713" s="38">
        <f t="shared" si="165"/>
        <v>6.7526614742429714E-2</v>
      </c>
      <c r="AH713" s="38">
        <f t="shared" si="166"/>
        <v>24.416152694779889</v>
      </c>
      <c r="AI713" s="38" t="str">
        <f t="shared" si="167"/>
        <v>G3</v>
      </c>
    </row>
    <row r="714" spans="1:35" x14ac:dyDescent="0.25">
      <c r="A714" s="1">
        <v>68160</v>
      </c>
      <c r="B714" s="1" t="s">
        <v>853</v>
      </c>
      <c r="C714" s="1">
        <v>68</v>
      </c>
      <c r="D714" s="1" t="s">
        <v>350</v>
      </c>
      <c r="E714" s="31">
        <v>146044.31260270951</v>
      </c>
      <c r="F714" s="31">
        <v>174960.59634584133</v>
      </c>
      <c r="G714" s="31">
        <v>272370.68079260748</v>
      </c>
      <c r="H714" s="31">
        <v>354670.57624387334</v>
      </c>
      <c r="I714" s="31">
        <f t="shared" si="154"/>
        <v>237011.54149625791</v>
      </c>
      <c r="J714" s="38">
        <f t="shared" si="155"/>
        <v>0.21918243910549184</v>
      </c>
      <c r="K714" s="31">
        <v>5736408.816862178</v>
      </c>
      <c r="L714" s="31">
        <v>6490168.7239069054</v>
      </c>
      <c r="M714" s="31">
        <v>6944518.0270838002</v>
      </c>
      <c r="N714" s="31">
        <v>11008827.943436474</v>
      </c>
      <c r="O714" s="31">
        <f t="shared" si="156"/>
        <v>7544980.8778223395</v>
      </c>
      <c r="P714" s="7">
        <f t="shared" si="157"/>
        <v>9.2076965794507984E-2</v>
      </c>
      <c r="Q714" s="26">
        <v>0.28203753351206434</v>
      </c>
      <c r="R714" s="8">
        <v>92.099998474121094</v>
      </c>
      <c r="S714" s="7">
        <f t="shared" si="158"/>
        <v>0.20563543465687481</v>
      </c>
      <c r="T714" s="38">
        <f t="shared" si="159"/>
        <v>0.19324997798781571</v>
      </c>
      <c r="U714" s="31">
        <v>0</v>
      </c>
      <c r="V714" s="31">
        <v>0</v>
      </c>
      <c r="W714" s="31">
        <v>45505.49609375</v>
      </c>
      <c r="X714" s="31">
        <v>76178.546875</v>
      </c>
      <c r="Y714" s="31">
        <f t="shared" si="160"/>
        <v>30421.0107421875</v>
      </c>
      <c r="Z714" s="7">
        <f t="shared" si="161"/>
        <v>0.64777997383386976</v>
      </c>
      <c r="AA714" s="31" t="s">
        <v>1087</v>
      </c>
      <c r="AB714" s="31" t="s">
        <v>1088</v>
      </c>
      <c r="AC714" s="31" t="s">
        <v>1087</v>
      </c>
      <c r="AD714" s="31">
        <f t="shared" si="162"/>
        <v>0</v>
      </c>
      <c r="AE714" s="31">
        <f t="shared" si="163"/>
        <v>0</v>
      </c>
      <c r="AF714" s="7">
        <f t="shared" si="164"/>
        <v>0</v>
      </c>
      <c r="AG714" s="38">
        <f t="shared" si="165"/>
        <v>0.32388998691693488</v>
      </c>
      <c r="AH714" s="38">
        <f t="shared" si="166"/>
        <v>24.54408013367475</v>
      </c>
      <c r="AI714" s="38" t="str">
        <f t="shared" si="167"/>
        <v>G3</v>
      </c>
    </row>
    <row r="715" spans="1:35" x14ac:dyDescent="0.25">
      <c r="A715" s="1">
        <v>20238</v>
      </c>
      <c r="B715" s="1" t="s">
        <v>248</v>
      </c>
      <c r="C715" s="1">
        <v>20</v>
      </c>
      <c r="D715" s="1" t="s">
        <v>28</v>
      </c>
      <c r="E715" s="31">
        <v>116440.75918997191</v>
      </c>
      <c r="F715" s="31">
        <v>127351.27476544966</v>
      </c>
      <c r="G715" s="31">
        <v>117653.47276062403</v>
      </c>
      <c r="H715" s="31">
        <v>139245.5750353249</v>
      </c>
      <c r="I715" s="31">
        <f t="shared" si="154"/>
        <v>125172.77043784263</v>
      </c>
      <c r="J715" s="38">
        <f t="shared" si="155"/>
        <v>0.11155807043037888</v>
      </c>
      <c r="K715" s="31">
        <v>11494349.135282282</v>
      </c>
      <c r="L715" s="31">
        <v>8817261.6790112834</v>
      </c>
      <c r="M715" s="31">
        <v>9361667.8749444708</v>
      </c>
      <c r="N715" s="31">
        <v>11034440.417909244</v>
      </c>
      <c r="O715" s="31">
        <f t="shared" si="156"/>
        <v>10176929.776786819</v>
      </c>
      <c r="P715" s="7">
        <f t="shared" si="157"/>
        <v>0.1370071522578469</v>
      </c>
      <c r="Q715" s="26">
        <v>0.77452498772334077</v>
      </c>
      <c r="R715" s="8">
        <v>94.400001525878906</v>
      </c>
      <c r="S715" s="7">
        <f t="shared" si="158"/>
        <v>0.21077074556997166</v>
      </c>
      <c r="T715" s="38">
        <f t="shared" si="159"/>
        <v>0.37410096185038649</v>
      </c>
      <c r="U715" s="31">
        <v>0</v>
      </c>
      <c r="V715" s="31">
        <v>0</v>
      </c>
      <c r="W715" s="31">
        <v>391.3258056640625</v>
      </c>
      <c r="X715" s="31">
        <v>0</v>
      </c>
      <c r="Y715" s="31">
        <f t="shared" si="160"/>
        <v>97.831451416015625</v>
      </c>
      <c r="Z715" s="7">
        <f t="shared" si="161"/>
        <v>2.0832067538936443E-3</v>
      </c>
      <c r="AA715" s="31" t="s">
        <v>1085</v>
      </c>
      <c r="AB715" s="31" t="s">
        <v>1088</v>
      </c>
      <c r="AC715" s="31" t="s">
        <v>1088</v>
      </c>
      <c r="AD715" s="31">
        <f t="shared" si="162"/>
        <v>0</v>
      </c>
      <c r="AE715" s="31">
        <f t="shared" si="163"/>
        <v>1</v>
      </c>
      <c r="AF715" s="7">
        <f t="shared" si="164"/>
        <v>0.5</v>
      </c>
      <c r="AG715" s="38">
        <f t="shared" si="165"/>
        <v>0.25104160337694681</v>
      </c>
      <c r="AH715" s="38">
        <f t="shared" si="166"/>
        <v>24.556687855257074</v>
      </c>
      <c r="AI715" s="38" t="str">
        <f t="shared" si="167"/>
        <v>G3</v>
      </c>
    </row>
    <row r="716" spans="1:35" x14ac:dyDescent="0.25">
      <c r="A716" s="1">
        <v>73067</v>
      </c>
      <c r="B716" s="1" t="s">
        <v>34</v>
      </c>
      <c r="C716" s="1">
        <v>73</v>
      </c>
      <c r="D716" s="1" t="s">
        <v>35</v>
      </c>
      <c r="E716" s="31">
        <v>39741.285618550806</v>
      </c>
      <c r="F716" s="31">
        <v>41007.757091694824</v>
      </c>
      <c r="G716" s="31">
        <v>43798.331068989908</v>
      </c>
      <c r="H716" s="31">
        <v>52472.972077721053</v>
      </c>
      <c r="I716" s="31">
        <f t="shared" si="154"/>
        <v>44255.086464239146</v>
      </c>
      <c r="J716" s="38">
        <f t="shared" si="155"/>
        <v>3.3689594499409684E-2</v>
      </c>
      <c r="K716" s="31">
        <v>5509936.6427933369</v>
      </c>
      <c r="L716" s="31">
        <v>7580396.7705977177</v>
      </c>
      <c r="M716" s="31">
        <v>8156505.7332239049</v>
      </c>
      <c r="N716" s="31">
        <v>8482533.7834496833</v>
      </c>
      <c r="O716" s="31">
        <f t="shared" si="156"/>
        <v>7432343.2325161602</v>
      </c>
      <c r="P716" s="7">
        <f t="shared" si="157"/>
        <v>9.0154120556749304E-2</v>
      </c>
      <c r="Q716" s="26">
        <v>0.23048905077066584</v>
      </c>
      <c r="R716" s="8">
        <v>96.900001525878906</v>
      </c>
      <c r="S716" s="7">
        <f t="shared" si="158"/>
        <v>0.21635259785183286</v>
      </c>
      <c r="T716" s="38">
        <f t="shared" si="159"/>
        <v>0.178998589726416</v>
      </c>
      <c r="U716" s="31">
        <v>8070.94287109375</v>
      </c>
      <c r="V716" s="31">
        <v>269.91476440429688</v>
      </c>
      <c r="W716" s="31">
        <v>0</v>
      </c>
      <c r="X716" s="31">
        <v>755.1192626953125</v>
      </c>
      <c r="Y716" s="31">
        <f t="shared" si="160"/>
        <v>2273.9942245483398</v>
      </c>
      <c r="Z716" s="7">
        <f t="shared" si="161"/>
        <v>4.8422057102576445E-2</v>
      </c>
      <c r="AA716" s="31" t="s">
        <v>1085</v>
      </c>
      <c r="AB716" s="31" t="s">
        <v>1086</v>
      </c>
      <c r="AC716" s="31" t="s">
        <v>1087</v>
      </c>
      <c r="AD716" s="31">
        <f t="shared" si="162"/>
        <v>1</v>
      </c>
      <c r="AE716" s="31">
        <f t="shared" si="163"/>
        <v>2</v>
      </c>
      <c r="AF716" s="7">
        <f t="shared" si="164"/>
        <v>1</v>
      </c>
      <c r="AG716" s="38">
        <f t="shared" si="165"/>
        <v>0.52421102855128821</v>
      </c>
      <c r="AH716" s="38">
        <f t="shared" si="166"/>
        <v>24.563307092570462</v>
      </c>
      <c r="AI716" s="38" t="str">
        <f t="shared" si="167"/>
        <v>G3</v>
      </c>
    </row>
    <row r="717" spans="1:35" x14ac:dyDescent="0.25">
      <c r="A717" s="1">
        <v>68524</v>
      </c>
      <c r="B717" s="1" t="s">
        <v>1009</v>
      </c>
      <c r="C717" s="1">
        <v>68</v>
      </c>
      <c r="D717" s="1" t="s">
        <v>350</v>
      </c>
      <c r="E717" s="31">
        <v>208292.22897897256</v>
      </c>
      <c r="F717" s="31">
        <v>168881.89370618996</v>
      </c>
      <c r="G717" s="31">
        <v>226465.76722165529</v>
      </c>
      <c r="H717" s="31">
        <v>377330.65576651221</v>
      </c>
      <c r="I717" s="31">
        <f t="shared" si="154"/>
        <v>245242.63641833252</v>
      </c>
      <c r="J717" s="38">
        <f t="shared" si="155"/>
        <v>0.22710336300432929</v>
      </c>
      <c r="K717" s="31">
        <v>12328297.834197666</v>
      </c>
      <c r="L717" s="31">
        <v>18908094.676338516</v>
      </c>
      <c r="M717" s="31">
        <v>20999406.897635758</v>
      </c>
      <c r="N717" s="31">
        <v>15890223.30858781</v>
      </c>
      <c r="O717" s="31">
        <f t="shared" si="156"/>
        <v>17031505.679189935</v>
      </c>
      <c r="P717" s="7">
        <f t="shared" si="157"/>
        <v>0.25402210400833602</v>
      </c>
      <c r="Q717" s="26">
        <v>0.30477465417224453</v>
      </c>
      <c r="R717" s="8">
        <v>98.800003051757813</v>
      </c>
      <c r="S717" s="7">
        <f t="shared" si="158"/>
        <v>0.22059480899293965</v>
      </c>
      <c r="T717" s="38">
        <f t="shared" si="159"/>
        <v>0.25979718905784011</v>
      </c>
      <c r="U717" s="31">
        <v>0</v>
      </c>
      <c r="V717" s="31">
        <v>0</v>
      </c>
      <c r="W717" s="31">
        <v>0</v>
      </c>
      <c r="X717" s="31">
        <v>0</v>
      </c>
      <c r="Y717" s="31">
        <f t="shared" si="160"/>
        <v>0</v>
      </c>
      <c r="Z717" s="7">
        <f t="shared" si="161"/>
        <v>0</v>
      </c>
      <c r="AA717" s="31" t="s">
        <v>1085</v>
      </c>
      <c r="AB717" s="31" t="s">
        <v>1088</v>
      </c>
      <c r="AC717" s="31" t="s">
        <v>1087</v>
      </c>
      <c r="AD717" s="31">
        <f t="shared" si="162"/>
        <v>0</v>
      </c>
      <c r="AE717" s="31">
        <f t="shared" si="163"/>
        <v>1</v>
      </c>
      <c r="AF717" s="7">
        <f t="shared" si="164"/>
        <v>0.5</v>
      </c>
      <c r="AG717" s="38">
        <f t="shared" si="165"/>
        <v>0.25</v>
      </c>
      <c r="AH717" s="38">
        <f t="shared" si="166"/>
        <v>24.563351735405647</v>
      </c>
      <c r="AI717" s="38" t="str">
        <f t="shared" si="167"/>
        <v>G3</v>
      </c>
    </row>
    <row r="718" spans="1:35" x14ac:dyDescent="0.25">
      <c r="A718" s="1">
        <v>50370</v>
      </c>
      <c r="B718" s="1" t="s">
        <v>352</v>
      </c>
      <c r="C718" s="1">
        <v>50</v>
      </c>
      <c r="D718" s="1" t="s">
        <v>145</v>
      </c>
      <c r="E718" s="31">
        <v>46930.1230032358</v>
      </c>
      <c r="F718" s="31">
        <v>38406.861179104053</v>
      </c>
      <c r="G718" s="31">
        <v>47415.514328808677</v>
      </c>
      <c r="H718" s="31">
        <v>67404.766667187738</v>
      </c>
      <c r="I718" s="31">
        <f t="shared" si="154"/>
        <v>50039.316294584067</v>
      </c>
      <c r="J718" s="38">
        <f t="shared" si="155"/>
        <v>3.9255858129376368E-2</v>
      </c>
      <c r="K718" s="31">
        <v>5186256.9209180595</v>
      </c>
      <c r="L718" s="31">
        <v>5607268.2642498063</v>
      </c>
      <c r="M718" s="31">
        <v>6341362.6738917902</v>
      </c>
      <c r="N718" s="31">
        <v>6453005.6652063271</v>
      </c>
      <c r="O718" s="31">
        <f t="shared" si="156"/>
        <v>5896973.3810664956</v>
      </c>
      <c r="P718" s="7">
        <f t="shared" si="157"/>
        <v>6.3943712845959844E-2</v>
      </c>
      <c r="Q718" s="26">
        <v>0.23837821108016094</v>
      </c>
      <c r="R718" s="8">
        <v>106.40000152587891</v>
      </c>
      <c r="S718" s="7">
        <f t="shared" si="158"/>
        <v>0.23756363652290549</v>
      </c>
      <c r="T718" s="38">
        <f t="shared" si="159"/>
        <v>0.17996185348300875</v>
      </c>
      <c r="U718" s="31">
        <v>0</v>
      </c>
      <c r="V718" s="31">
        <v>7287.18115234375</v>
      </c>
      <c r="W718" s="31">
        <v>0</v>
      </c>
      <c r="X718" s="31">
        <v>0</v>
      </c>
      <c r="Y718" s="31">
        <f t="shared" si="160"/>
        <v>1821.7952880859375</v>
      </c>
      <c r="Z718" s="7">
        <f t="shared" si="161"/>
        <v>3.8793007702745255E-2</v>
      </c>
      <c r="AA718" s="31" t="s">
        <v>1085</v>
      </c>
      <c r="AB718" s="31" t="s">
        <v>1086</v>
      </c>
      <c r="AC718" s="31" t="s">
        <v>1087</v>
      </c>
      <c r="AD718" s="31">
        <f t="shared" si="162"/>
        <v>1</v>
      </c>
      <c r="AE718" s="31">
        <f t="shared" si="163"/>
        <v>2</v>
      </c>
      <c r="AF718" s="7">
        <f t="shared" si="164"/>
        <v>1</v>
      </c>
      <c r="AG718" s="38">
        <f t="shared" si="165"/>
        <v>0.51939650385137259</v>
      </c>
      <c r="AH718" s="38">
        <f t="shared" si="166"/>
        <v>24.620473848791924</v>
      </c>
      <c r="AI718" s="38" t="str">
        <f t="shared" si="167"/>
        <v>G3</v>
      </c>
    </row>
    <row r="719" spans="1:35" x14ac:dyDescent="0.25">
      <c r="A719" s="1">
        <v>13490</v>
      </c>
      <c r="B719" s="1" t="s">
        <v>1104</v>
      </c>
      <c r="C719" s="1">
        <v>13</v>
      </c>
      <c r="D719" s="1" t="s">
        <v>222</v>
      </c>
      <c r="E719" s="31">
        <v>48335.504634923767</v>
      </c>
      <c r="F719" s="31">
        <v>55378.644260912668</v>
      </c>
      <c r="G719" s="31">
        <v>40369.819583144927</v>
      </c>
      <c r="H719" s="31">
        <v>41586.087906387969</v>
      </c>
      <c r="I719" s="31">
        <f t="shared" si="154"/>
        <v>46417.514096342333</v>
      </c>
      <c r="J719" s="38">
        <f t="shared" si="155"/>
        <v>3.5770535719598574E-2</v>
      </c>
      <c r="K719" s="31">
        <v>4382004.1622480322</v>
      </c>
      <c r="L719" s="31">
        <v>5491021.5546676982</v>
      </c>
      <c r="M719" s="31">
        <v>6027741.4997688364</v>
      </c>
      <c r="N719" s="31">
        <v>6839079.7138325721</v>
      </c>
      <c r="O719" s="31">
        <f t="shared" si="156"/>
        <v>5684961.7326292843</v>
      </c>
      <c r="P719" s="7">
        <f t="shared" si="157"/>
        <v>6.0324446947434385E-2</v>
      </c>
      <c r="Q719" s="26">
        <v>0.39777094542659491</v>
      </c>
      <c r="R719" s="8">
        <v>0</v>
      </c>
      <c r="S719" s="7">
        <f t="shared" si="158"/>
        <v>0</v>
      </c>
      <c r="T719" s="38">
        <f t="shared" si="159"/>
        <v>0.15269846412467644</v>
      </c>
      <c r="U719" s="31">
        <v>6340.80908203125</v>
      </c>
      <c r="V719" s="31">
        <v>9871.56640625</v>
      </c>
      <c r="W719" s="31">
        <v>0</v>
      </c>
      <c r="X719" s="31">
        <v>3266.718017578125</v>
      </c>
      <c r="Y719" s="31">
        <f t="shared" si="160"/>
        <v>4869.7733764648438</v>
      </c>
      <c r="Z719" s="7">
        <f t="shared" si="161"/>
        <v>0.10369614925412689</v>
      </c>
      <c r="AA719" s="31" t="s">
        <v>1085</v>
      </c>
      <c r="AB719" s="31" t="s">
        <v>1086</v>
      </c>
      <c r="AC719" s="31" t="s">
        <v>1087</v>
      </c>
      <c r="AD719" s="31">
        <f t="shared" si="162"/>
        <v>1</v>
      </c>
      <c r="AE719" s="31">
        <f t="shared" si="163"/>
        <v>2</v>
      </c>
      <c r="AF719" s="7">
        <f t="shared" si="164"/>
        <v>1</v>
      </c>
      <c r="AG719" s="38">
        <f t="shared" si="165"/>
        <v>0.55184807462706342</v>
      </c>
      <c r="AH719" s="38">
        <f t="shared" si="166"/>
        <v>24.677235815711281</v>
      </c>
      <c r="AI719" s="38" t="str">
        <f t="shared" si="167"/>
        <v>G3</v>
      </c>
    </row>
    <row r="720" spans="1:35" x14ac:dyDescent="0.25">
      <c r="A720" s="1">
        <v>54051</v>
      </c>
      <c r="B720" s="1" t="s">
        <v>50</v>
      </c>
      <c r="C720" s="1">
        <v>54</v>
      </c>
      <c r="D720" s="1" t="s">
        <v>12</v>
      </c>
      <c r="E720" s="31">
        <v>50626.660868969127</v>
      </c>
      <c r="F720" s="31">
        <v>57490.741828523525</v>
      </c>
      <c r="G720" s="31">
        <v>76831.472267245903</v>
      </c>
      <c r="H720" s="31">
        <v>68261.940566323639</v>
      </c>
      <c r="I720" s="31">
        <f t="shared" si="154"/>
        <v>63302.703882765549</v>
      </c>
      <c r="J720" s="38">
        <f t="shared" si="155"/>
        <v>5.2019443620903036E-2</v>
      </c>
      <c r="K720" s="31">
        <v>6720418.4876860064</v>
      </c>
      <c r="L720" s="31">
        <v>6638518.0479156254</v>
      </c>
      <c r="M720" s="31">
        <v>7089872.5458669867</v>
      </c>
      <c r="N720" s="31">
        <v>7729308.29672415</v>
      </c>
      <c r="O720" s="31">
        <f t="shared" si="156"/>
        <v>7044529.3445481919</v>
      </c>
      <c r="P720" s="7">
        <f t="shared" si="157"/>
        <v>8.3533722149193287E-2</v>
      </c>
      <c r="Q720" s="26">
        <v>0.2771593944790739</v>
      </c>
      <c r="R720" s="8">
        <v>85.800003051757813</v>
      </c>
      <c r="S720" s="7">
        <f t="shared" si="158"/>
        <v>0.19156917712726135</v>
      </c>
      <c r="T720" s="38">
        <f t="shared" si="159"/>
        <v>0.18408743125184288</v>
      </c>
      <c r="U720" s="31">
        <v>0</v>
      </c>
      <c r="V720" s="31">
        <v>0</v>
      </c>
      <c r="W720" s="31">
        <v>1655.695556640625</v>
      </c>
      <c r="X720" s="31">
        <v>0</v>
      </c>
      <c r="Y720" s="31">
        <f t="shared" si="160"/>
        <v>413.92388916015625</v>
      </c>
      <c r="Z720" s="7">
        <f t="shared" si="161"/>
        <v>8.8140268698415694E-3</v>
      </c>
      <c r="AA720" s="31" t="s">
        <v>1085</v>
      </c>
      <c r="AB720" s="31" t="s">
        <v>1086</v>
      </c>
      <c r="AC720" s="31" t="s">
        <v>1088</v>
      </c>
      <c r="AD720" s="31">
        <f t="shared" si="162"/>
        <v>1</v>
      </c>
      <c r="AE720" s="31">
        <f t="shared" si="163"/>
        <v>2</v>
      </c>
      <c r="AF720" s="7">
        <f t="shared" si="164"/>
        <v>1</v>
      </c>
      <c r="AG720" s="38">
        <f t="shared" si="165"/>
        <v>0.50440701343492078</v>
      </c>
      <c r="AH720" s="38">
        <f t="shared" si="166"/>
        <v>24.683796276922223</v>
      </c>
      <c r="AI720" s="38" t="str">
        <f t="shared" si="167"/>
        <v>G3</v>
      </c>
    </row>
    <row r="721" spans="1:35" x14ac:dyDescent="0.25">
      <c r="A721" s="1">
        <v>13442</v>
      </c>
      <c r="B721" s="1" t="s">
        <v>791</v>
      </c>
      <c r="C721" s="1">
        <v>13</v>
      </c>
      <c r="D721" s="1" t="s">
        <v>222</v>
      </c>
      <c r="E721" s="31">
        <v>56350.449115305149</v>
      </c>
      <c r="F721" s="31">
        <v>34295.73518423846</v>
      </c>
      <c r="G721" s="31">
        <v>48852.831753554136</v>
      </c>
      <c r="H721" s="31">
        <v>32481.68557864333</v>
      </c>
      <c r="I721" s="31">
        <f t="shared" si="154"/>
        <v>42995.175407935269</v>
      </c>
      <c r="J721" s="38">
        <f t="shared" si="155"/>
        <v>3.2477160468364449E-2</v>
      </c>
      <c r="K721" s="31">
        <v>8007532.3853086354</v>
      </c>
      <c r="L721" s="31">
        <v>6334062.8093286566</v>
      </c>
      <c r="M721" s="31">
        <v>6348117.1607384216</v>
      </c>
      <c r="N721" s="31">
        <v>6412117.0295299822</v>
      </c>
      <c r="O721" s="31">
        <f t="shared" si="156"/>
        <v>6775457.346226424</v>
      </c>
      <c r="P721" s="7">
        <f t="shared" si="157"/>
        <v>7.8940374967788371E-2</v>
      </c>
      <c r="Q721" s="26">
        <v>0.44008818819027018</v>
      </c>
      <c r="R721" s="8">
        <v>46.200000762939453</v>
      </c>
      <c r="S721" s="7">
        <f t="shared" si="158"/>
        <v>0.10315263187224134</v>
      </c>
      <c r="T721" s="38">
        <f t="shared" si="159"/>
        <v>0.20739373167676664</v>
      </c>
      <c r="U721" s="31">
        <v>0</v>
      </c>
      <c r="V721" s="31">
        <v>0</v>
      </c>
      <c r="W721" s="31">
        <v>0</v>
      </c>
      <c r="X721" s="31">
        <v>311.98651123046875</v>
      </c>
      <c r="Y721" s="31">
        <f t="shared" si="160"/>
        <v>77.996627807617188</v>
      </c>
      <c r="Z721" s="7">
        <f t="shared" si="161"/>
        <v>1.660847298879565E-3</v>
      </c>
      <c r="AA721" s="31" t="s">
        <v>1085</v>
      </c>
      <c r="AB721" s="31" t="s">
        <v>1086</v>
      </c>
      <c r="AC721" s="31" t="s">
        <v>1088</v>
      </c>
      <c r="AD721" s="31">
        <f t="shared" si="162"/>
        <v>1</v>
      </c>
      <c r="AE721" s="31">
        <f t="shared" si="163"/>
        <v>2</v>
      </c>
      <c r="AF721" s="7">
        <f t="shared" si="164"/>
        <v>1</v>
      </c>
      <c r="AG721" s="38">
        <f t="shared" si="165"/>
        <v>0.50083042364943975</v>
      </c>
      <c r="AH721" s="38">
        <f t="shared" si="166"/>
        <v>24.690043859819024</v>
      </c>
      <c r="AI721" s="38" t="str">
        <f t="shared" si="167"/>
        <v>G3</v>
      </c>
    </row>
    <row r="722" spans="1:35" x14ac:dyDescent="0.25">
      <c r="A722" s="1">
        <v>25572</v>
      </c>
      <c r="B722" s="1" t="s">
        <v>664</v>
      </c>
      <c r="C722" s="1">
        <v>25</v>
      </c>
      <c r="D722" s="1" t="s">
        <v>61</v>
      </c>
      <c r="E722" s="31">
        <v>308823.73109959031</v>
      </c>
      <c r="F722" s="31">
        <v>334469.77526400844</v>
      </c>
      <c r="G722" s="31">
        <v>446073.78233016428</v>
      </c>
      <c r="H722" s="31">
        <v>399514.38609867881</v>
      </c>
      <c r="I722" s="31">
        <f t="shared" si="154"/>
        <v>372220.4186981105</v>
      </c>
      <c r="J722" s="38">
        <f t="shared" si="155"/>
        <v>0.34929626198109937</v>
      </c>
      <c r="K722" s="31">
        <v>8155521.4416494528</v>
      </c>
      <c r="L722" s="31">
        <v>8427877.7357993647</v>
      </c>
      <c r="M722" s="31">
        <v>8016020.4975579437</v>
      </c>
      <c r="N722" s="31">
        <v>7099725.5736967651</v>
      </c>
      <c r="O722" s="31">
        <f t="shared" si="156"/>
        <v>7924786.312175882</v>
      </c>
      <c r="P722" s="7">
        <f t="shared" si="157"/>
        <v>9.856065132199221E-2</v>
      </c>
      <c r="Q722" s="26">
        <v>0.75288955479452058</v>
      </c>
      <c r="R722" s="8">
        <v>135.69999694824219</v>
      </c>
      <c r="S722" s="7">
        <f t="shared" si="158"/>
        <v>0.30298293504564211</v>
      </c>
      <c r="T722" s="38">
        <f t="shared" si="159"/>
        <v>0.38481104705405161</v>
      </c>
      <c r="U722" s="31">
        <v>0</v>
      </c>
      <c r="V722" s="31">
        <v>0</v>
      </c>
      <c r="W722" s="31">
        <v>0</v>
      </c>
      <c r="X722" s="31">
        <v>2675.513671875</v>
      </c>
      <c r="Y722" s="31">
        <f t="shared" si="160"/>
        <v>668.87841796875</v>
      </c>
      <c r="Z722" s="7">
        <f t="shared" si="161"/>
        <v>1.4242986459649781E-2</v>
      </c>
      <c r="AA722" s="31" t="s">
        <v>1087</v>
      </c>
      <c r="AB722" s="31" t="s">
        <v>1088</v>
      </c>
      <c r="AC722" s="31" t="s">
        <v>1087</v>
      </c>
      <c r="AD722" s="31">
        <f t="shared" si="162"/>
        <v>0</v>
      </c>
      <c r="AE722" s="31">
        <f t="shared" si="163"/>
        <v>0</v>
      </c>
      <c r="AF722" s="7">
        <f t="shared" si="164"/>
        <v>0</v>
      </c>
      <c r="AG722" s="38">
        <f t="shared" si="165"/>
        <v>7.1214932298248905E-3</v>
      </c>
      <c r="AH722" s="38">
        <f t="shared" si="166"/>
        <v>24.707626742165864</v>
      </c>
      <c r="AI722" s="38" t="str">
        <f t="shared" si="167"/>
        <v>G3</v>
      </c>
    </row>
    <row r="723" spans="1:35" x14ac:dyDescent="0.25">
      <c r="A723" s="1">
        <v>25183</v>
      </c>
      <c r="B723" s="1" t="s">
        <v>573</v>
      </c>
      <c r="C723" s="1">
        <v>25</v>
      </c>
      <c r="D723" s="1" t="s">
        <v>61</v>
      </c>
      <c r="E723" s="31">
        <v>178787.87878787876</v>
      </c>
      <c r="F723" s="31">
        <v>210485.55342348304</v>
      </c>
      <c r="G723" s="31">
        <v>249788.43882694765</v>
      </c>
      <c r="H723" s="31">
        <v>274062.71343093005</v>
      </c>
      <c r="I723" s="31">
        <f t="shared" si="154"/>
        <v>228281.14611730989</v>
      </c>
      <c r="J723" s="38">
        <f t="shared" si="155"/>
        <v>0.21078102980841873</v>
      </c>
      <c r="K723" s="31">
        <v>10475773.609417358</v>
      </c>
      <c r="L723" s="31">
        <v>10916531.078984607</v>
      </c>
      <c r="M723" s="31">
        <v>11840856.007354045</v>
      </c>
      <c r="N723" s="31">
        <v>13392259.75196147</v>
      </c>
      <c r="O723" s="31">
        <f t="shared" si="156"/>
        <v>11656355.11192937</v>
      </c>
      <c r="P723" s="7">
        <f t="shared" si="157"/>
        <v>0.16226252715995648</v>
      </c>
      <c r="Q723" s="26">
        <v>0.50944292671338642</v>
      </c>
      <c r="R723" s="8">
        <v>78</v>
      </c>
      <c r="S723" s="7">
        <f t="shared" si="158"/>
        <v>0.17415379119406985</v>
      </c>
      <c r="T723" s="38">
        <f t="shared" si="159"/>
        <v>0.28195308168913757</v>
      </c>
      <c r="U723" s="31">
        <v>0</v>
      </c>
      <c r="V723" s="31">
        <v>0</v>
      </c>
      <c r="W723" s="31">
        <v>0</v>
      </c>
      <c r="X723" s="31">
        <v>0</v>
      </c>
      <c r="Y723" s="31">
        <f t="shared" si="160"/>
        <v>0</v>
      </c>
      <c r="Z723" s="7">
        <f t="shared" si="161"/>
        <v>0</v>
      </c>
      <c r="AA723" s="31" t="s">
        <v>1085</v>
      </c>
      <c r="AB723" s="31" t="s">
        <v>1088</v>
      </c>
      <c r="AC723" s="31" t="s">
        <v>1087</v>
      </c>
      <c r="AD723" s="31">
        <f t="shared" si="162"/>
        <v>0</v>
      </c>
      <c r="AE723" s="31">
        <f t="shared" si="163"/>
        <v>1</v>
      </c>
      <c r="AF723" s="7">
        <f t="shared" si="164"/>
        <v>0.5</v>
      </c>
      <c r="AG723" s="38">
        <f t="shared" si="165"/>
        <v>0.25</v>
      </c>
      <c r="AH723" s="38">
        <f t="shared" si="166"/>
        <v>24.757803716585212</v>
      </c>
      <c r="AI723" s="38" t="str">
        <f t="shared" si="167"/>
        <v>G3</v>
      </c>
    </row>
    <row r="724" spans="1:35" x14ac:dyDescent="0.25">
      <c r="A724" s="1">
        <v>13030</v>
      </c>
      <c r="B724" s="1" t="s">
        <v>59</v>
      </c>
      <c r="C724" s="1">
        <v>13</v>
      </c>
      <c r="D724" s="1" t="s">
        <v>222</v>
      </c>
      <c r="E724" s="31">
        <v>8609.889462460329</v>
      </c>
      <c r="F724" s="31">
        <v>9136.9443610804465</v>
      </c>
      <c r="G724" s="31">
        <v>5372.2426124933572</v>
      </c>
      <c r="H724" s="31">
        <v>19909.959101399592</v>
      </c>
      <c r="I724" s="31">
        <f t="shared" si="154"/>
        <v>10757.258884358431</v>
      </c>
      <c r="J724" s="38">
        <f t="shared" si="155"/>
        <v>1.4540601569462599E-3</v>
      </c>
      <c r="K724" s="31">
        <v>4163681.636944457</v>
      </c>
      <c r="L724" s="31">
        <v>4678172.6276327195</v>
      </c>
      <c r="M724" s="31">
        <v>4851022.2927890886</v>
      </c>
      <c r="N724" s="31">
        <v>4662600.7365817362</v>
      </c>
      <c r="O724" s="31">
        <f t="shared" si="156"/>
        <v>4588869.3234870005</v>
      </c>
      <c r="P724" s="7">
        <f t="shared" si="157"/>
        <v>4.161297563308277E-2</v>
      </c>
      <c r="Q724" s="26">
        <v>0.59060648182017705</v>
      </c>
      <c r="R724" s="8">
        <v>7.9000000953674316</v>
      </c>
      <c r="S724" s="7">
        <f t="shared" si="158"/>
        <v>1.7638653423612198E-2</v>
      </c>
      <c r="T724" s="38">
        <f t="shared" si="159"/>
        <v>0.21661937029229064</v>
      </c>
      <c r="U724" s="31">
        <v>102178.5390625</v>
      </c>
      <c r="V724" s="31">
        <v>0</v>
      </c>
      <c r="W724" s="31">
        <v>1537.647216796875</v>
      </c>
      <c r="X724" s="31">
        <v>0</v>
      </c>
      <c r="Y724" s="31">
        <f t="shared" si="160"/>
        <v>25929.046569824219</v>
      </c>
      <c r="Z724" s="7">
        <f t="shared" si="161"/>
        <v>0.55212883131608081</v>
      </c>
      <c r="AA724" s="31" t="s">
        <v>1085</v>
      </c>
      <c r="AB724" s="31" t="s">
        <v>1088</v>
      </c>
      <c r="AC724" s="31" t="s">
        <v>1087</v>
      </c>
      <c r="AD724" s="31">
        <f t="shared" si="162"/>
        <v>0</v>
      </c>
      <c r="AE724" s="31">
        <f t="shared" si="163"/>
        <v>1</v>
      </c>
      <c r="AF724" s="7">
        <f t="shared" si="164"/>
        <v>0.5</v>
      </c>
      <c r="AG724" s="38">
        <f t="shared" si="165"/>
        <v>0.52606441565804041</v>
      </c>
      <c r="AH724" s="38">
        <f t="shared" si="166"/>
        <v>24.804594870242578</v>
      </c>
      <c r="AI724" s="38" t="str">
        <f t="shared" si="167"/>
        <v>G3</v>
      </c>
    </row>
    <row r="725" spans="1:35" x14ac:dyDescent="0.25">
      <c r="A725" s="1">
        <v>8433</v>
      </c>
      <c r="B725" s="1" t="s">
        <v>1066</v>
      </c>
      <c r="C725" s="1">
        <v>8</v>
      </c>
      <c r="D725" s="1" t="s">
        <v>1102</v>
      </c>
      <c r="E725" s="31">
        <v>62198.355197548364</v>
      </c>
      <c r="F725" s="31">
        <v>87834.963492621144</v>
      </c>
      <c r="G725" s="31">
        <v>118698.61505659037</v>
      </c>
      <c r="H725" s="31">
        <v>112719.8429148398</v>
      </c>
      <c r="I725" s="31">
        <f t="shared" si="154"/>
        <v>95362.944165399924</v>
      </c>
      <c r="J725" s="38">
        <f t="shared" si="155"/>
        <v>8.2871563036527846E-2</v>
      </c>
      <c r="K725" s="31">
        <v>8218476.3877702262</v>
      </c>
      <c r="L725" s="31">
        <v>9075002.0702133272</v>
      </c>
      <c r="M725" s="31">
        <v>9568798.368753992</v>
      </c>
      <c r="N725" s="31">
        <v>11535259.830317773</v>
      </c>
      <c r="O725" s="31">
        <f t="shared" si="156"/>
        <v>9599384.1642638296</v>
      </c>
      <c r="P725" s="7">
        <f t="shared" si="157"/>
        <v>0.12714783011373129</v>
      </c>
      <c r="Q725" s="26">
        <v>0.94242296814834969</v>
      </c>
      <c r="R725" s="8">
        <v>73.699996948242188</v>
      </c>
      <c r="S725" s="7">
        <f t="shared" si="158"/>
        <v>0.16455299845548405</v>
      </c>
      <c r="T725" s="38">
        <f t="shared" si="159"/>
        <v>0.41137459890585504</v>
      </c>
      <c r="U725" s="31">
        <v>0</v>
      </c>
      <c r="V725" s="31">
        <v>0</v>
      </c>
      <c r="W725" s="31">
        <v>0</v>
      </c>
      <c r="X725" s="31">
        <v>0</v>
      </c>
      <c r="Y725" s="31">
        <f t="shared" si="160"/>
        <v>0</v>
      </c>
      <c r="Z725" s="7">
        <f t="shared" si="161"/>
        <v>0</v>
      </c>
      <c r="AA725" s="31" t="s">
        <v>1085</v>
      </c>
      <c r="AB725" s="31" t="s">
        <v>1088</v>
      </c>
      <c r="AC725" s="31" t="s">
        <v>1088</v>
      </c>
      <c r="AD725" s="31">
        <f t="shared" si="162"/>
        <v>0</v>
      </c>
      <c r="AE725" s="31">
        <f t="shared" si="163"/>
        <v>1</v>
      </c>
      <c r="AF725" s="7">
        <f t="shared" si="164"/>
        <v>0.5</v>
      </c>
      <c r="AG725" s="38">
        <f t="shared" si="165"/>
        <v>0.25</v>
      </c>
      <c r="AH725" s="38">
        <f t="shared" si="166"/>
        <v>24.80820539807943</v>
      </c>
      <c r="AI725" s="38" t="str">
        <f t="shared" si="167"/>
        <v>G3</v>
      </c>
    </row>
    <row r="726" spans="1:35" x14ac:dyDescent="0.25">
      <c r="A726" s="1">
        <v>5055</v>
      </c>
      <c r="B726" s="1" t="s">
        <v>66</v>
      </c>
      <c r="C726" s="1">
        <v>5</v>
      </c>
      <c r="D726" s="1" t="s">
        <v>15</v>
      </c>
      <c r="E726" s="31">
        <v>70298.580295838066</v>
      </c>
      <c r="F726" s="31">
        <v>65460.975181058086</v>
      </c>
      <c r="G726" s="31">
        <v>78774.513024847925</v>
      </c>
      <c r="H726" s="31">
        <v>68951.485828224686</v>
      </c>
      <c r="I726" s="31">
        <f t="shared" si="154"/>
        <v>70871.388582492189</v>
      </c>
      <c r="J726" s="38">
        <f t="shared" si="155"/>
        <v>5.9302918795032057E-2</v>
      </c>
      <c r="K726" s="31">
        <v>6218123.8375149984</v>
      </c>
      <c r="L726" s="31">
        <v>6219779.6893720236</v>
      </c>
      <c r="M726" s="31">
        <v>7316626.8578458121</v>
      </c>
      <c r="N726" s="31">
        <v>6597409.9268691763</v>
      </c>
      <c r="O726" s="31">
        <f t="shared" si="156"/>
        <v>6587985.0779005028</v>
      </c>
      <c r="P726" s="7">
        <f t="shared" si="157"/>
        <v>7.5740022568886262E-2</v>
      </c>
      <c r="Q726" s="26">
        <v>0.29313714220025289</v>
      </c>
      <c r="R726" s="8">
        <v>76.900001525878906</v>
      </c>
      <c r="S726" s="7">
        <f t="shared" si="158"/>
        <v>0.17169777959694316</v>
      </c>
      <c r="T726" s="38">
        <f t="shared" si="159"/>
        <v>0.18019164812202745</v>
      </c>
      <c r="U726" s="31">
        <v>0</v>
      </c>
      <c r="V726" s="31">
        <v>0</v>
      </c>
      <c r="W726" s="31">
        <v>1518.299560546875</v>
      </c>
      <c r="X726" s="31">
        <v>606.04669189453125</v>
      </c>
      <c r="Y726" s="31">
        <f t="shared" si="160"/>
        <v>531.08656311035156</v>
      </c>
      <c r="Z726" s="7">
        <f t="shared" si="161"/>
        <v>1.1308869480725387E-2</v>
      </c>
      <c r="AA726" s="31" t="s">
        <v>1085</v>
      </c>
      <c r="AB726" s="31" t="s">
        <v>1086</v>
      </c>
      <c r="AC726" s="31" t="s">
        <v>1087</v>
      </c>
      <c r="AD726" s="31">
        <f t="shared" si="162"/>
        <v>1</v>
      </c>
      <c r="AE726" s="31">
        <f t="shared" si="163"/>
        <v>2</v>
      </c>
      <c r="AF726" s="7">
        <f t="shared" si="164"/>
        <v>1</v>
      </c>
      <c r="AG726" s="38">
        <f t="shared" si="165"/>
        <v>0.50565443474036265</v>
      </c>
      <c r="AH726" s="38">
        <f t="shared" si="166"/>
        <v>24.838300055247405</v>
      </c>
      <c r="AI726" s="38" t="str">
        <f t="shared" si="167"/>
        <v>G3</v>
      </c>
    </row>
    <row r="727" spans="1:35" x14ac:dyDescent="0.25">
      <c r="A727" s="1">
        <v>86219</v>
      </c>
      <c r="B727" s="1" t="s">
        <v>910</v>
      </c>
      <c r="C727" s="1">
        <v>86</v>
      </c>
      <c r="D727" s="1" t="s">
        <v>513</v>
      </c>
      <c r="E727" s="31">
        <v>201943.63512224364</v>
      </c>
      <c r="F727" s="31">
        <v>100735.92333373934</v>
      </c>
      <c r="G727" s="31">
        <v>93547.301556606486</v>
      </c>
      <c r="H727" s="31">
        <v>151091.86678784617</v>
      </c>
      <c r="I727" s="31">
        <f t="shared" si="154"/>
        <v>136829.68170010889</v>
      </c>
      <c r="J727" s="38">
        <f t="shared" si="155"/>
        <v>0.12277571618444336</v>
      </c>
      <c r="K727" s="31">
        <v>4060606.3277452835</v>
      </c>
      <c r="L727" s="31">
        <v>4140046.2947698128</v>
      </c>
      <c r="M727" s="31">
        <v>3673711.3996079974</v>
      </c>
      <c r="N727" s="31">
        <v>4285696.0141907753</v>
      </c>
      <c r="O727" s="31">
        <f t="shared" si="156"/>
        <v>4040015.0090784673</v>
      </c>
      <c r="P727" s="7">
        <f t="shared" si="157"/>
        <v>3.2243444675515244E-2</v>
      </c>
      <c r="Q727" s="26">
        <v>0.5935857945279942</v>
      </c>
      <c r="R727" s="8">
        <v>127.80000305175781</v>
      </c>
      <c r="S727" s="7">
        <f t="shared" si="158"/>
        <v>0.28534429546252971</v>
      </c>
      <c r="T727" s="38">
        <f t="shared" si="159"/>
        <v>0.30372451155534635</v>
      </c>
      <c r="U727" s="31">
        <v>0</v>
      </c>
      <c r="V727" s="31">
        <v>0</v>
      </c>
      <c r="W727" s="31">
        <v>22392.8671875</v>
      </c>
      <c r="X727" s="31">
        <v>3867.18603515625</v>
      </c>
      <c r="Y727" s="31">
        <f t="shared" si="160"/>
        <v>6565.0133056640625</v>
      </c>
      <c r="Z727" s="7">
        <f t="shared" si="161"/>
        <v>0.13979430806565876</v>
      </c>
      <c r="AA727" s="31" t="s">
        <v>1085</v>
      </c>
      <c r="AB727" s="31" t="s">
        <v>1088</v>
      </c>
      <c r="AC727" s="31" t="s">
        <v>1087</v>
      </c>
      <c r="AD727" s="31">
        <f t="shared" si="162"/>
        <v>0</v>
      </c>
      <c r="AE727" s="31">
        <f t="shared" si="163"/>
        <v>1</v>
      </c>
      <c r="AF727" s="7">
        <f t="shared" si="164"/>
        <v>0.5</v>
      </c>
      <c r="AG727" s="38">
        <f t="shared" si="165"/>
        <v>0.31989715403282937</v>
      </c>
      <c r="AH727" s="38">
        <f t="shared" si="166"/>
        <v>24.879912725753968</v>
      </c>
      <c r="AI727" s="38" t="str">
        <f t="shared" si="167"/>
        <v>G3</v>
      </c>
    </row>
    <row r="728" spans="1:35" x14ac:dyDescent="0.25">
      <c r="A728" s="1">
        <v>81591</v>
      </c>
      <c r="B728" s="1" t="s">
        <v>346</v>
      </c>
      <c r="C728" s="1">
        <v>81</v>
      </c>
      <c r="D728" s="1" t="s">
        <v>104</v>
      </c>
      <c r="E728" s="31">
        <v>159321.9022815958</v>
      </c>
      <c r="F728" s="31">
        <v>200484.50498026767</v>
      </c>
      <c r="G728" s="31">
        <v>290625.42104363424</v>
      </c>
      <c r="H728" s="31">
        <v>394249.26309258089</v>
      </c>
      <c r="I728" s="31">
        <f t="shared" si="154"/>
        <v>261170.27284951968</v>
      </c>
      <c r="J728" s="38">
        <f t="shared" si="155"/>
        <v>0.24243080087914187</v>
      </c>
      <c r="K728" s="31">
        <v>17156229.774322979</v>
      </c>
      <c r="L728" s="31">
        <v>17856614.484522972</v>
      </c>
      <c r="M728" s="31">
        <v>19016700.963688146</v>
      </c>
      <c r="N728" s="31">
        <v>19878704.357403491</v>
      </c>
      <c r="O728" s="31">
        <f t="shared" si="156"/>
        <v>18477062.394984398</v>
      </c>
      <c r="P728" s="7">
        <f t="shared" si="157"/>
        <v>0.27869930530564496</v>
      </c>
      <c r="Q728" s="26">
        <v>0.745057232049948</v>
      </c>
      <c r="R728" s="8">
        <v>218.89999389648438</v>
      </c>
      <c r="S728" s="7">
        <f t="shared" si="158"/>
        <v>0.48874697217219876</v>
      </c>
      <c r="T728" s="38">
        <f t="shared" si="159"/>
        <v>0.50416783650926389</v>
      </c>
      <c r="U728" s="31">
        <v>0</v>
      </c>
      <c r="V728" s="31">
        <v>0</v>
      </c>
      <c r="W728" s="31">
        <v>0</v>
      </c>
      <c r="X728" s="31">
        <v>0</v>
      </c>
      <c r="Y728" s="31">
        <f t="shared" si="160"/>
        <v>0</v>
      </c>
      <c r="Z728" s="7">
        <f t="shared" si="161"/>
        <v>0</v>
      </c>
      <c r="AA728" s="31" t="s">
        <v>1087</v>
      </c>
      <c r="AB728" s="31" t="s">
        <v>1088</v>
      </c>
      <c r="AC728" s="31" t="s">
        <v>1087</v>
      </c>
      <c r="AD728" s="31">
        <f t="shared" si="162"/>
        <v>0</v>
      </c>
      <c r="AE728" s="31">
        <f t="shared" si="163"/>
        <v>0</v>
      </c>
      <c r="AF728" s="7">
        <f t="shared" si="164"/>
        <v>0</v>
      </c>
      <c r="AG728" s="38">
        <f t="shared" si="165"/>
        <v>0</v>
      </c>
      <c r="AH728" s="38">
        <f t="shared" si="166"/>
        <v>24.886621246280193</v>
      </c>
      <c r="AI728" s="38" t="str">
        <f t="shared" si="167"/>
        <v>G3</v>
      </c>
    </row>
    <row r="729" spans="1:35" x14ac:dyDescent="0.25">
      <c r="A729" s="1">
        <v>91001</v>
      </c>
      <c r="B729" s="1" t="s">
        <v>1019</v>
      </c>
      <c r="C729" s="1">
        <v>91</v>
      </c>
      <c r="D729" s="1" t="s">
        <v>779</v>
      </c>
      <c r="E729" s="31">
        <v>196947.86500173406</v>
      </c>
      <c r="F729" s="31">
        <v>210371.36611886366</v>
      </c>
      <c r="G729" s="31">
        <v>256444.42700395448</v>
      </c>
      <c r="H729" s="31">
        <v>287637.44444893941</v>
      </c>
      <c r="I729" s="31">
        <f t="shared" si="154"/>
        <v>237850.27564337288</v>
      </c>
      <c r="J729" s="38">
        <f t="shared" si="155"/>
        <v>0.21998956736893066</v>
      </c>
      <c r="K729" s="31">
        <v>8327158.5766086662</v>
      </c>
      <c r="L729" s="31">
        <v>8382361.3981341803</v>
      </c>
      <c r="M729" s="31">
        <v>8831910.5036715232</v>
      </c>
      <c r="N729" s="31">
        <v>9101514.7998210303</v>
      </c>
      <c r="O729" s="31">
        <f t="shared" si="156"/>
        <v>8660736.3195588514</v>
      </c>
      <c r="P729" s="7">
        <f t="shared" si="157"/>
        <v>0.11112410613390829</v>
      </c>
      <c r="Q729" s="26">
        <v>0.63461259255674396</v>
      </c>
      <c r="R729" s="8">
        <v>374.20001220703125</v>
      </c>
      <c r="S729" s="7">
        <f t="shared" si="158"/>
        <v>0.83549167680412439</v>
      </c>
      <c r="T729" s="38">
        <f t="shared" si="159"/>
        <v>0.52707612516492552</v>
      </c>
      <c r="U729" s="31">
        <v>0</v>
      </c>
      <c r="V729" s="31">
        <v>0</v>
      </c>
      <c r="W729" s="31">
        <v>0</v>
      </c>
      <c r="X729" s="31">
        <v>0</v>
      </c>
      <c r="Y729" s="31">
        <f t="shared" si="160"/>
        <v>0</v>
      </c>
      <c r="Z729" s="7">
        <f t="shared" si="161"/>
        <v>0</v>
      </c>
      <c r="AA729" s="31" t="s">
        <v>1087</v>
      </c>
      <c r="AB729" s="31" t="s">
        <v>1088</v>
      </c>
      <c r="AC729" s="31" t="s">
        <v>1087</v>
      </c>
      <c r="AD729" s="31">
        <f t="shared" si="162"/>
        <v>0</v>
      </c>
      <c r="AE729" s="31">
        <f t="shared" si="163"/>
        <v>0</v>
      </c>
      <c r="AF729" s="7">
        <f t="shared" si="164"/>
        <v>0</v>
      </c>
      <c r="AG729" s="38">
        <f t="shared" si="165"/>
        <v>0</v>
      </c>
      <c r="AH729" s="38">
        <f t="shared" si="166"/>
        <v>24.902189751128535</v>
      </c>
      <c r="AI729" s="38" t="str">
        <f t="shared" si="167"/>
        <v>G3</v>
      </c>
    </row>
    <row r="730" spans="1:35" x14ac:dyDescent="0.25">
      <c r="A730" s="1">
        <v>8549</v>
      </c>
      <c r="B730" s="1" t="s">
        <v>1032</v>
      </c>
      <c r="C730" s="1">
        <v>8</v>
      </c>
      <c r="D730" s="1" t="s">
        <v>1102</v>
      </c>
      <c r="E730" s="31">
        <v>49547.063531779517</v>
      </c>
      <c r="F730" s="31">
        <v>94956.194588671395</v>
      </c>
      <c r="G730" s="31">
        <v>190640.77476724776</v>
      </c>
      <c r="H730" s="31">
        <v>82458.597145333086</v>
      </c>
      <c r="I730" s="31">
        <f t="shared" si="154"/>
        <v>104400.65750825794</v>
      </c>
      <c r="J730" s="38">
        <f t="shared" si="155"/>
        <v>9.1568709684211338E-2</v>
      </c>
      <c r="K730" s="31">
        <v>6200616.0610963078</v>
      </c>
      <c r="L730" s="31">
        <v>6195183.54471868</v>
      </c>
      <c r="M730" s="31">
        <v>6098324.3626178727</v>
      </c>
      <c r="N730" s="31">
        <v>5717013.9136735545</v>
      </c>
      <c r="O730" s="31">
        <f t="shared" si="156"/>
        <v>6052784.4705266031</v>
      </c>
      <c r="P730" s="7">
        <f t="shared" si="157"/>
        <v>6.6603575013212762E-2</v>
      </c>
      <c r="Q730" s="26">
        <v>0.47798987144526683</v>
      </c>
      <c r="R730" s="8">
        <v>44.700000762939453</v>
      </c>
      <c r="S730" s="7">
        <f t="shared" si="158"/>
        <v>9.9803520503124618E-2</v>
      </c>
      <c r="T730" s="38">
        <f t="shared" si="159"/>
        <v>0.2147989889872014</v>
      </c>
      <c r="U730" s="31">
        <v>10686.154296875</v>
      </c>
      <c r="V730" s="31">
        <v>36938.29296875</v>
      </c>
      <c r="W730" s="31">
        <v>4990.9990234375</v>
      </c>
      <c r="X730" s="31">
        <v>19177.638671875</v>
      </c>
      <c r="Y730" s="31">
        <f t="shared" si="160"/>
        <v>17948.271240234375</v>
      </c>
      <c r="Z730" s="7">
        <f t="shared" si="161"/>
        <v>0.38218752075317092</v>
      </c>
      <c r="AA730" s="31" t="s">
        <v>1085</v>
      </c>
      <c r="AB730" s="31" t="s">
        <v>1087</v>
      </c>
      <c r="AC730" s="31" t="s">
        <v>1087</v>
      </c>
      <c r="AD730" s="31">
        <f t="shared" si="162"/>
        <v>0</v>
      </c>
      <c r="AE730" s="31">
        <f t="shared" si="163"/>
        <v>1</v>
      </c>
      <c r="AF730" s="7">
        <f t="shared" si="164"/>
        <v>0.5</v>
      </c>
      <c r="AG730" s="38">
        <f t="shared" si="165"/>
        <v>0.44109376037658543</v>
      </c>
      <c r="AH730" s="38">
        <f t="shared" si="166"/>
        <v>24.915381968266605</v>
      </c>
      <c r="AI730" s="38" t="str">
        <f t="shared" si="167"/>
        <v>G3</v>
      </c>
    </row>
    <row r="731" spans="1:35" x14ac:dyDescent="0.25">
      <c r="A731" s="1">
        <v>76041</v>
      </c>
      <c r="B731" s="1" t="s">
        <v>264</v>
      </c>
      <c r="C731" s="1">
        <v>76</v>
      </c>
      <c r="D731" s="1" t="s">
        <v>57</v>
      </c>
      <c r="E731" s="31">
        <v>102411.48447910754</v>
      </c>
      <c r="F731" s="31">
        <v>115788.40241956846</v>
      </c>
      <c r="G731" s="31">
        <v>127822.97949558753</v>
      </c>
      <c r="H731" s="31">
        <v>129309.24411152226</v>
      </c>
      <c r="I731" s="31">
        <f t="shared" si="154"/>
        <v>118833.02762644645</v>
      </c>
      <c r="J731" s="38">
        <f t="shared" si="155"/>
        <v>0.10545722712548672</v>
      </c>
      <c r="K731" s="31">
        <v>11903557.029274305</v>
      </c>
      <c r="L731" s="31">
        <v>11885372.166216964</v>
      </c>
      <c r="M731" s="31">
        <v>12342206.486727964</v>
      </c>
      <c r="N731" s="31">
        <v>12415465.225148529</v>
      </c>
      <c r="O731" s="31">
        <f t="shared" si="156"/>
        <v>12136650.226841941</v>
      </c>
      <c r="P731" s="7">
        <f t="shared" si="157"/>
        <v>0.17046167915676882</v>
      </c>
      <c r="Q731" s="26">
        <v>0.6740786177989061</v>
      </c>
      <c r="R731" s="8">
        <v>151.10000610351563</v>
      </c>
      <c r="S731" s="7">
        <f t="shared" si="158"/>
        <v>0.33736716554326074</v>
      </c>
      <c r="T731" s="38">
        <f t="shared" si="159"/>
        <v>0.3939691541663119</v>
      </c>
      <c r="U731" s="31">
        <v>0</v>
      </c>
      <c r="V731" s="31">
        <v>0</v>
      </c>
      <c r="W731" s="31">
        <v>0</v>
      </c>
      <c r="X731" s="31">
        <v>0</v>
      </c>
      <c r="Y731" s="31">
        <f t="shared" si="160"/>
        <v>0</v>
      </c>
      <c r="Z731" s="7">
        <f t="shared" si="161"/>
        <v>0</v>
      </c>
      <c r="AA731" s="31" t="s">
        <v>1085</v>
      </c>
      <c r="AB731" s="31" t="s">
        <v>1088</v>
      </c>
      <c r="AC731" s="31" t="s">
        <v>1087</v>
      </c>
      <c r="AD731" s="31">
        <f t="shared" si="162"/>
        <v>0</v>
      </c>
      <c r="AE731" s="31">
        <f t="shared" si="163"/>
        <v>1</v>
      </c>
      <c r="AF731" s="7">
        <f t="shared" si="164"/>
        <v>0.5</v>
      </c>
      <c r="AG731" s="38">
        <f t="shared" si="165"/>
        <v>0.25</v>
      </c>
      <c r="AH731" s="38">
        <f t="shared" si="166"/>
        <v>24.980879376393286</v>
      </c>
      <c r="AI731" s="38" t="str">
        <f t="shared" si="167"/>
        <v>G3</v>
      </c>
    </row>
    <row r="732" spans="1:35" x14ac:dyDescent="0.25">
      <c r="A732" s="1">
        <v>5002</v>
      </c>
      <c r="B732" s="1" t="s">
        <v>313</v>
      </c>
      <c r="C732" s="1">
        <v>5</v>
      </c>
      <c r="D732" s="1" t="s">
        <v>15</v>
      </c>
      <c r="E732" s="31">
        <v>113203.44785662513</v>
      </c>
      <c r="F732" s="31">
        <v>143706.78523009882</v>
      </c>
      <c r="G732" s="31">
        <v>123579.98761266415</v>
      </c>
      <c r="H732" s="31">
        <v>135594.03881747316</v>
      </c>
      <c r="I732" s="31">
        <f t="shared" si="154"/>
        <v>129021.06487921531</v>
      </c>
      <c r="J732" s="38">
        <f t="shared" si="155"/>
        <v>0.11526135021259638</v>
      </c>
      <c r="K732" s="31">
        <v>7565328.2081580237</v>
      </c>
      <c r="L732" s="31">
        <v>7531652.3064629436</v>
      </c>
      <c r="M732" s="31">
        <v>7980944.0918083424</v>
      </c>
      <c r="N732" s="31">
        <v>8521277.0046015214</v>
      </c>
      <c r="O732" s="31">
        <f t="shared" si="156"/>
        <v>7899800.402757708</v>
      </c>
      <c r="P732" s="7">
        <f t="shared" si="157"/>
        <v>9.8134115088877538E-2</v>
      </c>
      <c r="Q732" s="26">
        <v>0.34634525660964233</v>
      </c>
      <c r="R732" s="8">
        <v>115.69999694824219</v>
      </c>
      <c r="S732" s="7">
        <f t="shared" si="158"/>
        <v>0.2583281167907524</v>
      </c>
      <c r="T732" s="38">
        <f t="shared" si="159"/>
        <v>0.23426916282975743</v>
      </c>
      <c r="U732" s="31">
        <v>0</v>
      </c>
      <c r="V732" s="31">
        <v>18635.19140625</v>
      </c>
      <c r="W732" s="31">
        <v>37483.41015625</v>
      </c>
      <c r="X732" s="31">
        <v>969.4141845703125</v>
      </c>
      <c r="Y732" s="31">
        <f t="shared" si="160"/>
        <v>14272.003936767578</v>
      </c>
      <c r="Z732" s="7">
        <f t="shared" si="161"/>
        <v>0.30390569251846611</v>
      </c>
      <c r="AA732" s="31" t="s">
        <v>1087</v>
      </c>
      <c r="AB732" s="31" t="s">
        <v>1086</v>
      </c>
      <c r="AC732" s="31" t="s">
        <v>1087</v>
      </c>
      <c r="AD732" s="31">
        <f t="shared" si="162"/>
        <v>1</v>
      </c>
      <c r="AE732" s="31">
        <f t="shared" si="163"/>
        <v>1</v>
      </c>
      <c r="AF732" s="7">
        <f t="shared" si="164"/>
        <v>0.5</v>
      </c>
      <c r="AG732" s="38">
        <f t="shared" si="165"/>
        <v>0.40195284625923305</v>
      </c>
      <c r="AH732" s="38">
        <f t="shared" si="166"/>
        <v>25.049445310052892</v>
      </c>
      <c r="AI732" s="38" t="str">
        <f t="shared" si="167"/>
        <v>G3</v>
      </c>
    </row>
    <row r="733" spans="1:35" x14ac:dyDescent="0.25">
      <c r="A733" s="1">
        <v>17777</v>
      </c>
      <c r="B733" s="1" t="s">
        <v>1119</v>
      </c>
      <c r="C733" s="1">
        <v>17</v>
      </c>
      <c r="D733" s="1" t="s">
        <v>96</v>
      </c>
      <c r="E733" s="31">
        <v>100621.72251363558</v>
      </c>
      <c r="F733" s="31">
        <v>125836.48665157788</v>
      </c>
      <c r="G733" s="31">
        <v>115908.32095412463</v>
      </c>
      <c r="H733" s="31">
        <v>105399.20285089882</v>
      </c>
      <c r="I733" s="31">
        <f t="shared" si="154"/>
        <v>111941.43324255923</v>
      </c>
      <c r="J733" s="38">
        <f t="shared" si="155"/>
        <v>9.8825327581960692E-2</v>
      </c>
      <c r="K733" s="31">
        <v>8807631.5539571233</v>
      </c>
      <c r="L733" s="31">
        <v>9679243.8980623037</v>
      </c>
      <c r="M733" s="31">
        <v>9607059.526704926</v>
      </c>
      <c r="N733" s="31">
        <v>8619599.7099490371</v>
      </c>
      <c r="O733" s="31">
        <f t="shared" si="156"/>
        <v>9178383.672168348</v>
      </c>
      <c r="P733" s="7">
        <f t="shared" si="157"/>
        <v>0.11996090083161276</v>
      </c>
      <c r="Q733" s="26">
        <v>0.48469769530080814</v>
      </c>
      <c r="R733" s="8">
        <v>244.5</v>
      </c>
      <c r="S733" s="7">
        <f t="shared" si="158"/>
        <v>0.54590515316602661</v>
      </c>
      <c r="T733" s="38">
        <f t="shared" si="159"/>
        <v>0.38352124976614915</v>
      </c>
      <c r="U733" s="31">
        <v>0</v>
      </c>
      <c r="V733" s="31">
        <v>229.62689208984375</v>
      </c>
      <c r="W733" s="31">
        <v>349.69857788085938</v>
      </c>
      <c r="X733" s="31">
        <v>6623.541015625</v>
      </c>
      <c r="Y733" s="31">
        <f t="shared" si="160"/>
        <v>1800.7166213989258</v>
      </c>
      <c r="Z733" s="7">
        <f t="shared" si="161"/>
        <v>3.8344162058835417E-2</v>
      </c>
      <c r="AA733" s="31" t="s">
        <v>1087</v>
      </c>
      <c r="AB733" s="31" t="s">
        <v>1086</v>
      </c>
      <c r="AC733" s="31" t="s">
        <v>1087</v>
      </c>
      <c r="AD733" s="31">
        <f t="shared" si="162"/>
        <v>1</v>
      </c>
      <c r="AE733" s="31">
        <f t="shared" si="163"/>
        <v>1</v>
      </c>
      <c r="AF733" s="7">
        <f t="shared" si="164"/>
        <v>0.5</v>
      </c>
      <c r="AG733" s="38">
        <f t="shared" si="165"/>
        <v>0.2691720810294177</v>
      </c>
      <c r="AH733" s="38">
        <f t="shared" si="166"/>
        <v>25.050621945917584</v>
      </c>
      <c r="AI733" s="38" t="str">
        <f t="shared" si="167"/>
        <v>G3</v>
      </c>
    </row>
    <row r="734" spans="1:35" x14ac:dyDescent="0.25">
      <c r="A734" s="1">
        <v>25200</v>
      </c>
      <c r="B734" s="1" t="s">
        <v>810</v>
      </c>
      <c r="C734" s="1">
        <v>25</v>
      </c>
      <c r="D734" s="1" t="s">
        <v>61</v>
      </c>
      <c r="E734" s="31">
        <v>438898.54347352532</v>
      </c>
      <c r="F734" s="31">
        <v>532673.51475341129</v>
      </c>
      <c r="G734" s="31">
        <v>476556.40922471555</v>
      </c>
      <c r="H734" s="31">
        <v>441035.00579797104</v>
      </c>
      <c r="I734" s="31">
        <f t="shared" si="154"/>
        <v>472290.86831240577</v>
      </c>
      <c r="J734" s="38">
        <f t="shared" si="155"/>
        <v>0.44559577297221953</v>
      </c>
      <c r="K734" s="31">
        <v>19123177.771024559</v>
      </c>
      <c r="L734" s="31">
        <v>16171436.668950826</v>
      </c>
      <c r="M734" s="31">
        <v>15868096.27686456</v>
      </c>
      <c r="N734" s="31">
        <v>17896744.217290185</v>
      </c>
      <c r="O734" s="31">
        <f t="shared" si="156"/>
        <v>17264863.733532533</v>
      </c>
      <c r="P734" s="7">
        <f t="shared" si="157"/>
        <v>0.2580057759171866</v>
      </c>
      <c r="Q734" s="26">
        <v>0.31080899780868476</v>
      </c>
      <c r="R734" s="8">
        <v>158.39999389648438</v>
      </c>
      <c r="S734" s="7">
        <f t="shared" si="158"/>
        <v>0.35366614695115739</v>
      </c>
      <c r="T734" s="38">
        <f t="shared" si="159"/>
        <v>0.30749364022567621</v>
      </c>
      <c r="U734" s="31">
        <v>0</v>
      </c>
      <c r="V734" s="31">
        <v>0</v>
      </c>
      <c r="W734" s="31">
        <v>0</v>
      </c>
      <c r="X734" s="31">
        <v>0</v>
      </c>
      <c r="Y734" s="31">
        <f t="shared" si="160"/>
        <v>0</v>
      </c>
      <c r="Z734" s="7">
        <f t="shared" si="161"/>
        <v>0</v>
      </c>
      <c r="AA734" s="31" t="s">
        <v>1087</v>
      </c>
      <c r="AB734" s="31" t="s">
        <v>1088</v>
      </c>
      <c r="AC734" s="31" t="s">
        <v>1087</v>
      </c>
      <c r="AD734" s="31">
        <f t="shared" si="162"/>
        <v>0</v>
      </c>
      <c r="AE734" s="31">
        <f t="shared" si="163"/>
        <v>0</v>
      </c>
      <c r="AF734" s="7">
        <f t="shared" si="164"/>
        <v>0</v>
      </c>
      <c r="AG734" s="38">
        <f t="shared" si="165"/>
        <v>0</v>
      </c>
      <c r="AH734" s="38">
        <f t="shared" si="166"/>
        <v>25.102980439929862</v>
      </c>
      <c r="AI734" s="38" t="str">
        <f t="shared" si="167"/>
        <v>G3</v>
      </c>
    </row>
    <row r="735" spans="1:35" x14ac:dyDescent="0.25">
      <c r="A735" s="1">
        <v>17541</v>
      </c>
      <c r="B735" s="1" t="s">
        <v>194</v>
      </c>
      <c r="C735" s="1">
        <v>17</v>
      </c>
      <c r="D735" s="1" t="s">
        <v>96</v>
      </c>
      <c r="E735" s="31">
        <v>47486.253912354667</v>
      </c>
      <c r="F735" s="31">
        <v>52334.775128066678</v>
      </c>
      <c r="G735" s="31">
        <v>63155.339759948554</v>
      </c>
      <c r="H735" s="31">
        <v>67336.366704886474</v>
      </c>
      <c r="I735" s="31">
        <f t="shared" si="154"/>
        <v>57578.183876314099</v>
      </c>
      <c r="J735" s="38">
        <f t="shared" si="155"/>
        <v>4.6510639779160243E-2</v>
      </c>
      <c r="K735" s="31">
        <v>6133235.7169526108</v>
      </c>
      <c r="L735" s="31">
        <v>6641319.5500384737</v>
      </c>
      <c r="M735" s="31">
        <v>6643120.2291563507</v>
      </c>
      <c r="N735" s="31">
        <v>6780021.4251659438</v>
      </c>
      <c r="O735" s="31">
        <f t="shared" si="156"/>
        <v>6549424.2303283447</v>
      </c>
      <c r="P735" s="7">
        <f t="shared" si="157"/>
        <v>7.5081747603029908E-2</v>
      </c>
      <c r="Q735" s="26">
        <v>0.31884222905049125</v>
      </c>
      <c r="R735" s="8">
        <v>100.59999847412109</v>
      </c>
      <c r="S735" s="7">
        <f t="shared" si="158"/>
        <v>0.22461373241520294</v>
      </c>
      <c r="T735" s="38">
        <f t="shared" si="159"/>
        <v>0.20617923635624136</v>
      </c>
      <c r="U735" s="31">
        <v>0</v>
      </c>
      <c r="V735" s="31">
        <v>1194.690185546875</v>
      </c>
      <c r="W735" s="31">
        <v>0</v>
      </c>
      <c r="X735" s="31">
        <v>0</v>
      </c>
      <c r="Y735" s="31">
        <f t="shared" si="160"/>
        <v>298.67254638671875</v>
      </c>
      <c r="Z735" s="7">
        <f t="shared" si="161"/>
        <v>6.3598838290726588E-3</v>
      </c>
      <c r="AA735" s="31" t="s">
        <v>1085</v>
      </c>
      <c r="AB735" s="31" t="s">
        <v>1086</v>
      </c>
      <c r="AC735" s="31" t="s">
        <v>1088</v>
      </c>
      <c r="AD735" s="31">
        <f t="shared" si="162"/>
        <v>1</v>
      </c>
      <c r="AE735" s="31">
        <f t="shared" si="163"/>
        <v>2</v>
      </c>
      <c r="AF735" s="7">
        <f t="shared" si="164"/>
        <v>1</v>
      </c>
      <c r="AG735" s="38">
        <f t="shared" si="165"/>
        <v>0.5031799419145363</v>
      </c>
      <c r="AH735" s="38">
        <f t="shared" si="166"/>
        <v>25.195660601664599</v>
      </c>
      <c r="AI735" s="38" t="str">
        <f t="shared" si="167"/>
        <v>G3</v>
      </c>
    </row>
    <row r="736" spans="1:35" x14ac:dyDescent="0.25">
      <c r="A736" s="1">
        <v>47692</v>
      </c>
      <c r="B736" s="1" t="s">
        <v>824</v>
      </c>
      <c r="C736" s="1">
        <v>47</v>
      </c>
      <c r="D736" s="1" t="s">
        <v>69</v>
      </c>
      <c r="E736" s="31">
        <v>35721.431482032654</v>
      </c>
      <c r="F736" s="31">
        <v>54985.084901330876</v>
      </c>
      <c r="G736" s="31">
        <v>60608.427107746429</v>
      </c>
      <c r="H736" s="31">
        <v>23245.723584502448</v>
      </c>
      <c r="I736" s="31">
        <f t="shared" si="154"/>
        <v>43640.166768903102</v>
      </c>
      <c r="J736" s="38">
        <f t="shared" si="155"/>
        <v>3.3097846723838475E-2</v>
      </c>
      <c r="K736" s="31">
        <v>4846530.0142530939</v>
      </c>
      <c r="L736" s="31">
        <v>5389872.9941424793</v>
      </c>
      <c r="M736" s="31">
        <v>5236486.4474515896</v>
      </c>
      <c r="N736" s="31">
        <v>5394854.7421514103</v>
      </c>
      <c r="O736" s="31">
        <f t="shared" si="156"/>
        <v>5216936.049499643</v>
      </c>
      <c r="P736" s="7">
        <f t="shared" si="157"/>
        <v>5.2334747291441878E-2</v>
      </c>
      <c r="Q736" s="26">
        <v>0.32992049419436026</v>
      </c>
      <c r="R736" s="8">
        <v>72.5</v>
      </c>
      <c r="S736" s="7">
        <f t="shared" si="158"/>
        <v>0.16187371617397517</v>
      </c>
      <c r="T736" s="38">
        <f t="shared" si="159"/>
        <v>0.18137631921992578</v>
      </c>
      <c r="U736" s="31">
        <v>0</v>
      </c>
      <c r="V736" s="31">
        <v>7739.9697265625</v>
      </c>
      <c r="W736" s="31">
        <v>4953.15869140625</v>
      </c>
      <c r="X736" s="31">
        <v>2862.66650390625</v>
      </c>
      <c r="Y736" s="31">
        <f t="shared" si="160"/>
        <v>3888.94873046875</v>
      </c>
      <c r="Z736" s="7">
        <f t="shared" si="161"/>
        <v>8.281063138282696E-2</v>
      </c>
      <c r="AA736" s="31" t="s">
        <v>1085</v>
      </c>
      <c r="AB736" s="31" t="s">
        <v>1086</v>
      </c>
      <c r="AC736" s="31" t="s">
        <v>1087</v>
      </c>
      <c r="AD736" s="31">
        <f t="shared" si="162"/>
        <v>1</v>
      </c>
      <c r="AE736" s="31">
        <f t="shared" si="163"/>
        <v>2</v>
      </c>
      <c r="AF736" s="7">
        <f t="shared" si="164"/>
        <v>1</v>
      </c>
      <c r="AG736" s="38">
        <f t="shared" si="165"/>
        <v>0.54140531569141348</v>
      </c>
      <c r="AH736" s="38">
        <f t="shared" si="166"/>
        <v>25.195982721172587</v>
      </c>
      <c r="AI736" s="38" t="str">
        <f t="shared" si="167"/>
        <v>G3</v>
      </c>
    </row>
    <row r="737" spans="1:35" x14ac:dyDescent="0.25">
      <c r="A737" s="1">
        <v>5652</v>
      </c>
      <c r="B737" s="1" t="s">
        <v>94</v>
      </c>
      <c r="C737" s="1">
        <v>5</v>
      </c>
      <c r="D737" s="1" t="s">
        <v>15</v>
      </c>
      <c r="E737" s="31">
        <v>124416.72862597264</v>
      </c>
      <c r="F737" s="31">
        <v>111312.66136385268</v>
      </c>
      <c r="G737" s="31">
        <v>143377.889041502</v>
      </c>
      <c r="H737" s="31">
        <v>216732.03483027729</v>
      </c>
      <c r="I737" s="31">
        <f t="shared" si="154"/>
        <v>148959.82846540117</v>
      </c>
      <c r="J737" s="38">
        <f t="shared" si="155"/>
        <v>0.13444876458435073</v>
      </c>
      <c r="K737" s="31">
        <v>6320506.0446375273</v>
      </c>
      <c r="L737" s="31">
        <v>6784141.2554600965</v>
      </c>
      <c r="M737" s="31">
        <v>7424909.7379104188</v>
      </c>
      <c r="N737" s="31">
        <v>6948208.0658046398</v>
      </c>
      <c r="O737" s="31">
        <f t="shared" si="156"/>
        <v>6869441.2759531699</v>
      </c>
      <c r="P737" s="7">
        <f t="shared" si="157"/>
        <v>8.0544781302896717E-2</v>
      </c>
      <c r="Q737" s="26">
        <v>0.45994734862730352</v>
      </c>
      <c r="R737" s="8">
        <v>164.69999694824219</v>
      </c>
      <c r="S737" s="7">
        <f t="shared" si="158"/>
        <v>0.36773242151523217</v>
      </c>
      <c r="T737" s="38">
        <f t="shared" si="159"/>
        <v>0.30274151714847747</v>
      </c>
      <c r="U737" s="31">
        <v>0</v>
      </c>
      <c r="V737" s="31">
        <v>1616.75927734375</v>
      </c>
      <c r="W737" s="31">
        <v>0</v>
      </c>
      <c r="X737" s="31">
        <v>24804.814453125</v>
      </c>
      <c r="Y737" s="31">
        <f t="shared" si="160"/>
        <v>6605.3934326171875</v>
      </c>
      <c r="Z737" s="7">
        <f t="shared" si="161"/>
        <v>0.14065415581374258</v>
      </c>
      <c r="AA737" s="31" t="s">
        <v>1087</v>
      </c>
      <c r="AB737" s="31" t="s">
        <v>1086</v>
      </c>
      <c r="AC737" s="31" t="s">
        <v>1087</v>
      </c>
      <c r="AD737" s="31">
        <f t="shared" si="162"/>
        <v>1</v>
      </c>
      <c r="AE737" s="31">
        <f t="shared" si="163"/>
        <v>1</v>
      </c>
      <c r="AF737" s="7">
        <f t="shared" si="164"/>
        <v>0.5</v>
      </c>
      <c r="AG737" s="38">
        <f t="shared" si="165"/>
        <v>0.32032707790687132</v>
      </c>
      <c r="AH737" s="38">
        <f t="shared" si="166"/>
        <v>25.250578654656653</v>
      </c>
      <c r="AI737" s="38" t="str">
        <f t="shared" si="167"/>
        <v>G3</v>
      </c>
    </row>
    <row r="738" spans="1:35" x14ac:dyDescent="0.25">
      <c r="A738" s="1">
        <v>23300</v>
      </c>
      <c r="B738" s="1" t="s">
        <v>728</v>
      </c>
      <c r="C738" s="1">
        <v>23</v>
      </c>
      <c r="D738" s="1" t="s">
        <v>410</v>
      </c>
      <c r="E738" s="31">
        <v>91819.447982623809</v>
      </c>
      <c r="F738" s="31">
        <v>82968.264420003979</v>
      </c>
      <c r="G738" s="31">
        <v>123292.66058264428</v>
      </c>
      <c r="H738" s="31">
        <v>164876.28627828188</v>
      </c>
      <c r="I738" s="31">
        <f t="shared" si="154"/>
        <v>115739.16481588849</v>
      </c>
      <c r="J738" s="38">
        <f t="shared" si="155"/>
        <v>0.10247994984854139</v>
      </c>
      <c r="K738" s="31">
        <v>7487405.7986961463</v>
      </c>
      <c r="L738" s="31">
        <v>6097149.6778658517</v>
      </c>
      <c r="M738" s="31">
        <v>6808328.486521746</v>
      </c>
      <c r="N738" s="31">
        <v>7213093.8820097763</v>
      </c>
      <c r="O738" s="31">
        <f t="shared" si="156"/>
        <v>6901494.4612733796</v>
      </c>
      <c r="P738" s="7">
        <f t="shared" si="157"/>
        <v>8.1091963504552528E-2</v>
      </c>
      <c r="Q738" s="26">
        <v>0.25907943289959218</v>
      </c>
      <c r="R738" s="8">
        <v>56.799999237060547</v>
      </c>
      <c r="S738" s="7">
        <f t="shared" si="158"/>
        <v>0.12681968214044062</v>
      </c>
      <c r="T738" s="38">
        <f t="shared" si="159"/>
        <v>0.15566369284819512</v>
      </c>
      <c r="U738" s="31">
        <v>548024.375</v>
      </c>
      <c r="V738" s="31">
        <v>30647.759765625</v>
      </c>
      <c r="W738" s="31">
        <v>1123.9598388671875</v>
      </c>
      <c r="X738" s="31">
        <v>0</v>
      </c>
      <c r="Y738" s="31">
        <f t="shared" si="160"/>
        <v>144949.02365112305</v>
      </c>
      <c r="Z738" s="7">
        <f t="shared" si="161"/>
        <v>1</v>
      </c>
      <c r="AA738" s="31" t="s">
        <v>1087</v>
      </c>
      <c r="AB738" s="31" t="s">
        <v>1088</v>
      </c>
      <c r="AC738" s="31" t="s">
        <v>1088</v>
      </c>
      <c r="AD738" s="31">
        <f t="shared" si="162"/>
        <v>0</v>
      </c>
      <c r="AE738" s="31">
        <f t="shared" si="163"/>
        <v>0</v>
      </c>
      <c r="AF738" s="7">
        <f t="shared" si="164"/>
        <v>0</v>
      </c>
      <c r="AG738" s="38">
        <f t="shared" si="165"/>
        <v>0.5</v>
      </c>
      <c r="AH738" s="38">
        <f t="shared" si="166"/>
        <v>25.271454756557883</v>
      </c>
      <c r="AI738" s="38" t="str">
        <f t="shared" si="167"/>
        <v>G3</v>
      </c>
    </row>
    <row r="739" spans="1:35" x14ac:dyDescent="0.25">
      <c r="A739" s="1">
        <v>5364</v>
      </c>
      <c r="B739" s="1" t="s">
        <v>682</v>
      </c>
      <c r="C739" s="1">
        <v>5</v>
      </c>
      <c r="D739" s="1" t="s">
        <v>15</v>
      </c>
      <c r="E739" s="31">
        <v>126276.45490352553</v>
      </c>
      <c r="F739" s="31">
        <v>114054.15498109985</v>
      </c>
      <c r="G739" s="31">
        <v>152550.45673530651</v>
      </c>
      <c r="H739" s="31">
        <v>168197.48089068598</v>
      </c>
      <c r="I739" s="31">
        <f t="shared" si="154"/>
        <v>140269.63687765447</v>
      </c>
      <c r="J739" s="38">
        <f t="shared" si="155"/>
        <v>0.12608604408549526</v>
      </c>
      <c r="K739" s="31">
        <v>8878497.4796141014</v>
      </c>
      <c r="L739" s="31">
        <v>10123463.818580145</v>
      </c>
      <c r="M739" s="31">
        <v>10804547.667130327</v>
      </c>
      <c r="N739" s="31">
        <v>9993516.297330603</v>
      </c>
      <c r="O739" s="31">
        <f t="shared" si="156"/>
        <v>9950006.3156637941</v>
      </c>
      <c r="P739" s="7">
        <f t="shared" si="157"/>
        <v>0.13313332574655895</v>
      </c>
      <c r="Q739" s="26">
        <v>0.52378527785859763</v>
      </c>
      <c r="R739" s="8">
        <v>189.39999389648438</v>
      </c>
      <c r="S739" s="7">
        <f t="shared" si="158"/>
        <v>0.42288111524623645</v>
      </c>
      <c r="T739" s="38">
        <f t="shared" si="159"/>
        <v>0.35993323961713103</v>
      </c>
      <c r="U739" s="31">
        <v>3402.431396484375</v>
      </c>
      <c r="V739" s="31">
        <v>906.8916015625</v>
      </c>
      <c r="W739" s="31">
        <v>2826.4208984375</v>
      </c>
      <c r="X739" s="31">
        <v>1761.7835693359375</v>
      </c>
      <c r="Y739" s="31">
        <f t="shared" si="160"/>
        <v>2224.3818664550781</v>
      </c>
      <c r="Z739" s="7">
        <f t="shared" si="161"/>
        <v>4.7365619750778624E-2</v>
      </c>
      <c r="AA739" s="31" t="s">
        <v>1087</v>
      </c>
      <c r="AB739" s="31" t="s">
        <v>1086</v>
      </c>
      <c r="AC739" s="31" t="s">
        <v>1086</v>
      </c>
      <c r="AD739" s="31">
        <f t="shared" si="162"/>
        <v>1</v>
      </c>
      <c r="AE739" s="31">
        <f t="shared" si="163"/>
        <v>1</v>
      </c>
      <c r="AF739" s="7">
        <f t="shared" si="164"/>
        <v>0.5</v>
      </c>
      <c r="AG739" s="38">
        <f t="shared" si="165"/>
        <v>0.27368280987538929</v>
      </c>
      <c r="AH739" s="38">
        <f t="shared" si="166"/>
        <v>25.323403119267184</v>
      </c>
      <c r="AI739" s="38" t="str">
        <f t="shared" si="167"/>
        <v>G3</v>
      </c>
    </row>
    <row r="740" spans="1:35" x14ac:dyDescent="0.25">
      <c r="A740" s="1">
        <v>52317</v>
      </c>
      <c r="B740" s="1" t="s">
        <v>790</v>
      </c>
      <c r="C740" s="1">
        <v>52</v>
      </c>
      <c r="D740" s="1" t="s">
        <v>18</v>
      </c>
      <c r="E740" s="31">
        <v>85023.350049718225</v>
      </c>
      <c r="F740" s="31">
        <v>49497.008440490492</v>
      </c>
      <c r="G740" s="31">
        <v>65741.105122908717</v>
      </c>
      <c r="H740" s="31">
        <v>67846.47174604157</v>
      </c>
      <c r="I740" s="31">
        <f t="shared" si="154"/>
        <v>67026.983839789755</v>
      </c>
      <c r="J740" s="38">
        <f t="shared" si="155"/>
        <v>5.5603382136596761E-2</v>
      </c>
      <c r="K740" s="31">
        <v>6781410.6864466248</v>
      </c>
      <c r="L740" s="31">
        <v>7311338.8104062025</v>
      </c>
      <c r="M740" s="31">
        <v>7842352.1233574105</v>
      </c>
      <c r="N740" s="31">
        <v>8917431.5885330513</v>
      </c>
      <c r="O740" s="31">
        <f t="shared" si="156"/>
        <v>7713133.3021858223</v>
      </c>
      <c r="P740" s="7">
        <f t="shared" si="157"/>
        <v>9.4947507765853353E-2</v>
      </c>
      <c r="Q740" s="26">
        <v>0.19243547150523896</v>
      </c>
      <c r="R740" s="8">
        <v>139.60000610351563</v>
      </c>
      <c r="S740" s="7">
        <f t="shared" si="158"/>
        <v>0.31169064504669919</v>
      </c>
      <c r="T740" s="38">
        <f t="shared" si="159"/>
        <v>0.19969120810593047</v>
      </c>
      <c r="U740" s="31">
        <v>64.287834167480469</v>
      </c>
      <c r="V740" s="31">
        <v>0</v>
      </c>
      <c r="W740" s="31">
        <v>1123.8902587890625</v>
      </c>
      <c r="X740" s="31">
        <v>699.59112548828125</v>
      </c>
      <c r="Y740" s="31">
        <f t="shared" si="160"/>
        <v>471.94230461120605</v>
      </c>
      <c r="Z740" s="7">
        <f t="shared" si="161"/>
        <v>1.00494614174072E-2</v>
      </c>
      <c r="AA740" s="31" t="s">
        <v>1085</v>
      </c>
      <c r="AB740" s="31" t="s">
        <v>1086</v>
      </c>
      <c r="AC740" s="31" t="s">
        <v>1086</v>
      </c>
      <c r="AD740" s="31">
        <f t="shared" si="162"/>
        <v>1</v>
      </c>
      <c r="AE740" s="31">
        <f t="shared" si="163"/>
        <v>2</v>
      </c>
      <c r="AF740" s="7">
        <f t="shared" si="164"/>
        <v>1</v>
      </c>
      <c r="AG740" s="38">
        <f t="shared" si="165"/>
        <v>0.50502473070870357</v>
      </c>
      <c r="AH740" s="38">
        <f t="shared" si="166"/>
        <v>25.343977365041027</v>
      </c>
      <c r="AI740" s="38" t="str">
        <f t="shared" si="167"/>
        <v>G3</v>
      </c>
    </row>
    <row r="741" spans="1:35" x14ac:dyDescent="0.25">
      <c r="A741" s="1">
        <v>41319</v>
      </c>
      <c r="B741" s="1" t="s">
        <v>88</v>
      </c>
      <c r="C741" s="1">
        <v>41</v>
      </c>
      <c r="D741" s="1" t="s">
        <v>99</v>
      </c>
      <c r="E741" s="31">
        <v>54347.776705167693</v>
      </c>
      <c r="F741" s="31">
        <v>52468.843591189543</v>
      </c>
      <c r="G741" s="31">
        <v>65307.822685051462</v>
      </c>
      <c r="H741" s="31">
        <v>70383.47409768244</v>
      </c>
      <c r="I741" s="31">
        <f t="shared" si="154"/>
        <v>60626.979269772783</v>
      </c>
      <c r="J741" s="38">
        <f t="shared" si="155"/>
        <v>4.9444547907220755E-2</v>
      </c>
      <c r="K741" s="31">
        <v>6563056.2712776791</v>
      </c>
      <c r="L741" s="31">
        <v>7523351.9430657504</v>
      </c>
      <c r="M741" s="31">
        <v>8060821.2413108433</v>
      </c>
      <c r="N741" s="31">
        <v>8117979.2657256313</v>
      </c>
      <c r="O741" s="31">
        <f t="shared" si="156"/>
        <v>7566302.1803449756</v>
      </c>
      <c r="P741" s="7">
        <f t="shared" si="157"/>
        <v>9.2440943263204345E-2</v>
      </c>
      <c r="Q741" s="26">
        <v>0.24109241327441949</v>
      </c>
      <c r="R741" s="8">
        <v>135.19999694824219</v>
      </c>
      <c r="S741" s="7">
        <f t="shared" si="158"/>
        <v>0.30186656458926986</v>
      </c>
      <c r="T741" s="38">
        <f t="shared" si="159"/>
        <v>0.21179997370896456</v>
      </c>
      <c r="U741" s="31">
        <v>0</v>
      </c>
      <c r="V741" s="31">
        <v>0</v>
      </c>
      <c r="W741" s="31">
        <v>0</v>
      </c>
      <c r="X741" s="31">
        <v>0</v>
      </c>
      <c r="Y741" s="31">
        <f t="shared" si="160"/>
        <v>0</v>
      </c>
      <c r="Z741" s="7">
        <f t="shared" si="161"/>
        <v>0</v>
      </c>
      <c r="AA741" s="31" t="s">
        <v>1085</v>
      </c>
      <c r="AB741" s="31" t="s">
        <v>1086</v>
      </c>
      <c r="AC741" s="31" t="s">
        <v>1087</v>
      </c>
      <c r="AD741" s="31">
        <f t="shared" si="162"/>
        <v>1</v>
      </c>
      <c r="AE741" s="31">
        <f t="shared" si="163"/>
        <v>2</v>
      </c>
      <c r="AF741" s="7">
        <f t="shared" si="164"/>
        <v>1</v>
      </c>
      <c r="AG741" s="38">
        <f t="shared" si="165"/>
        <v>0.5</v>
      </c>
      <c r="AH741" s="38">
        <f t="shared" si="166"/>
        <v>25.374817387206178</v>
      </c>
      <c r="AI741" s="38" t="str">
        <f t="shared" si="167"/>
        <v>G3</v>
      </c>
    </row>
    <row r="742" spans="1:35" x14ac:dyDescent="0.25">
      <c r="A742" s="1">
        <v>23464</v>
      </c>
      <c r="B742" s="1" t="s">
        <v>934</v>
      </c>
      <c r="C742" s="1">
        <v>23</v>
      </c>
      <c r="D742" s="1" t="s">
        <v>410</v>
      </c>
      <c r="E742" s="31">
        <v>60035.521693840921</v>
      </c>
      <c r="F742" s="31">
        <v>85680.228843652047</v>
      </c>
      <c r="G742" s="31">
        <v>140015.84905592402</v>
      </c>
      <c r="H742" s="31">
        <v>150009.08392751179</v>
      </c>
      <c r="I742" s="31">
        <f t="shared" si="154"/>
        <v>108935.17088023221</v>
      </c>
      <c r="J742" s="38">
        <f t="shared" si="155"/>
        <v>9.5932349719675306E-2</v>
      </c>
      <c r="K742" s="31">
        <v>4068585.3476171731</v>
      </c>
      <c r="L742" s="31">
        <v>4415307.3460414503</v>
      </c>
      <c r="M742" s="31">
        <v>4941971.4785499386</v>
      </c>
      <c r="N742" s="31">
        <v>4764308.2211703267</v>
      </c>
      <c r="O742" s="31">
        <f t="shared" si="156"/>
        <v>4547543.0983447228</v>
      </c>
      <c r="P742" s="7">
        <f t="shared" si="157"/>
        <v>4.0907492710447371E-2</v>
      </c>
      <c r="Q742" s="26">
        <v>0.63879171151776104</v>
      </c>
      <c r="R742" s="8">
        <v>77.5</v>
      </c>
      <c r="S742" s="7">
        <f t="shared" si="158"/>
        <v>0.17303742073769759</v>
      </c>
      <c r="T742" s="38">
        <f t="shared" si="159"/>
        <v>0.28424554165530197</v>
      </c>
      <c r="U742" s="31">
        <v>45285.78125</v>
      </c>
      <c r="V742" s="31">
        <v>0</v>
      </c>
      <c r="W742" s="31">
        <v>0</v>
      </c>
      <c r="X742" s="31">
        <v>4228.67333984375</v>
      </c>
      <c r="Y742" s="31">
        <f t="shared" si="160"/>
        <v>12378.613647460938</v>
      </c>
      <c r="Z742" s="7">
        <f t="shared" si="161"/>
        <v>0.26358815269512742</v>
      </c>
      <c r="AA742" s="31" t="s">
        <v>1085</v>
      </c>
      <c r="AB742" s="31" t="s">
        <v>1088</v>
      </c>
      <c r="AC742" s="31" t="s">
        <v>1088</v>
      </c>
      <c r="AD742" s="31">
        <f t="shared" si="162"/>
        <v>0</v>
      </c>
      <c r="AE742" s="31">
        <f t="shared" si="163"/>
        <v>1</v>
      </c>
      <c r="AF742" s="7">
        <f t="shared" si="164"/>
        <v>0.5</v>
      </c>
      <c r="AG742" s="38">
        <f t="shared" si="165"/>
        <v>0.38179407634756368</v>
      </c>
      <c r="AH742" s="38">
        <f t="shared" si="166"/>
        <v>25.399065590751363</v>
      </c>
      <c r="AI742" s="38" t="str">
        <f t="shared" si="167"/>
        <v>G3</v>
      </c>
    </row>
    <row r="743" spans="1:35" x14ac:dyDescent="0.25">
      <c r="A743" s="1">
        <v>81736</v>
      </c>
      <c r="B743" s="1" t="s">
        <v>833</v>
      </c>
      <c r="C743" s="1">
        <v>81</v>
      </c>
      <c r="D743" s="1" t="s">
        <v>104</v>
      </c>
      <c r="E743" s="31">
        <v>89097.32484351522</v>
      </c>
      <c r="F743" s="31">
        <v>96378.248131212182</v>
      </c>
      <c r="G743" s="31">
        <v>111226.29756465489</v>
      </c>
      <c r="H743" s="31">
        <v>231645.08519676648</v>
      </c>
      <c r="I743" s="31">
        <f t="shared" si="154"/>
        <v>132086.73893403719</v>
      </c>
      <c r="J743" s="38">
        <f t="shared" si="155"/>
        <v>0.11821150096614449</v>
      </c>
      <c r="K743" s="31">
        <v>8036610.1400194075</v>
      </c>
      <c r="L743" s="31">
        <v>8169752.2502706219</v>
      </c>
      <c r="M743" s="31">
        <v>8764533.3780233283</v>
      </c>
      <c r="N743" s="31">
        <v>9307200.2736124136</v>
      </c>
      <c r="O743" s="31">
        <f t="shared" si="156"/>
        <v>8569524.0104814433</v>
      </c>
      <c r="P743" s="7">
        <f t="shared" si="157"/>
        <v>0.10956701433162747</v>
      </c>
      <c r="Q743" s="26">
        <v>0.67866449166366549</v>
      </c>
      <c r="R743" s="8">
        <v>366.89999389648438</v>
      </c>
      <c r="S743" s="7">
        <f t="shared" si="158"/>
        <v>0.8191926272583826</v>
      </c>
      <c r="T743" s="38">
        <f t="shared" si="159"/>
        <v>0.53580804441789187</v>
      </c>
      <c r="U743" s="31">
        <v>0</v>
      </c>
      <c r="V743" s="31">
        <v>225.97361755371094</v>
      </c>
      <c r="W743" s="31">
        <v>176.20399475097656</v>
      </c>
      <c r="X743" s="31">
        <v>40251.234375</v>
      </c>
      <c r="Y743" s="31">
        <f t="shared" si="160"/>
        <v>10163.352996826172</v>
      </c>
      <c r="Z743" s="7">
        <f t="shared" si="161"/>
        <v>0.21641675860619444</v>
      </c>
      <c r="AA743" s="31" t="s">
        <v>1087</v>
      </c>
      <c r="AB743" s="31" t="s">
        <v>1088</v>
      </c>
      <c r="AC743" s="31" t="s">
        <v>1087</v>
      </c>
      <c r="AD743" s="31">
        <f t="shared" si="162"/>
        <v>0</v>
      </c>
      <c r="AE743" s="31">
        <f t="shared" si="163"/>
        <v>0</v>
      </c>
      <c r="AF743" s="7">
        <f t="shared" si="164"/>
        <v>0</v>
      </c>
      <c r="AG743" s="38">
        <f t="shared" si="165"/>
        <v>0.10820837930309722</v>
      </c>
      <c r="AH743" s="38">
        <f t="shared" si="166"/>
        <v>25.407597489571121</v>
      </c>
      <c r="AI743" s="38" t="str">
        <f t="shared" si="167"/>
        <v>G3</v>
      </c>
    </row>
    <row r="744" spans="1:35" x14ac:dyDescent="0.25">
      <c r="A744" s="1">
        <v>70523</v>
      </c>
      <c r="B744" s="1" t="s">
        <v>1020</v>
      </c>
      <c r="C744" s="1">
        <v>70</v>
      </c>
      <c r="D744" s="1" t="s">
        <v>214</v>
      </c>
      <c r="E744" s="31">
        <v>105482.66250069982</v>
      </c>
      <c r="F744" s="31">
        <v>67086.13439432763</v>
      </c>
      <c r="G744" s="31">
        <v>114223.1687044557</v>
      </c>
      <c r="H744" s="31">
        <v>130258.51811935355</v>
      </c>
      <c r="I744" s="31">
        <f t="shared" si="154"/>
        <v>104262.62092970918</v>
      </c>
      <c r="J744" s="38">
        <f t="shared" si="155"/>
        <v>9.1435874715802903E-2</v>
      </c>
      <c r="K744" s="31">
        <v>4837285.7406232012</v>
      </c>
      <c r="L744" s="31">
        <v>4784050.5891910559</v>
      </c>
      <c r="M744" s="31">
        <v>5265618.4418589668</v>
      </c>
      <c r="N744" s="31">
        <v>5522597.0479507549</v>
      </c>
      <c r="O744" s="31">
        <f t="shared" si="156"/>
        <v>5102387.9549059952</v>
      </c>
      <c r="P744" s="7">
        <f t="shared" si="157"/>
        <v>5.037928863829793E-2</v>
      </c>
      <c r="Q744" s="26">
        <v>0.39065926034205528</v>
      </c>
      <c r="R744" s="8">
        <v>34.400001525878906</v>
      </c>
      <c r="S744" s="7">
        <f t="shared" si="158"/>
        <v>7.6806290805302546E-2</v>
      </c>
      <c r="T744" s="38">
        <f t="shared" si="159"/>
        <v>0.17261494659521859</v>
      </c>
      <c r="U744" s="31">
        <v>0</v>
      </c>
      <c r="V744" s="31">
        <v>0</v>
      </c>
      <c r="W744" s="31">
        <v>0</v>
      </c>
      <c r="X744" s="31">
        <v>0</v>
      </c>
      <c r="Y744" s="31">
        <f t="shared" si="160"/>
        <v>0</v>
      </c>
      <c r="Z744" s="7">
        <f t="shared" si="161"/>
        <v>0</v>
      </c>
      <c r="AA744" s="31" t="s">
        <v>1085</v>
      </c>
      <c r="AB744" s="31" t="s">
        <v>1086</v>
      </c>
      <c r="AC744" s="31" t="s">
        <v>1087</v>
      </c>
      <c r="AD744" s="31">
        <f t="shared" si="162"/>
        <v>1</v>
      </c>
      <c r="AE744" s="31">
        <f t="shared" si="163"/>
        <v>2</v>
      </c>
      <c r="AF744" s="7">
        <f t="shared" si="164"/>
        <v>1</v>
      </c>
      <c r="AG744" s="38">
        <f t="shared" si="165"/>
        <v>0.5</v>
      </c>
      <c r="AH744" s="38">
        <f t="shared" si="166"/>
        <v>25.468360710367381</v>
      </c>
      <c r="AI744" s="38" t="str">
        <f t="shared" si="167"/>
        <v>G3</v>
      </c>
    </row>
    <row r="745" spans="1:35" x14ac:dyDescent="0.25">
      <c r="A745" s="1">
        <v>76306</v>
      </c>
      <c r="B745" s="1" t="s">
        <v>554</v>
      </c>
      <c r="C745" s="1">
        <v>76</v>
      </c>
      <c r="D745" s="1" t="s">
        <v>57</v>
      </c>
      <c r="E745" s="31">
        <v>148855.14672612248</v>
      </c>
      <c r="F745" s="31">
        <v>168236.48640335948</v>
      </c>
      <c r="G745" s="31">
        <v>202488.85992935734</v>
      </c>
      <c r="H745" s="31">
        <v>237536.68315258707</v>
      </c>
      <c r="I745" s="31">
        <f t="shared" si="154"/>
        <v>189279.29405285657</v>
      </c>
      <c r="J745" s="38">
        <f t="shared" si="155"/>
        <v>0.17324887824888047</v>
      </c>
      <c r="K745" s="31">
        <v>10982958.754054779</v>
      </c>
      <c r="L745" s="31">
        <v>11037806.504107665</v>
      </c>
      <c r="M745" s="31">
        <v>12006462.95834804</v>
      </c>
      <c r="N745" s="31">
        <v>11830462.579667591</v>
      </c>
      <c r="O745" s="31">
        <f t="shared" si="156"/>
        <v>11464422.69904452</v>
      </c>
      <c r="P745" s="7">
        <f t="shared" si="157"/>
        <v>0.15898603531671907</v>
      </c>
      <c r="Q745" s="26">
        <v>0.48025846914049508</v>
      </c>
      <c r="R745" s="8">
        <v>173.30000305175781</v>
      </c>
      <c r="S745" s="7">
        <f t="shared" si="158"/>
        <v>0.38693400699240382</v>
      </c>
      <c r="T745" s="38">
        <f t="shared" si="159"/>
        <v>0.34205950381653932</v>
      </c>
      <c r="U745" s="31">
        <v>0</v>
      </c>
      <c r="V745" s="31">
        <v>154.99176025390625</v>
      </c>
      <c r="W745" s="31">
        <v>49.44622802734375</v>
      </c>
      <c r="X745" s="31">
        <v>0</v>
      </c>
      <c r="Y745" s="31">
        <f t="shared" si="160"/>
        <v>51.1094970703125</v>
      </c>
      <c r="Z745" s="7">
        <f t="shared" si="161"/>
        <v>1.0883171816824578E-3</v>
      </c>
      <c r="AA745" s="31" t="s">
        <v>1085</v>
      </c>
      <c r="AB745" s="31" t="s">
        <v>1087</v>
      </c>
      <c r="AC745" s="31" t="s">
        <v>1087</v>
      </c>
      <c r="AD745" s="31">
        <f t="shared" si="162"/>
        <v>0</v>
      </c>
      <c r="AE745" s="31">
        <f t="shared" si="163"/>
        <v>1</v>
      </c>
      <c r="AF745" s="7">
        <f t="shared" si="164"/>
        <v>0.5</v>
      </c>
      <c r="AG745" s="38">
        <f t="shared" si="165"/>
        <v>0.25054415859084123</v>
      </c>
      <c r="AH745" s="38">
        <f t="shared" si="166"/>
        <v>25.528418021875371</v>
      </c>
      <c r="AI745" s="38" t="str">
        <f t="shared" si="167"/>
        <v>G3</v>
      </c>
    </row>
    <row r="746" spans="1:35" x14ac:dyDescent="0.25">
      <c r="A746" s="1">
        <v>27372</v>
      </c>
      <c r="B746" s="1" t="s">
        <v>162</v>
      </c>
      <c r="C746" s="1">
        <v>27</v>
      </c>
      <c r="D746" s="1" t="s">
        <v>1145</v>
      </c>
      <c r="E746" s="31">
        <v>853114.31202525098</v>
      </c>
      <c r="F746" s="31">
        <v>213586.70800524607</v>
      </c>
      <c r="G746" s="31">
        <v>422657.14286952571</v>
      </c>
      <c r="H746" s="31">
        <v>278618.26661912428</v>
      </c>
      <c r="I746" s="31">
        <f t="shared" si="154"/>
        <v>441994.10737978673</v>
      </c>
      <c r="J746" s="38">
        <f t="shared" si="155"/>
        <v>0.41644067999850604</v>
      </c>
      <c r="K746" s="31">
        <v>3661737.8425002969</v>
      </c>
      <c r="L746" s="31">
        <v>3176823.6068699425</v>
      </c>
      <c r="M746" s="31">
        <v>3773715.6835693237</v>
      </c>
      <c r="N746" s="31">
        <v>3121642.861247154</v>
      </c>
      <c r="O746" s="31">
        <f t="shared" si="156"/>
        <v>3433479.998546679</v>
      </c>
      <c r="P746" s="7">
        <f t="shared" si="157"/>
        <v>2.1889242460396835E-2</v>
      </c>
      <c r="Q746" s="26">
        <v>0.4880988249472733</v>
      </c>
      <c r="R746" s="8">
        <v>182.10000610351563</v>
      </c>
      <c r="S746" s="7">
        <f t="shared" si="158"/>
        <v>0.4065821338383398</v>
      </c>
      <c r="T746" s="38">
        <f t="shared" si="159"/>
        <v>0.30552340041533665</v>
      </c>
      <c r="U746" s="31">
        <v>3894.561279296875</v>
      </c>
      <c r="V746" s="31">
        <v>4338.4521484375</v>
      </c>
      <c r="W746" s="31">
        <v>3048.6865234375</v>
      </c>
      <c r="X746" s="31">
        <v>5421.81396484375</v>
      </c>
      <c r="Y746" s="31">
        <f t="shared" si="160"/>
        <v>4175.8784790039063</v>
      </c>
      <c r="Z746" s="7">
        <f t="shared" si="161"/>
        <v>8.8920466015655369E-2</v>
      </c>
      <c r="AA746" s="31" t="s">
        <v>1087</v>
      </c>
      <c r="AB746" s="31" t="s">
        <v>1087</v>
      </c>
      <c r="AC746" s="31" t="s">
        <v>1087</v>
      </c>
      <c r="AD746" s="31">
        <f t="shared" si="162"/>
        <v>0</v>
      </c>
      <c r="AE746" s="31">
        <f t="shared" si="163"/>
        <v>0</v>
      </c>
      <c r="AF746" s="7">
        <f t="shared" si="164"/>
        <v>0</v>
      </c>
      <c r="AG746" s="38">
        <f t="shared" si="165"/>
        <v>4.4460233007827685E-2</v>
      </c>
      <c r="AH746" s="38">
        <f t="shared" si="166"/>
        <v>25.547477114055678</v>
      </c>
      <c r="AI746" s="38" t="str">
        <f t="shared" si="167"/>
        <v>G3</v>
      </c>
    </row>
    <row r="747" spans="1:35" x14ac:dyDescent="0.25">
      <c r="A747" s="1">
        <v>17388</v>
      </c>
      <c r="B747" s="1" t="s">
        <v>304</v>
      </c>
      <c r="C747" s="1">
        <v>17</v>
      </c>
      <c r="D747" s="1" t="s">
        <v>96</v>
      </c>
      <c r="E747" s="31">
        <v>83032.27994958483</v>
      </c>
      <c r="F747" s="31">
        <v>100230.61804306542</v>
      </c>
      <c r="G747" s="31">
        <v>115297.97820578176</v>
      </c>
      <c r="H747" s="31">
        <v>116078.97723162599</v>
      </c>
      <c r="I747" s="31">
        <f t="shared" si="154"/>
        <v>103659.9633575145</v>
      </c>
      <c r="J747" s="38">
        <f t="shared" si="155"/>
        <v>9.0855926991763175E-2</v>
      </c>
      <c r="K747" s="31">
        <v>7792528.9590649521</v>
      </c>
      <c r="L747" s="31">
        <v>7978331.8342763577</v>
      </c>
      <c r="M747" s="31">
        <v>8866962.1526954602</v>
      </c>
      <c r="N747" s="31">
        <v>9259750.8248855527</v>
      </c>
      <c r="O747" s="31">
        <f t="shared" si="156"/>
        <v>8474393.4427305814</v>
      </c>
      <c r="P747" s="7">
        <f t="shared" si="157"/>
        <v>0.10794303365742396</v>
      </c>
      <c r="Q747" s="26">
        <v>0.40359477124183007</v>
      </c>
      <c r="R747" s="8">
        <v>183.60000610351563</v>
      </c>
      <c r="S747" s="7">
        <f t="shared" si="158"/>
        <v>0.4099312452074565</v>
      </c>
      <c r="T747" s="38">
        <f t="shared" si="159"/>
        <v>0.30715635003557018</v>
      </c>
      <c r="U747" s="31">
        <v>8217.2001953125</v>
      </c>
      <c r="V747" s="31">
        <v>9919.810546875</v>
      </c>
      <c r="W747" s="31">
        <v>25359.5625</v>
      </c>
      <c r="X747" s="31">
        <v>1034.8583984375</v>
      </c>
      <c r="Y747" s="31">
        <f t="shared" si="160"/>
        <v>11132.85791015625</v>
      </c>
      <c r="Z747" s="7">
        <f t="shared" si="161"/>
        <v>0.23706123596137407</v>
      </c>
      <c r="AA747" s="31" t="s">
        <v>1087</v>
      </c>
      <c r="AB747" s="31" t="s">
        <v>1086</v>
      </c>
      <c r="AC747" s="31" t="s">
        <v>1087</v>
      </c>
      <c r="AD747" s="31">
        <f t="shared" si="162"/>
        <v>1</v>
      </c>
      <c r="AE747" s="31">
        <f t="shared" si="163"/>
        <v>1</v>
      </c>
      <c r="AF747" s="7">
        <f t="shared" si="164"/>
        <v>0.5</v>
      </c>
      <c r="AG747" s="38">
        <f t="shared" si="165"/>
        <v>0.36853061798068704</v>
      </c>
      <c r="AH747" s="38">
        <f t="shared" si="166"/>
        <v>25.551429833600679</v>
      </c>
      <c r="AI747" s="38" t="str">
        <f t="shared" si="167"/>
        <v>G3</v>
      </c>
    </row>
    <row r="748" spans="1:35" x14ac:dyDescent="0.25">
      <c r="A748" s="1">
        <v>63212</v>
      </c>
      <c r="B748" s="1" t="s">
        <v>410</v>
      </c>
      <c r="C748" s="1">
        <v>63</v>
      </c>
      <c r="D748" s="1" t="s">
        <v>1184</v>
      </c>
      <c r="E748" s="31">
        <v>117762.38987870836</v>
      </c>
      <c r="F748" s="31">
        <v>123765.01949550409</v>
      </c>
      <c r="G748" s="31">
        <v>201454.09245646634</v>
      </c>
      <c r="H748" s="31">
        <v>168252.2168820136</v>
      </c>
      <c r="I748" s="31">
        <f t="shared" si="154"/>
        <v>152808.4296781731</v>
      </c>
      <c r="J748" s="38">
        <f t="shared" si="155"/>
        <v>0.13815233957795031</v>
      </c>
      <c r="K748" s="31">
        <v>10657936.338116925</v>
      </c>
      <c r="L748" s="31">
        <v>9995678.4661945123</v>
      </c>
      <c r="M748" s="31">
        <v>10341419.155113168</v>
      </c>
      <c r="N748" s="31">
        <v>13133234.47101647</v>
      </c>
      <c r="O748" s="31">
        <f t="shared" si="156"/>
        <v>11032067.10761027</v>
      </c>
      <c r="P748" s="7">
        <f t="shared" si="157"/>
        <v>0.151605262327832</v>
      </c>
      <c r="Q748" s="26">
        <v>0.56475023562676718</v>
      </c>
      <c r="R748" s="8">
        <v>185</v>
      </c>
      <c r="S748" s="7">
        <f t="shared" si="158"/>
        <v>0.41305706885772975</v>
      </c>
      <c r="T748" s="38">
        <f t="shared" si="159"/>
        <v>0.37647085560410964</v>
      </c>
      <c r="U748" s="31">
        <v>200.19871520996094</v>
      </c>
      <c r="V748" s="31">
        <v>0</v>
      </c>
      <c r="W748" s="31">
        <v>0</v>
      </c>
      <c r="X748" s="31">
        <v>942.507080078125</v>
      </c>
      <c r="Y748" s="31">
        <f t="shared" si="160"/>
        <v>285.67644882202148</v>
      </c>
      <c r="Z748" s="7">
        <f t="shared" si="161"/>
        <v>6.0831470759204311E-3</v>
      </c>
      <c r="AA748" s="31" t="s">
        <v>1085</v>
      </c>
      <c r="AB748" s="31" t="s">
        <v>1088</v>
      </c>
      <c r="AC748" s="31" t="s">
        <v>1088</v>
      </c>
      <c r="AD748" s="31">
        <f t="shared" si="162"/>
        <v>0</v>
      </c>
      <c r="AE748" s="31">
        <f t="shared" si="163"/>
        <v>1</v>
      </c>
      <c r="AF748" s="7">
        <f t="shared" si="164"/>
        <v>0.5</v>
      </c>
      <c r="AG748" s="38">
        <f t="shared" si="165"/>
        <v>0.2530415735379602</v>
      </c>
      <c r="AH748" s="38">
        <f t="shared" si="166"/>
        <v>25.588825624000673</v>
      </c>
      <c r="AI748" s="38" t="str">
        <f t="shared" si="167"/>
        <v>G3</v>
      </c>
    </row>
    <row r="749" spans="1:35" x14ac:dyDescent="0.25">
      <c r="A749" s="1">
        <v>5579</v>
      </c>
      <c r="B749" s="1" t="s">
        <v>537</v>
      </c>
      <c r="C749" s="1">
        <v>5</v>
      </c>
      <c r="D749" s="1" t="s">
        <v>15</v>
      </c>
      <c r="E749" s="31">
        <v>275588.32958453184</v>
      </c>
      <c r="F749" s="31">
        <v>288748.41660169471</v>
      </c>
      <c r="G749" s="31">
        <v>220822.70457389133</v>
      </c>
      <c r="H749" s="31">
        <v>101584.94408620909</v>
      </c>
      <c r="I749" s="31">
        <f t="shared" si="154"/>
        <v>221686.09871158176</v>
      </c>
      <c r="J749" s="38">
        <f t="shared" si="155"/>
        <v>0.20443450251107209</v>
      </c>
      <c r="K749" s="31">
        <v>10528291.395809427</v>
      </c>
      <c r="L749" s="31">
        <v>10262690.968668561</v>
      </c>
      <c r="M749" s="31">
        <v>10600883.712082768</v>
      </c>
      <c r="N749" s="31">
        <v>10013914.535907345</v>
      </c>
      <c r="O749" s="31">
        <f t="shared" si="156"/>
        <v>10351445.153117025</v>
      </c>
      <c r="P749" s="7">
        <f t="shared" si="157"/>
        <v>0.13998631663384253</v>
      </c>
      <c r="Q749" s="26">
        <v>0.89763880297762511</v>
      </c>
      <c r="R749" s="8">
        <v>193</v>
      </c>
      <c r="S749" s="7">
        <f t="shared" si="158"/>
        <v>0.43091899615968565</v>
      </c>
      <c r="T749" s="38">
        <f t="shared" si="159"/>
        <v>0.48951470525705104</v>
      </c>
      <c r="U749" s="31">
        <v>10415.6142578125</v>
      </c>
      <c r="V749" s="31">
        <v>629.21142578125</v>
      </c>
      <c r="W749" s="31">
        <v>9201.1376953125</v>
      </c>
      <c r="X749" s="31">
        <v>8049.84716796875</v>
      </c>
      <c r="Y749" s="31">
        <f t="shared" si="160"/>
        <v>7073.95263671875</v>
      </c>
      <c r="Z749" s="7">
        <f t="shared" si="161"/>
        <v>0.15063157804815921</v>
      </c>
      <c r="AA749" s="31" t="s">
        <v>1087</v>
      </c>
      <c r="AB749" s="31" t="s">
        <v>1088</v>
      </c>
      <c r="AC749" s="31" t="s">
        <v>1087</v>
      </c>
      <c r="AD749" s="31">
        <f t="shared" si="162"/>
        <v>0</v>
      </c>
      <c r="AE749" s="31">
        <f t="shared" si="163"/>
        <v>0</v>
      </c>
      <c r="AF749" s="7">
        <f t="shared" si="164"/>
        <v>0</v>
      </c>
      <c r="AG749" s="38">
        <f t="shared" si="165"/>
        <v>7.5315789024079607E-2</v>
      </c>
      <c r="AH749" s="38">
        <f t="shared" si="166"/>
        <v>25.642166559740094</v>
      </c>
      <c r="AI749" s="38" t="str">
        <f t="shared" si="167"/>
        <v>G3</v>
      </c>
    </row>
    <row r="750" spans="1:35" x14ac:dyDescent="0.25">
      <c r="A750" s="1">
        <v>25841</v>
      </c>
      <c r="B750" s="1" t="s">
        <v>608</v>
      </c>
      <c r="C750" s="1">
        <v>25</v>
      </c>
      <c r="D750" s="1" t="s">
        <v>61</v>
      </c>
      <c r="E750" s="31">
        <v>165381.56739567147</v>
      </c>
      <c r="F750" s="31">
        <v>357923.97048398538</v>
      </c>
      <c r="G750" s="31">
        <v>246425.28019012755</v>
      </c>
      <c r="H750" s="31">
        <v>326367.97741330863</v>
      </c>
      <c r="I750" s="31">
        <f t="shared" si="154"/>
        <v>274024.69887077325</v>
      </c>
      <c r="J750" s="38">
        <f t="shared" si="155"/>
        <v>0.25480083563654959</v>
      </c>
      <c r="K750" s="31">
        <v>24602746.960867941</v>
      </c>
      <c r="L750" s="31">
        <v>16114045.156137126</v>
      </c>
      <c r="M750" s="31">
        <v>35353363.174625479</v>
      </c>
      <c r="N750" s="31">
        <v>30381285.264591768</v>
      </c>
      <c r="O750" s="31">
        <f t="shared" si="156"/>
        <v>26612860.139055576</v>
      </c>
      <c r="P750" s="7">
        <f t="shared" si="157"/>
        <v>0.417586086053155</v>
      </c>
      <c r="Q750" s="26">
        <v>0.14255595199481025</v>
      </c>
      <c r="R750" s="8">
        <v>59</v>
      </c>
      <c r="S750" s="7">
        <f t="shared" si="158"/>
        <v>0.13173171385192461</v>
      </c>
      <c r="T750" s="38">
        <f t="shared" si="159"/>
        <v>0.23062458396662996</v>
      </c>
      <c r="U750" s="31">
        <v>10137.1298828125</v>
      </c>
      <c r="V750" s="31">
        <v>3327.416748046875</v>
      </c>
      <c r="W750" s="31">
        <v>0</v>
      </c>
      <c r="X750" s="31">
        <v>0</v>
      </c>
      <c r="Y750" s="31">
        <f t="shared" si="160"/>
        <v>3366.1366577148438</v>
      </c>
      <c r="Z750" s="7">
        <f t="shared" si="161"/>
        <v>7.1677957531892184E-2</v>
      </c>
      <c r="AA750" s="31" t="s">
        <v>1085</v>
      </c>
      <c r="AB750" s="31" t="s">
        <v>1087</v>
      </c>
      <c r="AC750" s="31" t="s">
        <v>1087</v>
      </c>
      <c r="AD750" s="31">
        <f t="shared" si="162"/>
        <v>0</v>
      </c>
      <c r="AE750" s="31">
        <f t="shared" si="163"/>
        <v>1</v>
      </c>
      <c r="AF750" s="7">
        <f t="shared" si="164"/>
        <v>0.5</v>
      </c>
      <c r="AG750" s="38">
        <f t="shared" si="165"/>
        <v>0.28583897876594611</v>
      </c>
      <c r="AH750" s="38">
        <f t="shared" si="166"/>
        <v>25.708813278970855</v>
      </c>
      <c r="AI750" s="38" t="str">
        <f t="shared" si="167"/>
        <v>G3</v>
      </c>
    </row>
    <row r="751" spans="1:35" x14ac:dyDescent="0.25">
      <c r="A751" s="1">
        <v>54313</v>
      </c>
      <c r="B751" s="1" t="s">
        <v>64</v>
      </c>
      <c r="C751" s="1">
        <v>54</v>
      </c>
      <c r="D751" s="1" t="s">
        <v>12</v>
      </c>
      <c r="E751" s="31">
        <v>46529.583082723439</v>
      </c>
      <c r="F751" s="31">
        <v>34008.379506528618</v>
      </c>
      <c r="G751" s="31">
        <v>78513.90839217024</v>
      </c>
      <c r="H751" s="31">
        <v>78602.660124148038</v>
      </c>
      <c r="I751" s="31">
        <f t="shared" si="154"/>
        <v>59413.632776392587</v>
      </c>
      <c r="J751" s="38">
        <f t="shared" si="155"/>
        <v>4.8276923754179961E-2</v>
      </c>
      <c r="K751" s="31">
        <v>4285593.3758320631</v>
      </c>
      <c r="L751" s="31">
        <v>4902091.7232343098</v>
      </c>
      <c r="M751" s="31">
        <v>5233327.583197468</v>
      </c>
      <c r="N751" s="31">
        <v>5394229.5594522497</v>
      </c>
      <c r="O751" s="31">
        <f t="shared" si="156"/>
        <v>4953810.5604290226</v>
      </c>
      <c r="P751" s="7">
        <f t="shared" si="157"/>
        <v>4.7842913391531586E-2</v>
      </c>
      <c r="Q751" s="26">
        <v>0.49362313633914134</v>
      </c>
      <c r="R751" s="8">
        <v>45.400001525878906</v>
      </c>
      <c r="S751" s="7">
        <f t="shared" si="158"/>
        <v>0.10136644084549189</v>
      </c>
      <c r="T751" s="38">
        <f t="shared" si="159"/>
        <v>0.21427749685872158</v>
      </c>
      <c r="U751" s="31">
        <v>0</v>
      </c>
      <c r="V751" s="31">
        <v>1472.57861328125</v>
      </c>
      <c r="W751" s="31">
        <v>0</v>
      </c>
      <c r="X751" s="31">
        <v>2030.7166748046875</v>
      </c>
      <c r="Y751" s="31">
        <f t="shared" si="160"/>
        <v>875.82382202148438</v>
      </c>
      <c r="Z751" s="7">
        <f t="shared" si="161"/>
        <v>1.8649647683315628E-2</v>
      </c>
      <c r="AA751" s="31" t="s">
        <v>1085</v>
      </c>
      <c r="AB751" s="31" t="s">
        <v>1086</v>
      </c>
      <c r="AC751" s="31" t="s">
        <v>1086</v>
      </c>
      <c r="AD751" s="31">
        <f t="shared" si="162"/>
        <v>1</v>
      </c>
      <c r="AE751" s="31">
        <f t="shared" si="163"/>
        <v>2</v>
      </c>
      <c r="AF751" s="7">
        <f t="shared" si="164"/>
        <v>1</v>
      </c>
      <c r="AG751" s="38">
        <f t="shared" si="165"/>
        <v>0.50932482384165778</v>
      </c>
      <c r="AH751" s="38">
        <f t="shared" si="166"/>
        <v>25.729308148485309</v>
      </c>
      <c r="AI751" s="38" t="str">
        <f t="shared" si="167"/>
        <v>G3</v>
      </c>
    </row>
    <row r="752" spans="1:35" x14ac:dyDescent="0.25">
      <c r="A752" s="1">
        <v>27075</v>
      </c>
      <c r="B752" s="1" t="s">
        <v>1148</v>
      </c>
      <c r="C752" s="1">
        <v>27</v>
      </c>
      <c r="D752" s="1" t="s">
        <v>1145</v>
      </c>
      <c r="E752" s="31">
        <v>110246.18083779173</v>
      </c>
      <c r="F752" s="31">
        <v>61460.884884950712</v>
      </c>
      <c r="G752" s="31">
        <v>130527.94071018182</v>
      </c>
      <c r="H752" s="31">
        <v>155191.2769290224</v>
      </c>
      <c r="I752" s="31">
        <f t="shared" si="154"/>
        <v>114356.57084048666</v>
      </c>
      <c r="J752" s="38">
        <f t="shared" si="155"/>
        <v>0.10114945593906419</v>
      </c>
      <c r="K752" s="31">
        <v>2375691.9486078601</v>
      </c>
      <c r="L752" s="31">
        <v>2466206.1467861552</v>
      </c>
      <c r="M752" s="31">
        <v>2552379.1989932857</v>
      </c>
      <c r="N752" s="31">
        <v>2498515.6649141638</v>
      </c>
      <c r="O752" s="31">
        <f t="shared" si="156"/>
        <v>2473198.2398253661</v>
      </c>
      <c r="P752" s="7">
        <f t="shared" si="157"/>
        <v>5.4962043988801583E-3</v>
      </c>
      <c r="Q752" s="26">
        <v>0.52138951431328406</v>
      </c>
      <c r="R752" s="8">
        <v>313.29998779296875</v>
      </c>
      <c r="S752" s="7">
        <f t="shared" si="158"/>
        <v>0.69951770070770913</v>
      </c>
      <c r="T752" s="38">
        <f t="shared" si="159"/>
        <v>0.40880113980662447</v>
      </c>
      <c r="U752" s="31">
        <v>4509.17578125</v>
      </c>
      <c r="V752" s="31">
        <v>0</v>
      </c>
      <c r="W752" s="31">
        <v>0</v>
      </c>
      <c r="X752" s="31">
        <v>0</v>
      </c>
      <c r="Y752" s="31">
        <f t="shared" si="160"/>
        <v>1127.2939453125</v>
      </c>
      <c r="Z752" s="7">
        <f t="shared" si="161"/>
        <v>2.4004410918041095E-2</v>
      </c>
      <c r="AA752" s="31" t="s">
        <v>1085</v>
      </c>
      <c r="AB752" s="31" t="s">
        <v>1088</v>
      </c>
      <c r="AC752" s="31" t="s">
        <v>1087</v>
      </c>
      <c r="AD752" s="31">
        <f t="shared" si="162"/>
        <v>0</v>
      </c>
      <c r="AE752" s="31">
        <f t="shared" si="163"/>
        <v>1</v>
      </c>
      <c r="AF752" s="7">
        <f t="shared" si="164"/>
        <v>0.5</v>
      </c>
      <c r="AG752" s="38">
        <f t="shared" si="165"/>
        <v>0.26200220545902053</v>
      </c>
      <c r="AH752" s="38">
        <f t="shared" si="166"/>
        <v>25.731760040156974</v>
      </c>
      <c r="AI752" s="38" t="str">
        <f t="shared" si="167"/>
        <v>G3</v>
      </c>
    </row>
    <row r="753" spans="1:35" x14ac:dyDescent="0.25">
      <c r="A753" s="1">
        <v>13838</v>
      </c>
      <c r="B753" s="1" t="s">
        <v>1109</v>
      </c>
      <c r="C753" s="1">
        <v>13</v>
      </c>
      <c r="D753" s="1" t="s">
        <v>222</v>
      </c>
      <c r="E753" s="31">
        <v>72214.271261145288</v>
      </c>
      <c r="F753" s="31">
        <v>97103.841466817976</v>
      </c>
      <c r="G753" s="31">
        <v>130788.9808179393</v>
      </c>
      <c r="H753" s="31">
        <v>151885.30761292213</v>
      </c>
      <c r="I753" s="31">
        <f t="shared" si="154"/>
        <v>112998.10028970617</v>
      </c>
      <c r="J753" s="38">
        <f t="shared" si="155"/>
        <v>9.9842176415086595E-2</v>
      </c>
      <c r="K753" s="31">
        <v>7273197.5767024597</v>
      </c>
      <c r="L753" s="31">
        <v>7479408.2305496419</v>
      </c>
      <c r="M753" s="31">
        <v>8753878.3425962944</v>
      </c>
      <c r="N753" s="31">
        <v>8786574.9682611171</v>
      </c>
      <c r="O753" s="31">
        <f t="shared" si="156"/>
        <v>8073264.7795273773</v>
      </c>
      <c r="P753" s="7">
        <f t="shared" si="157"/>
        <v>0.10109533777677795</v>
      </c>
      <c r="Q753" s="26">
        <v>0.92629174225626554</v>
      </c>
      <c r="R753" s="8">
        <v>102.5</v>
      </c>
      <c r="S753" s="7">
        <f t="shared" si="158"/>
        <v>0.22885594355630973</v>
      </c>
      <c r="T753" s="38">
        <f t="shared" si="159"/>
        <v>0.41874767452978445</v>
      </c>
      <c r="U753" s="31">
        <v>0</v>
      </c>
      <c r="V753" s="31">
        <v>0</v>
      </c>
      <c r="W753" s="31">
        <v>0</v>
      </c>
      <c r="X753" s="31">
        <v>1411.005859375</v>
      </c>
      <c r="Y753" s="31">
        <f t="shared" si="160"/>
        <v>352.75146484375</v>
      </c>
      <c r="Z753" s="7">
        <f t="shared" si="161"/>
        <v>7.5114313788875895E-3</v>
      </c>
      <c r="AA753" s="31" t="s">
        <v>1085</v>
      </c>
      <c r="AB753" s="31" t="s">
        <v>1087</v>
      </c>
      <c r="AC753" s="31" t="s">
        <v>1087</v>
      </c>
      <c r="AD753" s="31">
        <f t="shared" si="162"/>
        <v>0</v>
      </c>
      <c r="AE753" s="31">
        <f t="shared" si="163"/>
        <v>1</v>
      </c>
      <c r="AF753" s="7">
        <f t="shared" si="164"/>
        <v>0.5</v>
      </c>
      <c r="AG753" s="38">
        <f t="shared" si="165"/>
        <v>0.25375571568944377</v>
      </c>
      <c r="AH753" s="38">
        <f t="shared" si="166"/>
        <v>25.744852221143827</v>
      </c>
      <c r="AI753" s="38" t="str">
        <f t="shared" si="167"/>
        <v>G3</v>
      </c>
    </row>
    <row r="754" spans="1:35" x14ac:dyDescent="0.25">
      <c r="A754" s="1">
        <v>63190</v>
      </c>
      <c r="B754" s="1" t="s">
        <v>708</v>
      </c>
      <c r="C754" s="1">
        <v>63</v>
      </c>
      <c r="D754" s="1" t="s">
        <v>1184</v>
      </c>
      <c r="E754" s="31">
        <v>93798.482000899792</v>
      </c>
      <c r="F754" s="31">
        <v>111125.91952309641</v>
      </c>
      <c r="G754" s="31">
        <v>109996.87265194142</v>
      </c>
      <c r="H754" s="31">
        <v>116055.49250996113</v>
      </c>
      <c r="I754" s="31">
        <f t="shared" si="154"/>
        <v>107744.19167147469</v>
      </c>
      <c r="J754" s="38">
        <f t="shared" si="155"/>
        <v>9.4786249988475971E-2</v>
      </c>
      <c r="K754" s="31">
        <v>8074816.6610250911</v>
      </c>
      <c r="L754" s="31">
        <v>8237709.9547704635</v>
      </c>
      <c r="M754" s="31">
        <v>8499641.0377401691</v>
      </c>
      <c r="N754" s="31">
        <v>8333296.479739204</v>
      </c>
      <c r="O754" s="31">
        <f t="shared" si="156"/>
        <v>8286366.0333187319</v>
      </c>
      <c r="P754" s="7">
        <f t="shared" si="157"/>
        <v>0.10473320440564143</v>
      </c>
      <c r="Q754" s="26">
        <v>0.75191490785028603</v>
      </c>
      <c r="R754" s="8">
        <v>191.80000305175781</v>
      </c>
      <c r="S754" s="7">
        <f t="shared" si="158"/>
        <v>0.42823971387817678</v>
      </c>
      <c r="T754" s="38">
        <f t="shared" si="159"/>
        <v>0.42829594204470145</v>
      </c>
      <c r="U754" s="31">
        <v>106.63911437988281</v>
      </c>
      <c r="V754" s="31">
        <v>0</v>
      </c>
      <c r="W754" s="31">
        <v>0</v>
      </c>
      <c r="X754" s="31">
        <v>0</v>
      </c>
      <c r="Y754" s="31">
        <f t="shared" si="160"/>
        <v>26.659778594970703</v>
      </c>
      <c r="Z754" s="7">
        <f t="shared" si="161"/>
        <v>5.67688918261927E-4</v>
      </c>
      <c r="AA754" s="31" t="s">
        <v>1085</v>
      </c>
      <c r="AB754" s="31" t="s">
        <v>1088</v>
      </c>
      <c r="AC754" s="31" t="s">
        <v>1087</v>
      </c>
      <c r="AD754" s="31">
        <f t="shared" si="162"/>
        <v>0</v>
      </c>
      <c r="AE754" s="31">
        <f t="shared" si="163"/>
        <v>1</v>
      </c>
      <c r="AF754" s="7">
        <f t="shared" si="164"/>
        <v>0.5</v>
      </c>
      <c r="AG754" s="38">
        <f t="shared" si="165"/>
        <v>0.25028384445913099</v>
      </c>
      <c r="AH754" s="38">
        <f t="shared" si="166"/>
        <v>25.778867883076945</v>
      </c>
      <c r="AI754" s="38" t="str">
        <f t="shared" si="167"/>
        <v>G3</v>
      </c>
    </row>
    <row r="755" spans="1:35" x14ac:dyDescent="0.25">
      <c r="A755" s="1">
        <v>70265</v>
      </c>
      <c r="B755" s="1" t="s">
        <v>458</v>
      </c>
      <c r="C755" s="1">
        <v>70</v>
      </c>
      <c r="D755" s="1" t="s">
        <v>214</v>
      </c>
      <c r="E755" s="31">
        <v>37847.476617224929</v>
      </c>
      <c r="F755" s="31">
        <v>50729.360273995837</v>
      </c>
      <c r="G755" s="31">
        <v>75327.294664024259</v>
      </c>
      <c r="H755" s="31">
        <v>108161.46470473713</v>
      </c>
      <c r="I755" s="31">
        <f t="shared" si="154"/>
        <v>68016.399064995538</v>
      </c>
      <c r="J755" s="38">
        <f t="shared" si="155"/>
        <v>5.6555513387347878E-2</v>
      </c>
      <c r="K755" s="31">
        <v>6459269.4623714304</v>
      </c>
      <c r="L755" s="31">
        <v>6681829.4835186712</v>
      </c>
      <c r="M755" s="31">
        <v>6152491.8765464388</v>
      </c>
      <c r="N755" s="31">
        <v>7192902.4816880552</v>
      </c>
      <c r="O755" s="31">
        <f t="shared" si="156"/>
        <v>6621623.3260311494</v>
      </c>
      <c r="P755" s="7">
        <f t="shared" si="157"/>
        <v>7.6314263490282808E-2</v>
      </c>
      <c r="Q755" s="26">
        <v>0.37745379405349561</v>
      </c>
      <c r="R755" s="8">
        <v>90.099998474121094</v>
      </c>
      <c r="S755" s="7">
        <f t="shared" si="158"/>
        <v>0.20116995283138586</v>
      </c>
      <c r="T755" s="38">
        <f t="shared" si="159"/>
        <v>0.21831267012505476</v>
      </c>
      <c r="U755" s="31">
        <v>74132.046875</v>
      </c>
      <c r="V755" s="31">
        <v>4945.00048828125</v>
      </c>
      <c r="W755" s="31">
        <v>103489.1953125</v>
      </c>
      <c r="X755" s="31">
        <v>5875.2724609375</v>
      </c>
      <c r="Y755" s="31">
        <f t="shared" si="160"/>
        <v>47110.378784179688</v>
      </c>
      <c r="Z755" s="7">
        <f t="shared" si="161"/>
        <v>1</v>
      </c>
      <c r="AA755" s="31" t="s">
        <v>1087</v>
      </c>
      <c r="AB755" s="31" t="s">
        <v>1087</v>
      </c>
      <c r="AC755" s="31" t="s">
        <v>1087</v>
      </c>
      <c r="AD755" s="31">
        <f t="shared" si="162"/>
        <v>0</v>
      </c>
      <c r="AE755" s="31">
        <f t="shared" si="163"/>
        <v>0</v>
      </c>
      <c r="AF755" s="7">
        <f t="shared" si="164"/>
        <v>0</v>
      </c>
      <c r="AG755" s="38">
        <f t="shared" si="165"/>
        <v>0.5</v>
      </c>
      <c r="AH755" s="38">
        <f t="shared" si="166"/>
        <v>25.828939450413419</v>
      </c>
      <c r="AI755" s="38" t="str">
        <f t="shared" si="167"/>
        <v>G3</v>
      </c>
    </row>
    <row r="756" spans="1:35" x14ac:dyDescent="0.25">
      <c r="A756" s="1">
        <v>15600</v>
      </c>
      <c r="B756" s="1" t="s">
        <v>478</v>
      </c>
      <c r="C756" s="1">
        <v>15</v>
      </c>
      <c r="D756" s="1" t="s">
        <v>827</v>
      </c>
      <c r="E756" s="31">
        <v>124935.95692060971</v>
      </c>
      <c r="F756" s="31">
        <v>53620.843010327611</v>
      </c>
      <c r="G756" s="31">
        <v>75509.99309556908</v>
      </c>
      <c r="H756" s="31">
        <v>101085.88371411611</v>
      </c>
      <c r="I756" s="31">
        <f t="shared" si="154"/>
        <v>88788.169185155624</v>
      </c>
      <c r="J756" s="38">
        <f t="shared" si="155"/>
        <v>7.6544544242123105E-2</v>
      </c>
      <c r="K756" s="31">
        <v>8837058.3335742895</v>
      </c>
      <c r="L756" s="31">
        <v>8998610.2993128505</v>
      </c>
      <c r="M756" s="31">
        <v>11718034.851666195</v>
      </c>
      <c r="N756" s="31">
        <v>9086006.2511556502</v>
      </c>
      <c r="O756" s="31">
        <f t="shared" si="156"/>
        <v>9659927.4339272473</v>
      </c>
      <c r="P756" s="7">
        <f t="shared" si="157"/>
        <v>0.12818136856736456</v>
      </c>
      <c r="Q756" s="26">
        <v>0.25206064174271414</v>
      </c>
      <c r="R756" s="8">
        <v>83.300003051757813</v>
      </c>
      <c r="S756" s="7">
        <f t="shared" si="158"/>
        <v>0.18598732484540015</v>
      </c>
      <c r="T756" s="38">
        <f t="shared" si="159"/>
        <v>0.18874311171849292</v>
      </c>
      <c r="U756" s="31">
        <v>0</v>
      </c>
      <c r="V756" s="31">
        <v>0</v>
      </c>
      <c r="W756" s="31">
        <v>2142.484130859375</v>
      </c>
      <c r="X756" s="31">
        <v>1766.264404296875</v>
      </c>
      <c r="Y756" s="31">
        <f t="shared" si="160"/>
        <v>977.1871337890625</v>
      </c>
      <c r="Z756" s="7">
        <f t="shared" si="161"/>
        <v>2.0808061287682103E-2</v>
      </c>
      <c r="AA756" s="31" t="s">
        <v>1085</v>
      </c>
      <c r="AB756" s="31" t="s">
        <v>1086</v>
      </c>
      <c r="AC756" s="31" t="s">
        <v>1088</v>
      </c>
      <c r="AD756" s="31">
        <f t="shared" si="162"/>
        <v>1</v>
      </c>
      <c r="AE756" s="31">
        <f t="shared" si="163"/>
        <v>2</v>
      </c>
      <c r="AF756" s="7">
        <f t="shared" si="164"/>
        <v>1</v>
      </c>
      <c r="AG756" s="38">
        <f t="shared" si="165"/>
        <v>0.5104040306438411</v>
      </c>
      <c r="AH756" s="38">
        <f t="shared" si="166"/>
        <v>25.856389553481907</v>
      </c>
      <c r="AI756" s="38" t="str">
        <f t="shared" si="167"/>
        <v>G3</v>
      </c>
    </row>
    <row r="757" spans="1:35" x14ac:dyDescent="0.25">
      <c r="A757" s="1">
        <v>5842</v>
      </c>
      <c r="B757" s="1" t="s">
        <v>143</v>
      </c>
      <c r="C757" s="1">
        <v>5</v>
      </c>
      <c r="D757" s="1" t="s">
        <v>15</v>
      </c>
      <c r="E757" s="31">
        <v>54580.500808786244</v>
      </c>
      <c r="F757" s="31">
        <v>55512.813008931516</v>
      </c>
      <c r="G757" s="31">
        <v>136859.28006513033</v>
      </c>
      <c r="H757" s="31">
        <v>136449.74808809767</v>
      </c>
      <c r="I757" s="31">
        <f t="shared" si="154"/>
        <v>95850.585492736442</v>
      </c>
      <c r="J757" s="38">
        <f t="shared" si="155"/>
        <v>8.3340828654325752E-2</v>
      </c>
      <c r="K757" s="31">
        <v>6579255.24260931</v>
      </c>
      <c r="L757" s="31">
        <v>6398890.2839866085</v>
      </c>
      <c r="M757" s="31">
        <v>6932852.2240273366</v>
      </c>
      <c r="N757" s="31">
        <v>7044615.2807000317</v>
      </c>
      <c r="O757" s="31">
        <f t="shared" si="156"/>
        <v>6738903.2578308219</v>
      </c>
      <c r="P757" s="7">
        <f t="shared" si="157"/>
        <v>7.8316357530269734E-2</v>
      </c>
      <c r="Q757" s="26">
        <v>0.31463947560087402</v>
      </c>
      <c r="R757" s="8">
        <v>72.900001525878906</v>
      </c>
      <c r="S757" s="7">
        <f t="shared" si="158"/>
        <v>0.16276681594596523</v>
      </c>
      <c r="T757" s="38">
        <f t="shared" si="159"/>
        <v>0.18524088302570299</v>
      </c>
      <c r="U757" s="31">
        <v>0</v>
      </c>
      <c r="V757" s="31">
        <v>511.5150146484375</v>
      </c>
      <c r="W757" s="31">
        <v>2869.1552734375</v>
      </c>
      <c r="X757" s="31">
        <v>0</v>
      </c>
      <c r="Y757" s="31">
        <f t="shared" si="160"/>
        <v>845.16757202148438</v>
      </c>
      <c r="Z757" s="7">
        <f t="shared" si="161"/>
        <v>1.7996858563613403E-2</v>
      </c>
      <c r="AA757" s="31" t="s">
        <v>1085</v>
      </c>
      <c r="AB757" s="31" t="s">
        <v>1088</v>
      </c>
      <c r="AC757" s="31" t="s">
        <v>1086</v>
      </c>
      <c r="AD757" s="31">
        <f t="shared" si="162"/>
        <v>1</v>
      </c>
      <c r="AE757" s="31">
        <f t="shared" si="163"/>
        <v>2</v>
      </c>
      <c r="AF757" s="7">
        <f t="shared" si="164"/>
        <v>1</v>
      </c>
      <c r="AG757" s="38">
        <f t="shared" si="165"/>
        <v>0.50899842928180672</v>
      </c>
      <c r="AH757" s="38">
        <f t="shared" si="166"/>
        <v>25.919338032061184</v>
      </c>
      <c r="AI757" s="38" t="str">
        <f t="shared" si="167"/>
        <v>G3</v>
      </c>
    </row>
    <row r="758" spans="1:35" x14ac:dyDescent="0.25">
      <c r="A758" s="1">
        <v>47745</v>
      </c>
      <c r="B758" s="1" t="s">
        <v>201</v>
      </c>
      <c r="C758" s="1">
        <v>47</v>
      </c>
      <c r="D758" s="1" t="s">
        <v>69</v>
      </c>
      <c r="E758" s="31">
        <v>57470.850136710505</v>
      </c>
      <c r="F758" s="31">
        <v>62473.931979479261</v>
      </c>
      <c r="G758" s="31">
        <v>131906.52265983823</v>
      </c>
      <c r="H758" s="31">
        <v>157267.7736469438</v>
      </c>
      <c r="I758" s="31">
        <f t="shared" si="154"/>
        <v>102279.76960574294</v>
      </c>
      <c r="J758" s="38">
        <f t="shared" si="155"/>
        <v>8.9527742858676054E-2</v>
      </c>
      <c r="K758" s="31">
        <v>2927991.7566752918</v>
      </c>
      <c r="L758" s="31">
        <v>4356307.9299530406</v>
      </c>
      <c r="M758" s="31">
        <v>3139207.372125315</v>
      </c>
      <c r="N758" s="31">
        <v>3257052.7294612392</v>
      </c>
      <c r="O758" s="31">
        <f t="shared" si="156"/>
        <v>3420139.9470537216</v>
      </c>
      <c r="P758" s="7">
        <f t="shared" si="157"/>
        <v>2.166151349451724E-2</v>
      </c>
      <c r="Q758" s="26">
        <v>0.4907588469059484</v>
      </c>
      <c r="R758" s="8">
        <v>23.399999618530273</v>
      </c>
      <c r="S758" s="7">
        <f t="shared" si="158"/>
        <v>5.2246136506497884E-2</v>
      </c>
      <c r="T758" s="38">
        <f t="shared" si="159"/>
        <v>0.18822216563565453</v>
      </c>
      <c r="U758" s="31">
        <v>62532.1328125</v>
      </c>
      <c r="V758" s="31">
        <v>47813.578125</v>
      </c>
      <c r="W758" s="31">
        <v>61020.44921875</v>
      </c>
      <c r="X758" s="31">
        <v>94678.9921875</v>
      </c>
      <c r="Y758" s="31">
        <f t="shared" si="160"/>
        <v>66511.2880859375</v>
      </c>
      <c r="Z758" s="7">
        <f t="shared" si="161"/>
        <v>1</v>
      </c>
      <c r="AA758" s="31" t="s">
        <v>1087</v>
      </c>
      <c r="AB758" s="31" t="s">
        <v>1088</v>
      </c>
      <c r="AC758" s="31" t="s">
        <v>1087</v>
      </c>
      <c r="AD758" s="31">
        <f t="shared" si="162"/>
        <v>0</v>
      </c>
      <c r="AE758" s="31">
        <f t="shared" si="163"/>
        <v>0</v>
      </c>
      <c r="AF758" s="7">
        <f t="shared" si="164"/>
        <v>0</v>
      </c>
      <c r="AG758" s="38">
        <f t="shared" si="165"/>
        <v>0.5</v>
      </c>
      <c r="AH758" s="38">
        <f t="shared" si="166"/>
        <v>25.924996949811018</v>
      </c>
      <c r="AI758" s="38" t="str">
        <f t="shared" si="167"/>
        <v>G3</v>
      </c>
    </row>
    <row r="759" spans="1:35" x14ac:dyDescent="0.25">
      <c r="A759" s="1">
        <v>25535</v>
      </c>
      <c r="B759" s="1" t="s">
        <v>562</v>
      </c>
      <c r="C759" s="1">
        <v>25</v>
      </c>
      <c r="D759" s="1" t="s">
        <v>61</v>
      </c>
      <c r="E759" s="31">
        <v>104984.10411031793</v>
      </c>
      <c r="F759" s="31">
        <v>105685.26860565311</v>
      </c>
      <c r="G759" s="31">
        <v>110675.26888750138</v>
      </c>
      <c r="H759" s="31">
        <v>127901.88955820024</v>
      </c>
      <c r="I759" s="31">
        <f t="shared" si="154"/>
        <v>112311.63279041817</v>
      </c>
      <c r="J759" s="38">
        <f t="shared" si="155"/>
        <v>9.9181576959927478E-2</v>
      </c>
      <c r="K759" s="31">
        <v>7450337.8803885756</v>
      </c>
      <c r="L759" s="31">
        <v>8787401.9698718507</v>
      </c>
      <c r="M759" s="31">
        <v>9232469.5068514496</v>
      </c>
      <c r="N759" s="31">
        <v>9911286.379771946</v>
      </c>
      <c r="O759" s="31">
        <f t="shared" si="156"/>
        <v>8845373.9342209548</v>
      </c>
      <c r="P759" s="7">
        <f t="shared" si="157"/>
        <v>0.11427606795891877</v>
      </c>
      <c r="Q759" s="26">
        <v>0.233347022587269</v>
      </c>
      <c r="R759" s="8">
        <v>76.599998474121094</v>
      </c>
      <c r="S759" s="7">
        <f t="shared" si="158"/>
        <v>0.17102795050933531</v>
      </c>
      <c r="T759" s="38">
        <f t="shared" si="159"/>
        <v>0.17288368035184101</v>
      </c>
      <c r="U759" s="31">
        <v>0</v>
      </c>
      <c r="V759" s="31">
        <v>556.2310791015625</v>
      </c>
      <c r="W759" s="31">
        <v>410.02566528320313</v>
      </c>
      <c r="X759" s="31">
        <v>1403.9267578125</v>
      </c>
      <c r="Y759" s="31">
        <f t="shared" si="160"/>
        <v>592.54587554931641</v>
      </c>
      <c r="Z759" s="7">
        <f t="shared" si="161"/>
        <v>1.2617573919935532E-2</v>
      </c>
      <c r="AA759" s="31" t="s">
        <v>1085</v>
      </c>
      <c r="AB759" s="31" t="s">
        <v>1086</v>
      </c>
      <c r="AC759" s="31" t="s">
        <v>1087</v>
      </c>
      <c r="AD759" s="31">
        <f t="shared" si="162"/>
        <v>1</v>
      </c>
      <c r="AE759" s="31">
        <f t="shared" si="163"/>
        <v>2</v>
      </c>
      <c r="AF759" s="7">
        <f t="shared" si="164"/>
        <v>1</v>
      </c>
      <c r="AG759" s="38">
        <f t="shared" si="165"/>
        <v>0.50630878695996773</v>
      </c>
      <c r="AH759" s="38">
        <f t="shared" si="166"/>
        <v>25.94580147572454</v>
      </c>
      <c r="AI759" s="38" t="str">
        <f t="shared" si="167"/>
        <v>G3</v>
      </c>
    </row>
    <row r="760" spans="1:35" x14ac:dyDescent="0.25">
      <c r="A760" s="1">
        <v>76250</v>
      </c>
      <c r="B760" s="1" t="s">
        <v>118</v>
      </c>
      <c r="C760" s="1">
        <v>76</v>
      </c>
      <c r="D760" s="1" t="s">
        <v>57</v>
      </c>
      <c r="E760" s="31">
        <v>94329.422215854414</v>
      </c>
      <c r="F760" s="31">
        <v>114204.5576292614</v>
      </c>
      <c r="G760" s="31">
        <v>124122.50446123396</v>
      </c>
      <c r="H760" s="31">
        <v>148342.26349120849</v>
      </c>
      <c r="I760" s="31">
        <f t="shared" si="154"/>
        <v>120249.68694938956</v>
      </c>
      <c r="J760" s="38">
        <f t="shared" si="155"/>
        <v>0.10682050270350456</v>
      </c>
      <c r="K760" s="31">
        <v>11441026.690662352</v>
      </c>
      <c r="L760" s="31">
        <v>12067031.316183971</v>
      </c>
      <c r="M760" s="31">
        <v>13953827.035628455</v>
      </c>
      <c r="N760" s="31">
        <v>13773464.992340317</v>
      </c>
      <c r="O760" s="31">
        <f t="shared" si="156"/>
        <v>12808837.508703774</v>
      </c>
      <c r="P760" s="7">
        <f t="shared" si="157"/>
        <v>0.18193663595559559</v>
      </c>
      <c r="Q760" s="26">
        <v>0.59414668547249649</v>
      </c>
      <c r="R760" s="8">
        <v>218.89999389648438</v>
      </c>
      <c r="S760" s="7">
        <f t="shared" si="158"/>
        <v>0.48874697217219876</v>
      </c>
      <c r="T760" s="38">
        <f t="shared" si="159"/>
        <v>0.42161009786676362</v>
      </c>
      <c r="U760" s="31">
        <v>0</v>
      </c>
      <c r="V760" s="31">
        <v>0</v>
      </c>
      <c r="W760" s="31">
        <v>0</v>
      </c>
      <c r="X760" s="31">
        <v>0</v>
      </c>
      <c r="Y760" s="31">
        <f t="shared" si="160"/>
        <v>0</v>
      </c>
      <c r="Z760" s="7">
        <f t="shared" si="161"/>
        <v>0</v>
      </c>
      <c r="AA760" s="31" t="s">
        <v>1085</v>
      </c>
      <c r="AB760" s="31" t="s">
        <v>1088</v>
      </c>
      <c r="AC760" s="31" t="s">
        <v>1087</v>
      </c>
      <c r="AD760" s="31">
        <f t="shared" si="162"/>
        <v>0</v>
      </c>
      <c r="AE760" s="31">
        <f t="shared" si="163"/>
        <v>1</v>
      </c>
      <c r="AF760" s="7">
        <f t="shared" si="164"/>
        <v>0.5</v>
      </c>
      <c r="AG760" s="38">
        <f t="shared" si="165"/>
        <v>0.25</v>
      </c>
      <c r="AH760" s="38">
        <f t="shared" si="166"/>
        <v>25.947686685675603</v>
      </c>
      <c r="AI760" s="38" t="str">
        <f t="shared" si="167"/>
        <v>G3</v>
      </c>
    </row>
    <row r="761" spans="1:35" x14ac:dyDescent="0.25">
      <c r="A761" s="1">
        <v>17653</v>
      </c>
      <c r="B761" s="1" t="s">
        <v>159</v>
      </c>
      <c r="C761" s="1">
        <v>17</v>
      </c>
      <c r="D761" s="1" t="s">
        <v>96</v>
      </c>
      <c r="E761" s="31">
        <v>97956.246944186729</v>
      </c>
      <c r="F761" s="31">
        <v>109813.28047892408</v>
      </c>
      <c r="G761" s="31">
        <v>121209.79328574335</v>
      </c>
      <c r="H761" s="31">
        <v>106967.95560735317</v>
      </c>
      <c r="I761" s="31">
        <f t="shared" si="154"/>
        <v>108986.81907905183</v>
      </c>
      <c r="J761" s="38">
        <f t="shared" si="155"/>
        <v>9.5982051667743595E-2</v>
      </c>
      <c r="K761" s="31">
        <v>8792298.0200132634</v>
      </c>
      <c r="L761" s="31">
        <v>8934691.6470785681</v>
      </c>
      <c r="M761" s="31">
        <v>9889907.5671070628</v>
      </c>
      <c r="N761" s="31">
        <v>10619951.531686243</v>
      </c>
      <c r="O761" s="31">
        <f t="shared" si="156"/>
        <v>9559212.1914712843</v>
      </c>
      <c r="P761" s="7">
        <f t="shared" si="157"/>
        <v>0.1264620515148841</v>
      </c>
      <c r="Q761" s="26">
        <v>0.60180342651036967</v>
      </c>
      <c r="R761" s="8">
        <v>235.39999389648438</v>
      </c>
      <c r="S761" s="7">
        <f t="shared" si="158"/>
        <v>0.52558719723248271</v>
      </c>
      <c r="T761" s="38">
        <f t="shared" si="159"/>
        <v>0.41795089175257888</v>
      </c>
      <c r="U761" s="31">
        <v>0</v>
      </c>
      <c r="V761" s="31">
        <v>5675.31982421875</v>
      </c>
      <c r="W761" s="31">
        <v>0</v>
      </c>
      <c r="X761" s="31">
        <v>0</v>
      </c>
      <c r="Y761" s="31">
        <f t="shared" si="160"/>
        <v>1418.8299560546875</v>
      </c>
      <c r="Z761" s="7">
        <f t="shared" si="161"/>
        <v>3.0212330536842861E-2</v>
      </c>
      <c r="AA761" s="31" t="s">
        <v>1087</v>
      </c>
      <c r="AB761" s="31" t="s">
        <v>1086</v>
      </c>
      <c r="AC761" s="31" t="s">
        <v>1087</v>
      </c>
      <c r="AD761" s="31">
        <f t="shared" si="162"/>
        <v>1</v>
      </c>
      <c r="AE761" s="31">
        <f t="shared" si="163"/>
        <v>1</v>
      </c>
      <c r="AF761" s="7">
        <f t="shared" si="164"/>
        <v>0.5</v>
      </c>
      <c r="AG761" s="38">
        <f t="shared" si="165"/>
        <v>0.26510616526842146</v>
      </c>
      <c r="AH761" s="38">
        <f t="shared" si="166"/>
        <v>25.967970289624798</v>
      </c>
      <c r="AI761" s="38" t="str">
        <f t="shared" si="167"/>
        <v>G3</v>
      </c>
    </row>
    <row r="762" spans="1:35" x14ac:dyDescent="0.25">
      <c r="A762" s="1">
        <v>5318</v>
      </c>
      <c r="B762" s="1" t="s">
        <v>647</v>
      </c>
      <c r="C762" s="1">
        <v>5</v>
      </c>
      <c r="D762" s="1" t="s">
        <v>15</v>
      </c>
      <c r="E762" s="31">
        <v>322065.81494307471</v>
      </c>
      <c r="F762" s="31">
        <v>389316.24458021275</v>
      </c>
      <c r="G762" s="31">
        <v>448125.64295727509</v>
      </c>
      <c r="H762" s="31">
        <v>595472.18565217871</v>
      </c>
      <c r="I762" s="31">
        <f t="shared" si="154"/>
        <v>438744.9720331853</v>
      </c>
      <c r="J762" s="38">
        <f t="shared" si="155"/>
        <v>0.4133139812954657</v>
      </c>
      <c r="K762" s="31">
        <v>10861612.704220766</v>
      </c>
      <c r="L762" s="31">
        <v>11262048.985988833</v>
      </c>
      <c r="M762" s="31">
        <v>17193419.90359072</v>
      </c>
      <c r="N762" s="31">
        <v>16942622.853421904</v>
      </c>
      <c r="O762" s="31">
        <f t="shared" si="156"/>
        <v>14064926.111805556</v>
      </c>
      <c r="P762" s="7">
        <f t="shared" si="157"/>
        <v>0.20337941365315743</v>
      </c>
      <c r="Q762" s="26">
        <v>0.36841224344624141</v>
      </c>
      <c r="R762" s="8">
        <v>176.69999694824219</v>
      </c>
      <c r="S762" s="7">
        <f t="shared" si="158"/>
        <v>0.39452531246816602</v>
      </c>
      <c r="T762" s="38">
        <f t="shared" si="159"/>
        <v>0.3221056565225216</v>
      </c>
      <c r="U762" s="31">
        <v>805.27178955078125</v>
      </c>
      <c r="V762" s="31">
        <v>11390.7138671875</v>
      </c>
      <c r="W762" s="31">
        <v>1979.0653076171875</v>
      </c>
      <c r="X762" s="31">
        <v>2349.310546875</v>
      </c>
      <c r="Y762" s="31">
        <f t="shared" si="160"/>
        <v>4131.0903778076172</v>
      </c>
      <c r="Z762" s="7">
        <f t="shared" si="161"/>
        <v>8.7966755592721713E-2</v>
      </c>
      <c r="AA762" s="31" t="s">
        <v>1087</v>
      </c>
      <c r="AB762" s="31" t="s">
        <v>1088</v>
      </c>
      <c r="AC762" s="31" t="s">
        <v>1087</v>
      </c>
      <c r="AD762" s="31">
        <f t="shared" si="162"/>
        <v>0</v>
      </c>
      <c r="AE762" s="31">
        <f t="shared" si="163"/>
        <v>0</v>
      </c>
      <c r="AF762" s="7">
        <f t="shared" si="164"/>
        <v>0</v>
      </c>
      <c r="AG762" s="38">
        <f t="shared" si="165"/>
        <v>4.3983377796360856E-2</v>
      </c>
      <c r="AH762" s="38">
        <f t="shared" si="166"/>
        <v>25.98010052047827</v>
      </c>
      <c r="AI762" s="38" t="str">
        <f t="shared" si="167"/>
        <v>G3</v>
      </c>
    </row>
    <row r="763" spans="1:35" x14ac:dyDescent="0.25">
      <c r="A763" s="1">
        <v>68682</v>
      </c>
      <c r="B763" s="1" t="s">
        <v>524</v>
      </c>
      <c r="C763" s="1">
        <v>68</v>
      </c>
      <c r="D763" s="1" t="s">
        <v>350</v>
      </c>
      <c r="E763" s="31">
        <v>185238.46026315042</v>
      </c>
      <c r="F763" s="31">
        <v>164485.58792786353</v>
      </c>
      <c r="G763" s="31">
        <v>204030.40852150743</v>
      </c>
      <c r="H763" s="31">
        <v>198608.11325514803</v>
      </c>
      <c r="I763" s="31">
        <f t="shared" si="154"/>
        <v>188090.64249191736</v>
      </c>
      <c r="J763" s="38">
        <f t="shared" si="155"/>
        <v>0.1721050184531219</v>
      </c>
      <c r="K763" s="31">
        <v>7601235.8584143165</v>
      </c>
      <c r="L763" s="31">
        <v>8932837.048202116</v>
      </c>
      <c r="M763" s="31">
        <v>9140294.0985979214</v>
      </c>
      <c r="N763" s="31">
        <v>9465967.1035023127</v>
      </c>
      <c r="O763" s="31">
        <f t="shared" si="156"/>
        <v>8785083.5271791667</v>
      </c>
      <c r="P763" s="7">
        <f t="shared" si="157"/>
        <v>0.11324684614104688</v>
      </c>
      <c r="Q763" s="26">
        <v>0.26808681672025725</v>
      </c>
      <c r="R763" s="8">
        <v>151.30000305175781</v>
      </c>
      <c r="S763" s="7">
        <f t="shared" si="158"/>
        <v>0.33781370691202511</v>
      </c>
      <c r="T763" s="38">
        <f t="shared" si="159"/>
        <v>0.23971578992444309</v>
      </c>
      <c r="U763" s="31">
        <v>26461.2734375</v>
      </c>
      <c r="V763" s="31">
        <v>7377.9814453125</v>
      </c>
      <c r="W763" s="31">
        <v>4079.509521484375</v>
      </c>
      <c r="X763" s="31">
        <v>6405.94873046875</v>
      </c>
      <c r="Y763" s="31">
        <f t="shared" si="160"/>
        <v>11081.178283691406</v>
      </c>
      <c r="Z763" s="7">
        <f t="shared" si="161"/>
        <v>0.2359607785386128</v>
      </c>
      <c r="AA763" s="31" t="s">
        <v>1087</v>
      </c>
      <c r="AB763" s="31" t="s">
        <v>1086</v>
      </c>
      <c r="AC763" s="31" t="s">
        <v>1087</v>
      </c>
      <c r="AD763" s="31">
        <f t="shared" si="162"/>
        <v>1</v>
      </c>
      <c r="AE763" s="31">
        <f t="shared" si="163"/>
        <v>1</v>
      </c>
      <c r="AF763" s="7">
        <f t="shared" si="164"/>
        <v>0.5</v>
      </c>
      <c r="AG763" s="38">
        <f t="shared" si="165"/>
        <v>0.36798038926930643</v>
      </c>
      <c r="AH763" s="38">
        <f t="shared" si="166"/>
        <v>25.993373254895712</v>
      </c>
      <c r="AI763" s="38" t="str">
        <f t="shared" si="167"/>
        <v>G3</v>
      </c>
    </row>
    <row r="764" spans="1:35" x14ac:dyDescent="0.25">
      <c r="A764" s="1">
        <v>68271</v>
      </c>
      <c r="B764" s="1" t="s">
        <v>848</v>
      </c>
      <c r="C764" s="1">
        <v>68</v>
      </c>
      <c r="D764" s="1" t="s">
        <v>350</v>
      </c>
      <c r="E764" s="31">
        <v>440414.89081865794</v>
      </c>
      <c r="F764" s="31">
        <v>599357.76610330469</v>
      </c>
      <c r="G764" s="31">
        <v>638780.86976854212</v>
      </c>
      <c r="H764" s="31">
        <v>968802.89842696104</v>
      </c>
      <c r="I764" s="31">
        <f t="shared" si="154"/>
        <v>661839.10627936642</v>
      </c>
      <c r="J764" s="38">
        <f t="shared" si="155"/>
        <v>0.62800129523979653</v>
      </c>
      <c r="K764" s="31">
        <v>6005882.8792905994</v>
      </c>
      <c r="L764" s="31">
        <v>6817762.6027781824</v>
      </c>
      <c r="M764" s="31">
        <v>7373299.2980077639</v>
      </c>
      <c r="N764" s="31">
        <v>8092107.3348328145</v>
      </c>
      <c r="O764" s="31">
        <f t="shared" si="156"/>
        <v>7072263.0287273396</v>
      </c>
      <c r="P764" s="7">
        <f t="shared" si="157"/>
        <v>8.4007165840282699E-2</v>
      </c>
      <c r="Q764" s="26">
        <v>0.23488335184891287</v>
      </c>
      <c r="R764" s="8">
        <v>62</v>
      </c>
      <c r="S764" s="7">
        <f t="shared" si="158"/>
        <v>0.13842993659015809</v>
      </c>
      <c r="T764" s="38">
        <f t="shared" si="159"/>
        <v>0.1524401514264512</v>
      </c>
      <c r="U764" s="31">
        <v>0</v>
      </c>
      <c r="V764" s="31">
        <v>0</v>
      </c>
      <c r="W764" s="31">
        <v>0</v>
      </c>
      <c r="X764" s="31">
        <v>87.287734985351563</v>
      </c>
      <c r="Y764" s="31">
        <f t="shared" si="160"/>
        <v>21.821933746337891</v>
      </c>
      <c r="Z764" s="7">
        <f t="shared" si="161"/>
        <v>4.6467264980133688E-4</v>
      </c>
      <c r="AA764" s="31" t="s">
        <v>1087</v>
      </c>
      <c r="AB764" s="31" t="s">
        <v>1088</v>
      </c>
      <c r="AC764" s="31" t="s">
        <v>1087</v>
      </c>
      <c r="AD764" s="31">
        <f t="shared" si="162"/>
        <v>0</v>
      </c>
      <c r="AE764" s="31">
        <f t="shared" si="163"/>
        <v>0</v>
      </c>
      <c r="AF764" s="7">
        <f t="shared" si="164"/>
        <v>0</v>
      </c>
      <c r="AG764" s="38">
        <f t="shared" si="165"/>
        <v>2.3233632490066844E-4</v>
      </c>
      <c r="AH764" s="38">
        <f t="shared" si="166"/>
        <v>26.022459433038282</v>
      </c>
      <c r="AI764" s="38" t="str">
        <f t="shared" si="167"/>
        <v>G3</v>
      </c>
    </row>
    <row r="765" spans="1:35" x14ac:dyDescent="0.25">
      <c r="A765" s="1">
        <v>52323</v>
      </c>
      <c r="B765" s="1" t="s">
        <v>586</v>
      </c>
      <c r="C765" s="1">
        <v>52</v>
      </c>
      <c r="D765" s="1" t="s">
        <v>18</v>
      </c>
      <c r="E765" s="31">
        <v>65319.553602602027</v>
      </c>
      <c r="F765" s="31">
        <v>122876.93748784927</v>
      </c>
      <c r="G765" s="31">
        <v>104883.34057578362</v>
      </c>
      <c r="H765" s="31">
        <v>150157.79154251484</v>
      </c>
      <c r="I765" s="31">
        <f t="shared" si="154"/>
        <v>110809.40580218745</v>
      </c>
      <c r="J765" s="38">
        <f t="shared" si="155"/>
        <v>9.7735958149161029E-2</v>
      </c>
      <c r="K765" s="31">
        <v>6941262.8919677744</v>
      </c>
      <c r="L765" s="31">
        <v>8505853.043307595</v>
      </c>
      <c r="M765" s="31">
        <v>9778921.7436473537</v>
      </c>
      <c r="N765" s="31">
        <v>11385989.231001373</v>
      </c>
      <c r="O765" s="31">
        <f t="shared" si="156"/>
        <v>9153006.7274810225</v>
      </c>
      <c r="P765" s="7">
        <f t="shared" si="157"/>
        <v>0.11952768920766368</v>
      </c>
      <c r="Q765" s="26">
        <v>0.38702965146523322</v>
      </c>
      <c r="R765" s="8">
        <v>154.19999694824219</v>
      </c>
      <c r="S765" s="7">
        <f t="shared" si="158"/>
        <v>0.34428864193141506</v>
      </c>
      <c r="T765" s="38">
        <f t="shared" si="159"/>
        <v>0.28361532753477064</v>
      </c>
      <c r="U765" s="31">
        <v>11898.78515625</v>
      </c>
      <c r="V765" s="31">
        <v>0</v>
      </c>
      <c r="W765" s="31">
        <v>5732.38818359375</v>
      </c>
      <c r="X765" s="31">
        <v>38508.5859375</v>
      </c>
      <c r="Y765" s="31">
        <f t="shared" si="160"/>
        <v>14034.939819335938</v>
      </c>
      <c r="Z765" s="7">
        <f t="shared" si="161"/>
        <v>0.2988576883910472</v>
      </c>
      <c r="AA765" s="31" t="s">
        <v>1085</v>
      </c>
      <c r="AB765" s="31" t="s">
        <v>1088</v>
      </c>
      <c r="AC765" s="31" t="s">
        <v>1087</v>
      </c>
      <c r="AD765" s="31">
        <f t="shared" si="162"/>
        <v>0</v>
      </c>
      <c r="AE765" s="31">
        <f t="shared" si="163"/>
        <v>1</v>
      </c>
      <c r="AF765" s="7">
        <f t="shared" si="164"/>
        <v>0.5</v>
      </c>
      <c r="AG765" s="38">
        <f t="shared" si="165"/>
        <v>0.3994288441955236</v>
      </c>
      <c r="AH765" s="38">
        <f t="shared" si="166"/>
        <v>26.026004329315171</v>
      </c>
      <c r="AI765" s="38" t="str">
        <f t="shared" si="167"/>
        <v>G3</v>
      </c>
    </row>
    <row r="766" spans="1:35" x14ac:dyDescent="0.25">
      <c r="A766" s="1">
        <v>76890</v>
      </c>
      <c r="B766" s="1" t="s">
        <v>674</v>
      </c>
      <c r="C766" s="1">
        <v>76</v>
      </c>
      <c r="D766" s="1" t="s">
        <v>57</v>
      </c>
      <c r="E766" s="31">
        <v>278053.24160423683</v>
      </c>
      <c r="F766" s="31">
        <v>523052.70237197704</v>
      </c>
      <c r="G766" s="31">
        <v>505963.75416822545</v>
      </c>
      <c r="H766" s="31">
        <v>543574.9967822124</v>
      </c>
      <c r="I766" s="31">
        <f t="shared" si="154"/>
        <v>462661.17373166292</v>
      </c>
      <c r="J766" s="38">
        <f t="shared" si="155"/>
        <v>0.43632895262022114</v>
      </c>
      <c r="K766" s="31">
        <v>14961044.125516474</v>
      </c>
      <c r="L766" s="31">
        <v>14851255.048934139</v>
      </c>
      <c r="M766" s="31">
        <v>14338931.500338972</v>
      </c>
      <c r="N766" s="31">
        <v>18518334.144888509</v>
      </c>
      <c r="O766" s="31">
        <f t="shared" si="156"/>
        <v>15667391.204919524</v>
      </c>
      <c r="P766" s="7">
        <f t="shared" si="157"/>
        <v>0.23073520899664979</v>
      </c>
      <c r="Q766" s="26">
        <v>0.51023544599495907</v>
      </c>
      <c r="R766" s="8">
        <v>131.60000610351563</v>
      </c>
      <c r="S766" s="7">
        <f t="shared" si="158"/>
        <v>0.29382871774474328</v>
      </c>
      <c r="T766" s="38">
        <f t="shared" si="159"/>
        <v>0.3449331242454507</v>
      </c>
      <c r="U766" s="31">
        <v>0</v>
      </c>
      <c r="V766" s="31">
        <v>0</v>
      </c>
      <c r="W766" s="31">
        <v>0</v>
      </c>
      <c r="X766" s="31">
        <v>0</v>
      </c>
      <c r="Y766" s="31">
        <f t="shared" si="160"/>
        <v>0</v>
      </c>
      <c r="Z766" s="7">
        <f t="shared" si="161"/>
        <v>0</v>
      </c>
      <c r="AA766" s="31" t="s">
        <v>1087</v>
      </c>
      <c r="AB766" s="31" t="s">
        <v>1088</v>
      </c>
      <c r="AC766" s="31" t="s">
        <v>1087</v>
      </c>
      <c r="AD766" s="31">
        <f t="shared" si="162"/>
        <v>0</v>
      </c>
      <c r="AE766" s="31">
        <f t="shared" si="163"/>
        <v>0</v>
      </c>
      <c r="AF766" s="7">
        <f t="shared" si="164"/>
        <v>0</v>
      </c>
      <c r="AG766" s="38">
        <f t="shared" si="165"/>
        <v>0</v>
      </c>
      <c r="AH766" s="38">
        <f t="shared" si="166"/>
        <v>26.042069228855731</v>
      </c>
      <c r="AI766" s="38" t="str">
        <f t="shared" si="167"/>
        <v>G3</v>
      </c>
    </row>
    <row r="767" spans="1:35" x14ac:dyDescent="0.25">
      <c r="A767" s="1">
        <v>76126</v>
      </c>
      <c r="B767" s="1" t="s">
        <v>1197</v>
      </c>
      <c r="C767" s="1">
        <v>76</v>
      </c>
      <c r="D767" s="1" t="s">
        <v>57</v>
      </c>
      <c r="E767" s="31">
        <v>218243.91579067192</v>
      </c>
      <c r="F767" s="31">
        <v>230776.25813369459</v>
      </c>
      <c r="G767" s="31">
        <v>223128.69151146809</v>
      </c>
      <c r="H767" s="31">
        <v>250076.25232075312</v>
      </c>
      <c r="I767" s="31">
        <f t="shared" si="154"/>
        <v>230556.27943914692</v>
      </c>
      <c r="J767" s="38">
        <f t="shared" si="155"/>
        <v>0.21297042964800145</v>
      </c>
      <c r="K767" s="31">
        <v>20889858.212616391</v>
      </c>
      <c r="L767" s="31">
        <v>27026339.225196287</v>
      </c>
      <c r="M767" s="31">
        <v>23675266.181230932</v>
      </c>
      <c r="N767" s="31">
        <v>26446895.662508097</v>
      </c>
      <c r="O767" s="31">
        <f t="shared" si="156"/>
        <v>24509589.82038793</v>
      </c>
      <c r="P767" s="7">
        <f t="shared" si="157"/>
        <v>0.38168100915833986</v>
      </c>
      <c r="Q767" s="26">
        <v>0.59398591638647469</v>
      </c>
      <c r="R767" s="8">
        <v>308.39999389648438</v>
      </c>
      <c r="S767" s="7">
        <f t="shared" si="158"/>
        <v>0.68857728386283013</v>
      </c>
      <c r="T767" s="38">
        <f t="shared" si="159"/>
        <v>0.5547480698025482</v>
      </c>
      <c r="U767" s="31">
        <v>3987.110595703125</v>
      </c>
      <c r="V767" s="31">
        <v>0</v>
      </c>
      <c r="W767" s="31">
        <v>1510.4713134765625</v>
      </c>
      <c r="X767" s="31">
        <v>0</v>
      </c>
      <c r="Y767" s="31">
        <f t="shared" si="160"/>
        <v>1374.3954772949219</v>
      </c>
      <c r="Z767" s="7">
        <f t="shared" si="161"/>
        <v>2.926615009161506E-2</v>
      </c>
      <c r="AA767" s="31" t="s">
        <v>1087</v>
      </c>
      <c r="AB767" s="31" t="s">
        <v>1088</v>
      </c>
      <c r="AC767" s="31" t="s">
        <v>1087</v>
      </c>
      <c r="AD767" s="31">
        <f t="shared" si="162"/>
        <v>0</v>
      </c>
      <c r="AE767" s="31">
        <f t="shared" si="163"/>
        <v>0</v>
      </c>
      <c r="AF767" s="7">
        <f t="shared" si="164"/>
        <v>0</v>
      </c>
      <c r="AG767" s="38">
        <f t="shared" si="165"/>
        <v>1.463307504580753E-2</v>
      </c>
      <c r="AH767" s="38">
        <f t="shared" si="166"/>
        <v>26.078385816545239</v>
      </c>
      <c r="AI767" s="38" t="str">
        <f t="shared" si="167"/>
        <v>G3</v>
      </c>
    </row>
    <row r="768" spans="1:35" x14ac:dyDescent="0.25">
      <c r="A768" s="1">
        <v>5656</v>
      </c>
      <c r="B768" s="1" t="s">
        <v>337</v>
      </c>
      <c r="C768" s="1">
        <v>5</v>
      </c>
      <c r="D768" s="1" t="s">
        <v>15</v>
      </c>
      <c r="E768" s="31">
        <v>391188.3006285163</v>
      </c>
      <c r="F768" s="31">
        <v>431115.2375004082</v>
      </c>
      <c r="G768" s="31">
        <v>482034.62085919309</v>
      </c>
      <c r="H768" s="31">
        <v>505169.06182757468</v>
      </c>
      <c r="I768" s="31">
        <f t="shared" si="154"/>
        <v>452376.80520392308</v>
      </c>
      <c r="J768" s="38">
        <f t="shared" si="155"/>
        <v>0.42643212829404831</v>
      </c>
      <c r="K768" s="31">
        <v>9629062.810522018</v>
      </c>
      <c r="L768" s="31">
        <v>9912603.6057687849</v>
      </c>
      <c r="M768" s="31">
        <v>10186389.19251677</v>
      </c>
      <c r="N768" s="31">
        <v>11465558.099162918</v>
      </c>
      <c r="O768" s="31">
        <f t="shared" si="156"/>
        <v>10298403.426992623</v>
      </c>
      <c r="P768" s="7">
        <f t="shared" si="157"/>
        <v>0.1390808375624045</v>
      </c>
      <c r="Q768" s="26">
        <v>0.32314998021369212</v>
      </c>
      <c r="R768" s="8">
        <v>264.89999389648438</v>
      </c>
      <c r="S768" s="7">
        <f t="shared" si="158"/>
        <v>0.59145305415844507</v>
      </c>
      <c r="T768" s="38">
        <f t="shared" si="159"/>
        <v>0.35122795731151396</v>
      </c>
      <c r="U768" s="31">
        <v>0</v>
      </c>
      <c r="V768" s="31">
        <v>0</v>
      </c>
      <c r="W768" s="31">
        <v>0</v>
      </c>
      <c r="X768" s="31">
        <v>1880.174072265625</v>
      </c>
      <c r="Y768" s="31">
        <f t="shared" si="160"/>
        <v>470.04351806640625</v>
      </c>
      <c r="Z768" s="7">
        <f t="shared" si="161"/>
        <v>1.0009028970611449E-2</v>
      </c>
      <c r="AA768" s="31" t="s">
        <v>1087</v>
      </c>
      <c r="AB768" s="31" t="s">
        <v>1088</v>
      </c>
      <c r="AC768" s="31" t="s">
        <v>1087</v>
      </c>
      <c r="AD768" s="31">
        <f t="shared" si="162"/>
        <v>0</v>
      </c>
      <c r="AE768" s="31">
        <f t="shared" si="163"/>
        <v>0</v>
      </c>
      <c r="AF768" s="7">
        <f t="shared" si="164"/>
        <v>0</v>
      </c>
      <c r="AG768" s="38">
        <f t="shared" si="165"/>
        <v>5.0045144853057243E-3</v>
      </c>
      <c r="AH768" s="38">
        <f t="shared" si="166"/>
        <v>26.088820003028928</v>
      </c>
      <c r="AI768" s="38" t="str">
        <f t="shared" si="167"/>
        <v>G3</v>
      </c>
    </row>
    <row r="769" spans="1:35" x14ac:dyDescent="0.25">
      <c r="A769" s="1">
        <v>76895</v>
      </c>
      <c r="B769" s="1" t="s">
        <v>872</v>
      </c>
      <c r="C769" s="1">
        <v>76</v>
      </c>
      <c r="D769" s="1" t="s">
        <v>57</v>
      </c>
      <c r="E769" s="31">
        <v>302762.86795816454</v>
      </c>
      <c r="F769" s="31">
        <v>294502.20304677275</v>
      </c>
      <c r="G769" s="31">
        <v>331613.10307304264</v>
      </c>
      <c r="H769" s="31">
        <v>359124.30437678908</v>
      </c>
      <c r="I769" s="31">
        <f t="shared" si="154"/>
        <v>322000.61961369228</v>
      </c>
      <c r="J769" s="38">
        <f t="shared" si="155"/>
        <v>0.30096888749100886</v>
      </c>
      <c r="K769" s="31">
        <v>16746258.143730247</v>
      </c>
      <c r="L769" s="31">
        <v>15453173.045926552</v>
      </c>
      <c r="M769" s="31">
        <v>15816035.846772876</v>
      </c>
      <c r="N769" s="31">
        <v>17665613.955917444</v>
      </c>
      <c r="O769" s="31">
        <f t="shared" si="156"/>
        <v>16420270.24808678</v>
      </c>
      <c r="P769" s="7">
        <f t="shared" si="157"/>
        <v>0.24358766058001979</v>
      </c>
      <c r="Q769" s="26">
        <v>0.7065702789936773</v>
      </c>
      <c r="R769" s="8">
        <v>215.80000305175781</v>
      </c>
      <c r="S769" s="7">
        <f t="shared" si="158"/>
        <v>0.48182549578404443</v>
      </c>
      <c r="T769" s="38">
        <f t="shared" si="159"/>
        <v>0.47732781178591388</v>
      </c>
      <c r="U769" s="31">
        <v>411.56982421875</v>
      </c>
      <c r="V769" s="31">
        <v>473.53305053710938</v>
      </c>
      <c r="W769" s="31">
        <v>397.1551513671875</v>
      </c>
      <c r="X769" s="31">
        <v>397.93075561523438</v>
      </c>
      <c r="Y769" s="31">
        <f t="shared" si="160"/>
        <v>420.04719543457031</v>
      </c>
      <c r="Z769" s="7">
        <f t="shared" si="161"/>
        <v>8.9444155414025676E-3</v>
      </c>
      <c r="AA769" s="31" t="s">
        <v>1087</v>
      </c>
      <c r="AB769" s="31" t="s">
        <v>1088</v>
      </c>
      <c r="AC769" s="31" t="s">
        <v>1087</v>
      </c>
      <c r="AD769" s="31">
        <f t="shared" si="162"/>
        <v>0</v>
      </c>
      <c r="AE769" s="31">
        <f t="shared" si="163"/>
        <v>0</v>
      </c>
      <c r="AF769" s="7">
        <f t="shared" si="164"/>
        <v>0</v>
      </c>
      <c r="AG769" s="38">
        <f t="shared" si="165"/>
        <v>4.4722077707012838E-3</v>
      </c>
      <c r="AH769" s="38">
        <f t="shared" si="166"/>
        <v>26.092296901587464</v>
      </c>
      <c r="AI769" s="38" t="str">
        <f t="shared" si="167"/>
        <v>G3</v>
      </c>
    </row>
    <row r="770" spans="1:35" x14ac:dyDescent="0.25">
      <c r="A770" s="1">
        <v>68573</v>
      </c>
      <c r="B770" s="1" t="s">
        <v>1041</v>
      </c>
      <c r="C770" s="1">
        <v>68</v>
      </c>
      <c r="D770" s="1" t="s">
        <v>350</v>
      </c>
      <c r="E770" s="31">
        <v>387265.50088609254</v>
      </c>
      <c r="F770" s="31">
        <v>432493.08552407555</v>
      </c>
      <c r="G770" s="31">
        <v>472867.42736751301</v>
      </c>
      <c r="H770" s="31">
        <v>418919.71844873799</v>
      </c>
      <c r="I770" s="31">
        <f t="shared" si="154"/>
        <v>427886.43305660482</v>
      </c>
      <c r="J770" s="38">
        <f t="shared" si="155"/>
        <v>0.4028646228929294</v>
      </c>
      <c r="K770" s="31">
        <v>12186537.749897286</v>
      </c>
      <c r="L770" s="31">
        <v>11494433.556207934</v>
      </c>
      <c r="M770" s="31">
        <v>12036744.109105069</v>
      </c>
      <c r="N770" s="31">
        <v>12168444.793251308</v>
      </c>
      <c r="O770" s="31">
        <f t="shared" si="156"/>
        <v>11971540.052115399</v>
      </c>
      <c r="P770" s="7">
        <f t="shared" si="157"/>
        <v>0.16764307164490688</v>
      </c>
      <c r="Q770" s="26">
        <v>0.48502914679385267</v>
      </c>
      <c r="R770" s="8">
        <v>192</v>
      </c>
      <c r="S770" s="7">
        <f t="shared" si="158"/>
        <v>0.42868625524694115</v>
      </c>
      <c r="T770" s="38">
        <f t="shared" si="159"/>
        <v>0.36045282456190025</v>
      </c>
      <c r="U770" s="31">
        <v>0</v>
      </c>
      <c r="V770" s="31">
        <v>1722.2347412109375</v>
      </c>
      <c r="W770" s="31">
        <v>3471.052490234375</v>
      </c>
      <c r="X770" s="31">
        <v>3047.164794921875</v>
      </c>
      <c r="Y770" s="31">
        <f t="shared" si="160"/>
        <v>2060.1130065917969</v>
      </c>
      <c r="Z770" s="7">
        <f t="shared" si="161"/>
        <v>4.3867705804205258E-2</v>
      </c>
      <c r="AA770" s="31" t="s">
        <v>1087</v>
      </c>
      <c r="AB770" s="31" t="s">
        <v>1088</v>
      </c>
      <c r="AC770" s="31" t="s">
        <v>1087</v>
      </c>
      <c r="AD770" s="31">
        <f t="shared" si="162"/>
        <v>0</v>
      </c>
      <c r="AE770" s="31">
        <f t="shared" si="163"/>
        <v>0</v>
      </c>
      <c r="AF770" s="7">
        <f t="shared" si="164"/>
        <v>0</v>
      </c>
      <c r="AG770" s="38">
        <f t="shared" si="165"/>
        <v>2.1933852902102629E-2</v>
      </c>
      <c r="AH770" s="38">
        <f t="shared" si="166"/>
        <v>26.175043345231074</v>
      </c>
      <c r="AI770" s="38" t="str">
        <f t="shared" si="167"/>
        <v>G3</v>
      </c>
    </row>
    <row r="771" spans="1:35" x14ac:dyDescent="0.25">
      <c r="A771" s="1">
        <v>25740</v>
      </c>
      <c r="B771" s="1" t="s">
        <v>656</v>
      </c>
      <c r="C771" s="1">
        <v>25</v>
      </c>
      <c r="D771" s="1" t="s">
        <v>61</v>
      </c>
      <c r="E771" s="31">
        <v>426124.86707053694</v>
      </c>
      <c r="F771" s="31">
        <v>426210.42489598447</v>
      </c>
      <c r="G771" s="31">
        <v>456283.85039732174</v>
      </c>
      <c r="H771" s="31">
        <v>389778.88242957322</v>
      </c>
      <c r="I771" s="31">
        <f t="shared" ref="I771:I834" si="168">AVERAGE(E771:H771)</f>
        <v>424599.50619835407</v>
      </c>
      <c r="J771" s="38">
        <f t="shared" ref="J771:J834" si="169">IF(I771&gt;$J$1127,1,IF(I771&lt;$J$1126,0,(I771-$J$1126)/($J$1127-$J$1126)))</f>
        <v>0.39970155676968189</v>
      </c>
      <c r="K771" s="31">
        <v>19295568.449001677</v>
      </c>
      <c r="L771" s="31">
        <v>17884036.03438415</v>
      </c>
      <c r="M771" s="31">
        <v>19192847.722326513</v>
      </c>
      <c r="N771" s="31">
        <v>19896970.552961115</v>
      </c>
      <c r="O771" s="31">
        <f t="shared" ref="O771:O834" si="170">AVERAGE(K771:N771)</f>
        <v>19067355.689668365</v>
      </c>
      <c r="P771" s="7">
        <f t="shared" ref="P771:P834" si="171">IF(O771&gt;$P$1127,1,IF(O771&lt;$P$1126,0,(O771-$P$1126)/($P$1127-$P$1126)))</f>
        <v>0.28877624403672902</v>
      </c>
      <c r="Q771" s="26">
        <v>0.67434655836717694</v>
      </c>
      <c r="R771" s="8">
        <v>63.400001525878906</v>
      </c>
      <c r="S771" s="7">
        <f t="shared" ref="S771:S834" si="172">IF(R771&gt;$S$1127,1,IF(R771&lt;$S$1126,0,(R771-$S$1126)/($S$1127-$S$1126)))</f>
        <v>0.14155577727489263</v>
      </c>
      <c r="T771" s="38">
        <f t="shared" ref="T771:T834" si="173">AVERAGE(P771,Q771,S771)</f>
        <v>0.36822619322626621</v>
      </c>
      <c r="U771" s="31">
        <v>879.195068359375</v>
      </c>
      <c r="V771" s="31">
        <v>771.19384765625</v>
      </c>
      <c r="W771" s="31">
        <v>594.09619140625</v>
      </c>
      <c r="X771" s="31">
        <v>6138.9931640625</v>
      </c>
      <c r="Y771" s="31">
        <f t="shared" ref="Y771:Y834" si="174">AVERAGE(U771:X771)</f>
        <v>2095.8695678710938</v>
      </c>
      <c r="Z771" s="7">
        <f t="shared" ref="Z771:Z834" si="175">IF(Y771&gt;$Z$1127,1,IF(Y771&lt;$Z$1126,0,(Y771-$Z$1126)/($Z$1127-$Z$1126)))</f>
        <v>4.4629100109154198E-2</v>
      </c>
      <c r="AA771" s="31" t="s">
        <v>1087</v>
      </c>
      <c r="AB771" s="31" t="s">
        <v>1088</v>
      </c>
      <c r="AC771" s="31" t="s">
        <v>1087</v>
      </c>
      <c r="AD771" s="31">
        <f t="shared" ref="AD771:AD834" si="176">IF(OR(AB771="Adoptado",AC771="Adoptado"),1,0)</f>
        <v>0</v>
      </c>
      <c r="AE771" s="31">
        <f t="shared" ref="AE771:AE834" si="177">SUM(IF(AA771="Creado",1,0),AD771)</f>
        <v>0</v>
      </c>
      <c r="AF771" s="7">
        <f t="shared" ref="AF771:AF834" si="178">AE771/$AE$1126</f>
        <v>0</v>
      </c>
      <c r="AG771" s="38">
        <f t="shared" ref="AG771:AG834" si="179">AVERAGE(Z771,AF771)</f>
        <v>2.2314550054577099E-2</v>
      </c>
      <c r="AH771" s="38">
        <f t="shared" ref="AH771:AH834" si="180">AVERAGE(J771,T771,AG771)*100</f>
        <v>26.341410001684167</v>
      </c>
      <c r="AI771" s="38" t="str">
        <f t="shared" ref="AI771:AI834" si="181">IF(OR(A771=5001,A771=8001,A771=11001,A771=13001,A771=17001,A771=23001,A771=50001,A771=52001,A771=54001,A771=66001,A771=68001,A771=73001,A771=76001),"C",IF(AH771&lt;$AI$1126,"G1",IF(AND(AH771&gt;=$AI$1126,AH771&lt;$AI$1127),"G2",IF(AND(AH771&gt;=$AI$1127,AH771&lt;$AI$1128),"G3","G4"))))</f>
        <v>G3</v>
      </c>
    </row>
    <row r="772" spans="1:35" x14ac:dyDescent="0.25">
      <c r="A772" s="1">
        <v>20710</v>
      </c>
      <c r="B772" s="1" t="s">
        <v>875</v>
      </c>
      <c r="C772" s="1">
        <v>20</v>
      </c>
      <c r="D772" s="1" t="s">
        <v>28</v>
      </c>
      <c r="E772" s="31">
        <v>286934.9694043913</v>
      </c>
      <c r="F772" s="31">
        <v>347788.1177143674</v>
      </c>
      <c r="G772" s="31">
        <v>366325.91175743216</v>
      </c>
      <c r="H772" s="31">
        <v>344250.15057253215</v>
      </c>
      <c r="I772" s="31">
        <f t="shared" si="168"/>
        <v>336324.78736218077</v>
      </c>
      <c r="J772" s="38">
        <f t="shared" si="169"/>
        <v>0.31475327993504126</v>
      </c>
      <c r="K772" s="31">
        <v>16659194.902553212</v>
      </c>
      <c r="L772" s="31">
        <v>11331065.116731305</v>
      </c>
      <c r="M772" s="31">
        <v>13686651.953538325</v>
      </c>
      <c r="N772" s="31">
        <v>14019187.312786285</v>
      </c>
      <c r="O772" s="31">
        <f t="shared" si="170"/>
        <v>13924024.821402282</v>
      </c>
      <c r="P772" s="7">
        <f t="shared" si="171"/>
        <v>0.20097407772386375</v>
      </c>
      <c r="Q772" s="26">
        <v>0.74144085672562066</v>
      </c>
      <c r="R772" s="8">
        <v>211.80000305175781</v>
      </c>
      <c r="S772" s="7">
        <f t="shared" si="172"/>
        <v>0.47289453213306648</v>
      </c>
      <c r="T772" s="38">
        <f t="shared" si="173"/>
        <v>0.47176982219418367</v>
      </c>
      <c r="U772" s="31">
        <v>0</v>
      </c>
      <c r="V772" s="31">
        <v>0</v>
      </c>
      <c r="W772" s="31">
        <v>703.91534423828125</v>
      </c>
      <c r="X772" s="31">
        <v>730.123291015625</v>
      </c>
      <c r="Y772" s="31">
        <f t="shared" si="174"/>
        <v>358.50965881347656</v>
      </c>
      <c r="Z772" s="7">
        <f t="shared" si="175"/>
        <v>7.6340454093894441E-3</v>
      </c>
      <c r="AA772" s="31" t="s">
        <v>1087</v>
      </c>
      <c r="AB772" s="31" t="s">
        <v>1088</v>
      </c>
      <c r="AC772" s="31" t="s">
        <v>1087</v>
      </c>
      <c r="AD772" s="31">
        <f t="shared" si="176"/>
        <v>0</v>
      </c>
      <c r="AE772" s="31">
        <f t="shared" si="177"/>
        <v>0</v>
      </c>
      <c r="AF772" s="7">
        <f t="shared" si="178"/>
        <v>0</v>
      </c>
      <c r="AG772" s="38">
        <f t="shared" si="179"/>
        <v>3.8170227046947221E-3</v>
      </c>
      <c r="AH772" s="38">
        <f t="shared" si="180"/>
        <v>26.344670827797323</v>
      </c>
      <c r="AI772" s="38" t="str">
        <f t="shared" si="181"/>
        <v>G3</v>
      </c>
    </row>
    <row r="773" spans="1:35" x14ac:dyDescent="0.25">
      <c r="A773" s="1">
        <v>20228</v>
      </c>
      <c r="B773" s="1" t="s">
        <v>231</v>
      </c>
      <c r="C773" s="1">
        <v>20</v>
      </c>
      <c r="D773" s="1" t="s">
        <v>28</v>
      </c>
      <c r="E773" s="31">
        <v>113180.82041351075</v>
      </c>
      <c r="F773" s="31">
        <v>152093.63260330909</v>
      </c>
      <c r="G773" s="31">
        <v>135236.40654952722</v>
      </c>
      <c r="H773" s="31">
        <v>158470.37642522718</v>
      </c>
      <c r="I773" s="31">
        <f t="shared" si="168"/>
        <v>139745.30899789356</v>
      </c>
      <c r="J773" s="38">
        <f t="shared" si="169"/>
        <v>0.12558147436871472</v>
      </c>
      <c r="K773" s="31">
        <v>6564894.6377623528</v>
      </c>
      <c r="L773" s="31">
        <v>7125884.1566523416</v>
      </c>
      <c r="M773" s="31">
        <v>7234997.6740423413</v>
      </c>
      <c r="N773" s="31">
        <v>7707127.922454359</v>
      </c>
      <c r="O773" s="31">
        <f t="shared" si="170"/>
        <v>7158226.0977278482</v>
      </c>
      <c r="P773" s="7">
        <f t="shared" si="171"/>
        <v>8.5474647492632908E-2</v>
      </c>
      <c r="Q773" s="26">
        <v>0.78462674929207532</v>
      </c>
      <c r="R773" s="8">
        <v>169.30000305175781</v>
      </c>
      <c r="S773" s="7">
        <f t="shared" si="172"/>
        <v>0.37800304334142587</v>
      </c>
      <c r="T773" s="38">
        <f t="shared" si="173"/>
        <v>0.41603481337537801</v>
      </c>
      <c r="U773" s="31">
        <v>0</v>
      </c>
      <c r="V773" s="31">
        <v>0</v>
      </c>
      <c r="W773" s="31">
        <v>0</v>
      </c>
      <c r="X773" s="31">
        <v>0</v>
      </c>
      <c r="Y773" s="31">
        <f t="shared" si="174"/>
        <v>0</v>
      </c>
      <c r="Z773" s="7">
        <f t="shared" si="175"/>
        <v>0</v>
      </c>
      <c r="AA773" s="31" t="s">
        <v>1085</v>
      </c>
      <c r="AB773" s="31" t="s">
        <v>1088</v>
      </c>
      <c r="AC773" s="31" t="s">
        <v>1088</v>
      </c>
      <c r="AD773" s="31">
        <f t="shared" si="176"/>
        <v>0</v>
      </c>
      <c r="AE773" s="31">
        <f t="shared" si="177"/>
        <v>1</v>
      </c>
      <c r="AF773" s="7">
        <f t="shared" si="178"/>
        <v>0.5</v>
      </c>
      <c r="AG773" s="38">
        <f t="shared" si="179"/>
        <v>0.25</v>
      </c>
      <c r="AH773" s="38">
        <f t="shared" si="180"/>
        <v>26.387209591469755</v>
      </c>
      <c r="AI773" s="38" t="str">
        <f t="shared" si="181"/>
        <v>G3</v>
      </c>
    </row>
    <row r="774" spans="1:35" x14ac:dyDescent="0.25">
      <c r="A774" s="1">
        <v>15753</v>
      </c>
      <c r="B774" s="1" t="s">
        <v>364</v>
      </c>
      <c r="C774" s="1">
        <v>15</v>
      </c>
      <c r="D774" s="1" t="s">
        <v>827</v>
      </c>
      <c r="E774" s="31">
        <v>82198.773750627835</v>
      </c>
      <c r="F774" s="31">
        <v>118577.49610555606</v>
      </c>
      <c r="G774" s="31">
        <v>195509.94828671907</v>
      </c>
      <c r="H774" s="31">
        <v>232671.82048479491</v>
      </c>
      <c r="I774" s="31">
        <f t="shared" si="168"/>
        <v>157239.50965692446</v>
      </c>
      <c r="J774" s="38">
        <f t="shared" si="169"/>
        <v>0.14241644388407648</v>
      </c>
      <c r="K774" s="31">
        <v>7939147.6043045931</v>
      </c>
      <c r="L774" s="31">
        <v>8453610.5332936682</v>
      </c>
      <c r="M774" s="31">
        <v>9184429.0545473658</v>
      </c>
      <c r="N774" s="31">
        <v>8344901.5825554086</v>
      </c>
      <c r="O774" s="31">
        <f t="shared" si="170"/>
        <v>8480522.1936752591</v>
      </c>
      <c r="P774" s="7">
        <f t="shared" si="171"/>
        <v>0.10804765799980388</v>
      </c>
      <c r="Q774" s="26">
        <v>0.72529290144727776</v>
      </c>
      <c r="R774" s="8">
        <v>417.29998779296875</v>
      </c>
      <c r="S774" s="7">
        <f t="shared" si="172"/>
        <v>0.93172275563313556</v>
      </c>
      <c r="T774" s="38">
        <f t="shared" si="173"/>
        <v>0.5883544383600724</v>
      </c>
      <c r="U774" s="31">
        <v>23467.333984375</v>
      </c>
      <c r="V774" s="31">
        <v>0</v>
      </c>
      <c r="W774" s="31">
        <v>0</v>
      </c>
      <c r="X774" s="31">
        <v>0</v>
      </c>
      <c r="Y774" s="31">
        <f t="shared" si="174"/>
        <v>5866.83349609375</v>
      </c>
      <c r="Z774" s="7">
        <f t="shared" si="175"/>
        <v>0.12492738261707084</v>
      </c>
      <c r="AA774" s="31" t="s">
        <v>1087</v>
      </c>
      <c r="AB774" s="31" t="s">
        <v>1088</v>
      </c>
      <c r="AC774" s="31" t="s">
        <v>1087</v>
      </c>
      <c r="AD774" s="31">
        <f t="shared" si="176"/>
        <v>0</v>
      </c>
      <c r="AE774" s="31">
        <f t="shared" si="177"/>
        <v>0</v>
      </c>
      <c r="AF774" s="7">
        <f t="shared" si="178"/>
        <v>0</v>
      </c>
      <c r="AG774" s="38">
        <f t="shared" si="179"/>
        <v>6.2463691308535421E-2</v>
      </c>
      <c r="AH774" s="38">
        <f t="shared" si="180"/>
        <v>26.441152451756146</v>
      </c>
      <c r="AI774" s="38" t="str">
        <f t="shared" si="181"/>
        <v>G3</v>
      </c>
    </row>
    <row r="775" spans="1:35" x14ac:dyDescent="0.25">
      <c r="A775" s="1">
        <v>95001</v>
      </c>
      <c r="B775" s="1" t="s">
        <v>964</v>
      </c>
      <c r="C775" s="1">
        <v>95</v>
      </c>
      <c r="D775" s="1" t="s">
        <v>965</v>
      </c>
      <c r="E775" s="31">
        <v>104114.62080046657</v>
      </c>
      <c r="F775" s="31">
        <v>137754.11038055172</v>
      </c>
      <c r="G775" s="31">
        <v>145030.98540371886</v>
      </c>
      <c r="H775" s="31">
        <v>149128.1659050422</v>
      </c>
      <c r="I775" s="31">
        <f t="shared" si="168"/>
        <v>134006.97062244485</v>
      </c>
      <c r="J775" s="38">
        <f t="shared" si="169"/>
        <v>0.1200593728733463</v>
      </c>
      <c r="K775" s="31">
        <v>6634967.9147107983</v>
      </c>
      <c r="L775" s="31">
        <v>6867937.5477289297</v>
      </c>
      <c r="M775" s="31">
        <v>7162170.9170944747</v>
      </c>
      <c r="N775" s="31">
        <v>7375998.3598313099</v>
      </c>
      <c r="O775" s="31">
        <f t="shared" si="170"/>
        <v>7010268.6848413777</v>
      </c>
      <c r="P775" s="7">
        <f t="shared" si="171"/>
        <v>8.2948855995602755E-2</v>
      </c>
      <c r="Q775" s="26">
        <v>0.69230888389745182</v>
      </c>
      <c r="R775" s="8">
        <v>225.39999389648438</v>
      </c>
      <c r="S775" s="7">
        <f t="shared" si="172"/>
        <v>0.50325978810503791</v>
      </c>
      <c r="T775" s="38">
        <f t="shared" si="173"/>
        <v>0.42617250933269751</v>
      </c>
      <c r="U775" s="31">
        <v>0</v>
      </c>
      <c r="V775" s="31">
        <v>0</v>
      </c>
      <c r="W775" s="31">
        <v>0</v>
      </c>
      <c r="X775" s="31">
        <v>0</v>
      </c>
      <c r="Y775" s="31">
        <f t="shared" si="174"/>
        <v>0</v>
      </c>
      <c r="Z775" s="7">
        <f t="shared" si="175"/>
        <v>0</v>
      </c>
      <c r="AA775" s="31" t="s">
        <v>1087</v>
      </c>
      <c r="AB775" s="31" t="s">
        <v>1086</v>
      </c>
      <c r="AC775" s="31" t="s">
        <v>1086</v>
      </c>
      <c r="AD775" s="31">
        <f t="shared" si="176"/>
        <v>1</v>
      </c>
      <c r="AE775" s="31">
        <f t="shared" si="177"/>
        <v>1</v>
      </c>
      <c r="AF775" s="7">
        <f t="shared" si="178"/>
        <v>0.5</v>
      </c>
      <c r="AG775" s="38">
        <f t="shared" si="179"/>
        <v>0.25</v>
      </c>
      <c r="AH775" s="38">
        <f t="shared" si="180"/>
        <v>26.541062740201461</v>
      </c>
      <c r="AI775" s="38" t="str">
        <f t="shared" si="181"/>
        <v>G3</v>
      </c>
    </row>
    <row r="776" spans="1:35" x14ac:dyDescent="0.25">
      <c r="A776" s="1">
        <v>5585</v>
      </c>
      <c r="B776" s="1" t="s">
        <v>192</v>
      </c>
      <c r="C776" s="1">
        <v>5</v>
      </c>
      <c r="D776" s="1" t="s">
        <v>15</v>
      </c>
      <c r="E776" s="31">
        <v>266263.94318893936</v>
      </c>
      <c r="F776" s="31">
        <v>284585.54623460799</v>
      </c>
      <c r="G776" s="31">
        <v>387887.87095513882</v>
      </c>
      <c r="H776" s="31">
        <v>404340.34463484288</v>
      </c>
      <c r="I776" s="31">
        <f t="shared" si="168"/>
        <v>335769.42625338229</v>
      </c>
      <c r="J776" s="38">
        <f t="shared" si="169"/>
        <v>0.31421884640939096</v>
      </c>
      <c r="K776" s="31">
        <v>26743519.744414926</v>
      </c>
      <c r="L776" s="31">
        <v>34595845.63269075</v>
      </c>
      <c r="M776" s="31">
        <v>30067610.199377473</v>
      </c>
      <c r="N776" s="31">
        <v>27244535.341059797</v>
      </c>
      <c r="O776" s="31">
        <f t="shared" si="170"/>
        <v>29662877.729385734</v>
      </c>
      <c r="P776" s="7">
        <f t="shared" si="171"/>
        <v>0.4696531528202621</v>
      </c>
      <c r="Q776" s="26">
        <v>0.4286480111504235</v>
      </c>
      <c r="R776" s="8">
        <v>112</v>
      </c>
      <c r="S776" s="7">
        <f t="shared" si="172"/>
        <v>0.25006698222738233</v>
      </c>
      <c r="T776" s="38">
        <f t="shared" si="173"/>
        <v>0.38278938206602264</v>
      </c>
      <c r="U776" s="31">
        <v>6491.89501953125</v>
      </c>
      <c r="V776" s="31">
        <v>24653.830078125</v>
      </c>
      <c r="W776" s="31">
        <v>6310.91943359375</v>
      </c>
      <c r="X776" s="31">
        <v>0</v>
      </c>
      <c r="Y776" s="31">
        <f t="shared" si="174"/>
        <v>9364.1611328125</v>
      </c>
      <c r="Z776" s="7">
        <f t="shared" si="175"/>
        <v>0.19939889916863549</v>
      </c>
      <c r="AA776" s="31" t="s">
        <v>1087</v>
      </c>
      <c r="AB776" s="31" t="s">
        <v>1088</v>
      </c>
      <c r="AC776" s="31" t="s">
        <v>1087</v>
      </c>
      <c r="AD776" s="31">
        <f t="shared" si="176"/>
        <v>0</v>
      </c>
      <c r="AE776" s="31">
        <f t="shared" si="177"/>
        <v>0</v>
      </c>
      <c r="AF776" s="7">
        <f t="shared" si="178"/>
        <v>0</v>
      </c>
      <c r="AG776" s="38">
        <f t="shared" si="179"/>
        <v>9.9699449584317743E-2</v>
      </c>
      <c r="AH776" s="38">
        <f t="shared" si="180"/>
        <v>26.556922601991044</v>
      </c>
      <c r="AI776" s="38" t="str">
        <f t="shared" si="181"/>
        <v>G3</v>
      </c>
    </row>
    <row r="777" spans="1:35" x14ac:dyDescent="0.25">
      <c r="A777" s="1">
        <v>68872</v>
      </c>
      <c r="B777" s="1" t="s">
        <v>135</v>
      </c>
      <c r="C777" s="1">
        <v>68</v>
      </c>
      <c r="D777" s="1" t="s">
        <v>350</v>
      </c>
      <c r="E777" s="31">
        <v>214191.61807445536</v>
      </c>
      <c r="F777" s="31">
        <v>231967.48950780017</v>
      </c>
      <c r="G777" s="31">
        <v>290290.11285682814</v>
      </c>
      <c r="H777" s="31">
        <v>403776.88318358629</v>
      </c>
      <c r="I777" s="31">
        <f t="shared" si="168"/>
        <v>285056.52590566745</v>
      </c>
      <c r="J777" s="38">
        <f t="shared" si="169"/>
        <v>0.26541695211142918</v>
      </c>
      <c r="K777" s="31">
        <v>33983971.631452441</v>
      </c>
      <c r="L777" s="31">
        <v>37013587.20542711</v>
      </c>
      <c r="M777" s="31">
        <v>30041080.619455788</v>
      </c>
      <c r="N777" s="31">
        <v>24447587.161193021</v>
      </c>
      <c r="O777" s="31">
        <f t="shared" si="170"/>
        <v>31371556.654382087</v>
      </c>
      <c r="P777" s="7">
        <f t="shared" si="171"/>
        <v>0.49882213202660941</v>
      </c>
      <c r="Q777" s="26">
        <v>0.61590986684875382</v>
      </c>
      <c r="R777" s="8">
        <v>212.10000610351563</v>
      </c>
      <c r="S777" s="7">
        <f t="shared" si="172"/>
        <v>0.47356436122067436</v>
      </c>
      <c r="T777" s="38">
        <f t="shared" si="173"/>
        <v>0.52943212003201257</v>
      </c>
      <c r="U777" s="31">
        <v>0</v>
      </c>
      <c r="V777" s="31">
        <v>0</v>
      </c>
      <c r="W777" s="31">
        <v>0</v>
      </c>
      <c r="X777" s="31">
        <v>1152.2703857421875</v>
      </c>
      <c r="Y777" s="31">
        <f t="shared" si="174"/>
        <v>288.06759643554688</v>
      </c>
      <c r="Z777" s="7">
        <f t="shared" si="175"/>
        <v>6.1340637779212087E-3</v>
      </c>
      <c r="AA777" s="31" t="s">
        <v>1087</v>
      </c>
      <c r="AB777" s="31" t="s">
        <v>1088</v>
      </c>
      <c r="AC777" s="31" t="s">
        <v>1087</v>
      </c>
      <c r="AD777" s="31">
        <f t="shared" si="176"/>
        <v>0</v>
      </c>
      <c r="AE777" s="31">
        <f t="shared" si="177"/>
        <v>0</v>
      </c>
      <c r="AF777" s="7">
        <f t="shared" si="178"/>
        <v>0</v>
      </c>
      <c r="AG777" s="38">
        <f t="shared" si="179"/>
        <v>3.0670318889606044E-3</v>
      </c>
      <c r="AH777" s="38">
        <f t="shared" si="180"/>
        <v>26.597203467746748</v>
      </c>
      <c r="AI777" s="38" t="str">
        <f t="shared" si="181"/>
        <v>G3</v>
      </c>
    </row>
    <row r="778" spans="1:35" x14ac:dyDescent="0.25">
      <c r="A778" s="1">
        <v>20443</v>
      </c>
      <c r="B778" s="1" t="s">
        <v>761</v>
      </c>
      <c r="C778" s="1">
        <v>20</v>
      </c>
      <c r="D778" s="1" t="s">
        <v>28</v>
      </c>
      <c r="E778" s="31">
        <v>34671.962414737085</v>
      </c>
      <c r="F778" s="31">
        <v>45536.236646789846</v>
      </c>
      <c r="G778" s="31">
        <v>55190.270204687498</v>
      </c>
      <c r="H778" s="31">
        <v>57017.982375675987</v>
      </c>
      <c r="I778" s="31">
        <f t="shared" si="168"/>
        <v>48104.112910472606</v>
      </c>
      <c r="J778" s="38">
        <f t="shared" si="169"/>
        <v>3.7393578702466783E-2</v>
      </c>
      <c r="K778" s="31">
        <v>3388970.9092304949</v>
      </c>
      <c r="L778" s="31">
        <v>3724732.3537609731</v>
      </c>
      <c r="M778" s="31">
        <v>4157759.5063667572</v>
      </c>
      <c r="N778" s="31">
        <v>4802424.2163450923</v>
      </c>
      <c r="O778" s="31">
        <f t="shared" si="170"/>
        <v>4018471.7464258294</v>
      </c>
      <c r="P778" s="7">
        <f t="shared" si="171"/>
        <v>3.1875678109685439E-2</v>
      </c>
      <c r="Q778" s="26">
        <v>0.64358550365164668</v>
      </c>
      <c r="R778" s="8">
        <v>49.099998474121094</v>
      </c>
      <c r="S778" s="7">
        <f t="shared" si="172"/>
        <v>0.10962757540886196</v>
      </c>
      <c r="T778" s="38">
        <f t="shared" si="173"/>
        <v>0.26169625239006467</v>
      </c>
      <c r="U778" s="31">
        <v>0</v>
      </c>
      <c r="V778" s="31">
        <v>0</v>
      </c>
      <c r="W778" s="31">
        <v>0</v>
      </c>
      <c r="X778" s="31">
        <v>0</v>
      </c>
      <c r="Y778" s="31">
        <f t="shared" si="174"/>
        <v>0</v>
      </c>
      <c r="Z778" s="7">
        <f t="shared" si="175"/>
        <v>0</v>
      </c>
      <c r="AA778" s="31" t="s">
        <v>1085</v>
      </c>
      <c r="AB778" s="31" t="s">
        <v>1086</v>
      </c>
      <c r="AC778" s="31" t="s">
        <v>1088</v>
      </c>
      <c r="AD778" s="31">
        <f t="shared" si="176"/>
        <v>1</v>
      </c>
      <c r="AE778" s="31">
        <f t="shared" si="177"/>
        <v>2</v>
      </c>
      <c r="AF778" s="7">
        <f t="shared" si="178"/>
        <v>1</v>
      </c>
      <c r="AG778" s="38">
        <f t="shared" si="179"/>
        <v>0.5</v>
      </c>
      <c r="AH778" s="38">
        <f t="shared" si="180"/>
        <v>26.63632770308438</v>
      </c>
      <c r="AI778" s="38" t="str">
        <f t="shared" si="181"/>
        <v>G3</v>
      </c>
    </row>
    <row r="779" spans="1:35" x14ac:dyDescent="0.25">
      <c r="A779" s="1">
        <v>5282</v>
      </c>
      <c r="B779" s="1" t="s">
        <v>729</v>
      </c>
      <c r="C779" s="1">
        <v>5</v>
      </c>
      <c r="D779" s="1" t="s">
        <v>15</v>
      </c>
      <c r="E779" s="31">
        <v>205395.05331496996</v>
      </c>
      <c r="F779" s="31">
        <v>195220.95582437274</v>
      </c>
      <c r="G779" s="31">
        <v>223990.61459066151</v>
      </c>
      <c r="H779" s="31">
        <v>218704.80748796652</v>
      </c>
      <c r="I779" s="31">
        <f t="shared" si="168"/>
        <v>210827.85780449267</v>
      </c>
      <c r="J779" s="38">
        <f t="shared" si="169"/>
        <v>0.1939854309459226</v>
      </c>
      <c r="K779" s="31">
        <v>9676124.2459435184</v>
      </c>
      <c r="L779" s="31">
        <v>10965103.878558556</v>
      </c>
      <c r="M779" s="31">
        <v>10854802.656243199</v>
      </c>
      <c r="N779" s="31">
        <v>10967331.830014212</v>
      </c>
      <c r="O779" s="31">
        <f t="shared" si="170"/>
        <v>10615840.652689872</v>
      </c>
      <c r="P779" s="7">
        <f t="shared" si="171"/>
        <v>0.14449983097317851</v>
      </c>
      <c r="Q779" s="26">
        <v>0.3979407263113956</v>
      </c>
      <c r="R779" s="8">
        <v>162</v>
      </c>
      <c r="S779" s="7">
        <f t="shared" si="172"/>
        <v>0.36170402786460659</v>
      </c>
      <c r="T779" s="38">
        <f t="shared" si="173"/>
        <v>0.30138152838306026</v>
      </c>
      <c r="U779" s="31">
        <v>6370.03076171875</v>
      </c>
      <c r="V779" s="31">
        <v>8889.4736328125</v>
      </c>
      <c r="W779" s="31">
        <v>3123.19189453125</v>
      </c>
      <c r="X779" s="31">
        <v>2316.590087890625</v>
      </c>
      <c r="Y779" s="31">
        <f t="shared" si="174"/>
        <v>5174.8215942382813</v>
      </c>
      <c r="Z779" s="7">
        <f t="shared" si="175"/>
        <v>0.11019179557574338</v>
      </c>
      <c r="AA779" s="31" t="s">
        <v>1087</v>
      </c>
      <c r="AB779" s="31" t="s">
        <v>1086</v>
      </c>
      <c r="AC779" s="31" t="s">
        <v>1087</v>
      </c>
      <c r="AD779" s="31">
        <f t="shared" si="176"/>
        <v>1</v>
      </c>
      <c r="AE779" s="31">
        <f t="shared" si="177"/>
        <v>1</v>
      </c>
      <c r="AF779" s="7">
        <f t="shared" si="178"/>
        <v>0.5</v>
      </c>
      <c r="AG779" s="38">
        <f t="shared" si="179"/>
        <v>0.30509589778787172</v>
      </c>
      <c r="AH779" s="38">
        <f t="shared" si="180"/>
        <v>26.682095237228488</v>
      </c>
      <c r="AI779" s="38" t="str">
        <f t="shared" si="181"/>
        <v>G3</v>
      </c>
    </row>
    <row r="780" spans="1:35" x14ac:dyDescent="0.25">
      <c r="A780" s="1">
        <v>47460</v>
      </c>
      <c r="B780" s="1" t="s">
        <v>429</v>
      </c>
      <c r="C780" s="1">
        <v>47</v>
      </c>
      <c r="D780" s="1" t="s">
        <v>69</v>
      </c>
      <c r="E780" s="31">
        <v>76178.077312547379</v>
      </c>
      <c r="F780" s="31">
        <v>55319.026963626231</v>
      </c>
      <c r="G780" s="31">
        <v>56292.970949947157</v>
      </c>
      <c r="H780" s="31">
        <v>157194.26165743999</v>
      </c>
      <c r="I780" s="31">
        <f t="shared" si="168"/>
        <v>86246.084220890189</v>
      </c>
      <c r="J780" s="38">
        <f t="shared" si="169"/>
        <v>7.4098252255825586E-2</v>
      </c>
      <c r="K780" s="31">
        <v>8724824.114047382</v>
      </c>
      <c r="L780" s="31">
        <v>8848372.3820001818</v>
      </c>
      <c r="M780" s="31">
        <v>8703136.8589329496</v>
      </c>
      <c r="N780" s="31">
        <v>7940470.4821033152</v>
      </c>
      <c r="O780" s="31">
        <f t="shared" si="170"/>
        <v>8554200.9592709579</v>
      </c>
      <c r="P780" s="7">
        <f t="shared" si="171"/>
        <v>0.10930543343682161</v>
      </c>
      <c r="Q780" s="26">
        <v>0.41323358439063845</v>
      </c>
      <c r="R780" s="8">
        <v>69.300003051757813</v>
      </c>
      <c r="S780" s="7">
        <f t="shared" si="172"/>
        <v>0.15472895206697734</v>
      </c>
      <c r="T780" s="38">
        <f t="shared" si="173"/>
        <v>0.22575598996481247</v>
      </c>
      <c r="U780" s="31">
        <v>0</v>
      </c>
      <c r="V780" s="31">
        <v>1761.3914794921875</v>
      </c>
      <c r="W780" s="31">
        <v>0</v>
      </c>
      <c r="X780" s="31">
        <v>0</v>
      </c>
      <c r="Y780" s="31">
        <f t="shared" si="174"/>
        <v>440.34786987304688</v>
      </c>
      <c r="Z780" s="7">
        <f t="shared" si="175"/>
        <v>9.3766947469823315E-3</v>
      </c>
      <c r="AA780" s="31" t="s">
        <v>1085</v>
      </c>
      <c r="AB780" s="31" t="s">
        <v>1086</v>
      </c>
      <c r="AC780" s="31" t="s">
        <v>1088</v>
      </c>
      <c r="AD780" s="31">
        <f t="shared" si="176"/>
        <v>1</v>
      </c>
      <c r="AE780" s="31">
        <f t="shared" si="177"/>
        <v>2</v>
      </c>
      <c r="AF780" s="7">
        <f t="shared" si="178"/>
        <v>1</v>
      </c>
      <c r="AG780" s="38">
        <f t="shared" si="179"/>
        <v>0.50468834737349122</v>
      </c>
      <c r="AH780" s="38">
        <f t="shared" si="180"/>
        <v>26.818086319804308</v>
      </c>
      <c r="AI780" s="38" t="str">
        <f t="shared" si="181"/>
        <v>G3</v>
      </c>
    </row>
    <row r="781" spans="1:35" x14ac:dyDescent="0.25">
      <c r="A781" s="1">
        <v>52683</v>
      </c>
      <c r="B781" s="1" t="s">
        <v>559</v>
      </c>
      <c r="C781" s="1">
        <v>52</v>
      </c>
      <c r="D781" s="1" t="s">
        <v>18</v>
      </c>
      <c r="E781" s="31">
        <v>36350.64398866285</v>
      </c>
      <c r="F781" s="31">
        <v>34457.483582658206</v>
      </c>
      <c r="G781" s="31">
        <v>45131.060940170122</v>
      </c>
      <c r="H781" s="31">
        <v>72528.633413227275</v>
      </c>
      <c r="I781" s="31">
        <f t="shared" si="168"/>
        <v>47116.955481179612</v>
      </c>
      <c r="J781" s="38">
        <f t="shared" si="169"/>
        <v>3.6443620167468986E-2</v>
      </c>
      <c r="K781" s="31">
        <v>4087131.6620198837</v>
      </c>
      <c r="L781" s="31">
        <v>4535133.2157398807</v>
      </c>
      <c r="M781" s="31">
        <v>4715075.2203560714</v>
      </c>
      <c r="N781" s="31">
        <v>4578452.0449003484</v>
      </c>
      <c r="O781" s="31">
        <f t="shared" si="170"/>
        <v>4478948.0357540455</v>
      </c>
      <c r="P781" s="7">
        <f t="shared" si="171"/>
        <v>3.9736501528256821E-2</v>
      </c>
      <c r="Q781" s="26">
        <v>0.46303289857893715</v>
      </c>
      <c r="R781" s="8">
        <v>129.5</v>
      </c>
      <c r="S781" s="7">
        <f t="shared" si="172"/>
        <v>0.28913994820041083</v>
      </c>
      <c r="T781" s="38">
        <f t="shared" si="173"/>
        <v>0.26396978276920158</v>
      </c>
      <c r="U781" s="31">
        <v>787.5753173828125</v>
      </c>
      <c r="V781" s="31">
        <v>819.64776611328125</v>
      </c>
      <c r="W781" s="31">
        <v>0</v>
      </c>
      <c r="X781" s="31">
        <v>0</v>
      </c>
      <c r="Y781" s="31">
        <f t="shared" si="174"/>
        <v>401.80577087402344</v>
      </c>
      <c r="Z781" s="7">
        <f t="shared" si="175"/>
        <v>8.555985662307964E-3</v>
      </c>
      <c r="AA781" s="31" t="s">
        <v>1085</v>
      </c>
      <c r="AB781" s="31" t="s">
        <v>1086</v>
      </c>
      <c r="AC781" s="31" t="s">
        <v>1087</v>
      </c>
      <c r="AD781" s="31">
        <f t="shared" si="176"/>
        <v>1</v>
      </c>
      <c r="AE781" s="31">
        <f t="shared" si="177"/>
        <v>2</v>
      </c>
      <c r="AF781" s="7">
        <f t="shared" si="178"/>
        <v>1</v>
      </c>
      <c r="AG781" s="38">
        <f t="shared" si="179"/>
        <v>0.50427799283115393</v>
      </c>
      <c r="AH781" s="38">
        <f t="shared" si="180"/>
        <v>26.823046525594151</v>
      </c>
      <c r="AI781" s="38" t="str">
        <f t="shared" si="181"/>
        <v>G3</v>
      </c>
    </row>
    <row r="782" spans="1:35" x14ac:dyDescent="0.25">
      <c r="A782" s="1">
        <v>47707</v>
      </c>
      <c r="B782" s="1" t="s">
        <v>802</v>
      </c>
      <c r="C782" s="1">
        <v>47</v>
      </c>
      <c r="D782" s="1" t="s">
        <v>69</v>
      </c>
      <c r="E782" s="31">
        <v>47620.099648384239</v>
      </c>
      <c r="F782" s="31">
        <v>31514.590029115152</v>
      </c>
      <c r="G782" s="31">
        <v>42705.401007610548</v>
      </c>
      <c r="H782" s="31">
        <v>57078.996632293551</v>
      </c>
      <c r="I782" s="31">
        <f t="shared" si="168"/>
        <v>44729.771829350873</v>
      </c>
      <c r="J782" s="38">
        <f t="shared" si="169"/>
        <v>3.4146392372419045E-2</v>
      </c>
      <c r="K782" s="31">
        <v>5154829.6168322917</v>
      </c>
      <c r="L782" s="31">
        <v>5243142.3369985539</v>
      </c>
      <c r="M782" s="31">
        <v>5252880.721066826</v>
      </c>
      <c r="N782" s="31">
        <v>5277438.2831642618</v>
      </c>
      <c r="O782" s="31">
        <f t="shared" si="170"/>
        <v>5232072.7395154834</v>
      </c>
      <c r="P782" s="7">
        <f t="shared" si="171"/>
        <v>5.2593146801066491E-2</v>
      </c>
      <c r="Q782" s="26">
        <v>0.50250597578841849</v>
      </c>
      <c r="R782" s="8">
        <v>79.599998474121094</v>
      </c>
      <c r="S782" s="7">
        <f t="shared" si="172"/>
        <v>0.17772617324756876</v>
      </c>
      <c r="T782" s="38">
        <f t="shared" si="173"/>
        <v>0.24427509861235128</v>
      </c>
      <c r="U782" s="31">
        <v>9908.9521484375</v>
      </c>
      <c r="V782" s="31">
        <v>0</v>
      </c>
      <c r="W782" s="31">
        <v>0</v>
      </c>
      <c r="X782" s="31">
        <v>0</v>
      </c>
      <c r="Y782" s="31">
        <f t="shared" si="174"/>
        <v>2477.238037109375</v>
      </c>
      <c r="Z782" s="7">
        <f t="shared" si="175"/>
        <v>5.2749897248929721E-2</v>
      </c>
      <c r="AA782" s="31" t="s">
        <v>1085</v>
      </c>
      <c r="AB782" s="31" t="s">
        <v>1086</v>
      </c>
      <c r="AC782" s="31" t="s">
        <v>1087</v>
      </c>
      <c r="AD782" s="31">
        <f t="shared" si="176"/>
        <v>1</v>
      </c>
      <c r="AE782" s="31">
        <f t="shared" si="177"/>
        <v>2</v>
      </c>
      <c r="AF782" s="7">
        <f t="shared" si="178"/>
        <v>1</v>
      </c>
      <c r="AG782" s="38">
        <f t="shared" si="179"/>
        <v>0.52637494862446488</v>
      </c>
      <c r="AH782" s="38">
        <f t="shared" si="180"/>
        <v>26.826547986974507</v>
      </c>
      <c r="AI782" s="38" t="str">
        <f t="shared" si="181"/>
        <v>G3</v>
      </c>
    </row>
    <row r="783" spans="1:35" x14ac:dyDescent="0.25">
      <c r="A783" s="1">
        <v>17513</v>
      </c>
      <c r="B783" s="1" t="s">
        <v>336</v>
      </c>
      <c r="C783" s="1">
        <v>17</v>
      </c>
      <c r="D783" s="1" t="s">
        <v>96</v>
      </c>
      <c r="E783" s="31">
        <v>105701.88901281332</v>
      </c>
      <c r="F783" s="31">
        <v>127404.2555348309</v>
      </c>
      <c r="G783" s="31">
        <v>99395.215423541144</v>
      </c>
      <c r="H783" s="31">
        <v>116741.71662234857</v>
      </c>
      <c r="I783" s="31">
        <f t="shared" si="168"/>
        <v>112310.76914838348</v>
      </c>
      <c r="J783" s="38">
        <f t="shared" si="169"/>
        <v>9.9180745862376379E-2</v>
      </c>
      <c r="K783" s="31">
        <v>8521140.1958080661</v>
      </c>
      <c r="L783" s="31">
        <v>10890179.895571185</v>
      </c>
      <c r="M783" s="31">
        <v>11163725.732569341</v>
      </c>
      <c r="N783" s="31">
        <v>11152465.177981183</v>
      </c>
      <c r="O783" s="31">
        <f t="shared" si="170"/>
        <v>10431877.750482444</v>
      </c>
      <c r="P783" s="7">
        <f t="shared" si="171"/>
        <v>0.14135938721237115</v>
      </c>
      <c r="Q783" s="26">
        <v>0.47289156626506024</v>
      </c>
      <c r="R783" s="8">
        <v>242.39999389648438</v>
      </c>
      <c r="S783" s="7">
        <f t="shared" si="172"/>
        <v>0.54121638362169411</v>
      </c>
      <c r="T783" s="38">
        <f t="shared" si="173"/>
        <v>0.38515577903304182</v>
      </c>
      <c r="U783" s="31">
        <v>5406.80029296875</v>
      </c>
      <c r="V783" s="31">
        <v>9879.3701171875</v>
      </c>
      <c r="W783" s="31">
        <v>6156.88818359375</v>
      </c>
      <c r="X783" s="31">
        <v>5048.611328125</v>
      </c>
      <c r="Y783" s="31">
        <f t="shared" si="174"/>
        <v>6622.91748046875</v>
      </c>
      <c r="Z783" s="7">
        <f t="shared" si="175"/>
        <v>0.14102730999178592</v>
      </c>
      <c r="AA783" s="31" t="s">
        <v>1085</v>
      </c>
      <c r="AB783" s="31" t="s">
        <v>1088</v>
      </c>
      <c r="AC783" s="31" t="s">
        <v>1087</v>
      </c>
      <c r="AD783" s="31">
        <f t="shared" si="176"/>
        <v>0</v>
      </c>
      <c r="AE783" s="31">
        <f t="shared" si="177"/>
        <v>1</v>
      </c>
      <c r="AF783" s="7">
        <f t="shared" si="178"/>
        <v>0.5</v>
      </c>
      <c r="AG783" s="38">
        <f t="shared" si="179"/>
        <v>0.32051365499589296</v>
      </c>
      <c r="AH783" s="38">
        <f t="shared" si="180"/>
        <v>26.828339329710378</v>
      </c>
      <c r="AI783" s="38" t="str">
        <f t="shared" si="181"/>
        <v>G3</v>
      </c>
    </row>
    <row r="784" spans="1:35" x14ac:dyDescent="0.25">
      <c r="A784" s="1">
        <v>13062</v>
      </c>
      <c r="B784" s="1" t="s">
        <v>759</v>
      </c>
      <c r="C784" s="1">
        <v>13</v>
      </c>
      <c r="D784" s="1" t="s">
        <v>222</v>
      </c>
      <c r="E784" s="31">
        <v>59692.957591488463</v>
      </c>
      <c r="F784" s="31">
        <v>43666.755016640222</v>
      </c>
      <c r="G784" s="31">
        <v>56411.311112032643</v>
      </c>
      <c r="H784" s="31">
        <v>86194.004037371313</v>
      </c>
      <c r="I784" s="31">
        <f t="shared" si="168"/>
        <v>61491.256939383158</v>
      </c>
      <c r="J784" s="38">
        <f t="shared" si="169"/>
        <v>5.0276257140713938E-2</v>
      </c>
      <c r="K784" s="31">
        <v>5104744.8368771747</v>
      </c>
      <c r="L784" s="31">
        <v>5589172.9546606969</v>
      </c>
      <c r="M784" s="31">
        <v>6109185.7945290385</v>
      </c>
      <c r="N784" s="31">
        <v>6255162.2014414016</v>
      </c>
      <c r="O784" s="31">
        <f t="shared" si="170"/>
        <v>5764566.4468770772</v>
      </c>
      <c r="P784" s="7">
        <f t="shared" si="171"/>
        <v>6.1683384674500949E-2</v>
      </c>
      <c r="Q784" s="26">
        <v>0.66972847481578679</v>
      </c>
      <c r="R784" s="8">
        <v>0</v>
      </c>
      <c r="S784" s="7">
        <f t="shared" si="172"/>
        <v>0</v>
      </c>
      <c r="T784" s="38">
        <f t="shared" si="173"/>
        <v>0.24380395316342926</v>
      </c>
      <c r="U784" s="31">
        <v>0</v>
      </c>
      <c r="V784" s="31">
        <v>1843.0611572265625</v>
      </c>
      <c r="W784" s="31">
        <v>0</v>
      </c>
      <c r="X784" s="31">
        <v>2624.406982421875</v>
      </c>
      <c r="Y784" s="31">
        <f t="shared" si="174"/>
        <v>1116.8670349121094</v>
      </c>
      <c r="Z784" s="7">
        <f t="shared" si="175"/>
        <v>2.3782382011652187E-2</v>
      </c>
      <c r="AA784" s="31" t="s">
        <v>1085</v>
      </c>
      <c r="AB784" s="31" t="s">
        <v>1086</v>
      </c>
      <c r="AC784" s="31" t="s">
        <v>1087</v>
      </c>
      <c r="AD784" s="31">
        <f t="shared" si="176"/>
        <v>1</v>
      </c>
      <c r="AE784" s="31">
        <f t="shared" si="177"/>
        <v>2</v>
      </c>
      <c r="AF784" s="7">
        <f t="shared" si="178"/>
        <v>1</v>
      </c>
      <c r="AG784" s="38">
        <f t="shared" si="179"/>
        <v>0.51189119100582614</v>
      </c>
      <c r="AH784" s="38">
        <f t="shared" si="180"/>
        <v>26.865713376998979</v>
      </c>
      <c r="AI784" s="38" t="str">
        <f t="shared" si="181"/>
        <v>G3</v>
      </c>
    </row>
    <row r="785" spans="1:35" x14ac:dyDescent="0.25">
      <c r="A785" s="1">
        <v>17444</v>
      </c>
      <c r="B785" s="1" t="s">
        <v>150</v>
      </c>
      <c r="C785" s="1">
        <v>17</v>
      </c>
      <c r="D785" s="1" t="s">
        <v>96</v>
      </c>
      <c r="E785" s="31">
        <v>56191.433976957313</v>
      </c>
      <c r="F785" s="31">
        <v>67560.686344440299</v>
      </c>
      <c r="G785" s="31">
        <v>64799.993747946981</v>
      </c>
      <c r="H785" s="31">
        <v>61656.351404994057</v>
      </c>
      <c r="I785" s="31">
        <f t="shared" si="168"/>
        <v>62552.116368584662</v>
      </c>
      <c r="J785" s="38">
        <f t="shared" si="169"/>
        <v>5.1297140375037194E-2</v>
      </c>
      <c r="K785" s="31">
        <v>6913851.6630186988</v>
      </c>
      <c r="L785" s="31">
        <v>7393169.1844393248</v>
      </c>
      <c r="M785" s="31">
        <v>7349886.2468008772</v>
      </c>
      <c r="N785" s="31">
        <v>8222988.2439684235</v>
      </c>
      <c r="O785" s="31">
        <f t="shared" si="170"/>
        <v>7469973.834556831</v>
      </c>
      <c r="P785" s="7">
        <f t="shared" si="171"/>
        <v>9.0796515235111119E-2</v>
      </c>
      <c r="Q785" s="26">
        <v>0.42789487726787623</v>
      </c>
      <c r="R785" s="8">
        <v>104</v>
      </c>
      <c r="S785" s="7">
        <f t="shared" si="172"/>
        <v>0.23220505492542645</v>
      </c>
      <c r="T785" s="38">
        <f t="shared" si="173"/>
        <v>0.25029881580947128</v>
      </c>
      <c r="U785" s="31">
        <v>1255.5128173828125</v>
      </c>
      <c r="V785" s="31">
        <v>0</v>
      </c>
      <c r="W785" s="31">
        <v>0</v>
      </c>
      <c r="X785" s="31">
        <v>960.51226806640625</v>
      </c>
      <c r="Y785" s="31">
        <f t="shared" si="174"/>
        <v>554.00627136230469</v>
      </c>
      <c r="Z785" s="7">
        <f t="shared" si="175"/>
        <v>1.1796917959375723E-2</v>
      </c>
      <c r="AA785" s="31" t="s">
        <v>1085</v>
      </c>
      <c r="AB785" s="31" t="s">
        <v>1086</v>
      </c>
      <c r="AC785" s="31" t="s">
        <v>1087</v>
      </c>
      <c r="AD785" s="31">
        <f t="shared" si="176"/>
        <v>1</v>
      </c>
      <c r="AE785" s="31">
        <f t="shared" si="177"/>
        <v>2</v>
      </c>
      <c r="AF785" s="7">
        <f t="shared" si="178"/>
        <v>1</v>
      </c>
      <c r="AG785" s="38">
        <f t="shared" si="179"/>
        <v>0.50589845897968788</v>
      </c>
      <c r="AH785" s="38">
        <f t="shared" si="180"/>
        <v>26.91648050547321</v>
      </c>
      <c r="AI785" s="38" t="str">
        <f t="shared" si="181"/>
        <v>G3</v>
      </c>
    </row>
    <row r="786" spans="1:35" x14ac:dyDescent="0.25">
      <c r="A786" s="1">
        <v>25524</v>
      </c>
      <c r="B786" s="1" t="s">
        <v>242</v>
      </c>
      <c r="C786" s="1">
        <v>25</v>
      </c>
      <c r="D786" s="1" t="s">
        <v>61</v>
      </c>
      <c r="E786" s="31">
        <v>148687.64093336614</v>
      </c>
      <c r="F786" s="31">
        <v>193034.69822056533</v>
      </c>
      <c r="G786" s="31">
        <v>136383.6162098397</v>
      </c>
      <c r="H786" s="31">
        <v>202393.24829274073</v>
      </c>
      <c r="I786" s="31">
        <f t="shared" si="168"/>
        <v>170124.80091412796</v>
      </c>
      <c r="J786" s="38">
        <f t="shared" si="169"/>
        <v>0.15481618078772277</v>
      </c>
      <c r="K786" s="31">
        <v>6340961.574368787</v>
      </c>
      <c r="L786" s="31">
        <v>6146150.3511558091</v>
      </c>
      <c r="M786" s="31">
        <v>6567087.1530752899</v>
      </c>
      <c r="N786" s="31">
        <v>6569249.7316496084</v>
      </c>
      <c r="O786" s="31">
        <f t="shared" si="170"/>
        <v>6405862.2025623731</v>
      </c>
      <c r="P786" s="7">
        <f t="shared" si="171"/>
        <v>7.2630990037365201E-2</v>
      </c>
      <c r="Q786" s="26">
        <v>0.18840579710144928</v>
      </c>
      <c r="R786" s="8">
        <v>75.800003051757813</v>
      </c>
      <c r="S786" s="7">
        <f t="shared" si="172"/>
        <v>0.16924176799981649</v>
      </c>
      <c r="T786" s="38">
        <f t="shared" si="173"/>
        <v>0.14342618504621032</v>
      </c>
      <c r="U786" s="31">
        <v>0</v>
      </c>
      <c r="V786" s="31">
        <v>3740.454833984375</v>
      </c>
      <c r="W786" s="31">
        <v>0</v>
      </c>
      <c r="X786" s="31">
        <v>0</v>
      </c>
      <c r="Y786" s="31">
        <f t="shared" si="174"/>
        <v>935.11370849609375</v>
      </c>
      <c r="Z786" s="7">
        <f t="shared" si="175"/>
        <v>1.9912156724669523E-2</v>
      </c>
      <c r="AA786" s="31" t="s">
        <v>1085</v>
      </c>
      <c r="AB786" s="31" t="s">
        <v>1086</v>
      </c>
      <c r="AC786" s="31" t="s">
        <v>1087</v>
      </c>
      <c r="AD786" s="31">
        <f t="shared" si="176"/>
        <v>1</v>
      </c>
      <c r="AE786" s="31">
        <f t="shared" si="177"/>
        <v>2</v>
      </c>
      <c r="AF786" s="7">
        <f t="shared" si="178"/>
        <v>1</v>
      </c>
      <c r="AG786" s="38">
        <f t="shared" si="179"/>
        <v>0.50995607836233481</v>
      </c>
      <c r="AH786" s="38">
        <f t="shared" si="180"/>
        <v>26.939948139875597</v>
      </c>
      <c r="AI786" s="38" t="str">
        <f t="shared" si="181"/>
        <v>G3</v>
      </c>
    </row>
    <row r="787" spans="1:35" x14ac:dyDescent="0.25">
      <c r="A787" s="1">
        <v>5400</v>
      </c>
      <c r="B787" s="1" t="s">
        <v>348</v>
      </c>
      <c r="C787" s="1">
        <v>5</v>
      </c>
      <c r="D787" s="1" t="s">
        <v>15</v>
      </c>
      <c r="E787" s="31">
        <v>199763.88439449991</v>
      </c>
      <c r="F787" s="31">
        <v>196708.11685546374</v>
      </c>
      <c r="G787" s="31">
        <v>242844.82768976307</v>
      </c>
      <c r="H787" s="31">
        <v>279052.40077105473</v>
      </c>
      <c r="I787" s="31">
        <f t="shared" si="168"/>
        <v>229592.30742769537</v>
      </c>
      <c r="J787" s="38">
        <f t="shared" si="169"/>
        <v>0.21204278283848166</v>
      </c>
      <c r="K787" s="31">
        <v>9304867.9312460683</v>
      </c>
      <c r="L787" s="31">
        <v>9123857.8853905462</v>
      </c>
      <c r="M787" s="31">
        <v>9919029.1944878921</v>
      </c>
      <c r="N787" s="31">
        <v>9181277.7022132035</v>
      </c>
      <c r="O787" s="31">
        <f t="shared" si="170"/>
        <v>9382258.178334428</v>
      </c>
      <c r="P787" s="7">
        <f t="shared" si="171"/>
        <v>0.12344125699687383</v>
      </c>
      <c r="Q787" s="26">
        <v>0.56101260526178143</v>
      </c>
      <c r="R787" s="8">
        <v>133.69999694824219</v>
      </c>
      <c r="S787" s="7">
        <f t="shared" si="172"/>
        <v>0.29851745322015316</v>
      </c>
      <c r="T787" s="38">
        <f t="shared" si="173"/>
        <v>0.32765710515960283</v>
      </c>
      <c r="U787" s="31">
        <v>81.423332214355469</v>
      </c>
      <c r="V787" s="31">
        <v>5390.97705078125</v>
      </c>
      <c r="W787" s="31">
        <v>1592.5203857421875</v>
      </c>
      <c r="X787" s="31">
        <v>0</v>
      </c>
      <c r="Y787" s="31">
        <f t="shared" si="174"/>
        <v>1766.2301921844482</v>
      </c>
      <c r="Z787" s="7">
        <f t="shared" si="175"/>
        <v>3.7609813736108666E-2</v>
      </c>
      <c r="AA787" s="31" t="s">
        <v>1087</v>
      </c>
      <c r="AB787" s="31" t="s">
        <v>1086</v>
      </c>
      <c r="AC787" s="31" t="s">
        <v>1087</v>
      </c>
      <c r="AD787" s="31">
        <f t="shared" si="176"/>
        <v>1</v>
      </c>
      <c r="AE787" s="31">
        <f t="shared" si="177"/>
        <v>1</v>
      </c>
      <c r="AF787" s="7">
        <f t="shared" si="178"/>
        <v>0.5</v>
      </c>
      <c r="AG787" s="38">
        <f t="shared" si="179"/>
        <v>0.26880490686805436</v>
      </c>
      <c r="AH787" s="38">
        <f t="shared" si="180"/>
        <v>26.950159828871296</v>
      </c>
      <c r="AI787" s="38" t="str">
        <f t="shared" si="181"/>
        <v>G3</v>
      </c>
    </row>
    <row r="788" spans="1:35" x14ac:dyDescent="0.25">
      <c r="A788" s="1">
        <v>68444</v>
      </c>
      <c r="B788" s="1" t="s">
        <v>636</v>
      </c>
      <c r="C788" s="1">
        <v>68</v>
      </c>
      <c r="D788" s="1" t="s">
        <v>350</v>
      </c>
      <c r="E788" s="31">
        <v>107525.45765376314</v>
      </c>
      <c r="F788" s="31">
        <v>117148.53131350453</v>
      </c>
      <c r="G788" s="31">
        <v>152962.71853857161</v>
      </c>
      <c r="H788" s="31">
        <v>176357.74819473267</v>
      </c>
      <c r="I788" s="31">
        <f t="shared" si="168"/>
        <v>138498.613925143</v>
      </c>
      <c r="J788" s="38">
        <f t="shared" si="169"/>
        <v>0.12438175830544475</v>
      </c>
      <c r="K788" s="31">
        <v>8082744.5963115776</v>
      </c>
      <c r="L788" s="31">
        <v>8003083.5348084709</v>
      </c>
      <c r="M788" s="31">
        <v>10694740.544419739</v>
      </c>
      <c r="N788" s="31">
        <v>10541330.85053866</v>
      </c>
      <c r="O788" s="31">
        <f t="shared" si="170"/>
        <v>9330474.8815196119</v>
      </c>
      <c r="P788" s="7">
        <f t="shared" si="171"/>
        <v>0.12255726066149988</v>
      </c>
      <c r="Q788" s="26">
        <v>0.20747592977156881</v>
      </c>
      <c r="R788" s="8">
        <v>89.699996948242188</v>
      </c>
      <c r="S788" s="7">
        <f t="shared" si="172"/>
        <v>0.2002768530593958</v>
      </c>
      <c r="T788" s="38">
        <f t="shared" si="173"/>
        <v>0.17677001449748816</v>
      </c>
      <c r="U788" s="31">
        <v>0</v>
      </c>
      <c r="V788" s="31">
        <v>2901.493408203125</v>
      </c>
      <c r="W788" s="31">
        <v>0</v>
      </c>
      <c r="X788" s="31">
        <v>0</v>
      </c>
      <c r="Y788" s="31">
        <f t="shared" si="174"/>
        <v>725.37335205078125</v>
      </c>
      <c r="Z788" s="7">
        <f t="shared" si="175"/>
        <v>1.5445980246790886E-2</v>
      </c>
      <c r="AA788" s="31" t="s">
        <v>1085</v>
      </c>
      <c r="AB788" s="31" t="s">
        <v>1086</v>
      </c>
      <c r="AC788" s="31" t="s">
        <v>1088</v>
      </c>
      <c r="AD788" s="31">
        <f t="shared" si="176"/>
        <v>1</v>
      </c>
      <c r="AE788" s="31">
        <f t="shared" si="177"/>
        <v>2</v>
      </c>
      <c r="AF788" s="7">
        <f t="shared" si="178"/>
        <v>1</v>
      </c>
      <c r="AG788" s="38">
        <f t="shared" si="179"/>
        <v>0.50772299012339539</v>
      </c>
      <c r="AH788" s="38">
        <f t="shared" si="180"/>
        <v>26.962492097544278</v>
      </c>
      <c r="AI788" s="38" t="str">
        <f t="shared" si="181"/>
        <v>G3</v>
      </c>
    </row>
    <row r="789" spans="1:35" x14ac:dyDescent="0.25">
      <c r="A789" s="1">
        <v>25599</v>
      </c>
      <c r="B789" s="1" t="s">
        <v>281</v>
      </c>
      <c r="C789" s="1">
        <v>25</v>
      </c>
      <c r="D789" s="1" t="s">
        <v>61</v>
      </c>
      <c r="E789" s="31">
        <v>172995.26274424567</v>
      </c>
      <c r="F789" s="31">
        <v>274910.38227790711</v>
      </c>
      <c r="G789" s="31">
        <v>277518.20575723815</v>
      </c>
      <c r="H789" s="31">
        <v>339429.34847830201</v>
      </c>
      <c r="I789" s="31">
        <f t="shared" si="168"/>
        <v>266213.2998144232</v>
      </c>
      <c r="J789" s="38">
        <f t="shared" si="169"/>
        <v>0.24728379227177638</v>
      </c>
      <c r="K789" s="31">
        <v>7136054.6144177616</v>
      </c>
      <c r="L789" s="31">
        <v>10030049.702056983</v>
      </c>
      <c r="M789" s="31">
        <v>7743902.3052002927</v>
      </c>
      <c r="N789" s="31">
        <v>7244344.1803279212</v>
      </c>
      <c r="O789" s="31">
        <f t="shared" si="170"/>
        <v>8038587.7005007397</v>
      </c>
      <c r="P789" s="7">
        <f t="shared" si="171"/>
        <v>0.10050336289942233</v>
      </c>
      <c r="Q789" s="26">
        <v>0.40335381464413722</v>
      </c>
      <c r="R789" s="8">
        <v>176.69999694824219</v>
      </c>
      <c r="S789" s="7">
        <f t="shared" si="172"/>
        <v>0.39452531246816602</v>
      </c>
      <c r="T789" s="38">
        <f t="shared" si="173"/>
        <v>0.2994608300039085</v>
      </c>
      <c r="U789" s="31">
        <v>2848.26806640625</v>
      </c>
      <c r="V789" s="31">
        <v>2016.125732421875</v>
      </c>
      <c r="W789" s="31">
        <v>0</v>
      </c>
      <c r="X789" s="31">
        <v>0</v>
      </c>
      <c r="Y789" s="31">
        <f t="shared" si="174"/>
        <v>1216.0984497070313</v>
      </c>
      <c r="Z789" s="7">
        <f t="shared" si="175"/>
        <v>2.5895399354307718E-2</v>
      </c>
      <c r="AA789" s="31" t="s">
        <v>1085</v>
      </c>
      <c r="AB789" s="31" t="s">
        <v>1088</v>
      </c>
      <c r="AC789" s="31" t="s">
        <v>1087</v>
      </c>
      <c r="AD789" s="31">
        <f t="shared" si="176"/>
        <v>0</v>
      </c>
      <c r="AE789" s="31">
        <f t="shared" si="177"/>
        <v>1</v>
      </c>
      <c r="AF789" s="7">
        <f t="shared" si="178"/>
        <v>0.5</v>
      </c>
      <c r="AG789" s="38">
        <f t="shared" si="179"/>
        <v>0.26294769967715387</v>
      </c>
      <c r="AH789" s="38">
        <f t="shared" si="180"/>
        <v>26.989744065094623</v>
      </c>
      <c r="AI789" s="38" t="str">
        <f t="shared" si="181"/>
        <v>G3</v>
      </c>
    </row>
    <row r="790" spans="1:35" x14ac:dyDescent="0.25">
      <c r="A790" s="1">
        <v>47605</v>
      </c>
      <c r="B790" s="1" t="s">
        <v>75</v>
      </c>
      <c r="C790" s="1">
        <v>47</v>
      </c>
      <c r="D790" s="1" t="s">
        <v>69</v>
      </c>
      <c r="E790" s="31">
        <v>100693.62773218249</v>
      </c>
      <c r="F790" s="31">
        <v>37431.301075599564</v>
      </c>
      <c r="G790" s="31">
        <v>29732.258124209184</v>
      </c>
      <c r="H790" s="31">
        <v>63138.405267446258</v>
      </c>
      <c r="I790" s="31">
        <f t="shared" si="168"/>
        <v>57748.898049859374</v>
      </c>
      <c r="J790" s="38">
        <f t="shared" si="169"/>
        <v>4.6674920958020005E-2</v>
      </c>
      <c r="K790" s="31">
        <v>4044951.2598915421</v>
      </c>
      <c r="L790" s="31">
        <v>4619005.4597740918</v>
      </c>
      <c r="M790" s="31">
        <v>4472927.0480141211</v>
      </c>
      <c r="N790" s="31">
        <v>4370226.370515517</v>
      </c>
      <c r="O790" s="31">
        <f t="shared" si="170"/>
        <v>4376777.5345488181</v>
      </c>
      <c r="P790" s="7">
        <f t="shared" si="171"/>
        <v>3.7992341650377064E-2</v>
      </c>
      <c r="Q790" s="26">
        <v>0.68233128834355827</v>
      </c>
      <c r="R790" s="8">
        <v>33.400001525878906</v>
      </c>
      <c r="S790" s="7">
        <f t="shared" si="172"/>
        <v>7.4573549892558072E-2</v>
      </c>
      <c r="T790" s="38">
        <f t="shared" si="173"/>
        <v>0.26496572662883111</v>
      </c>
      <c r="U790" s="31">
        <v>34800.046875</v>
      </c>
      <c r="V790" s="31">
        <v>24.525585174560547</v>
      </c>
      <c r="W790" s="31">
        <v>23740.119140625</v>
      </c>
      <c r="X790" s="31">
        <v>335563.90625</v>
      </c>
      <c r="Y790" s="31">
        <f t="shared" si="174"/>
        <v>98532.14946269989</v>
      </c>
      <c r="Z790" s="7">
        <f t="shared" si="175"/>
        <v>1</v>
      </c>
      <c r="AA790" s="31" t="s">
        <v>1087</v>
      </c>
      <c r="AB790" s="31" t="s">
        <v>1087</v>
      </c>
      <c r="AC790" s="31" t="s">
        <v>1087</v>
      </c>
      <c r="AD790" s="31">
        <f t="shared" si="176"/>
        <v>0</v>
      </c>
      <c r="AE790" s="31">
        <f t="shared" si="177"/>
        <v>0</v>
      </c>
      <c r="AF790" s="7">
        <f t="shared" si="178"/>
        <v>0</v>
      </c>
      <c r="AG790" s="38">
        <f t="shared" si="179"/>
        <v>0.5</v>
      </c>
      <c r="AH790" s="38">
        <f t="shared" si="180"/>
        <v>27.054688252895037</v>
      </c>
      <c r="AI790" s="38" t="str">
        <f t="shared" si="181"/>
        <v>G3</v>
      </c>
    </row>
    <row r="791" spans="1:35" x14ac:dyDescent="0.25">
      <c r="A791" s="1">
        <v>5604</v>
      </c>
      <c r="B791" s="1" t="s">
        <v>62</v>
      </c>
      <c r="C791" s="1">
        <v>5</v>
      </c>
      <c r="D791" s="1" t="s">
        <v>15</v>
      </c>
      <c r="E791" s="31">
        <v>208356.77184000847</v>
      </c>
      <c r="F791" s="31">
        <v>236606.00101821581</v>
      </c>
      <c r="G791" s="31">
        <v>275117.55616774684</v>
      </c>
      <c r="H791" s="31">
        <v>370501.41905745381</v>
      </c>
      <c r="I791" s="31">
        <f t="shared" si="168"/>
        <v>272645.43702085625</v>
      </c>
      <c r="J791" s="38">
        <f t="shared" si="169"/>
        <v>0.25347354828860963</v>
      </c>
      <c r="K791" s="31">
        <v>10564870.231477186</v>
      </c>
      <c r="L791" s="31">
        <v>9479324.6439275704</v>
      </c>
      <c r="M791" s="31">
        <v>12083690.069039829</v>
      </c>
      <c r="N791" s="31">
        <v>10349472.04304371</v>
      </c>
      <c r="O791" s="31">
        <f t="shared" si="170"/>
        <v>10619339.246872075</v>
      </c>
      <c r="P791" s="7">
        <f t="shared" si="171"/>
        <v>0.14455955572278428</v>
      </c>
      <c r="Q791" s="26">
        <v>0.36497825267988632</v>
      </c>
      <c r="R791" s="8">
        <v>161.89999389648438</v>
      </c>
      <c r="S791" s="7">
        <f t="shared" si="172"/>
        <v>0.36148074014576309</v>
      </c>
      <c r="T791" s="38">
        <f t="shared" si="173"/>
        <v>0.29033951618281123</v>
      </c>
      <c r="U791" s="31">
        <v>1205.80859375</v>
      </c>
      <c r="V791" s="31">
        <v>3715.723388671875</v>
      </c>
      <c r="W791" s="31">
        <v>1394.6925048828125</v>
      </c>
      <c r="X791" s="31">
        <v>888.35235595703125</v>
      </c>
      <c r="Y791" s="31">
        <f t="shared" si="174"/>
        <v>1801.1442108154297</v>
      </c>
      <c r="Z791" s="7">
        <f t="shared" si="175"/>
        <v>3.8353267077185463E-2</v>
      </c>
      <c r="AA791" s="31" t="s">
        <v>1087</v>
      </c>
      <c r="AB791" s="31" t="s">
        <v>1086</v>
      </c>
      <c r="AC791" s="31" t="s">
        <v>1087</v>
      </c>
      <c r="AD791" s="31">
        <f t="shared" si="176"/>
        <v>1</v>
      </c>
      <c r="AE791" s="31">
        <f t="shared" si="177"/>
        <v>1</v>
      </c>
      <c r="AF791" s="7">
        <f t="shared" si="178"/>
        <v>0.5</v>
      </c>
      <c r="AG791" s="38">
        <f t="shared" si="179"/>
        <v>0.26917663353859272</v>
      </c>
      <c r="AH791" s="38">
        <f t="shared" si="180"/>
        <v>27.099656600333784</v>
      </c>
      <c r="AI791" s="38" t="str">
        <f t="shared" si="181"/>
        <v>G3</v>
      </c>
    </row>
    <row r="792" spans="1:35" x14ac:dyDescent="0.25">
      <c r="A792" s="1">
        <v>8606</v>
      </c>
      <c r="B792" s="1" t="s">
        <v>1013</v>
      </c>
      <c r="C792" s="1">
        <v>8</v>
      </c>
      <c r="D792" s="1" t="s">
        <v>1102</v>
      </c>
      <c r="E792" s="31">
        <v>20433.205689256079</v>
      </c>
      <c r="F792" s="31">
        <v>45756.377602048298</v>
      </c>
      <c r="G792" s="31">
        <v>55316.682670043636</v>
      </c>
      <c r="H792" s="31">
        <v>86463.200479153034</v>
      </c>
      <c r="I792" s="31">
        <f t="shared" si="168"/>
        <v>51992.36661012526</v>
      </c>
      <c r="J792" s="38">
        <f t="shared" si="169"/>
        <v>4.1135311964675243E-2</v>
      </c>
      <c r="K792" s="31">
        <v>5349669.1107881265</v>
      </c>
      <c r="L792" s="31">
        <v>5441148.1455433127</v>
      </c>
      <c r="M792" s="31">
        <v>5731062.0472722463</v>
      </c>
      <c r="N792" s="31">
        <v>6500214.2552293912</v>
      </c>
      <c r="O792" s="31">
        <f t="shared" si="170"/>
        <v>5755523.3897082694</v>
      </c>
      <c r="P792" s="7">
        <f t="shared" si="171"/>
        <v>6.152901000371877E-2</v>
      </c>
      <c r="Q792" s="26">
        <v>0.67895321659833707</v>
      </c>
      <c r="R792" s="8">
        <v>34</v>
      </c>
      <c r="S792" s="7">
        <f t="shared" si="172"/>
        <v>7.5913191033312497E-2</v>
      </c>
      <c r="T792" s="38">
        <f t="shared" si="173"/>
        <v>0.27213180587845615</v>
      </c>
      <c r="U792" s="31">
        <v>179173.5625</v>
      </c>
      <c r="V792" s="31">
        <v>3965.67626953125</v>
      </c>
      <c r="W792" s="31">
        <v>3067.956298828125</v>
      </c>
      <c r="X792" s="31">
        <v>14207.2099609375</v>
      </c>
      <c r="Y792" s="31">
        <f t="shared" si="174"/>
        <v>50103.601257324219</v>
      </c>
      <c r="Z792" s="7">
        <f t="shared" si="175"/>
        <v>1</v>
      </c>
      <c r="AA792" s="31" t="s">
        <v>1087</v>
      </c>
      <c r="AB792" s="31" t="s">
        <v>1088</v>
      </c>
      <c r="AC792" s="31" t="s">
        <v>1087</v>
      </c>
      <c r="AD792" s="31">
        <f t="shared" si="176"/>
        <v>0</v>
      </c>
      <c r="AE792" s="31">
        <f t="shared" si="177"/>
        <v>0</v>
      </c>
      <c r="AF792" s="7">
        <f t="shared" si="178"/>
        <v>0</v>
      </c>
      <c r="AG792" s="38">
        <f t="shared" si="179"/>
        <v>0.5</v>
      </c>
      <c r="AH792" s="38">
        <f t="shared" si="180"/>
        <v>27.108903928104382</v>
      </c>
      <c r="AI792" s="38" t="str">
        <f t="shared" si="181"/>
        <v>G3</v>
      </c>
    </row>
    <row r="793" spans="1:35" x14ac:dyDescent="0.25">
      <c r="A793" s="1">
        <v>17433</v>
      </c>
      <c r="B793" s="1" t="s">
        <v>95</v>
      </c>
      <c r="C793" s="1">
        <v>17</v>
      </c>
      <c r="D793" s="1" t="s">
        <v>96</v>
      </c>
      <c r="E793" s="31">
        <v>58386.297833299934</v>
      </c>
      <c r="F793" s="31">
        <v>54838.793284048974</v>
      </c>
      <c r="G793" s="31">
        <v>62135.550671354096</v>
      </c>
      <c r="H793" s="31">
        <v>62288.219887560583</v>
      </c>
      <c r="I793" s="31">
        <f t="shared" si="168"/>
        <v>59412.215419065891</v>
      </c>
      <c r="J793" s="38">
        <f t="shared" si="169"/>
        <v>4.8275559806900951E-2</v>
      </c>
      <c r="K793" s="31">
        <v>6182955.1556266034</v>
      </c>
      <c r="L793" s="31">
        <v>7931892.2676967382</v>
      </c>
      <c r="M793" s="31">
        <v>7099798.9825153565</v>
      </c>
      <c r="N793" s="31">
        <v>6832319.264645447</v>
      </c>
      <c r="O793" s="31">
        <f t="shared" si="170"/>
        <v>7011741.4176210361</v>
      </c>
      <c r="P793" s="7">
        <f t="shared" si="171"/>
        <v>8.2973997121415163E-2</v>
      </c>
      <c r="Q793" s="26">
        <v>0.42459396751740142</v>
      </c>
      <c r="R793" s="8">
        <v>101.69999694824219</v>
      </c>
      <c r="S793" s="7">
        <f t="shared" si="172"/>
        <v>0.22706974401232963</v>
      </c>
      <c r="T793" s="38">
        <f t="shared" si="173"/>
        <v>0.24487923621704874</v>
      </c>
      <c r="U793" s="31">
        <v>0</v>
      </c>
      <c r="V793" s="31">
        <v>5256.17529296875</v>
      </c>
      <c r="W793" s="31">
        <v>2726.98291015625</v>
      </c>
      <c r="X793" s="31">
        <v>0</v>
      </c>
      <c r="Y793" s="31">
        <f t="shared" si="174"/>
        <v>1995.78955078125</v>
      </c>
      <c r="Z793" s="7">
        <f t="shared" si="175"/>
        <v>4.2498012769513406E-2</v>
      </c>
      <c r="AA793" s="31" t="s">
        <v>1085</v>
      </c>
      <c r="AB793" s="31" t="s">
        <v>1086</v>
      </c>
      <c r="AC793" s="31" t="s">
        <v>1087</v>
      </c>
      <c r="AD793" s="31">
        <f t="shared" si="176"/>
        <v>1</v>
      </c>
      <c r="AE793" s="31">
        <f t="shared" si="177"/>
        <v>2</v>
      </c>
      <c r="AF793" s="7">
        <f t="shared" si="178"/>
        <v>1</v>
      </c>
      <c r="AG793" s="38">
        <f t="shared" si="179"/>
        <v>0.52124900638475669</v>
      </c>
      <c r="AH793" s="38">
        <f t="shared" si="180"/>
        <v>27.146793413623545</v>
      </c>
      <c r="AI793" s="38" t="str">
        <f t="shared" si="181"/>
        <v>G3</v>
      </c>
    </row>
    <row r="794" spans="1:35" x14ac:dyDescent="0.25">
      <c r="A794" s="1">
        <v>5306</v>
      </c>
      <c r="B794" s="1" t="s">
        <v>366</v>
      </c>
      <c r="C794" s="1">
        <v>5</v>
      </c>
      <c r="D794" s="1" t="s">
        <v>15</v>
      </c>
      <c r="E794" s="31">
        <v>108373.78719757753</v>
      </c>
      <c r="F794" s="31">
        <v>216557.32850660617</v>
      </c>
      <c r="G794" s="31">
        <v>226113.49828660971</v>
      </c>
      <c r="H794" s="31">
        <v>347171.4946702306</v>
      </c>
      <c r="I794" s="31">
        <f t="shared" si="168"/>
        <v>224554.02716525603</v>
      </c>
      <c r="J794" s="38">
        <f t="shared" si="169"/>
        <v>0.20719435927908744</v>
      </c>
      <c r="K794" s="31">
        <v>7040118.0822561504</v>
      </c>
      <c r="L794" s="31">
        <v>7322626.4056618474</v>
      </c>
      <c r="M794" s="31">
        <v>8285088.8877460035</v>
      </c>
      <c r="N794" s="31">
        <v>7911003.4324050555</v>
      </c>
      <c r="O794" s="31">
        <f t="shared" si="170"/>
        <v>7639709.2020172635</v>
      </c>
      <c r="P794" s="7">
        <f t="shared" si="171"/>
        <v>9.3694079740417824E-2</v>
      </c>
      <c r="Q794" s="26">
        <v>0.32365351203772647</v>
      </c>
      <c r="R794" s="8">
        <v>251.89999389648438</v>
      </c>
      <c r="S794" s="7">
        <f t="shared" si="172"/>
        <v>0.56242742229276677</v>
      </c>
      <c r="T794" s="38">
        <f t="shared" si="173"/>
        <v>0.32659167135697037</v>
      </c>
      <c r="U794" s="31">
        <v>6460.7919921875</v>
      </c>
      <c r="V794" s="31">
        <v>0</v>
      </c>
      <c r="W794" s="31">
        <v>3289.293701171875</v>
      </c>
      <c r="X794" s="31">
        <v>2432.86181640625</v>
      </c>
      <c r="Y794" s="31">
        <f t="shared" si="174"/>
        <v>3045.7368774414063</v>
      </c>
      <c r="Z794" s="7">
        <f t="shared" si="175"/>
        <v>6.4855417576174038E-2</v>
      </c>
      <c r="AA794" s="31" t="s">
        <v>1085</v>
      </c>
      <c r="AB794" s="31" t="s">
        <v>1088</v>
      </c>
      <c r="AC794" s="31" t="s">
        <v>1087</v>
      </c>
      <c r="AD794" s="31">
        <f t="shared" si="176"/>
        <v>0</v>
      </c>
      <c r="AE794" s="31">
        <f t="shared" si="177"/>
        <v>1</v>
      </c>
      <c r="AF794" s="7">
        <f t="shared" si="178"/>
        <v>0.5</v>
      </c>
      <c r="AG794" s="38">
        <f t="shared" si="179"/>
        <v>0.28242770878808704</v>
      </c>
      <c r="AH794" s="38">
        <f t="shared" si="180"/>
        <v>27.207124647471499</v>
      </c>
      <c r="AI794" s="38" t="str">
        <f t="shared" si="181"/>
        <v>G3</v>
      </c>
    </row>
    <row r="795" spans="1:35" x14ac:dyDescent="0.25">
      <c r="A795" s="1">
        <v>15522</v>
      </c>
      <c r="B795" s="1" t="s">
        <v>160</v>
      </c>
      <c r="C795" s="1">
        <v>15</v>
      </c>
      <c r="D795" s="1" t="s">
        <v>827</v>
      </c>
      <c r="E795" s="31">
        <v>140607.82309363593</v>
      </c>
      <c r="F795" s="31">
        <v>168895.10610841817</v>
      </c>
      <c r="G795" s="31">
        <v>163120.77936772528</v>
      </c>
      <c r="H795" s="31">
        <v>242434.42917639695</v>
      </c>
      <c r="I795" s="31">
        <f t="shared" si="168"/>
        <v>178764.53443654408</v>
      </c>
      <c r="J795" s="38">
        <f t="shared" si="169"/>
        <v>0.16313034462439055</v>
      </c>
      <c r="K795" s="31">
        <v>12421945.565170195</v>
      </c>
      <c r="L795" s="31">
        <v>11683478.348190332</v>
      </c>
      <c r="M795" s="31">
        <v>15148120.210641794</v>
      </c>
      <c r="N795" s="31">
        <v>14003159.087802226</v>
      </c>
      <c r="O795" s="31">
        <f t="shared" si="170"/>
        <v>13314175.802951137</v>
      </c>
      <c r="P795" s="7">
        <f t="shared" si="171"/>
        <v>0.19056330184433404</v>
      </c>
      <c r="Q795" s="26">
        <v>0.40685944855413586</v>
      </c>
      <c r="R795" s="8">
        <v>275.5</v>
      </c>
      <c r="S795" s="7">
        <f t="shared" si="172"/>
        <v>0.61512012146110562</v>
      </c>
      <c r="T795" s="38">
        <f t="shared" si="173"/>
        <v>0.4041809572865252</v>
      </c>
      <c r="U795" s="31">
        <v>0</v>
      </c>
      <c r="V795" s="31">
        <v>0</v>
      </c>
      <c r="W795" s="31">
        <v>0</v>
      </c>
      <c r="X795" s="31">
        <v>0</v>
      </c>
      <c r="Y795" s="31">
        <f t="shared" si="174"/>
        <v>0</v>
      </c>
      <c r="Z795" s="7">
        <f t="shared" si="175"/>
        <v>0</v>
      </c>
      <c r="AA795" s="31" t="s">
        <v>1085</v>
      </c>
      <c r="AB795" s="31" t="s">
        <v>1088</v>
      </c>
      <c r="AC795" s="31" t="s">
        <v>1088</v>
      </c>
      <c r="AD795" s="31">
        <f t="shared" si="176"/>
        <v>0</v>
      </c>
      <c r="AE795" s="31">
        <f t="shared" si="177"/>
        <v>1</v>
      </c>
      <c r="AF795" s="7">
        <f t="shared" si="178"/>
        <v>0.5</v>
      </c>
      <c r="AG795" s="38">
        <f t="shared" si="179"/>
        <v>0.25</v>
      </c>
      <c r="AH795" s="38">
        <f t="shared" si="180"/>
        <v>27.24371006369719</v>
      </c>
      <c r="AI795" s="38" t="str">
        <f t="shared" si="181"/>
        <v>G3</v>
      </c>
    </row>
    <row r="796" spans="1:35" x14ac:dyDescent="0.25">
      <c r="A796" s="1">
        <v>52051</v>
      </c>
      <c r="B796" s="1" t="s">
        <v>1168</v>
      </c>
      <c r="C796" s="1">
        <v>52</v>
      </c>
      <c r="D796" s="1" t="s">
        <v>18</v>
      </c>
      <c r="E796" s="31">
        <v>61340.091054389828</v>
      </c>
      <c r="F796" s="31">
        <v>91839.550047587225</v>
      </c>
      <c r="G796" s="31">
        <v>86398.598132101644</v>
      </c>
      <c r="H796" s="31">
        <v>126640.52596944843</v>
      </c>
      <c r="I796" s="31">
        <f t="shared" si="168"/>
        <v>91554.691300881779</v>
      </c>
      <c r="J796" s="38">
        <f t="shared" si="169"/>
        <v>7.9206815950878279E-2</v>
      </c>
      <c r="K796" s="31">
        <v>3397083.3492379077</v>
      </c>
      <c r="L796" s="31">
        <v>4673437.8770498959</v>
      </c>
      <c r="M796" s="31">
        <v>4934183.5094115362</v>
      </c>
      <c r="N796" s="31">
        <v>5696895.8974845884</v>
      </c>
      <c r="O796" s="31">
        <f t="shared" si="170"/>
        <v>4675400.1582959825</v>
      </c>
      <c r="P796" s="7">
        <f t="shared" si="171"/>
        <v>4.3090149655848023E-2</v>
      </c>
      <c r="Q796" s="26">
        <v>0.14781456953642383</v>
      </c>
      <c r="R796" s="8">
        <v>84.699996948242188</v>
      </c>
      <c r="S796" s="7">
        <f t="shared" si="172"/>
        <v>0.18911314849567337</v>
      </c>
      <c r="T796" s="38">
        <f t="shared" si="173"/>
        <v>0.12667262256264841</v>
      </c>
      <c r="U796" s="31">
        <v>0</v>
      </c>
      <c r="V796" s="31">
        <v>0</v>
      </c>
      <c r="W796" s="31">
        <v>8887.75</v>
      </c>
      <c r="X796" s="31">
        <v>33106.2265625</v>
      </c>
      <c r="Y796" s="31">
        <f t="shared" si="174"/>
        <v>10498.494140625</v>
      </c>
      <c r="Z796" s="7">
        <f t="shared" si="175"/>
        <v>0.22355319871992113</v>
      </c>
      <c r="AA796" s="31" t="s">
        <v>1085</v>
      </c>
      <c r="AB796" s="31" t="s">
        <v>1086</v>
      </c>
      <c r="AC796" s="31" t="s">
        <v>1088</v>
      </c>
      <c r="AD796" s="31">
        <f t="shared" si="176"/>
        <v>1</v>
      </c>
      <c r="AE796" s="31">
        <f t="shared" si="177"/>
        <v>2</v>
      </c>
      <c r="AF796" s="7">
        <f t="shared" si="178"/>
        <v>1</v>
      </c>
      <c r="AG796" s="38">
        <f t="shared" si="179"/>
        <v>0.61177659935996054</v>
      </c>
      <c r="AH796" s="38">
        <f t="shared" si="180"/>
        <v>27.255201262449575</v>
      </c>
      <c r="AI796" s="38" t="str">
        <f t="shared" si="181"/>
        <v>G3</v>
      </c>
    </row>
    <row r="797" spans="1:35" x14ac:dyDescent="0.25">
      <c r="A797" s="1">
        <v>20013</v>
      </c>
      <c r="B797" s="1" t="s">
        <v>441</v>
      </c>
      <c r="C797" s="1">
        <v>20</v>
      </c>
      <c r="D797" s="1" t="s">
        <v>28</v>
      </c>
      <c r="E797" s="31">
        <v>68837.361524803768</v>
      </c>
      <c r="F797" s="31">
        <v>107710.94243546364</v>
      </c>
      <c r="G797" s="31">
        <v>100994.81840114271</v>
      </c>
      <c r="H797" s="31">
        <v>141781.13103013753</v>
      </c>
      <c r="I797" s="31">
        <f t="shared" si="168"/>
        <v>104831.06334788691</v>
      </c>
      <c r="J797" s="38">
        <f t="shared" si="169"/>
        <v>9.1982896609959619E-2</v>
      </c>
      <c r="K797" s="31">
        <v>30250476.518449068</v>
      </c>
      <c r="L797" s="31">
        <v>25004938.628154483</v>
      </c>
      <c r="M797" s="31">
        <v>23813665.2238007</v>
      </c>
      <c r="N797" s="31">
        <v>24061548.513902631</v>
      </c>
      <c r="O797" s="31">
        <f t="shared" si="170"/>
        <v>25782657.221076723</v>
      </c>
      <c r="P797" s="7">
        <f t="shared" si="171"/>
        <v>0.40341363311462192</v>
      </c>
      <c r="Q797" s="26">
        <v>0.76190757244879892</v>
      </c>
      <c r="R797" s="8">
        <v>123.30000305175781</v>
      </c>
      <c r="S797" s="7">
        <f t="shared" si="172"/>
        <v>0.27529696135517956</v>
      </c>
      <c r="T797" s="38">
        <f t="shared" si="173"/>
        <v>0.4802060556395335</v>
      </c>
      <c r="U797" s="31">
        <v>0</v>
      </c>
      <c r="V797" s="31">
        <v>0</v>
      </c>
      <c r="W797" s="31">
        <v>0</v>
      </c>
      <c r="X797" s="31">
        <v>0</v>
      </c>
      <c r="Y797" s="31">
        <f t="shared" si="174"/>
        <v>0</v>
      </c>
      <c r="Z797" s="7">
        <f t="shared" si="175"/>
        <v>0</v>
      </c>
      <c r="AA797" s="31" t="s">
        <v>1085</v>
      </c>
      <c r="AB797" s="31" t="s">
        <v>1088</v>
      </c>
      <c r="AC797" s="31" t="s">
        <v>1087</v>
      </c>
      <c r="AD797" s="31">
        <f t="shared" si="176"/>
        <v>0</v>
      </c>
      <c r="AE797" s="31">
        <f t="shared" si="177"/>
        <v>1</v>
      </c>
      <c r="AF797" s="7">
        <f t="shared" si="178"/>
        <v>0.5</v>
      </c>
      <c r="AG797" s="38">
        <f t="shared" si="179"/>
        <v>0.25</v>
      </c>
      <c r="AH797" s="38">
        <f t="shared" si="180"/>
        <v>27.406298408316438</v>
      </c>
      <c r="AI797" s="38" t="str">
        <f t="shared" si="181"/>
        <v>G3</v>
      </c>
    </row>
    <row r="798" spans="1:35" x14ac:dyDescent="0.25">
      <c r="A798" s="1">
        <v>73861</v>
      </c>
      <c r="B798" s="1" t="s">
        <v>718</v>
      </c>
      <c r="C798" s="1">
        <v>73</v>
      </c>
      <c r="D798" s="1" t="s">
        <v>35</v>
      </c>
      <c r="E798" s="31">
        <v>125295.68539458231</v>
      </c>
      <c r="F798" s="31">
        <v>186409.2313018243</v>
      </c>
      <c r="G798" s="31">
        <v>176429.81535768887</v>
      </c>
      <c r="H798" s="31">
        <v>203775.14937626818</v>
      </c>
      <c r="I798" s="31">
        <f t="shared" si="168"/>
        <v>172977.47035759091</v>
      </c>
      <c r="J798" s="38">
        <f t="shared" si="169"/>
        <v>0.1575613535483491</v>
      </c>
      <c r="K798" s="31">
        <v>9027815.5647170506</v>
      </c>
      <c r="L798" s="31">
        <v>9442076.9266588502</v>
      </c>
      <c r="M798" s="31">
        <v>9366514.9251128044</v>
      </c>
      <c r="N798" s="31">
        <v>12554233.362021638</v>
      </c>
      <c r="O798" s="31">
        <f t="shared" si="170"/>
        <v>10097660.194627587</v>
      </c>
      <c r="P798" s="7">
        <f t="shared" si="171"/>
        <v>0.13565393559445099</v>
      </c>
      <c r="Q798" s="26">
        <v>0.72980700500357398</v>
      </c>
      <c r="R798" s="8">
        <v>170</v>
      </c>
      <c r="S798" s="7">
        <f t="shared" si="172"/>
        <v>0.3795659551665625</v>
      </c>
      <c r="T798" s="38">
        <f t="shared" si="173"/>
        <v>0.41500896525486247</v>
      </c>
      <c r="U798" s="31">
        <v>0</v>
      </c>
      <c r="V798" s="31">
        <v>0</v>
      </c>
      <c r="W798" s="31">
        <v>0</v>
      </c>
      <c r="X798" s="31">
        <v>0</v>
      </c>
      <c r="Y798" s="31">
        <f t="shared" si="174"/>
        <v>0</v>
      </c>
      <c r="Z798" s="7">
        <f t="shared" si="175"/>
        <v>0</v>
      </c>
      <c r="AA798" s="31" t="s">
        <v>1085</v>
      </c>
      <c r="AB798" s="31" t="s">
        <v>1087</v>
      </c>
      <c r="AC798" s="31" t="s">
        <v>1087</v>
      </c>
      <c r="AD798" s="31">
        <f t="shared" si="176"/>
        <v>0</v>
      </c>
      <c r="AE798" s="31">
        <f t="shared" si="177"/>
        <v>1</v>
      </c>
      <c r="AF798" s="7">
        <f t="shared" si="178"/>
        <v>0.5</v>
      </c>
      <c r="AG798" s="38">
        <f t="shared" si="179"/>
        <v>0.25</v>
      </c>
      <c r="AH798" s="38">
        <f t="shared" si="180"/>
        <v>27.419010626773719</v>
      </c>
      <c r="AI798" s="38" t="str">
        <f t="shared" si="181"/>
        <v>G3</v>
      </c>
    </row>
    <row r="799" spans="1:35" x14ac:dyDescent="0.25">
      <c r="A799" s="1">
        <v>13549</v>
      </c>
      <c r="B799" s="1" t="s">
        <v>167</v>
      </c>
      <c r="C799" s="1">
        <v>13</v>
      </c>
      <c r="D799" s="1" t="s">
        <v>222</v>
      </c>
      <c r="E799" s="31">
        <v>6993.6560041956182</v>
      </c>
      <c r="F799" s="31">
        <v>8869.5453674999226</v>
      </c>
      <c r="G799" s="31">
        <v>12553.8098272556</v>
      </c>
      <c r="H799" s="31">
        <v>34262.488384152697</v>
      </c>
      <c r="I799" s="31">
        <f t="shared" si="168"/>
        <v>15669.87489577596</v>
      </c>
      <c r="J799" s="38">
        <f t="shared" si="169"/>
        <v>6.1815548510349974E-3</v>
      </c>
      <c r="K799" s="31">
        <v>4733019.8323454009</v>
      </c>
      <c r="L799" s="31">
        <v>5808364.178012264</v>
      </c>
      <c r="M799" s="31">
        <v>6234788.5195446843</v>
      </c>
      <c r="N799" s="31">
        <v>6068437.9141058512</v>
      </c>
      <c r="O799" s="31">
        <f t="shared" si="170"/>
        <v>5711152.6110020503</v>
      </c>
      <c r="P799" s="7">
        <f t="shared" si="171"/>
        <v>6.0771553291098575E-2</v>
      </c>
      <c r="Q799" s="26">
        <v>0.10765156682582354</v>
      </c>
      <c r="R799" s="8">
        <v>14.699999809265137</v>
      </c>
      <c r="S799" s="7">
        <f t="shared" si="172"/>
        <v>3.2821290991482399E-2</v>
      </c>
      <c r="T799" s="38">
        <f t="shared" si="173"/>
        <v>6.7081470369468169E-2</v>
      </c>
      <c r="U799" s="31">
        <v>216406.578125</v>
      </c>
      <c r="V799" s="31">
        <v>178505.84375</v>
      </c>
      <c r="W799" s="31">
        <v>7047.3837890625</v>
      </c>
      <c r="X799" s="31">
        <v>1043.213134765625</v>
      </c>
      <c r="Y799" s="31">
        <f t="shared" si="174"/>
        <v>100750.75469970703</v>
      </c>
      <c r="Z799" s="7">
        <f t="shared" si="175"/>
        <v>1</v>
      </c>
      <c r="AA799" s="31" t="s">
        <v>1085</v>
      </c>
      <c r="AB799" s="31" t="s">
        <v>1087</v>
      </c>
      <c r="AC799" s="31" t="s">
        <v>1087</v>
      </c>
      <c r="AD799" s="31">
        <f t="shared" si="176"/>
        <v>0</v>
      </c>
      <c r="AE799" s="31">
        <f t="shared" si="177"/>
        <v>1</v>
      </c>
      <c r="AF799" s="7">
        <f t="shared" si="178"/>
        <v>0.5</v>
      </c>
      <c r="AG799" s="38">
        <f t="shared" si="179"/>
        <v>0.75</v>
      </c>
      <c r="AH799" s="38">
        <f t="shared" si="180"/>
        <v>27.442100840683441</v>
      </c>
      <c r="AI799" s="38" t="str">
        <f t="shared" si="181"/>
        <v>G3</v>
      </c>
    </row>
    <row r="800" spans="1:35" x14ac:dyDescent="0.25">
      <c r="A800" s="1">
        <v>47030</v>
      </c>
      <c r="B800" s="1" t="s">
        <v>958</v>
      </c>
      <c r="C800" s="1">
        <v>47</v>
      </c>
      <c r="D800" s="1" t="s">
        <v>69</v>
      </c>
      <c r="E800" s="31">
        <v>65997.120396725877</v>
      </c>
      <c r="F800" s="31">
        <v>55300.642752764361</v>
      </c>
      <c r="G800" s="31">
        <v>91995.881806156627</v>
      </c>
      <c r="H800" s="31">
        <v>78955.915213844535</v>
      </c>
      <c r="I800" s="31">
        <f t="shared" si="168"/>
        <v>73062.390042372848</v>
      </c>
      <c r="J800" s="38">
        <f t="shared" si="169"/>
        <v>6.141135710005189E-2</v>
      </c>
      <c r="K800" s="31">
        <v>8954603.8363055512</v>
      </c>
      <c r="L800" s="31">
        <v>6273455.2517027287</v>
      </c>
      <c r="M800" s="31">
        <v>6287654.9444475072</v>
      </c>
      <c r="N800" s="31">
        <v>6452380.399151192</v>
      </c>
      <c r="O800" s="31">
        <f t="shared" si="170"/>
        <v>6992023.6079017445</v>
      </c>
      <c r="P800" s="7">
        <f t="shared" si="171"/>
        <v>8.2637392992176595E-2</v>
      </c>
      <c r="Q800" s="26">
        <v>0.66603053435114501</v>
      </c>
      <c r="R800" s="8">
        <v>68</v>
      </c>
      <c r="S800" s="7">
        <f t="shared" si="172"/>
        <v>0.15182638206662499</v>
      </c>
      <c r="T800" s="38">
        <f t="shared" si="173"/>
        <v>0.30016476980331558</v>
      </c>
      <c r="U800" s="31">
        <v>7288.97216796875</v>
      </c>
      <c r="V800" s="31">
        <v>13443.8828125</v>
      </c>
      <c r="W800" s="31">
        <v>22540.279296875</v>
      </c>
      <c r="X800" s="31">
        <v>38392.8828125</v>
      </c>
      <c r="Y800" s="31">
        <f t="shared" si="174"/>
        <v>20416.504272460938</v>
      </c>
      <c r="Z800" s="7">
        <f t="shared" si="175"/>
        <v>0.43474566691674726</v>
      </c>
      <c r="AA800" s="31" t="s">
        <v>1085</v>
      </c>
      <c r="AB800" s="31" t="s">
        <v>1087</v>
      </c>
      <c r="AC800" s="31" t="s">
        <v>1087</v>
      </c>
      <c r="AD800" s="31">
        <f t="shared" si="176"/>
        <v>0</v>
      </c>
      <c r="AE800" s="31">
        <f t="shared" si="177"/>
        <v>1</v>
      </c>
      <c r="AF800" s="7">
        <f t="shared" si="178"/>
        <v>0.5</v>
      </c>
      <c r="AG800" s="38">
        <f t="shared" si="179"/>
        <v>0.46737283345837366</v>
      </c>
      <c r="AH800" s="38">
        <f t="shared" si="180"/>
        <v>27.631632012058038</v>
      </c>
      <c r="AI800" s="38" t="str">
        <f t="shared" si="181"/>
        <v>G3</v>
      </c>
    </row>
    <row r="801" spans="1:35" x14ac:dyDescent="0.25">
      <c r="A801" s="1">
        <v>5042</v>
      </c>
      <c r="B801" s="1" t="s">
        <v>1089</v>
      </c>
      <c r="C801" s="1">
        <v>5</v>
      </c>
      <c r="D801" s="1" t="s">
        <v>15</v>
      </c>
      <c r="E801" s="31">
        <v>294445.71430640563</v>
      </c>
      <c r="F801" s="31">
        <v>362107.14655883599</v>
      </c>
      <c r="G801" s="31">
        <v>438136.15676277084</v>
      </c>
      <c r="H801" s="31">
        <v>428869.09833871765</v>
      </c>
      <c r="I801" s="31">
        <f t="shared" si="168"/>
        <v>380889.52899168251</v>
      </c>
      <c r="J801" s="38">
        <f t="shared" si="169"/>
        <v>0.35763869558879058</v>
      </c>
      <c r="K801" s="31">
        <v>9038361.4325740226</v>
      </c>
      <c r="L801" s="31">
        <v>10319198.024412205</v>
      </c>
      <c r="M801" s="31">
        <v>11128158.295592617</v>
      </c>
      <c r="N801" s="31">
        <v>10684399.071496239</v>
      </c>
      <c r="O801" s="31">
        <f t="shared" si="170"/>
        <v>10292529.20601877</v>
      </c>
      <c r="P801" s="7">
        <f t="shared" si="171"/>
        <v>0.1389805583192224</v>
      </c>
      <c r="Q801" s="26">
        <v>0.63631919833801787</v>
      </c>
      <c r="R801" s="8">
        <v>287.60000610351563</v>
      </c>
      <c r="S801" s="7">
        <f t="shared" si="172"/>
        <v>0.64213630013288303</v>
      </c>
      <c r="T801" s="38">
        <f t="shared" si="173"/>
        <v>0.47247868559670775</v>
      </c>
      <c r="U801" s="31">
        <v>0</v>
      </c>
      <c r="V801" s="31">
        <v>410.60269165039063</v>
      </c>
      <c r="W801" s="31">
        <v>0</v>
      </c>
      <c r="X801" s="31">
        <v>0</v>
      </c>
      <c r="Y801" s="31">
        <f t="shared" si="174"/>
        <v>102.65067291259766</v>
      </c>
      <c r="Z801" s="7">
        <f t="shared" si="175"/>
        <v>2.1858264597742995E-3</v>
      </c>
      <c r="AA801" s="31" t="s">
        <v>1087</v>
      </c>
      <c r="AB801" s="31" t="s">
        <v>1088</v>
      </c>
      <c r="AC801" s="31" t="s">
        <v>1087</v>
      </c>
      <c r="AD801" s="31">
        <f t="shared" si="176"/>
        <v>0</v>
      </c>
      <c r="AE801" s="31">
        <f t="shared" si="177"/>
        <v>0</v>
      </c>
      <c r="AF801" s="7">
        <f t="shared" si="178"/>
        <v>0</v>
      </c>
      <c r="AG801" s="38">
        <f t="shared" si="179"/>
        <v>1.0929132298871497E-3</v>
      </c>
      <c r="AH801" s="38">
        <f t="shared" si="180"/>
        <v>27.707009813846177</v>
      </c>
      <c r="AI801" s="38" t="str">
        <f t="shared" si="181"/>
        <v>G3</v>
      </c>
    </row>
    <row r="802" spans="1:35" x14ac:dyDescent="0.25">
      <c r="A802" s="1">
        <v>68464</v>
      </c>
      <c r="B802" s="1" t="s">
        <v>751</v>
      </c>
      <c r="C802" s="1">
        <v>68</v>
      </c>
      <c r="D802" s="1" t="s">
        <v>350</v>
      </c>
      <c r="E802" s="31">
        <v>79575.284028556503</v>
      </c>
      <c r="F802" s="31">
        <v>90555.756819075817</v>
      </c>
      <c r="G802" s="31">
        <v>101343.95789180926</v>
      </c>
      <c r="H802" s="31">
        <v>136003.12822005304</v>
      </c>
      <c r="I802" s="31">
        <f t="shared" si="168"/>
        <v>101869.53173987367</v>
      </c>
      <c r="J802" s="38">
        <f t="shared" si="169"/>
        <v>8.9132963920183023E-2</v>
      </c>
      <c r="K802" s="31">
        <v>6816779.467217003</v>
      </c>
      <c r="L802" s="31">
        <v>8078683.2376985243</v>
      </c>
      <c r="M802" s="31">
        <v>8521938.4534432646</v>
      </c>
      <c r="N802" s="31">
        <v>9093028.5274768211</v>
      </c>
      <c r="O802" s="31">
        <f t="shared" si="170"/>
        <v>8127607.4214589028</v>
      </c>
      <c r="P802" s="7">
        <f t="shared" si="171"/>
        <v>0.10202302487429511</v>
      </c>
      <c r="Q802" s="26">
        <v>0.35211397058823529</v>
      </c>
      <c r="R802" s="8">
        <v>116.69999694824219</v>
      </c>
      <c r="S802" s="7">
        <f t="shared" si="172"/>
        <v>0.26056085770349691</v>
      </c>
      <c r="T802" s="38">
        <f t="shared" si="173"/>
        <v>0.2382326177220091</v>
      </c>
      <c r="U802" s="31">
        <v>0</v>
      </c>
      <c r="V802" s="31">
        <v>1520.048095703125</v>
      </c>
      <c r="W802" s="31">
        <v>0</v>
      </c>
      <c r="X802" s="31">
        <v>0</v>
      </c>
      <c r="Y802" s="31">
        <f t="shared" si="174"/>
        <v>380.01202392578125</v>
      </c>
      <c r="Z802" s="7">
        <f t="shared" si="175"/>
        <v>8.091913217525705E-3</v>
      </c>
      <c r="AA802" s="31" t="s">
        <v>1085</v>
      </c>
      <c r="AB802" s="31" t="s">
        <v>1086</v>
      </c>
      <c r="AC802" s="31" t="s">
        <v>1088</v>
      </c>
      <c r="AD802" s="31">
        <f t="shared" si="176"/>
        <v>1</v>
      </c>
      <c r="AE802" s="31">
        <f t="shared" si="177"/>
        <v>2</v>
      </c>
      <c r="AF802" s="7">
        <f t="shared" si="178"/>
        <v>1</v>
      </c>
      <c r="AG802" s="38">
        <f t="shared" si="179"/>
        <v>0.50404595660876284</v>
      </c>
      <c r="AH802" s="38">
        <f t="shared" si="180"/>
        <v>27.713717941698494</v>
      </c>
      <c r="AI802" s="38" t="str">
        <f t="shared" si="181"/>
        <v>G3</v>
      </c>
    </row>
    <row r="803" spans="1:35" x14ac:dyDescent="0.25">
      <c r="A803" s="1">
        <v>70473</v>
      </c>
      <c r="B803" s="1" t="s">
        <v>839</v>
      </c>
      <c r="C803" s="1">
        <v>70</v>
      </c>
      <c r="D803" s="1" t="s">
        <v>214</v>
      </c>
      <c r="E803" s="31">
        <v>75302.941206602685</v>
      </c>
      <c r="F803" s="31">
        <v>84869.238737963708</v>
      </c>
      <c r="G803" s="31">
        <v>76030.85376581231</v>
      </c>
      <c r="H803" s="31">
        <v>277735.11650177458</v>
      </c>
      <c r="I803" s="31">
        <f t="shared" si="168"/>
        <v>128484.53755303832</v>
      </c>
      <c r="J803" s="38">
        <f t="shared" si="169"/>
        <v>0.1147450407591727</v>
      </c>
      <c r="K803" s="31">
        <v>4046557.7112403219</v>
      </c>
      <c r="L803" s="31">
        <v>4599708.2666961886</v>
      </c>
      <c r="M803" s="31">
        <v>4822824.246735543</v>
      </c>
      <c r="N803" s="31">
        <v>5025306.1904965583</v>
      </c>
      <c r="O803" s="31">
        <f t="shared" si="170"/>
        <v>4623599.1037921533</v>
      </c>
      <c r="P803" s="7">
        <f t="shared" si="171"/>
        <v>4.2205850177704528E-2</v>
      </c>
      <c r="Q803" s="26">
        <v>0.45824381454016216</v>
      </c>
      <c r="R803" s="8">
        <v>68.599998474121094</v>
      </c>
      <c r="S803" s="7">
        <f t="shared" si="172"/>
        <v>0.15316602320737943</v>
      </c>
      <c r="T803" s="38">
        <f t="shared" si="173"/>
        <v>0.21787189597508205</v>
      </c>
      <c r="U803" s="31">
        <v>0</v>
      </c>
      <c r="V803" s="31">
        <v>0</v>
      </c>
      <c r="W803" s="31">
        <v>0</v>
      </c>
      <c r="X803" s="31">
        <v>949.47674560546875</v>
      </c>
      <c r="Y803" s="31">
        <f t="shared" si="174"/>
        <v>237.36918640136719</v>
      </c>
      <c r="Z803" s="7">
        <f t="shared" si="175"/>
        <v>5.0545002156291889E-3</v>
      </c>
      <c r="AA803" s="31" t="s">
        <v>1085</v>
      </c>
      <c r="AB803" s="31" t="s">
        <v>1086</v>
      </c>
      <c r="AC803" s="31" t="s">
        <v>1088</v>
      </c>
      <c r="AD803" s="31">
        <f t="shared" si="176"/>
        <v>1</v>
      </c>
      <c r="AE803" s="31">
        <f t="shared" si="177"/>
        <v>2</v>
      </c>
      <c r="AF803" s="7">
        <f t="shared" si="178"/>
        <v>1</v>
      </c>
      <c r="AG803" s="38">
        <f t="shared" si="179"/>
        <v>0.50252725010781463</v>
      </c>
      <c r="AH803" s="38">
        <f t="shared" si="180"/>
        <v>27.838139561402315</v>
      </c>
      <c r="AI803" s="38" t="str">
        <f t="shared" si="181"/>
        <v>G3</v>
      </c>
    </row>
    <row r="804" spans="1:35" x14ac:dyDescent="0.25">
      <c r="A804" s="1">
        <v>5368</v>
      </c>
      <c r="B804" s="1" t="s">
        <v>249</v>
      </c>
      <c r="C804" s="1">
        <v>5</v>
      </c>
      <c r="D804" s="1" t="s">
        <v>15</v>
      </c>
      <c r="E804" s="31">
        <v>218748.44262192087</v>
      </c>
      <c r="F804" s="31">
        <v>244130.35792613993</v>
      </c>
      <c r="G804" s="31">
        <v>284210.60297523608</v>
      </c>
      <c r="H804" s="31">
        <v>276051.60301326378</v>
      </c>
      <c r="I804" s="31">
        <f t="shared" si="168"/>
        <v>255785.25163414015</v>
      </c>
      <c r="J804" s="38">
        <f t="shared" si="169"/>
        <v>0.23724870255024841</v>
      </c>
      <c r="K804" s="31">
        <v>9742529.4399118684</v>
      </c>
      <c r="L804" s="31">
        <v>11354982.354852539</v>
      </c>
      <c r="M804" s="31">
        <v>11679708.854633797</v>
      </c>
      <c r="N804" s="31">
        <v>11670816.263209742</v>
      </c>
      <c r="O804" s="31">
        <f t="shared" si="170"/>
        <v>11112009.228151986</v>
      </c>
      <c r="P804" s="7">
        <f t="shared" si="171"/>
        <v>0.15296995994169038</v>
      </c>
      <c r="Q804" s="26">
        <v>0.69900024787242832</v>
      </c>
      <c r="R804" s="8">
        <v>313.70001220703125</v>
      </c>
      <c r="S804" s="7">
        <f t="shared" si="172"/>
        <v>0.70041085158308314</v>
      </c>
      <c r="T804" s="38">
        <f t="shared" si="173"/>
        <v>0.51746035313240057</v>
      </c>
      <c r="U804" s="31">
        <v>6470.55908203125</v>
      </c>
      <c r="V804" s="31">
        <v>23800.263671875</v>
      </c>
      <c r="W804" s="31">
        <v>0</v>
      </c>
      <c r="X804" s="31">
        <v>0</v>
      </c>
      <c r="Y804" s="31">
        <f t="shared" si="174"/>
        <v>7567.7056884765625</v>
      </c>
      <c r="Z804" s="7">
        <f t="shared" si="175"/>
        <v>0.16114547390976233</v>
      </c>
      <c r="AA804" s="31" t="s">
        <v>1087</v>
      </c>
      <c r="AB804" s="31" t="s">
        <v>1088</v>
      </c>
      <c r="AC804" s="31" t="s">
        <v>1088</v>
      </c>
      <c r="AD804" s="31">
        <f t="shared" si="176"/>
        <v>0</v>
      </c>
      <c r="AE804" s="31">
        <f t="shared" si="177"/>
        <v>0</v>
      </c>
      <c r="AF804" s="7">
        <f t="shared" si="178"/>
        <v>0</v>
      </c>
      <c r="AG804" s="38">
        <f t="shared" si="179"/>
        <v>8.0572736954881166E-2</v>
      </c>
      <c r="AH804" s="38">
        <f t="shared" si="180"/>
        <v>27.842726421251008</v>
      </c>
      <c r="AI804" s="38" t="str">
        <f t="shared" si="181"/>
        <v>G3</v>
      </c>
    </row>
    <row r="805" spans="1:35" x14ac:dyDescent="0.25">
      <c r="A805" s="1">
        <v>15464</v>
      </c>
      <c r="B805" s="1" t="s">
        <v>372</v>
      </c>
      <c r="C805" s="1">
        <v>15</v>
      </c>
      <c r="D805" s="1" t="s">
        <v>827</v>
      </c>
      <c r="E805" s="31">
        <v>76920.284958528209</v>
      </c>
      <c r="F805" s="31">
        <v>93249.449731311033</v>
      </c>
      <c r="G805" s="31">
        <v>112320.70943581588</v>
      </c>
      <c r="H805" s="31">
        <v>171821.70260576744</v>
      </c>
      <c r="I805" s="31">
        <f t="shared" si="168"/>
        <v>113578.03668285563</v>
      </c>
      <c r="J805" s="38">
        <f t="shared" si="169"/>
        <v>0.10040025915860881</v>
      </c>
      <c r="K805" s="31">
        <v>11225395.637660533</v>
      </c>
      <c r="L805" s="31">
        <v>14125878.067987492</v>
      </c>
      <c r="M805" s="31">
        <v>9295720.8441107068</v>
      </c>
      <c r="N805" s="31">
        <v>9754322.2317659631</v>
      </c>
      <c r="O805" s="31">
        <f t="shared" si="170"/>
        <v>11100329.195381174</v>
      </c>
      <c r="P805" s="7">
        <f t="shared" si="171"/>
        <v>0.15277056927324048</v>
      </c>
      <c r="Q805" s="26">
        <v>0.34513461946152213</v>
      </c>
      <c r="R805" s="8">
        <v>79.5</v>
      </c>
      <c r="S805" s="7">
        <f t="shared" si="172"/>
        <v>0.17750290256318657</v>
      </c>
      <c r="T805" s="38">
        <f t="shared" si="173"/>
        <v>0.22513603043264974</v>
      </c>
      <c r="U805" s="31">
        <v>459.62982177734375</v>
      </c>
      <c r="V805" s="31">
        <v>1086.6439208984375</v>
      </c>
      <c r="W805" s="31">
        <v>1080.1214599609375</v>
      </c>
      <c r="X805" s="31">
        <v>1059.9957275390625</v>
      </c>
      <c r="Y805" s="31">
        <f t="shared" si="174"/>
        <v>921.59773254394531</v>
      </c>
      <c r="Z805" s="7">
        <f t="shared" si="175"/>
        <v>1.9624349767076225E-2</v>
      </c>
      <c r="AA805" s="31" t="s">
        <v>1085</v>
      </c>
      <c r="AB805" s="31" t="s">
        <v>1086</v>
      </c>
      <c r="AC805" s="31" t="s">
        <v>1088</v>
      </c>
      <c r="AD805" s="31">
        <f t="shared" si="176"/>
        <v>1</v>
      </c>
      <c r="AE805" s="31">
        <f t="shared" si="177"/>
        <v>2</v>
      </c>
      <c r="AF805" s="7">
        <f t="shared" si="178"/>
        <v>1</v>
      </c>
      <c r="AG805" s="38">
        <f t="shared" si="179"/>
        <v>0.50981217488353814</v>
      </c>
      <c r="AH805" s="38">
        <f t="shared" si="180"/>
        <v>27.844948815826559</v>
      </c>
      <c r="AI805" s="38" t="str">
        <f t="shared" si="181"/>
        <v>G3</v>
      </c>
    </row>
    <row r="806" spans="1:35" x14ac:dyDescent="0.25">
      <c r="A806" s="1">
        <v>81220</v>
      </c>
      <c r="B806" s="1" t="s">
        <v>440</v>
      </c>
      <c r="C806" s="1">
        <v>81</v>
      </c>
      <c r="D806" s="1" t="s">
        <v>104</v>
      </c>
      <c r="E806" s="31">
        <v>254036.55792711859</v>
      </c>
      <c r="F806" s="31">
        <v>408869.14154292276</v>
      </c>
      <c r="G806" s="31">
        <v>290275.06407220726</v>
      </c>
      <c r="H806" s="31">
        <v>318522.35682409251</v>
      </c>
      <c r="I806" s="31">
        <f t="shared" si="168"/>
        <v>317925.7800915853</v>
      </c>
      <c r="J806" s="38">
        <f t="shared" si="169"/>
        <v>0.29704759948981918</v>
      </c>
      <c r="K806" s="31">
        <v>11190938.275276287</v>
      </c>
      <c r="L806" s="31">
        <v>13137819.526670529</v>
      </c>
      <c r="M806" s="31">
        <v>14312360.527498323</v>
      </c>
      <c r="N806" s="31">
        <v>14564143.327474613</v>
      </c>
      <c r="O806" s="31">
        <f t="shared" si="170"/>
        <v>13301315.414229937</v>
      </c>
      <c r="P806" s="7">
        <f t="shared" si="171"/>
        <v>0.1903437612356764</v>
      </c>
      <c r="Q806" s="26">
        <v>0.69618733113179221</v>
      </c>
      <c r="R806" s="8">
        <v>294.60000610351563</v>
      </c>
      <c r="S806" s="7">
        <f t="shared" si="172"/>
        <v>0.65776548652209432</v>
      </c>
      <c r="T806" s="38">
        <f t="shared" si="173"/>
        <v>0.51476552629652106</v>
      </c>
      <c r="U806" s="31">
        <v>0</v>
      </c>
      <c r="V806" s="31">
        <v>0</v>
      </c>
      <c r="W806" s="31">
        <v>0</v>
      </c>
      <c r="X806" s="31">
        <v>9006.3046875</v>
      </c>
      <c r="Y806" s="31">
        <f t="shared" si="174"/>
        <v>2251.576171875</v>
      </c>
      <c r="Z806" s="7">
        <f t="shared" si="175"/>
        <v>4.7944690794888202E-2</v>
      </c>
      <c r="AA806" s="31" t="s">
        <v>1087</v>
      </c>
      <c r="AB806" s="31" t="s">
        <v>1087</v>
      </c>
      <c r="AC806" s="31" t="s">
        <v>1087</v>
      </c>
      <c r="AD806" s="31">
        <f t="shared" si="176"/>
        <v>0</v>
      </c>
      <c r="AE806" s="31">
        <f t="shared" si="177"/>
        <v>0</v>
      </c>
      <c r="AF806" s="7">
        <f t="shared" si="178"/>
        <v>0</v>
      </c>
      <c r="AG806" s="38">
        <f t="shared" si="179"/>
        <v>2.3972345397444101E-2</v>
      </c>
      <c r="AH806" s="38">
        <f t="shared" si="180"/>
        <v>27.859515706126142</v>
      </c>
      <c r="AI806" s="38" t="str">
        <f t="shared" si="181"/>
        <v>G3</v>
      </c>
    </row>
    <row r="807" spans="1:35" x14ac:dyDescent="0.25">
      <c r="A807" s="1">
        <v>15087</v>
      </c>
      <c r="B807" s="1" t="s">
        <v>663</v>
      </c>
      <c r="C807" s="1">
        <v>15</v>
      </c>
      <c r="D807" s="1" t="s">
        <v>827</v>
      </c>
      <c r="E807" s="31">
        <v>121361.91616532989</v>
      </c>
      <c r="F807" s="31">
        <v>120926.38507934345</v>
      </c>
      <c r="G807" s="31">
        <v>160517.38374575585</v>
      </c>
      <c r="H807" s="31">
        <v>194922.69567541094</v>
      </c>
      <c r="I807" s="31">
        <f t="shared" si="168"/>
        <v>149432.09516646003</v>
      </c>
      <c r="J807" s="38">
        <f t="shared" si="169"/>
        <v>0.13490323493543491</v>
      </c>
      <c r="K807" s="31">
        <v>11965155.12115759</v>
      </c>
      <c r="L807" s="31">
        <v>12921137.577302424</v>
      </c>
      <c r="M807" s="31">
        <v>15664655.083305329</v>
      </c>
      <c r="N807" s="31">
        <v>15555910.233814705</v>
      </c>
      <c r="O807" s="31">
        <f t="shared" si="170"/>
        <v>14026714.503895011</v>
      </c>
      <c r="P807" s="7">
        <f t="shared" si="171"/>
        <v>0.20272710058235263</v>
      </c>
      <c r="Q807" s="26">
        <v>0.51513513513513509</v>
      </c>
      <c r="R807" s="8">
        <v>257.79998779296875</v>
      </c>
      <c r="S807" s="7">
        <f t="shared" si="172"/>
        <v>0.57560058005039016</v>
      </c>
      <c r="T807" s="38">
        <f t="shared" si="173"/>
        <v>0.43115427192262601</v>
      </c>
      <c r="U807" s="31">
        <v>0</v>
      </c>
      <c r="V807" s="31">
        <v>1735.6556396484375</v>
      </c>
      <c r="W807" s="31">
        <v>5683.8544921875</v>
      </c>
      <c r="X807" s="31">
        <v>892.56488037109375</v>
      </c>
      <c r="Y807" s="31">
        <f t="shared" si="174"/>
        <v>2078.0187530517578</v>
      </c>
      <c r="Z807" s="7">
        <f t="shared" si="175"/>
        <v>4.4248987809317075E-2</v>
      </c>
      <c r="AA807" s="31" t="s">
        <v>1085</v>
      </c>
      <c r="AB807" s="31" t="s">
        <v>1088</v>
      </c>
      <c r="AC807" s="31" t="s">
        <v>1088</v>
      </c>
      <c r="AD807" s="31">
        <f t="shared" si="176"/>
        <v>0</v>
      </c>
      <c r="AE807" s="31">
        <f t="shared" si="177"/>
        <v>1</v>
      </c>
      <c r="AF807" s="7">
        <f t="shared" si="178"/>
        <v>0.5</v>
      </c>
      <c r="AG807" s="38">
        <f t="shared" si="179"/>
        <v>0.27212449390465854</v>
      </c>
      <c r="AH807" s="38">
        <f t="shared" si="180"/>
        <v>27.939400025423982</v>
      </c>
      <c r="AI807" s="38" t="str">
        <f t="shared" si="181"/>
        <v>G3</v>
      </c>
    </row>
    <row r="808" spans="1:35" x14ac:dyDescent="0.25">
      <c r="A808" s="1">
        <v>47001</v>
      </c>
      <c r="B808" s="1" t="s">
        <v>68</v>
      </c>
      <c r="C808" s="1">
        <v>47</v>
      </c>
      <c r="D808" s="1" t="s">
        <v>69</v>
      </c>
      <c r="E808" s="31">
        <v>277918.94138485246</v>
      </c>
      <c r="F808" s="31">
        <v>311232.47933668684</v>
      </c>
      <c r="G808" s="31">
        <v>356731.14391811838</v>
      </c>
      <c r="H808" s="31">
        <v>362729.12431024149</v>
      </c>
      <c r="I808" s="31">
        <f t="shared" si="168"/>
        <v>327152.92223747482</v>
      </c>
      <c r="J808" s="38">
        <f t="shared" si="169"/>
        <v>0.30592703672548222</v>
      </c>
      <c r="K808" s="31">
        <v>8119472.0274008578</v>
      </c>
      <c r="L808" s="31">
        <v>8671975.7048713807</v>
      </c>
      <c r="M808" s="31">
        <v>8600635.7476460766</v>
      </c>
      <c r="N808" s="31">
        <v>9305540.6619494241</v>
      </c>
      <c r="O808" s="31">
        <f t="shared" si="170"/>
        <v>8674406.0354669355</v>
      </c>
      <c r="P808" s="7">
        <f t="shared" si="171"/>
        <v>0.11135746282441726</v>
      </c>
      <c r="Q808" s="26">
        <v>0.96375435297035328</v>
      </c>
      <c r="R808" s="8">
        <v>234.10000610351563</v>
      </c>
      <c r="S808" s="7">
        <f t="shared" si="172"/>
        <v>0.52268466130105307</v>
      </c>
      <c r="T808" s="38">
        <f t="shared" si="173"/>
        <v>0.53259882569860784</v>
      </c>
      <c r="U808" s="31">
        <v>111.43564605712891</v>
      </c>
      <c r="V808" s="31">
        <v>0</v>
      </c>
      <c r="W808" s="31">
        <v>0</v>
      </c>
      <c r="X808" s="31">
        <v>0</v>
      </c>
      <c r="Y808" s="31">
        <f t="shared" si="174"/>
        <v>27.858911514282227</v>
      </c>
      <c r="Z808" s="7">
        <f t="shared" si="175"/>
        <v>5.9322305641657186E-4</v>
      </c>
      <c r="AA808" s="31" t="s">
        <v>1087</v>
      </c>
      <c r="AB808" s="31" t="s">
        <v>1088</v>
      </c>
      <c r="AC808" s="31" t="s">
        <v>1087</v>
      </c>
      <c r="AD808" s="31">
        <f t="shared" si="176"/>
        <v>0</v>
      </c>
      <c r="AE808" s="31">
        <f t="shared" si="177"/>
        <v>0</v>
      </c>
      <c r="AF808" s="7">
        <f t="shared" si="178"/>
        <v>0</v>
      </c>
      <c r="AG808" s="38">
        <f t="shared" si="179"/>
        <v>2.9661152820828593E-4</v>
      </c>
      <c r="AH808" s="38">
        <f t="shared" si="180"/>
        <v>27.960749131743277</v>
      </c>
      <c r="AI808" s="38" t="str">
        <f t="shared" si="181"/>
        <v>G3</v>
      </c>
    </row>
    <row r="809" spans="1:35" x14ac:dyDescent="0.25">
      <c r="A809" s="1">
        <v>68533</v>
      </c>
      <c r="B809" s="1" t="s">
        <v>999</v>
      </c>
      <c r="C809" s="1">
        <v>68</v>
      </c>
      <c r="D809" s="1" t="s">
        <v>350</v>
      </c>
      <c r="E809" s="31">
        <v>237362.97706686796</v>
      </c>
      <c r="F809" s="31">
        <v>214773.07154999746</v>
      </c>
      <c r="G809" s="31">
        <v>228774.47450711799</v>
      </c>
      <c r="H809" s="31">
        <v>350448.91639442288</v>
      </c>
      <c r="I809" s="31">
        <f t="shared" si="168"/>
        <v>257839.85987960157</v>
      </c>
      <c r="J809" s="38">
        <f t="shared" si="169"/>
        <v>0.23922588732436373</v>
      </c>
      <c r="K809" s="31">
        <v>13767600.87746603</v>
      </c>
      <c r="L809" s="31">
        <v>20738759.42210152</v>
      </c>
      <c r="M809" s="31">
        <v>21612875.809884436</v>
      </c>
      <c r="N809" s="31">
        <v>30169412.582066376</v>
      </c>
      <c r="O809" s="31">
        <f t="shared" si="170"/>
        <v>21572162.172879592</v>
      </c>
      <c r="P809" s="7">
        <f t="shared" si="171"/>
        <v>0.33153597329649515</v>
      </c>
      <c r="Q809" s="26">
        <v>0.33754863813229574</v>
      </c>
      <c r="R809" s="8">
        <v>161.10000610351563</v>
      </c>
      <c r="S809" s="7">
        <f t="shared" si="172"/>
        <v>0.35969457467070559</v>
      </c>
      <c r="T809" s="38">
        <f t="shared" si="173"/>
        <v>0.34292639536649888</v>
      </c>
      <c r="U809" s="31">
        <v>2961.17822265625</v>
      </c>
      <c r="V809" s="31">
        <v>0</v>
      </c>
      <c r="W809" s="31">
        <v>0</v>
      </c>
      <c r="X809" s="31">
        <v>0</v>
      </c>
      <c r="Y809" s="31">
        <f t="shared" si="174"/>
        <v>740.2945556640625</v>
      </c>
      <c r="Z809" s="7">
        <f t="shared" si="175"/>
        <v>1.5763709889901559E-2</v>
      </c>
      <c r="AA809" s="31" t="s">
        <v>1085</v>
      </c>
      <c r="AB809" s="31" t="s">
        <v>1087</v>
      </c>
      <c r="AC809" s="31" t="s">
        <v>1087</v>
      </c>
      <c r="AD809" s="31">
        <f t="shared" si="176"/>
        <v>0</v>
      </c>
      <c r="AE809" s="31">
        <f t="shared" si="177"/>
        <v>1</v>
      </c>
      <c r="AF809" s="7">
        <f t="shared" si="178"/>
        <v>0.5</v>
      </c>
      <c r="AG809" s="38">
        <f t="shared" si="179"/>
        <v>0.25788185494495081</v>
      </c>
      <c r="AH809" s="38">
        <f t="shared" si="180"/>
        <v>28.001137921193781</v>
      </c>
      <c r="AI809" s="38" t="str">
        <f t="shared" si="181"/>
        <v>G3</v>
      </c>
    </row>
    <row r="810" spans="1:35" x14ac:dyDescent="0.25">
      <c r="A810" s="1">
        <v>13468</v>
      </c>
      <c r="B810" s="1" t="s">
        <v>302</v>
      </c>
      <c r="C810" s="1">
        <v>13</v>
      </c>
      <c r="D810" s="1" t="s">
        <v>222</v>
      </c>
      <c r="E810" s="31">
        <v>30619.49362853088</v>
      </c>
      <c r="F810" s="31">
        <v>36957.388818072024</v>
      </c>
      <c r="G810" s="31">
        <v>45457.654977566446</v>
      </c>
      <c r="H810" s="31">
        <v>52431.46400984811</v>
      </c>
      <c r="I810" s="31">
        <f t="shared" si="168"/>
        <v>41366.500358504367</v>
      </c>
      <c r="J810" s="38">
        <f t="shared" si="169"/>
        <v>3.0909858518306764E-2</v>
      </c>
      <c r="K810" s="31">
        <v>5722947.5329797165</v>
      </c>
      <c r="L810" s="31">
        <v>7224792.0399263706</v>
      </c>
      <c r="M810" s="31">
        <v>7326560.297723229</v>
      </c>
      <c r="N810" s="31">
        <v>6963448.5285754213</v>
      </c>
      <c r="O810" s="31">
        <f t="shared" si="170"/>
        <v>6809437.0998011846</v>
      </c>
      <c r="P810" s="7">
        <f t="shared" si="171"/>
        <v>7.9520445752860602E-2</v>
      </c>
      <c r="Q810" s="26">
        <v>0.58437584987761759</v>
      </c>
      <c r="R810" s="8">
        <v>91.800003051757813</v>
      </c>
      <c r="S810" s="7">
        <f t="shared" si="172"/>
        <v>0.20496562260372825</v>
      </c>
      <c r="T810" s="38">
        <f t="shared" si="173"/>
        <v>0.28962063941140209</v>
      </c>
      <c r="U810" s="31">
        <v>0</v>
      </c>
      <c r="V810" s="31">
        <v>6173.84228515625</v>
      </c>
      <c r="W810" s="31">
        <v>508.50469970703125</v>
      </c>
      <c r="X810" s="31">
        <v>812.279052734375</v>
      </c>
      <c r="Y810" s="31">
        <f t="shared" si="174"/>
        <v>1873.6565093994141</v>
      </c>
      <c r="Z810" s="7">
        <f t="shared" si="175"/>
        <v>3.9897331976193794E-2</v>
      </c>
      <c r="AA810" s="31" t="s">
        <v>1085</v>
      </c>
      <c r="AB810" s="31" t="s">
        <v>1086</v>
      </c>
      <c r="AC810" s="31" t="s">
        <v>1088</v>
      </c>
      <c r="AD810" s="31">
        <f t="shared" si="176"/>
        <v>1</v>
      </c>
      <c r="AE810" s="31">
        <f t="shared" si="177"/>
        <v>2</v>
      </c>
      <c r="AF810" s="7">
        <f t="shared" si="178"/>
        <v>1</v>
      </c>
      <c r="AG810" s="38">
        <f t="shared" si="179"/>
        <v>0.51994866598809686</v>
      </c>
      <c r="AH810" s="38">
        <f t="shared" si="180"/>
        <v>28.015972130593525</v>
      </c>
      <c r="AI810" s="38" t="str">
        <f t="shared" si="181"/>
        <v>G3</v>
      </c>
    </row>
    <row r="811" spans="1:35" x14ac:dyDescent="0.25">
      <c r="A811" s="1">
        <v>25426</v>
      </c>
      <c r="B811" s="1" t="s">
        <v>1141</v>
      </c>
      <c r="C811" s="1">
        <v>25</v>
      </c>
      <c r="D811" s="1" t="s">
        <v>61</v>
      </c>
      <c r="E811" s="31">
        <v>115597.13357264626</v>
      </c>
      <c r="F811" s="31">
        <v>153080.95241870271</v>
      </c>
      <c r="G811" s="31">
        <v>166253.97140626633</v>
      </c>
      <c r="H811" s="31">
        <v>208864.41134742097</v>
      </c>
      <c r="I811" s="31">
        <f t="shared" si="168"/>
        <v>160949.11718625907</v>
      </c>
      <c r="J811" s="38">
        <f t="shared" si="169"/>
        <v>0.14598626287080829</v>
      </c>
      <c r="K811" s="31">
        <v>14416614.276541622</v>
      </c>
      <c r="L811" s="31">
        <v>13867670.136521328</v>
      </c>
      <c r="M811" s="31">
        <v>11498962.342357902</v>
      </c>
      <c r="N811" s="31">
        <v>12593384.096600123</v>
      </c>
      <c r="O811" s="31">
        <f t="shared" si="170"/>
        <v>13094157.713005245</v>
      </c>
      <c r="P811" s="7">
        <f t="shared" si="171"/>
        <v>0.18680735741453683</v>
      </c>
      <c r="Q811" s="26">
        <v>0.23717542748575046</v>
      </c>
      <c r="R811" s="8">
        <v>71.699996948242188</v>
      </c>
      <c r="S811" s="7">
        <f t="shared" si="172"/>
        <v>0.16008751662999507</v>
      </c>
      <c r="T811" s="38">
        <f t="shared" si="173"/>
        <v>0.19469010051009414</v>
      </c>
      <c r="U811" s="31">
        <v>0</v>
      </c>
      <c r="V811" s="31">
        <v>0</v>
      </c>
      <c r="W811" s="31">
        <v>0</v>
      </c>
      <c r="X811" s="31">
        <v>142.49525451660156</v>
      </c>
      <c r="Y811" s="31">
        <f t="shared" si="174"/>
        <v>35.623813629150391</v>
      </c>
      <c r="Z811" s="7">
        <f t="shared" si="175"/>
        <v>7.5856759843129153E-4</v>
      </c>
      <c r="AA811" s="31" t="s">
        <v>1085</v>
      </c>
      <c r="AB811" s="31" t="s">
        <v>1086</v>
      </c>
      <c r="AC811" s="31" t="s">
        <v>1088</v>
      </c>
      <c r="AD811" s="31">
        <f t="shared" si="176"/>
        <v>1</v>
      </c>
      <c r="AE811" s="31">
        <f t="shared" si="177"/>
        <v>2</v>
      </c>
      <c r="AF811" s="7">
        <f t="shared" si="178"/>
        <v>1</v>
      </c>
      <c r="AG811" s="38">
        <f t="shared" si="179"/>
        <v>0.50037928379921559</v>
      </c>
      <c r="AH811" s="38">
        <f t="shared" si="180"/>
        <v>28.035188239337266</v>
      </c>
      <c r="AI811" s="38" t="str">
        <f t="shared" si="181"/>
        <v>G3</v>
      </c>
    </row>
    <row r="812" spans="1:35" x14ac:dyDescent="0.25">
      <c r="A812" s="1">
        <v>5887</v>
      </c>
      <c r="B812" s="1" t="s">
        <v>109</v>
      </c>
      <c r="C812" s="1">
        <v>5</v>
      </c>
      <c r="D812" s="1" t="s">
        <v>15</v>
      </c>
      <c r="E812" s="31">
        <v>190769.23888651669</v>
      </c>
      <c r="F812" s="31">
        <v>196182.59617736208</v>
      </c>
      <c r="G812" s="31">
        <v>210940.09563464997</v>
      </c>
      <c r="H812" s="31">
        <v>259259.85303948171</v>
      </c>
      <c r="I812" s="31">
        <f t="shared" si="168"/>
        <v>214287.94593450261</v>
      </c>
      <c r="J812" s="38">
        <f t="shared" si="169"/>
        <v>0.19731513313263627</v>
      </c>
      <c r="K812" s="31">
        <v>9068775.8260033671</v>
      </c>
      <c r="L812" s="31">
        <v>8882486.7076921649</v>
      </c>
      <c r="M812" s="31">
        <v>9598341.8410832416</v>
      </c>
      <c r="N812" s="31">
        <v>9111780.938838305</v>
      </c>
      <c r="O812" s="31">
        <f t="shared" si="170"/>
        <v>9165346.3284042701</v>
      </c>
      <c r="P812" s="7">
        <f t="shared" si="171"/>
        <v>0.1197383394108583</v>
      </c>
      <c r="Q812" s="26">
        <v>0.65112557345567057</v>
      </c>
      <c r="R812" s="8">
        <v>178.10000610351563</v>
      </c>
      <c r="S812" s="7">
        <f t="shared" si="172"/>
        <v>0.39765117018736185</v>
      </c>
      <c r="T812" s="38">
        <f t="shared" si="173"/>
        <v>0.38950502768463019</v>
      </c>
      <c r="U812" s="31">
        <v>707.02685546875</v>
      </c>
      <c r="V812" s="31">
        <v>0</v>
      </c>
      <c r="W812" s="31">
        <v>1559.1112060546875</v>
      </c>
      <c r="X812" s="31">
        <v>0</v>
      </c>
      <c r="Y812" s="31">
        <f t="shared" si="174"/>
        <v>566.53451538085938</v>
      </c>
      <c r="Z812" s="7">
        <f t="shared" si="175"/>
        <v>1.206369231645746E-2</v>
      </c>
      <c r="AA812" s="31" t="s">
        <v>1087</v>
      </c>
      <c r="AB812" s="31" t="s">
        <v>1086</v>
      </c>
      <c r="AC812" s="31" t="s">
        <v>1087</v>
      </c>
      <c r="AD812" s="31">
        <f t="shared" si="176"/>
        <v>1</v>
      </c>
      <c r="AE812" s="31">
        <f t="shared" si="177"/>
        <v>1</v>
      </c>
      <c r="AF812" s="7">
        <f t="shared" si="178"/>
        <v>0.5</v>
      </c>
      <c r="AG812" s="38">
        <f t="shared" si="179"/>
        <v>0.25603184615822872</v>
      </c>
      <c r="AH812" s="38">
        <f t="shared" si="180"/>
        <v>28.095066899183173</v>
      </c>
      <c r="AI812" s="38" t="str">
        <f t="shared" si="181"/>
        <v>G3</v>
      </c>
    </row>
    <row r="813" spans="1:35" x14ac:dyDescent="0.25">
      <c r="A813" s="1">
        <v>20250</v>
      </c>
      <c r="B813" s="1" t="s">
        <v>238</v>
      </c>
      <c r="C813" s="1">
        <v>20</v>
      </c>
      <c r="D813" s="1" t="s">
        <v>28</v>
      </c>
      <c r="E813" s="31">
        <v>253558.1944929607</v>
      </c>
      <c r="F813" s="31">
        <v>314125.68055473798</v>
      </c>
      <c r="G813" s="31">
        <v>251051.04723673544</v>
      </c>
      <c r="H813" s="31">
        <v>242789.64230708501</v>
      </c>
      <c r="I813" s="31">
        <f t="shared" si="168"/>
        <v>265381.14114787977</v>
      </c>
      <c r="J813" s="38">
        <f t="shared" si="169"/>
        <v>0.24648299170613461</v>
      </c>
      <c r="K813" s="31">
        <v>40862704.783527285</v>
      </c>
      <c r="L813" s="31">
        <v>25365996.006521858</v>
      </c>
      <c r="M813" s="31">
        <v>11868402.293417644</v>
      </c>
      <c r="N813" s="31">
        <v>16089123.666255128</v>
      </c>
      <c r="O813" s="31">
        <f t="shared" si="170"/>
        <v>23546556.687430479</v>
      </c>
      <c r="P813" s="7">
        <f t="shared" si="171"/>
        <v>0.36524100219195244</v>
      </c>
      <c r="Q813" s="26">
        <v>0.17409775753328663</v>
      </c>
      <c r="R813" s="8">
        <v>203.39999389648438</v>
      </c>
      <c r="S813" s="7">
        <f t="shared" si="172"/>
        <v>0.45413948802465925</v>
      </c>
      <c r="T813" s="38">
        <f t="shared" si="173"/>
        <v>0.33115941591663273</v>
      </c>
      <c r="U813" s="31">
        <v>521.57611083984375</v>
      </c>
      <c r="V813" s="31">
        <v>0</v>
      </c>
      <c r="W813" s="31">
        <v>4097.337890625</v>
      </c>
      <c r="X813" s="31">
        <v>1313.9453125</v>
      </c>
      <c r="Y813" s="31">
        <f t="shared" si="174"/>
        <v>1483.2148284912109</v>
      </c>
      <c r="Z813" s="7">
        <f t="shared" si="175"/>
        <v>3.1583331367015445E-2</v>
      </c>
      <c r="AA813" s="31" t="s">
        <v>1085</v>
      </c>
      <c r="AB813" s="31" t="s">
        <v>1088</v>
      </c>
      <c r="AC813" s="31" t="s">
        <v>1087</v>
      </c>
      <c r="AD813" s="31">
        <f t="shared" si="176"/>
        <v>0</v>
      </c>
      <c r="AE813" s="31">
        <f t="shared" si="177"/>
        <v>1</v>
      </c>
      <c r="AF813" s="7">
        <f t="shared" si="178"/>
        <v>0.5</v>
      </c>
      <c r="AG813" s="38">
        <f t="shared" si="179"/>
        <v>0.26579166568350771</v>
      </c>
      <c r="AH813" s="38">
        <f t="shared" si="180"/>
        <v>28.114469110209168</v>
      </c>
      <c r="AI813" s="38" t="str">
        <f t="shared" si="181"/>
        <v>G3</v>
      </c>
    </row>
    <row r="814" spans="1:35" x14ac:dyDescent="0.25">
      <c r="A814" s="1">
        <v>68318</v>
      </c>
      <c r="B814" s="1" t="s">
        <v>727</v>
      </c>
      <c r="C814" s="1">
        <v>68</v>
      </c>
      <c r="D814" s="1" t="s">
        <v>350</v>
      </c>
      <c r="E814" s="31">
        <v>78240.755322489727</v>
      </c>
      <c r="F814" s="31">
        <v>70407.297979732029</v>
      </c>
      <c r="G814" s="31">
        <v>104486.04756968388</v>
      </c>
      <c r="H814" s="31">
        <v>101433.77738039954</v>
      </c>
      <c r="I814" s="31">
        <f t="shared" si="168"/>
        <v>88641.969563076287</v>
      </c>
      <c r="J814" s="38">
        <f t="shared" si="169"/>
        <v>7.6403853836837718E-2</v>
      </c>
      <c r="K814" s="31">
        <v>9526661.7524630278</v>
      </c>
      <c r="L814" s="31">
        <v>13090884.376270832</v>
      </c>
      <c r="M814" s="31">
        <v>23656255.57113472</v>
      </c>
      <c r="N814" s="31">
        <v>24634686.687470403</v>
      </c>
      <c r="O814" s="31">
        <f t="shared" si="170"/>
        <v>17727122.096834745</v>
      </c>
      <c r="P814" s="7">
        <f t="shared" si="171"/>
        <v>0.26589702124705517</v>
      </c>
      <c r="Q814" s="26">
        <v>0.34292415949960908</v>
      </c>
      <c r="R814" s="8">
        <v>86.699996948242188</v>
      </c>
      <c r="S814" s="7">
        <f t="shared" si="172"/>
        <v>0.19357863032116235</v>
      </c>
      <c r="T814" s="38">
        <f t="shared" si="173"/>
        <v>0.2674666036892755</v>
      </c>
      <c r="U814" s="31">
        <v>0</v>
      </c>
      <c r="V814" s="31">
        <v>0</v>
      </c>
      <c r="W814" s="31">
        <v>63.986351013183594</v>
      </c>
      <c r="X814" s="31">
        <v>0</v>
      </c>
      <c r="Y814" s="31">
        <f t="shared" si="174"/>
        <v>15.996587753295898</v>
      </c>
      <c r="Z814" s="7">
        <f t="shared" si="175"/>
        <v>3.4062869521593332E-4</v>
      </c>
      <c r="AA814" s="31" t="s">
        <v>1085</v>
      </c>
      <c r="AB814" s="31" t="s">
        <v>1086</v>
      </c>
      <c r="AC814" s="31" t="s">
        <v>1086</v>
      </c>
      <c r="AD814" s="31">
        <f t="shared" si="176"/>
        <v>1</v>
      </c>
      <c r="AE814" s="31">
        <f t="shared" si="177"/>
        <v>2</v>
      </c>
      <c r="AF814" s="7">
        <f t="shared" si="178"/>
        <v>1</v>
      </c>
      <c r="AG814" s="38">
        <f t="shared" si="179"/>
        <v>0.50017031434760795</v>
      </c>
      <c r="AH814" s="38">
        <f t="shared" si="180"/>
        <v>28.134692395790704</v>
      </c>
      <c r="AI814" s="38" t="str">
        <f t="shared" si="181"/>
        <v>G3</v>
      </c>
    </row>
    <row r="815" spans="1:35" x14ac:dyDescent="0.25">
      <c r="A815" s="1">
        <v>5756</v>
      </c>
      <c r="B815" s="1" t="s">
        <v>1099</v>
      </c>
      <c r="C815" s="1">
        <v>5</v>
      </c>
      <c r="D815" s="1" t="s">
        <v>15</v>
      </c>
      <c r="E815" s="31">
        <v>250047.60923390844</v>
      </c>
      <c r="F815" s="31">
        <v>274582.73204152216</v>
      </c>
      <c r="G815" s="31">
        <v>301246.92506579985</v>
      </c>
      <c r="H815" s="31">
        <v>389493.57490555715</v>
      </c>
      <c r="I815" s="31">
        <f t="shared" si="168"/>
        <v>303842.71031169692</v>
      </c>
      <c r="J815" s="38">
        <f t="shared" si="169"/>
        <v>0.28349521975849701</v>
      </c>
      <c r="K815" s="31">
        <v>13073161.872416615</v>
      </c>
      <c r="L815" s="31">
        <v>12904238.035108821</v>
      </c>
      <c r="M815" s="31">
        <v>15468735.914391585</v>
      </c>
      <c r="N815" s="31">
        <v>17850537.13988829</v>
      </c>
      <c r="O815" s="31">
        <f t="shared" si="170"/>
        <v>14824168.240451328</v>
      </c>
      <c r="P815" s="7">
        <f t="shared" si="171"/>
        <v>0.216340489920367</v>
      </c>
      <c r="Q815" s="26">
        <v>0.426747634514899</v>
      </c>
      <c r="R815" s="8">
        <v>96.400001525878906</v>
      </c>
      <c r="S815" s="7">
        <f t="shared" si="172"/>
        <v>0.21523622739546064</v>
      </c>
      <c r="T815" s="38">
        <f t="shared" si="173"/>
        <v>0.28610811727690888</v>
      </c>
      <c r="U815" s="31">
        <v>302.41842651367188</v>
      </c>
      <c r="V815" s="31">
        <v>6706.17236328125</v>
      </c>
      <c r="W815" s="31">
        <v>2283.6298828125</v>
      </c>
      <c r="X815" s="31">
        <v>0</v>
      </c>
      <c r="Y815" s="31">
        <f t="shared" si="174"/>
        <v>2323.0551681518555</v>
      </c>
      <c r="Z815" s="7">
        <f t="shared" si="175"/>
        <v>4.9466752725384179E-2</v>
      </c>
      <c r="AA815" s="31" t="s">
        <v>1087</v>
      </c>
      <c r="AB815" s="31" t="s">
        <v>1086</v>
      </c>
      <c r="AC815" s="31" t="s">
        <v>1086</v>
      </c>
      <c r="AD815" s="31">
        <f t="shared" si="176"/>
        <v>1</v>
      </c>
      <c r="AE815" s="31">
        <f t="shared" si="177"/>
        <v>1</v>
      </c>
      <c r="AF815" s="7">
        <f t="shared" si="178"/>
        <v>0.5</v>
      </c>
      <c r="AG815" s="38">
        <f t="shared" si="179"/>
        <v>0.27473337636269207</v>
      </c>
      <c r="AH815" s="38">
        <f t="shared" si="180"/>
        <v>28.144557113269929</v>
      </c>
      <c r="AI815" s="38" t="str">
        <f t="shared" si="181"/>
        <v>G3</v>
      </c>
    </row>
    <row r="816" spans="1:35" x14ac:dyDescent="0.25">
      <c r="A816" s="1">
        <v>68425</v>
      </c>
      <c r="B816" s="1" t="s">
        <v>520</v>
      </c>
      <c r="C816" s="1">
        <v>68</v>
      </c>
      <c r="D816" s="1" t="s">
        <v>350</v>
      </c>
      <c r="E816" s="31">
        <v>108794.25451302904</v>
      </c>
      <c r="F816" s="31">
        <v>117394.78937009245</v>
      </c>
      <c r="G816" s="31">
        <v>133891.26507926264</v>
      </c>
      <c r="H816" s="31">
        <v>226761.9791504108</v>
      </c>
      <c r="I816" s="31">
        <f t="shared" si="168"/>
        <v>146710.57202819875</v>
      </c>
      <c r="J816" s="38">
        <f t="shared" si="169"/>
        <v>0.13228426651492986</v>
      </c>
      <c r="K816" s="31">
        <v>6712455.5947978161</v>
      </c>
      <c r="L816" s="31">
        <v>7158221.8169035316</v>
      </c>
      <c r="M816" s="31">
        <v>9302944.1999448147</v>
      </c>
      <c r="N816" s="31">
        <v>12267383.138921883</v>
      </c>
      <c r="O816" s="31">
        <f t="shared" si="170"/>
        <v>8860251.1876420118</v>
      </c>
      <c r="P816" s="7">
        <f t="shared" si="171"/>
        <v>0.11453003860801969</v>
      </c>
      <c r="Q816" s="26">
        <v>0.12195121951219512</v>
      </c>
      <c r="R816" s="8">
        <v>21.399999618530273</v>
      </c>
      <c r="S816" s="7">
        <f t="shared" si="172"/>
        <v>4.7780654681008915E-2</v>
      </c>
      <c r="T816" s="38">
        <f t="shared" si="173"/>
        <v>9.475397093374123E-2</v>
      </c>
      <c r="U816" s="31">
        <v>2158.25341796875</v>
      </c>
      <c r="V816" s="31">
        <v>0</v>
      </c>
      <c r="W816" s="31">
        <v>0</v>
      </c>
      <c r="X816" s="31">
        <v>42029.85546875</v>
      </c>
      <c r="Y816" s="31">
        <f t="shared" si="174"/>
        <v>11047.027221679688</v>
      </c>
      <c r="Z816" s="7">
        <f t="shared" si="175"/>
        <v>0.2352335714696619</v>
      </c>
      <c r="AA816" s="31" t="s">
        <v>1085</v>
      </c>
      <c r="AB816" s="31" t="s">
        <v>1086</v>
      </c>
      <c r="AC816" s="31" t="s">
        <v>1087</v>
      </c>
      <c r="AD816" s="31">
        <f t="shared" si="176"/>
        <v>1</v>
      </c>
      <c r="AE816" s="31">
        <f t="shared" si="177"/>
        <v>2</v>
      </c>
      <c r="AF816" s="7">
        <f t="shared" si="178"/>
        <v>1</v>
      </c>
      <c r="AG816" s="38">
        <f t="shared" si="179"/>
        <v>0.61761678573483092</v>
      </c>
      <c r="AH816" s="38">
        <f t="shared" si="180"/>
        <v>28.155167439450064</v>
      </c>
      <c r="AI816" s="38" t="str">
        <f t="shared" si="181"/>
        <v>G3</v>
      </c>
    </row>
    <row r="817" spans="1:35" x14ac:dyDescent="0.25">
      <c r="A817" s="1">
        <v>27491</v>
      </c>
      <c r="B817" s="1" t="s">
        <v>123</v>
      </c>
      <c r="C817" s="1">
        <v>27</v>
      </c>
      <c r="D817" s="1" t="s">
        <v>1145</v>
      </c>
      <c r="E817" s="31">
        <v>117951.81605355973</v>
      </c>
      <c r="F817" s="31">
        <v>98374.727831618482</v>
      </c>
      <c r="G817" s="31">
        <v>173665.13408635691</v>
      </c>
      <c r="H817" s="31">
        <v>145463.99993244451</v>
      </c>
      <c r="I817" s="31">
        <f t="shared" si="168"/>
        <v>133863.91947599492</v>
      </c>
      <c r="J817" s="38">
        <f t="shared" si="169"/>
        <v>0.11992171230019065</v>
      </c>
      <c r="K817" s="31">
        <v>52640071.427733593</v>
      </c>
      <c r="L817" s="31">
        <v>20247266.120233011</v>
      </c>
      <c r="M817" s="31">
        <v>6179594.8329401808</v>
      </c>
      <c r="N817" s="31">
        <v>6685049.2308336757</v>
      </c>
      <c r="O817" s="31">
        <f t="shared" si="170"/>
        <v>21437995.402935114</v>
      </c>
      <c r="P817" s="7">
        <f t="shared" si="171"/>
        <v>0.32924560284395288</v>
      </c>
      <c r="Q817" s="26">
        <v>0.401156214653764</v>
      </c>
      <c r="R817" s="8">
        <v>203.60000610351563</v>
      </c>
      <c r="S817" s="7">
        <f t="shared" si="172"/>
        <v>0.4545860634623462</v>
      </c>
      <c r="T817" s="38">
        <f t="shared" si="173"/>
        <v>0.39499596032002104</v>
      </c>
      <c r="U817" s="31">
        <v>0</v>
      </c>
      <c r="V817" s="31">
        <v>30115.001953125</v>
      </c>
      <c r="W817" s="31">
        <v>0</v>
      </c>
      <c r="X817" s="31">
        <v>0</v>
      </c>
      <c r="Y817" s="31">
        <f t="shared" si="174"/>
        <v>7528.75048828125</v>
      </c>
      <c r="Z817" s="7">
        <f t="shared" si="175"/>
        <v>0.1603159683165041</v>
      </c>
      <c r="AA817" s="31" t="s">
        <v>1085</v>
      </c>
      <c r="AB817" s="31" t="s">
        <v>1088</v>
      </c>
      <c r="AC817" s="31" t="s">
        <v>1088</v>
      </c>
      <c r="AD817" s="31">
        <f t="shared" si="176"/>
        <v>0</v>
      </c>
      <c r="AE817" s="31">
        <f t="shared" si="177"/>
        <v>1</v>
      </c>
      <c r="AF817" s="7">
        <f t="shared" si="178"/>
        <v>0.5</v>
      </c>
      <c r="AG817" s="38">
        <f t="shared" si="179"/>
        <v>0.33015798415825204</v>
      </c>
      <c r="AH817" s="38">
        <f t="shared" si="180"/>
        <v>28.169188559282127</v>
      </c>
      <c r="AI817" s="38" t="str">
        <f t="shared" si="181"/>
        <v>G3</v>
      </c>
    </row>
    <row r="818" spans="1:35" x14ac:dyDescent="0.25">
      <c r="A818" s="1">
        <v>5501</v>
      </c>
      <c r="B818" s="1" t="s">
        <v>634</v>
      </c>
      <c r="C818" s="1">
        <v>5</v>
      </c>
      <c r="D818" s="1" t="s">
        <v>15</v>
      </c>
      <c r="E818" s="31">
        <v>114375.89889990482</v>
      </c>
      <c r="F818" s="31">
        <v>176420.74171930406</v>
      </c>
      <c r="G818" s="31">
        <v>200774.69087722304</v>
      </c>
      <c r="H818" s="31">
        <v>376813.40596762032</v>
      </c>
      <c r="I818" s="31">
        <f t="shared" si="168"/>
        <v>217096.18436601304</v>
      </c>
      <c r="J818" s="38">
        <f t="shared" si="169"/>
        <v>0.20001754916797196</v>
      </c>
      <c r="K818" s="31">
        <v>7192070.443692903</v>
      </c>
      <c r="L818" s="31">
        <v>8139135.8709481489</v>
      </c>
      <c r="M818" s="31">
        <v>8001940.4725855859</v>
      </c>
      <c r="N818" s="31">
        <v>8468129.21632169</v>
      </c>
      <c r="O818" s="31">
        <f t="shared" si="170"/>
        <v>7950319.000887081</v>
      </c>
      <c r="P818" s="7">
        <f t="shared" si="171"/>
        <v>9.8996521663227172E-2</v>
      </c>
      <c r="Q818" s="26">
        <v>8.2174853259190606E-2</v>
      </c>
      <c r="R818" s="8">
        <v>76.300003051757813</v>
      </c>
      <c r="S818" s="7">
        <f t="shared" si="172"/>
        <v>0.17035813845618875</v>
      </c>
      <c r="T818" s="38">
        <f t="shared" si="173"/>
        <v>0.11717650445953549</v>
      </c>
      <c r="U818" s="31">
        <v>0</v>
      </c>
      <c r="V818" s="31">
        <v>0</v>
      </c>
      <c r="W818" s="31">
        <v>0</v>
      </c>
      <c r="X818" s="31">
        <v>10514.056640625</v>
      </c>
      <c r="Y818" s="31">
        <f t="shared" si="174"/>
        <v>2628.51416015625</v>
      </c>
      <c r="Z818" s="7">
        <f t="shared" si="175"/>
        <v>5.5971146005569405E-2</v>
      </c>
      <c r="AA818" s="31" t="s">
        <v>1085</v>
      </c>
      <c r="AB818" s="31" t="s">
        <v>1086</v>
      </c>
      <c r="AC818" s="31" t="s">
        <v>1086</v>
      </c>
      <c r="AD818" s="31">
        <f t="shared" si="176"/>
        <v>1</v>
      </c>
      <c r="AE818" s="31">
        <f t="shared" si="177"/>
        <v>2</v>
      </c>
      <c r="AF818" s="7">
        <f t="shared" si="178"/>
        <v>1</v>
      </c>
      <c r="AG818" s="38">
        <f t="shared" si="179"/>
        <v>0.5279855730027847</v>
      </c>
      <c r="AH818" s="38">
        <f t="shared" si="180"/>
        <v>28.17265422100974</v>
      </c>
      <c r="AI818" s="38" t="str">
        <f t="shared" si="181"/>
        <v>G3</v>
      </c>
    </row>
    <row r="819" spans="1:35" x14ac:dyDescent="0.25">
      <c r="A819" s="1">
        <v>15092</v>
      </c>
      <c r="B819" s="1" t="s">
        <v>119</v>
      </c>
      <c r="C819" s="1">
        <v>15</v>
      </c>
      <c r="D819" s="1" t="s">
        <v>827</v>
      </c>
      <c r="E819" s="31">
        <v>220056.15813348669</v>
      </c>
      <c r="F819" s="31">
        <v>142904.88948853809</v>
      </c>
      <c r="G819" s="31">
        <v>120393.2485524872</v>
      </c>
      <c r="H819" s="31">
        <v>344610.72771488107</v>
      </c>
      <c r="I819" s="31">
        <f t="shared" si="168"/>
        <v>206991.25597234827</v>
      </c>
      <c r="J819" s="38">
        <f t="shared" si="169"/>
        <v>0.19029340316222448</v>
      </c>
      <c r="K819" s="31">
        <v>5994545.7269594679</v>
      </c>
      <c r="L819" s="31">
        <v>6361996.1065733759</v>
      </c>
      <c r="M819" s="31">
        <v>6577158.3978588609</v>
      </c>
      <c r="N819" s="31">
        <v>7147534.8858169504</v>
      </c>
      <c r="O819" s="31">
        <f t="shared" si="170"/>
        <v>6520308.779302164</v>
      </c>
      <c r="P819" s="7">
        <f t="shared" si="171"/>
        <v>7.4584715672020463E-2</v>
      </c>
      <c r="Q819" s="26">
        <v>0.18801353310778154</v>
      </c>
      <c r="R819" s="8">
        <v>69.199996948242188</v>
      </c>
      <c r="S819" s="7">
        <f t="shared" si="172"/>
        <v>0.15450566434813384</v>
      </c>
      <c r="T819" s="38">
        <f t="shared" si="173"/>
        <v>0.13903463770931193</v>
      </c>
      <c r="U819" s="31">
        <v>0</v>
      </c>
      <c r="V819" s="31">
        <v>0</v>
      </c>
      <c r="W819" s="31">
        <v>0</v>
      </c>
      <c r="X819" s="31">
        <v>6463.5703125</v>
      </c>
      <c r="Y819" s="31">
        <f t="shared" si="174"/>
        <v>1615.892578125</v>
      </c>
      <c r="Z819" s="7">
        <f t="shared" si="175"/>
        <v>3.4408549434701924E-2</v>
      </c>
      <c r="AA819" s="31" t="s">
        <v>1085</v>
      </c>
      <c r="AB819" s="31" t="s">
        <v>1086</v>
      </c>
      <c r="AC819" s="31" t="s">
        <v>1087</v>
      </c>
      <c r="AD819" s="31">
        <f t="shared" si="176"/>
        <v>1</v>
      </c>
      <c r="AE819" s="31">
        <f t="shared" si="177"/>
        <v>2</v>
      </c>
      <c r="AF819" s="7">
        <f t="shared" si="178"/>
        <v>1</v>
      </c>
      <c r="AG819" s="38">
        <f t="shared" si="179"/>
        <v>0.51720427471735098</v>
      </c>
      <c r="AH819" s="38">
        <f t="shared" si="180"/>
        <v>28.217743852962911</v>
      </c>
      <c r="AI819" s="38" t="str">
        <f t="shared" si="181"/>
        <v>G3</v>
      </c>
    </row>
    <row r="820" spans="1:35" x14ac:dyDescent="0.25">
      <c r="A820" s="1">
        <v>27099</v>
      </c>
      <c r="B820" s="1" t="s">
        <v>1150</v>
      </c>
      <c r="C820" s="1">
        <v>27</v>
      </c>
      <c r="D820" s="1" t="s">
        <v>1145</v>
      </c>
      <c r="E820" s="31">
        <v>187901.5517022149</v>
      </c>
      <c r="F820" s="31">
        <v>71084.233886855232</v>
      </c>
      <c r="G820" s="31">
        <v>181502.98751100851</v>
      </c>
      <c r="H820" s="31">
        <v>168257.25277032683</v>
      </c>
      <c r="I820" s="31">
        <f t="shared" si="168"/>
        <v>152186.50646760137</v>
      </c>
      <c r="J820" s="38">
        <f t="shared" si="169"/>
        <v>0.13755385219947919</v>
      </c>
      <c r="K820" s="31">
        <v>3530837.3624409437</v>
      </c>
      <c r="L820" s="31">
        <v>3578644.4208082845</v>
      </c>
      <c r="M820" s="31">
        <v>3564288.2267482183</v>
      </c>
      <c r="N820" s="31">
        <v>3777169.1210818514</v>
      </c>
      <c r="O820" s="31">
        <f t="shared" si="170"/>
        <v>3612734.7827698244</v>
      </c>
      <c r="P820" s="7">
        <f t="shared" si="171"/>
        <v>2.4949313604924098E-2</v>
      </c>
      <c r="Q820" s="26">
        <v>0.50638677096742257</v>
      </c>
      <c r="R820" s="8">
        <v>43.5</v>
      </c>
      <c r="S820" s="7">
        <f t="shared" si="172"/>
        <v>9.7124229704385098E-2</v>
      </c>
      <c r="T820" s="38">
        <f t="shared" si="173"/>
        <v>0.20948677142557726</v>
      </c>
      <c r="U820" s="31">
        <v>0</v>
      </c>
      <c r="V820" s="31">
        <v>0</v>
      </c>
      <c r="W820" s="31">
        <v>0</v>
      </c>
      <c r="X820" s="31">
        <v>0</v>
      </c>
      <c r="Y820" s="31">
        <f t="shared" si="174"/>
        <v>0</v>
      </c>
      <c r="Z820" s="7">
        <f t="shared" si="175"/>
        <v>0</v>
      </c>
      <c r="AA820" s="31" t="s">
        <v>1085</v>
      </c>
      <c r="AB820" s="31" t="s">
        <v>1086</v>
      </c>
      <c r="AC820" s="31" t="s">
        <v>1087</v>
      </c>
      <c r="AD820" s="31">
        <f t="shared" si="176"/>
        <v>1</v>
      </c>
      <c r="AE820" s="31">
        <f t="shared" si="177"/>
        <v>2</v>
      </c>
      <c r="AF820" s="7">
        <f t="shared" si="178"/>
        <v>1</v>
      </c>
      <c r="AG820" s="38">
        <f t="shared" si="179"/>
        <v>0.5</v>
      </c>
      <c r="AH820" s="38">
        <f t="shared" si="180"/>
        <v>28.234687454168551</v>
      </c>
      <c r="AI820" s="38" t="str">
        <f t="shared" si="181"/>
        <v>G3</v>
      </c>
    </row>
    <row r="821" spans="1:35" x14ac:dyDescent="0.25">
      <c r="A821" s="1">
        <v>13433</v>
      </c>
      <c r="B821" s="1" t="s">
        <v>941</v>
      </c>
      <c r="C821" s="1">
        <v>13</v>
      </c>
      <c r="D821" s="1" t="s">
        <v>222</v>
      </c>
      <c r="E821" s="31">
        <v>54733.489891399251</v>
      </c>
      <c r="F821" s="31">
        <v>43194.3929642484</v>
      </c>
      <c r="G821" s="31">
        <v>55145.606939398254</v>
      </c>
      <c r="H821" s="31">
        <v>67740.907626905115</v>
      </c>
      <c r="I821" s="31">
        <f t="shared" si="168"/>
        <v>55203.59935548775</v>
      </c>
      <c r="J821" s="38">
        <f t="shared" si="169"/>
        <v>4.4225536344089884E-2</v>
      </c>
      <c r="K821" s="31">
        <v>6907469.3645915687</v>
      </c>
      <c r="L821" s="31">
        <v>8124510.2800477045</v>
      </c>
      <c r="M821" s="31">
        <v>8133081.1462283107</v>
      </c>
      <c r="N821" s="31">
        <v>12811506.613825943</v>
      </c>
      <c r="O821" s="31">
        <f t="shared" si="170"/>
        <v>8994141.8511733823</v>
      </c>
      <c r="P821" s="7">
        <f t="shared" si="171"/>
        <v>0.11681569562838642</v>
      </c>
      <c r="Q821" s="26">
        <v>0.38187388505390524</v>
      </c>
      <c r="R821" s="8">
        <v>62.400001525878906</v>
      </c>
      <c r="S821" s="7">
        <f t="shared" si="172"/>
        <v>0.13932303636214813</v>
      </c>
      <c r="T821" s="38">
        <f t="shared" si="173"/>
        <v>0.21267087234814661</v>
      </c>
      <c r="U821" s="31">
        <v>33608.296875</v>
      </c>
      <c r="V821" s="31">
        <v>607.65728759765625</v>
      </c>
      <c r="W821" s="31">
        <v>0</v>
      </c>
      <c r="X821" s="31">
        <v>0</v>
      </c>
      <c r="Y821" s="31">
        <f t="shared" si="174"/>
        <v>8553.9885406494141</v>
      </c>
      <c r="Z821" s="7">
        <f t="shared" si="175"/>
        <v>0.18214721792109176</v>
      </c>
      <c r="AA821" s="31" t="s">
        <v>1085</v>
      </c>
      <c r="AB821" s="31" t="s">
        <v>1086</v>
      </c>
      <c r="AC821" s="31" t="s">
        <v>1088</v>
      </c>
      <c r="AD821" s="31">
        <f t="shared" si="176"/>
        <v>1</v>
      </c>
      <c r="AE821" s="31">
        <f t="shared" si="177"/>
        <v>2</v>
      </c>
      <c r="AF821" s="7">
        <f t="shared" si="178"/>
        <v>1</v>
      </c>
      <c r="AG821" s="38">
        <f t="shared" si="179"/>
        <v>0.59107360896054584</v>
      </c>
      <c r="AH821" s="38">
        <f t="shared" si="180"/>
        <v>28.265667255092747</v>
      </c>
      <c r="AI821" s="38" t="str">
        <f t="shared" si="181"/>
        <v>G3</v>
      </c>
    </row>
    <row r="822" spans="1:35" x14ac:dyDescent="0.25">
      <c r="A822" s="1">
        <v>41676</v>
      </c>
      <c r="B822" s="1" t="s">
        <v>98</v>
      </c>
      <c r="C822" s="1">
        <v>41</v>
      </c>
      <c r="D822" s="1" t="s">
        <v>99</v>
      </c>
      <c r="E822" s="31">
        <v>72512.507901854915</v>
      </c>
      <c r="F822" s="31">
        <v>55502.230392119542</v>
      </c>
      <c r="G822" s="31">
        <v>90977.564749246201</v>
      </c>
      <c r="H822" s="31">
        <v>93809.747006803213</v>
      </c>
      <c r="I822" s="31">
        <f t="shared" si="168"/>
        <v>78200.512512505971</v>
      </c>
      <c r="J822" s="38">
        <f t="shared" si="169"/>
        <v>6.6355860529320229E-2</v>
      </c>
      <c r="K822" s="31">
        <v>10998721.48732177</v>
      </c>
      <c r="L822" s="31">
        <v>11488463.105652861</v>
      </c>
      <c r="M822" s="31">
        <v>12169248.10311773</v>
      </c>
      <c r="N822" s="31">
        <v>11737301.758898718</v>
      </c>
      <c r="O822" s="31">
        <f t="shared" si="170"/>
        <v>11598433.613747772</v>
      </c>
      <c r="P822" s="7">
        <f t="shared" si="171"/>
        <v>0.16127374515337609</v>
      </c>
      <c r="Q822" s="26">
        <v>0.28260486429326753</v>
      </c>
      <c r="R822" s="8">
        <v>179.89999389648438</v>
      </c>
      <c r="S822" s="7">
        <f t="shared" si="172"/>
        <v>0.40167007657516385</v>
      </c>
      <c r="T822" s="38">
        <f t="shared" si="173"/>
        <v>0.28184956200726913</v>
      </c>
      <c r="U822" s="31">
        <v>523.87445068359375</v>
      </c>
      <c r="V822" s="31">
        <v>0</v>
      </c>
      <c r="W822" s="31">
        <v>275098.40625</v>
      </c>
      <c r="X822" s="31">
        <v>13029.1689453125</v>
      </c>
      <c r="Y822" s="31">
        <f t="shared" si="174"/>
        <v>72162.862411499023</v>
      </c>
      <c r="Z822" s="7">
        <f t="shared" si="175"/>
        <v>1</v>
      </c>
      <c r="AA822" s="31" t="s">
        <v>1087</v>
      </c>
      <c r="AB822" s="31" t="s">
        <v>1088</v>
      </c>
      <c r="AC822" s="31" t="s">
        <v>1087</v>
      </c>
      <c r="AD822" s="31">
        <f t="shared" si="176"/>
        <v>0</v>
      </c>
      <c r="AE822" s="31">
        <f t="shared" si="177"/>
        <v>0</v>
      </c>
      <c r="AF822" s="7">
        <f t="shared" si="178"/>
        <v>0</v>
      </c>
      <c r="AG822" s="38">
        <f t="shared" si="179"/>
        <v>0.5</v>
      </c>
      <c r="AH822" s="38">
        <f t="shared" si="180"/>
        <v>28.273514084552982</v>
      </c>
      <c r="AI822" s="38" t="str">
        <f t="shared" si="181"/>
        <v>G3</v>
      </c>
    </row>
    <row r="823" spans="1:35" x14ac:dyDescent="0.25">
      <c r="A823" s="1">
        <v>5147</v>
      </c>
      <c r="B823" s="1" t="s">
        <v>588</v>
      </c>
      <c r="C823" s="1">
        <v>5</v>
      </c>
      <c r="D823" s="1" t="s">
        <v>15</v>
      </c>
      <c r="E823" s="31">
        <v>135737.42344148521</v>
      </c>
      <c r="F823" s="31">
        <v>161562.7851590756</v>
      </c>
      <c r="G823" s="31">
        <v>173330.00062178308</v>
      </c>
      <c r="H823" s="31">
        <v>176759.42623154566</v>
      </c>
      <c r="I823" s="31">
        <f t="shared" si="168"/>
        <v>161847.40886347237</v>
      </c>
      <c r="J823" s="38">
        <f t="shared" si="169"/>
        <v>0.14685070436753839</v>
      </c>
      <c r="K823" s="31">
        <v>17037933.664426319</v>
      </c>
      <c r="L823" s="31">
        <v>18893686.455523882</v>
      </c>
      <c r="M823" s="31">
        <v>17667808.039310735</v>
      </c>
      <c r="N823" s="31">
        <v>20462903.575025473</v>
      </c>
      <c r="O823" s="31">
        <f t="shared" si="170"/>
        <v>18515582.933571603</v>
      </c>
      <c r="P823" s="7">
        <f t="shared" si="171"/>
        <v>0.27935689215395815</v>
      </c>
      <c r="Q823" s="26">
        <v>0.76733347673334762</v>
      </c>
      <c r="R823" s="8">
        <v>131.39999389648438</v>
      </c>
      <c r="S823" s="7">
        <f t="shared" si="172"/>
        <v>0.29338214230705628</v>
      </c>
      <c r="T823" s="38">
        <f t="shared" si="173"/>
        <v>0.44669083706478735</v>
      </c>
      <c r="U823" s="31">
        <v>0</v>
      </c>
      <c r="V823" s="31">
        <v>0</v>
      </c>
      <c r="W823" s="31">
        <v>0</v>
      </c>
      <c r="X823" s="31">
        <v>2065.60546875</v>
      </c>
      <c r="Y823" s="31">
        <f t="shared" si="174"/>
        <v>516.4013671875</v>
      </c>
      <c r="Z823" s="7">
        <f t="shared" si="175"/>
        <v>1.0996165346360193E-2</v>
      </c>
      <c r="AA823" s="31" t="s">
        <v>1087</v>
      </c>
      <c r="AB823" s="31" t="s">
        <v>1086</v>
      </c>
      <c r="AC823" s="31" t="s">
        <v>1087</v>
      </c>
      <c r="AD823" s="31">
        <f t="shared" si="176"/>
        <v>1</v>
      </c>
      <c r="AE823" s="31">
        <f t="shared" si="177"/>
        <v>1</v>
      </c>
      <c r="AF823" s="7">
        <f t="shared" si="178"/>
        <v>0.5</v>
      </c>
      <c r="AG823" s="38">
        <f t="shared" si="179"/>
        <v>0.25549808267318008</v>
      </c>
      <c r="AH823" s="38">
        <f t="shared" si="180"/>
        <v>28.301320803516859</v>
      </c>
      <c r="AI823" s="38" t="str">
        <f t="shared" si="181"/>
        <v>G3</v>
      </c>
    </row>
    <row r="824" spans="1:35" x14ac:dyDescent="0.25">
      <c r="A824" s="1">
        <v>5142</v>
      </c>
      <c r="B824" s="1" t="s">
        <v>300</v>
      </c>
      <c r="C824" s="1">
        <v>5</v>
      </c>
      <c r="D824" s="1" t="s">
        <v>15</v>
      </c>
      <c r="E824" s="31">
        <v>176734.38573955762</v>
      </c>
      <c r="F824" s="31">
        <v>156480.97142064979</v>
      </c>
      <c r="G824" s="31">
        <v>200902.19719371997</v>
      </c>
      <c r="H824" s="31">
        <v>233316.00019021155</v>
      </c>
      <c r="I824" s="31">
        <f t="shared" si="168"/>
        <v>191858.38863603474</v>
      </c>
      <c r="J824" s="38">
        <f t="shared" si="169"/>
        <v>0.17573078522658656</v>
      </c>
      <c r="K824" s="31">
        <v>9407385.0210234467</v>
      </c>
      <c r="L824" s="31">
        <v>8751817.2967131492</v>
      </c>
      <c r="M824" s="31">
        <v>9705290.8915677518</v>
      </c>
      <c r="N824" s="31">
        <v>9532793.4553363938</v>
      </c>
      <c r="O824" s="31">
        <f t="shared" si="170"/>
        <v>9349321.6661601849</v>
      </c>
      <c r="P824" s="7">
        <f t="shared" si="171"/>
        <v>0.1228789954597965</v>
      </c>
      <c r="Q824" s="26">
        <v>0.66877040261153431</v>
      </c>
      <c r="R824" s="8">
        <v>157.60000610351563</v>
      </c>
      <c r="S824" s="7">
        <f t="shared" si="172"/>
        <v>0.35187998147609989</v>
      </c>
      <c r="T824" s="38">
        <f t="shared" si="173"/>
        <v>0.38117645984914361</v>
      </c>
      <c r="U824" s="31">
        <v>11848.34375</v>
      </c>
      <c r="V824" s="31">
        <v>0</v>
      </c>
      <c r="W824" s="31">
        <v>3987.573974609375</v>
      </c>
      <c r="X824" s="31">
        <v>32.644180297851563</v>
      </c>
      <c r="Y824" s="31">
        <f t="shared" si="174"/>
        <v>3967.1404762268066</v>
      </c>
      <c r="Z824" s="7">
        <f t="shared" si="175"/>
        <v>8.4475633491088151E-2</v>
      </c>
      <c r="AA824" s="31" t="s">
        <v>1087</v>
      </c>
      <c r="AB824" s="31" t="s">
        <v>1086</v>
      </c>
      <c r="AC824" s="31" t="s">
        <v>1087</v>
      </c>
      <c r="AD824" s="31">
        <f t="shared" si="176"/>
        <v>1</v>
      </c>
      <c r="AE824" s="31">
        <f t="shared" si="177"/>
        <v>1</v>
      </c>
      <c r="AF824" s="7">
        <f t="shared" si="178"/>
        <v>0.5</v>
      </c>
      <c r="AG824" s="38">
        <f t="shared" si="179"/>
        <v>0.29223781674554405</v>
      </c>
      <c r="AH824" s="38">
        <f t="shared" si="180"/>
        <v>28.304835394042478</v>
      </c>
      <c r="AI824" s="38" t="str">
        <f t="shared" si="181"/>
        <v>G3</v>
      </c>
    </row>
    <row r="825" spans="1:35" x14ac:dyDescent="0.25">
      <c r="A825" s="1">
        <v>68755</v>
      </c>
      <c r="B825" s="1" t="s">
        <v>952</v>
      </c>
      <c r="C825" s="1">
        <v>68</v>
      </c>
      <c r="D825" s="1" t="s">
        <v>350</v>
      </c>
      <c r="E825" s="31">
        <v>247209.13585511109</v>
      </c>
      <c r="F825" s="31">
        <v>273671.81752316898</v>
      </c>
      <c r="G825" s="31">
        <v>239670.00681765031</v>
      </c>
      <c r="H825" s="31">
        <v>251644.27637028543</v>
      </c>
      <c r="I825" s="31">
        <f t="shared" si="168"/>
        <v>253048.80914155394</v>
      </c>
      <c r="J825" s="38">
        <f t="shared" si="169"/>
        <v>0.23461537697904272</v>
      </c>
      <c r="K825" s="31">
        <v>11493373.381363789</v>
      </c>
      <c r="L825" s="31">
        <v>12411428.582640592</v>
      </c>
      <c r="M825" s="31">
        <v>14337213.075548213</v>
      </c>
      <c r="N825" s="31">
        <v>13738746.732819565</v>
      </c>
      <c r="O825" s="31">
        <f t="shared" si="170"/>
        <v>12995190.443093041</v>
      </c>
      <c r="P825" s="7">
        <f t="shared" si="171"/>
        <v>0.18511788012541758</v>
      </c>
      <c r="Q825" s="26">
        <v>0.82169604604768287</v>
      </c>
      <c r="R825" s="8">
        <v>376.29998779296875</v>
      </c>
      <c r="S825" s="7">
        <f t="shared" si="172"/>
        <v>0.84018037821061164</v>
      </c>
      <c r="T825" s="38">
        <f t="shared" si="173"/>
        <v>0.61566476812790405</v>
      </c>
      <c r="U825" s="31">
        <v>0</v>
      </c>
      <c r="V825" s="31">
        <v>0</v>
      </c>
      <c r="W825" s="31">
        <v>0</v>
      </c>
      <c r="X825" s="31">
        <v>0</v>
      </c>
      <c r="Y825" s="31">
        <f t="shared" si="174"/>
        <v>0</v>
      </c>
      <c r="Z825" s="7">
        <f t="shared" si="175"/>
        <v>0</v>
      </c>
      <c r="AA825" s="31" t="s">
        <v>1087</v>
      </c>
      <c r="AB825" s="31" t="s">
        <v>1088</v>
      </c>
      <c r="AC825" s="31" t="s">
        <v>1087</v>
      </c>
      <c r="AD825" s="31">
        <f t="shared" si="176"/>
        <v>0</v>
      </c>
      <c r="AE825" s="31">
        <f t="shared" si="177"/>
        <v>0</v>
      </c>
      <c r="AF825" s="7">
        <f t="shared" si="178"/>
        <v>0</v>
      </c>
      <c r="AG825" s="38">
        <f t="shared" si="179"/>
        <v>0</v>
      </c>
      <c r="AH825" s="38">
        <f t="shared" si="180"/>
        <v>28.342671503564894</v>
      </c>
      <c r="AI825" s="38" t="str">
        <f t="shared" si="181"/>
        <v>G3</v>
      </c>
    </row>
    <row r="826" spans="1:35" x14ac:dyDescent="0.25">
      <c r="A826" s="1">
        <v>13473</v>
      </c>
      <c r="B826" s="1" t="s">
        <v>139</v>
      </c>
      <c r="C826" s="1">
        <v>13</v>
      </c>
      <c r="D826" s="1" t="s">
        <v>222</v>
      </c>
      <c r="E826" s="31">
        <v>35240.421301799717</v>
      </c>
      <c r="F826" s="31">
        <v>96477.267482779702</v>
      </c>
      <c r="G826" s="31">
        <v>56214.506200429343</v>
      </c>
      <c r="H826" s="31">
        <v>55808.045215550628</v>
      </c>
      <c r="I826" s="31">
        <f t="shared" si="168"/>
        <v>60935.060050139851</v>
      </c>
      <c r="J826" s="38">
        <f t="shared" si="169"/>
        <v>4.9741019329198589E-2</v>
      </c>
      <c r="K826" s="31">
        <v>9429979.9432726167</v>
      </c>
      <c r="L826" s="31">
        <v>8297165.6891060062</v>
      </c>
      <c r="M826" s="31">
        <v>9022298.7331238054</v>
      </c>
      <c r="N826" s="31">
        <v>8286949.977149751</v>
      </c>
      <c r="O826" s="31">
        <f t="shared" si="170"/>
        <v>8759098.5856630448</v>
      </c>
      <c r="P826" s="7">
        <f t="shared" si="171"/>
        <v>0.11280325536007935</v>
      </c>
      <c r="Q826" s="26">
        <v>0.27580020772353886</v>
      </c>
      <c r="R826" s="8">
        <v>30.700000762939453</v>
      </c>
      <c r="S826" s="7">
        <f t="shared" si="172"/>
        <v>6.8545147724701827E-2</v>
      </c>
      <c r="T826" s="38">
        <f t="shared" si="173"/>
        <v>0.15238287026944</v>
      </c>
      <c r="U826" s="31">
        <v>21834.375</v>
      </c>
      <c r="V826" s="31">
        <v>6503.97021484375</v>
      </c>
      <c r="W826" s="31">
        <v>9255.66796875</v>
      </c>
      <c r="X826" s="31">
        <v>18178.029296875</v>
      </c>
      <c r="Y826" s="31">
        <f t="shared" si="174"/>
        <v>13943.010620117188</v>
      </c>
      <c r="Z826" s="7">
        <f t="shared" si="175"/>
        <v>0.29690016321973828</v>
      </c>
      <c r="AA826" s="31" t="s">
        <v>1085</v>
      </c>
      <c r="AB826" s="31" t="s">
        <v>1086</v>
      </c>
      <c r="AC826" s="31" t="s">
        <v>1088</v>
      </c>
      <c r="AD826" s="31">
        <f t="shared" si="176"/>
        <v>1</v>
      </c>
      <c r="AE826" s="31">
        <f t="shared" si="177"/>
        <v>2</v>
      </c>
      <c r="AF826" s="7">
        <f t="shared" si="178"/>
        <v>1</v>
      </c>
      <c r="AG826" s="38">
        <f t="shared" si="179"/>
        <v>0.64845008160986917</v>
      </c>
      <c r="AH826" s="38">
        <f t="shared" si="180"/>
        <v>28.352465706950259</v>
      </c>
      <c r="AI826" s="38" t="str">
        <f t="shared" si="181"/>
        <v>G3</v>
      </c>
    </row>
    <row r="827" spans="1:35" x14ac:dyDescent="0.25">
      <c r="A827" s="1">
        <v>41016</v>
      </c>
      <c r="B827" s="1" t="s">
        <v>416</v>
      </c>
      <c r="C827" s="1">
        <v>41</v>
      </c>
      <c r="D827" s="1" t="s">
        <v>99</v>
      </c>
      <c r="E827" s="31">
        <v>169883.88698898582</v>
      </c>
      <c r="F827" s="31">
        <v>119848.53890555963</v>
      </c>
      <c r="G827" s="31">
        <v>180159.97580688796</v>
      </c>
      <c r="H827" s="31">
        <v>228721.6067291428</v>
      </c>
      <c r="I827" s="31">
        <f t="shared" si="168"/>
        <v>174653.50210764405</v>
      </c>
      <c r="J827" s="38">
        <f t="shared" si="169"/>
        <v>0.15917422766411254</v>
      </c>
      <c r="K827" s="31">
        <v>40104797.451713592</v>
      </c>
      <c r="L827" s="31">
        <v>31593200.851529106</v>
      </c>
      <c r="M827" s="31">
        <v>29811148.591446076</v>
      </c>
      <c r="N827" s="31">
        <v>20082995.509158071</v>
      </c>
      <c r="O827" s="31">
        <f t="shared" si="170"/>
        <v>30398035.600961711</v>
      </c>
      <c r="P827" s="7">
        <f t="shared" si="171"/>
        <v>0.48220308502559317</v>
      </c>
      <c r="Q827" s="26">
        <v>0.63053173241852489</v>
      </c>
      <c r="R827" s="8">
        <v>95</v>
      </c>
      <c r="S827" s="7">
        <f t="shared" si="172"/>
        <v>0.2121103867107261</v>
      </c>
      <c r="T827" s="38">
        <f t="shared" si="173"/>
        <v>0.44161506805161471</v>
      </c>
      <c r="U827" s="31">
        <v>586.93505859375</v>
      </c>
      <c r="V827" s="31">
        <v>0</v>
      </c>
      <c r="W827" s="31">
        <v>0</v>
      </c>
      <c r="X827" s="31">
        <v>0</v>
      </c>
      <c r="Y827" s="31">
        <f t="shared" si="174"/>
        <v>146.7337646484375</v>
      </c>
      <c r="Z827" s="7">
        <f t="shared" si="175"/>
        <v>3.1245245278025617E-3</v>
      </c>
      <c r="AA827" s="31" t="s">
        <v>1085</v>
      </c>
      <c r="AB827" s="31" t="s">
        <v>1088</v>
      </c>
      <c r="AC827" s="31" t="s">
        <v>1087</v>
      </c>
      <c r="AD827" s="31">
        <f t="shared" si="176"/>
        <v>0</v>
      </c>
      <c r="AE827" s="31">
        <f t="shared" si="177"/>
        <v>1</v>
      </c>
      <c r="AF827" s="7">
        <f t="shared" si="178"/>
        <v>0.5</v>
      </c>
      <c r="AG827" s="38">
        <f t="shared" si="179"/>
        <v>0.25156226226390127</v>
      </c>
      <c r="AH827" s="38">
        <f t="shared" si="180"/>
        <v>28.411718599320952</v>
      </c>
      <c r="AI827" s="38" t="str">
        <f t="shared" si="181"/>
        <v>G3</v>
      </c>
    </row>
    <row r="828" spans="1:35" x14ac:dyDescent="0.25">
      <c r="A828" s="1">
        <v>13188</v>
      </c>
      <c r="B828" s="1" t="s">
        <v>306</v>
      </c>
      <c r="C828" s="1">
        <v>13</v>
      </c>
      <c r="D828" s="1" t="s">
        <v>222</v>
      </c>
      <c r="E828" s="31">
        <v>56177.569702894893</v>
      </c>
      <c r="F828" s="31">
        <v>55074.538877738683</v>
      </c>
      <c r="G828" s="31">
        <v>79818.47593104752</v>
      </c>
      <c r="H828" s="31">
        <v>103289.44065219551</v>
      </c>
      <c r="I828" s="31">
        <f t="shared" si="168"/>
        <v>73590.006290969148</v>
      </c>
      <c r="J828" s="38">
        <f t="shared" si="169"/>
        <v>6.1919091270595028E-2</v>
      </c>
      <c r="K828" s="31">
        <v>10846128.538867813</v>
      </c>
      <c r="L828" s="31">
        <v>11683747.811552638</v>
      </c>
      <c r="M828" s="31">
        <v>11093123.272013823</v>
      </c>
      <c r="N828" s="31">
        <v>9147315.0437558368</v>
      </c>
      <c r="O828" s="31">
        <f t="shared" si="170"/>
        <v>10692578.666547528</v>
      </c>
      <c r="P828" s="7">
        <f t="shared" si="171"/>
        <v>0.14580983105441384</v>
      </c>
      <c r="Q828" s="26">
        <v>0.67665047670444323</v>
      </c>
      <c r="R828" s="8">
        <v>64.699996948242188</v>
      </c>
      <c r="S828" s="7">
        <f t="shared" si="172"/>
        <v>0.14445833024078367</v>
      </c>
      <c r="T828" s="38">
        <f t="shared" si="173"/>
        <v>0.32230621266654691</v>
      </c>
      <c r="U828" s="31">
        <v>33347.421875</v>
      </c>
      <c r="V828" s="31">
        <v>21185.255859375</v>
      </c>
      <c r="W828" s="31">
        <v>9251.345703125</v>
      </c>
      <c r="X828" s="31">
        <v>18348.623046875</v>
      </c>
      <c r="Y828" s="31">
        <f t="shared" si="174"/>
        <v>20533.16162109375</v>
      </c>
      <c r="Z828" s="7">
        <f t="shared" si="175"/>
        <v>0.43722974921385827</v>
      </c>
      <c r="AA828" s="31" t="s">
        <v>1085</v>
      </c>
      <c r="AB828" s="31" t="s">
        <v>1088</v>
      </c>
      <c r="AC828" s="31" t="s">
        <v>1088</v>
      </c>
      <c r="AD828" s="31">
        <f t="shared" si="176"/>
        <v>0</v>
      </c>
      <c r="AE828" s="31">
        <f t="shared" si="177"/>
        <v>1</v>
      </c>
      <c r="AF828" s="7">
        <f t="shared" si="178"/>
        <v>0.5</v>
      </c>
      <c r="AG828" s="38">
        <f t="shared" si="179"/>
        <v>0.46861487460692913</v>
      </c>
      <c r="AH828" s="38">
        <f t="shared" si="180"/>
        <v>28.428005951469039</v>
      </c>
      <c r="AI828" s="38" t="str">
        <f t="shared" si="181"/>
        <v>G3</v>
      </c>
    </row>
    <row r="829" spans="1:35" x14ac:dyDescent="0.25">
      <c r="A829" s="1">
        <v>68235</v>
      </c>
      <c r="B829" s="1" t="s">
        <v>1186</v>
      </c>
      <c r="C829" s="1">
        <v>68</v>
      </c>
      <c r="D829" s="1" t="s">
        <v>350</v>
      </c>
      <c r="E829" s="31">
        <v>78043.086268158266</v>
      </c>
      <c r="F829" s="31">
        <v>86397.403671398468</v>
      </c>
      <c r="G829" s="31">
        <v>113418.33017607979</v>
      </c>
      <c r="H829" s="31">
        <v>117742.97602538817</v>
      </c>
      <c r="I829" s="31">
        <f t="shared" si="168"/>
        <v>98900.449035256184</v>
      </c>
      <c r="J829" s="38">
        <f t="shared" si="169"/>
        <v>8.6275764680558434E-2</v>
      </c>
      <c r="K829" s="31">
        <v>9347399.4838247355</v>
      </c>
      <c r="L829" s="31">
        <v>12616189.480155457</v>
      </c>
      <c r="M829" s="31">
        <v>12661655.587336186</v>
      </c>
      <c r="N829" s="31">
        <v>13369574.639063621</v>
      </c>
      <c r="O829" s="31">
        <f t="shared" si="170"/>
        <v>11998704.797595</v>
      </c>
      <c r="P829" s="7">
        <f t="shared" si="171"/>
        <v>0.16810680294307451</v>
      </c>
      <c r="Q829" s="26">
        <v>0.29006418229762676</v>
      </c>
      <c r="R829" s="8">
        <v>153.69999694824219</v>
      </c>
      <c r="S829" s="7">
        <f t="shared" si="172"/>
        <v>0.34317227147504287</v>
      </c>
      <c r="T829" s="38">
        <f t="shared" si="173"/>
        <v>0.26711441890524806</v>
      </c>
      <c r="U829" s="31">
        <v>0</v>
      </c>
      <c r="V829" s="31">
        <v>0</v>
      </c>
      <c r="W829" s="31">
        <v>0</v>
      </c>
      <c r="X829" s="31">
        <v>0</v>
      </c>
      <c r="Y829" s="31">
        <f t="shared" si="174"/>
        <v>0</v>
      </c>
      <c r="Z829" s="7">
        <f t="shared" si="175"/>
        <v>0</v>
      </c>
      <c r="AA829" s="31" t="s">
        <v>1085</v>
      </c>
      <c r="AB829" s="31" t="s">
        <v>1086</v>
      </c>
      <c r="AC829" s="31" t="s">
        <v>1087</v>
      </c>
      <c r="AD829" s="31">
        <f t="shared" si="176"/>
        <v>1</v>
      </c>
      <c r="AE829" s="31">
        <f t="shared" si="177"/>
        <v>2</v>
      </c>
      <c r="AF829" s="7">
        <f t="shared" si="178"/>
        <v>1</v>
      </c>
      <c r="AG829" s="38">
        <f t="shared" si="179"/>
        <v>0.5</v>
      </c>
      <c r="AH829" s="38">
        <f t="shared" si="180"/>
        <v>28.446339452860215</v>
      </c>
      <c r="AI829" s="38" t="str">
        <f t="shared" si="181"/>
        <v>G3</v>
      </c>
    </row>
    <row r="830" spans="1:35" x14ac:dyDescent="0.25">
      <c r="A830" s="1">
        <v>25718</v>
      </c>
      <c r="B830" s="1" t="s">
        <v>631</v>
      </c>
      <c r="C830" s="1">
        <v>25</v>
      </c>
      <c r="D830" s="1" t="s">
        <v>61</v>
      </c>
      <c r="E830" s="31">
        <v>167241.53373927117</v>
      </c>
      <c r="F830" s="31">
        <v>192221.73540756389</v>
      </c>
      <c r="G830" s="31">
        <v>219485.2871687666</v>
      </c>
      <c r="H830" s="31">
        <v>227332.52062768949</v>
      </c>
      <c r="I830" s="31">
        <f t="shared" si="168"/>
        <v>201570.26923582278</v>
      </c>
      <c r="J830" s="38">
        <f t="shared" si="169"/>
        <v>0.18507669459512138</v>
      </c>
      <c r="K830" s="31">
        <v>13099239.620997073</v>
      </c>
      <c r="L830" s="31">
        <v>15417047.558576841</v>
      </c>
      <c r="M830" s="31">
        <v>15661466.40491222</v>
      </c>
      <c r="N830" s="31">
        <v>17538072.120925806</v>
      </c>
      <c r="O830" s="31">
        <f t="shared" si="170"/>
        <v>15428956.426352985</v>
      </c>
      <c r="P830" s="7">
        <f t="shared" si="171"/>
        <v>0.22666487196823923</v>
      </c>
      <c r="Q830" s="26">
        <v>0.22726422155688622</v>
      </c>
      <c r="R830" s="8">
        <v>123.80000305175781</v>
      </c>
      <c r="S830" s="7">
        <f t="shared" si="172"/>
        <v>0.27641333181155181</v>
      </c>
      <c r="T830" s="38">
        <f t="shared" si="173"/>
        <v>0.24344747511222575</v>
      </c>
      <c r="U830" s="31">
        <v>0</v>
      </c>
      <c r="V830" s="31">
        <v>73.677864074707031</v>
      </c>
      <c r="W830" s="31">
        <v>0</v>
      </c>
      <c r="X830" s="31">
        <v>159883.328125</v>
      </c>
      <c r="Y830" s="31">
        <f t="shared" si="174"/>
        <v>39989.251497268677</v>
      </c>
      <c r="Z830" s="7">
        <f t="shared" si="175"/>
        <v>0.85152451074260505</v>
      </c>
      <c r="AA830" s="31" t="s">
        <v>1087</v>
      </c>
      <c r="AB830" s="31" t="s">
        <v>1088</v>
      </c>
      <c r="AC830" s="31" t="s">
        <v>1087</v>
      </c>
      <c r="AD830" s="31">
        <f t="shared" si="176"/>
        <v>0</v>
      </c>
      <c r="AE830" s="31">
        <f t="shared" si="177"/>
        <v>0</v>
      </c>
      <c r="AF830" s="7">
        <f t="shared" si="178"/>
        <v>0</v>
      </c>
      <c r="AG830" s="38">
        <f t="shared" si="179"/>
        <v>0.42576225537130252</v>
      </c>
      <c r="AH830" s="38">
        <f t="shared" si="180"/>
        <v>28.476214169288323</v>
      </c>
      <c r="AI830" s="38" t="str">
        <f t="shared" si="181"/>
        <v>G3</v>
      </c>
    </row>
    <row r="831" spans="1:35" x14ac:dyDescent="0.25">
      <c r="A831" s="1">
        <v>47189</v>
      </c>
      <c r="B831" s="1" t="s">
        <v>136</v>
      </c>
      <c r="C831" s="1">
        <v>47</v>
      </c>
      <c r="D831" s="1" t="s">
        <v>69</v>
      </c>
      <c r="E831" s="31">
        <v>123006.55426686275</v>
      </c>
      <c r="F831" s="31">
        <v>229664.79732607325</v>
      </c>
      <c r="G831" s="31">
        <v>201298.89652218737</v>
      </c>
      <c r="H831" s="31">
        <v>179280.0946757645</v>
      </c>
      <c r="I831" s="31">
        <f t="shared" si="168"/>
        <v>183312.58569772198</v>
      </c>
      <c r="J831" s="38">
        <f t="shared" si="169"/>
        <v>0.16750701240296137</v>
      </c>
      <c r="K831" s="31">
        <v>7252422.2206185823</v>
      </c>
      <c r="L831" s="31">
        <v>8068696.9939567223</v>
      </c>
      <c r="M831" s="31">
        <v>8128643.9043826917</v>
      </c>
      <c r="N831" s="31">
        <v>8310479.3273011511</v>
      </c>
      <c r="O831" s="31">
        <f t="shared" si="170"/>
        <v>7940060.6115647871</v>
      </c>
      <c r="P831" s="7">
        <f t="shared" si="171"/>
        <v>9.8821399970991597E-2</v>
      </c>
      <c r="Q831" s="26">
        <v>0.94556747275498176</v>
      </c>
      <c r="R831" s="8">
        <v>118.5</v>
      </c>
      <c r="S831" s="7">
        <f t="shared" si="172"/>
        <v>0.26457979816022148</v>
      </c>
      <c r="T831" s="38">
        <f t="shared" si="173"/>
        <v>0.43632289029539822</v>
      </c>
      <c r="U831" s="31">
        <v>441.2794189453125</v>
      </c>
      <c r="V831" s="31">
        <v>0</v>
      </c>
      <c r="W831" s="31">
        <v>0</v>
      </c>
      <c r="X831" s="31">
        <v>575.09271240234375</v>
      </c>
      <c r="Y831" s="31">
        <f t="shared" si="174"/>
        <v>254.09303283691406</v>
      </c>
      <c r="Z831" s="7">
        <f t="shared" si="175"/>
        <v>5.4106150370015317E-3</v>
      </c>
      <c r="AA831" s="31" t="s">
        <v>1085</v>
      </c>
      <c r="AB831" s="31" t="s">
        <v>1088</v>
      </c>
      <c r="AC831" s="31" t="s">
        <v>1088</v>
      </c>
      <c r="AD831" s="31">
        <f t="shared" si="176"/>
        <v>0</v>
      </c>
      <c r="AE831" s="31">
        <f t="shared" si="177"/>
        <v>1</v>
      </c>
      <c r="AF831" s="7">
        <f t="shared" si="178"/>
        <v>0.5</v>
      </c>
      <c r="AG831" s="38">
        <f t="shared" si="179"/>
        <v>0.25270530751850079</v>
      </c>
      <c r="AH831" s="38">
        <f t="shared" si="180"/>
        <v>28.551173673895349</v>
      </c>
      <c r="AI831" s="38" t="str">
        <f t="shared" si="181"/>
        <v>G3</v>
      </c>
    </row>
    <row r="832" spans="1:35" x14ac:dyDescent="0.25">
      <c r="A832" s="1">
        <v>15638</v>
      </c>
      <c r="B832" s="1" t="s">
        <v>390</v>
      </c>
      <c r="C832" s="1">
        <v>15</v>
      </c>
      <c r="D832" s="1" t="s">
        <v>827</v>
      </c>
      <c r="E832" s="31">
        <v>214387.58822585404</v>
      </c>
      <c r="F832" s="31">
        <v>321857.46530094754</v>
      </c>
      <c r="G832" s="31">
        <v>432031.87408971024</v>
      </c>
      <c r="H832" s="31">
        <v>688859.89177827502</v>
      </c>
      <c r="I832" s="31">
        <f t="shared" si="168"/>
        <v>414284.20484869671</v>
      </c>
      <c r="J832" s="38">
        <f t="shared" si="169"/>
        <v>0.38977496525813399</v>
      </c>
      <c r="K832" s="31">
        <v>15930020.136659048</v>
      </c>
      <c r="L832" s="31">
        <v>18333492.904041272</v>
      </c>
      <c r="M832" s="31">
        <v>22613010.054807939</v>
      </c>
      <c r="N832" s="31">
        <v>24234479.089450542</v>
      </c>
      <c r="O832" s="31">
        <f t="shared" si="170"/>
        <v>20277750.5462397</v>
      </c>
      <c r="P832" s="7">
        <f t="shared" si="171"/>
        <v>0.30943898054404234</v>
      </c>
      <c r="Q832" s="26">
        <v>0.49459245581640726</v>
      </c>
      <c r="R832" s="8">
        <v>230.19999694824219</v>
      </c>
      <c r="S832" s="7">
        <f t="shared" si="172"/>
        <v>0.51397695129999599</v>
      </c>
      <c r="T832" s="38">
        <f t="shared" si="173"/>
        <v>0.43933612922014853</v>
      </c>
      <c r="U832" s="31">
        <v>151.30491638183594</v>
      </c>
      <c r="V832" s="31">
        <v>0</v>
      </c>
      <c r="W832" s="31">
        <v>6022.29248046875</v>
      </c>
      <c r="X832" s="31">
        <v>4172.80419921875</v>
      </c>
      <c r="Y832" s="31">
        <f t="shared" si="174"/>
        <v>2586.600399017334</v>
      </c>
      <c r="Z832" s="7">
        <f t="shared" si="175"/>
        <v>5.5078641304659073E-2</v>
      </c>
      <c r="AA832" s="31" t="s">
        <v>1087</v>
      </c>
      <c r="AB832" s="31" t="s">
        <v>1088</v>
      </c>
      <c r="AC832" s="31" t="s">
        <v>1087</v>
      </c>
      <c r="AD832" s="31">
        <f t="shared" si="176"/>
        <v>0</v>
      </c>
      <c r="AE832" s="31">
        <f t="shared" si="177"/>
        <v>0</v>
      </c>
      <c r="AF832" s="7">
        <f t="shared" si="178"/>
        <v>0</v>
      </c>
      <c r="AG832" s="38">
        <f t="shared" si="179"/>
        <v>2.7539320652329537E-2</v>
      </c>
      <c r="AH832" s="38">
        <f t="shared" si="180"/>
        <v>28.555013837687067</v>
      </c>
      <c r="AI832" s="38" t="str">
        <f t="shared" si="181"/>
        <v>G3</v>
      </c>
    </row>
    <row r="833" spans="1:35" x14ac:dyDescent="0.25">
      <c r="A833" s="1">
        <v>52356</v>
      </c>
      <c r="B833" s="1" t="s">
        <v>539</v>
      </c>
      <c r="C833" s="1">
        <v>52</v>
      </c>
      <c r="D833" s="1" t="s">
        <v>18</v>
      </c>
      <c r="E833" s="31">
        <v>111102.56472728784</v>
      </c>
      <c r="F833" s="31">
        <v>128685.57490668482</v>
      </c>
      <c r="G833" s="31">
        <v>145726.65453397232</v>
      </c>
      <c r="H833" s="31">
        <v>135739.32189019359</v>
      </c>
      <c r="I833" s="31">
        <f t="shared" si="168"/>
        <v>130313.52901453464</v>
      </c>
      <c r="J833" s="38">
        <f t="shared" si="169"/>
        <v>0.11650511063022752</v>
      </c>
      <c r="K833" s="31">
        <v>7259387.7594015421</v>
      </c>
      <c r="L833" s="31">
        <v>7495718.0274442891</v>
      </c>
      <c r="M833" s="31">
        <v>7848229.8526175162</v>
      </c>
      <c r="N833" s="31">
        <v>7817715.5660147145</v>
      </c>
      <c r="O833" s="31">
        <f t="shared" si="170"/>
        <v>7605262.8013695152</v>
      </c>
      <c r="P833" s="7">
        <f t="shared" si="171"/>
        <v>9.3106042790041199E-2</v>
      </c>
      <c r="Q833" s="26">
        <v>0.71879664549066546</v>
      </c>
      <c r="R833" s="8">
        <v>291.10000610351563</v>
      </c>
      <c r="S833" s="7">
        <f t="shared" si="172"/>
        <v>0.64995089332748868</v>
      </c>
      <c r="T833" s="38">
        <f t="shared" si="173"/>
        <v>0.4872845272027318</v>
      </c>
      <c r="U833" s="31">
        <v>0</v>
      </c>
      <c r="V833" s="31">
        <v>541.34503173828125</v>
      </c>
      <c r="W833" s="31">
        <v>604.892578125</v>
      </c>
      <c r="X833" s="31">
        <v>0</v>
      </c>
      <c r="Y833" s="31">
        <f t="shared" si="174"/>
        <v>286.55940246582031</v>
      </c>
      <c r="Z833" s="7">
        <f t="shared" si="175"/>
        <v>6.1019485448500395E-3</v>
      </c>
      <c r="AA833" s="31" t="s">
        <v>1085</v>
      </c>
      <c r="AB833" s="31" t="s">
        <v>1088</v>
      </c>
      <c r="AC833" s="31" t="s">
        <v>1088</v>
      </c>
      <c r="AD833" s="31">
        <f t="shared" si="176"/>
        <v>0</v>
      </c>
      <c r="AE833" s="31">
        <f t="shared" si="177"/>
        <v>1</v>
      </c>
      <c r="AF833" s="7">
        <f t="shared" si="178"/>
        <v>0.5</v>
      </c>
      <c r="AG833" s="38">
        <f t="shared" si="179"/>
        <v>0.25305097427242501</v>
      </c>
      <c r="AH833" s="38">
        <f t="shared" si="180"/>
        <v>28.561353736846147</v>
      </c>
      <c r="AI833" s="38" t="str">
        <f t="shared" si="181"/>
        <v>G3</v>
      </c>
    </row>
    <row r="834" spans="1:35" x14ac:dyDescent="0.25">
      <c r="A834" s="1">
        <v>63690</v>
      </c>
      <c r="B834" s="1" t="s">
        <v>611</v>
      </c>
      <c r="C834" s="1">
        <v>63</v>
      </c>
      <c r="D834" s="1" t="s">
        <v>1184</v>
      </c>
      <c r="E834" s="31">
        <v>220431.74020800286</v>
      </c>
      <c r="F834" s="31">
        <v>287199.15789173369</v>
      </c>
      <c r="G834" s="31">
        <v>357134.93864186964</v>
      </c>
      <c r="H834" s="31">
        <v>379386.35820079152</v>
      </c>
      <c r="I834" s="31">
        <f t="shared" si="168"/>
        <v>311038.04873559944</v>
      </c>
      <c r="J834" s="38">
        <f t="shared" si="169"/>
        <v>0.29041941740433674</v>
      </c>
      <c r="K834" s="31">
        <v>11671015.761479409</v>
      </c>
      <c r="L834" s="31">
        <v>11380610.707059734</v>
      </c>
      <c r="M834" s="31">
        <v>12774069.191673405</v>
      </c>
      <c r="N834" s="31">
        <v>12013516.464395467</v>
      </c>
      <c r="O834" s="31">
        <f t="shared" si="170"/>
        <v>11959803.031152003</v>
      </c>
      <c r="P834" s="7">
        <f t="shared" si="171"/>
        <v>0.16744270812697651</v>
      </c>
      <c r="Q834" s="26">
        <v>0.53281799016163034</v>
      </c>
      <c r="R834" s="8">
        <v>754</v>
      </c>
      <c r="S834" s="7">
        <f t="shared" si="172"/>
        <v>1</v>
      </c>
      <c r="T834" s="38">
        <f t="shared" si="173"/>
        <v>0.56675356609620231</v>
      </c>
      <c r="U834" s="31">
        <v>0</v>
      </c>
      <c r="V834" s="31">
        <v>0</v>
      </c>
      <c r="W834" s="31">
        <v>0</v>
      </c>
      <c r="X834" s="31">
        <v>0</v>
      </c>
      <c r="Y834" s="31">
        <f t="shared" si="174"/>
        <v>0</v>
      </c>
      <c r="Z834" s="7">
        <f t="shared" si="175"/>
        <v>0</v>
      </c>
      <c r="AA834" s="31" t="s">
        <v>1087</v>
      </c>
      <c r="AB834" s="31" t="s">
        <v>1088</v>
      </c>
      <c r="AC834" s="31" t="s">
        <v>1087</v>
      </c>
      <c r="AD834" s="31">
        <f t="shared" si="176"/>
        <v>0</v>
      </c>
      <c r="AE834" s="31">
        <f t="shared" si="177"/>
        <v>0</v>
      </c>
      <c r="AF834" s="7">
        <f t="shared" si="178"/>
        <v>0</v>
      </c>
      <c r="AG834" s="38">
        <f t="shared" si="179"/>
        <v>0</v>
      </c>
      <c r="AH834" s="38">
        <f t="shared" si="180"/>
        <v>28.572432783351303</v>
      </c>
      <c r="AI834" s="38" t="str">
        <f t="shared" si="181"/>
        <v>G3</v>
      </c>
    </row>
    <row r="835" spans="1:35" x14ac:dyDescent="0.25">
      <c r="A835" s="1">
        <v>76147</v>
      </c>
      <c r="B835" s="1" t="s">
        <v>576</v>
      </c>
      <c r="C835" s="1">
        <v>76</v>
      </c>
      <c r="D835" s="1" t="s">
        <v>57</v>
      </c>
      <c r="E835" s="31">
        <v>168796.34357802611</v>
      </c>
      <c r="F835" s="31">
        <v>165588.82104308155</v>
      </c>
      <c r="G835" s="31">
        <v>234032.55727334926</v>
      </c>
      <c r="H835" s="31">
        <v>234376.76114871379</v>
      </c>
      <c r="I835" s="31">
        <f t="shared" ref="I835:I898" si="182">AVERAGE(E835:H835)</f>
        <v>200698.62076079266</v>
      </c>
      <c r="J835" s="38">
        <f t="shared" ref="J835:J898" si="183">IF(I835&gt;$J$1127,1,IF(I835&lt;$J$1126,0,(I835-$J$1126)/($J$1127-$J$1126)))</f>
        <v>0.18423789230908105</v>
      </c>
      <c r="K835" s="31">
        <v>11639666.555662854</v>
      </c>
      <c r="L835" s="31">
        <v>12655396.624180282</v>
      </c>
      <c r="M835" s="31">
        <v>12979584.502894305</v>
      </c>
      <c r="N835" s="31">
        <v>13792858.261199323</v>
      </c>
      <c r="O835" s="31">
        <f t="shared" ref="O835:O898" si="184">AVERAGE(K835:N835)</f>
        <v>12766876.485984191</v>
      </c>
      <c r="P835" s="7">
        <f t="shared" ref="P835:P898" si="185">IF(O835&gt;$P$1127,1,IF(O835&lt;$P$1126,0,(O835-$P$1126)/($P$1127-$P$1126)))</f>
        <v>0.1812203163584617</v>
      </c>
      <c r="Q835" s="26">
        <v>0.98508117263646611</v>
      </c>
      <c r="R835" s="8">
        <v>350.5</v>
      </c>
      <c r="S835" s="7">
        <f t="shared" ref="S835:S898" si="186">IF(R835&gt;$S$1127,1,IF(R835&lt;$S$1126,0,(R835-$S$1126)/($S$1127-$S$1126)))</f>
        <v>0.78257568991694204</v>
      </c>
      <c r="T835" s="38">
        <f t="shared" ref="T835:T898" si="187">AVERAGE(P835,Q835,S835)</f>
        <v>0.64962572630395665</v>
      </c>
      <c r="U835" s="31">
        <v>4142.09326171875</v>
      </c>
      <c r="V835" s="31">
        <v>157.6807861328125</v>
      </c>
      <c r="W835" s="31">
        <v>23.47266960144043</v>
      </c>
      <c r="X835" s="31">
        <v>4442.15087890625</v>
      </c>
      <c r="Y835" s="31">
        <f t="shared" ref="Y835:Y898" si="188">AVERAGE(U835:X835)</f>
        <v>2191.3493990898132</v>
      </c>
      <c r="Z835" s="7">
        <f t="shared" ref="Z835:Z898" si="189">IF(Y835&gt;$Z$1127,1,IF(Y835&lt;$Z$1126,0,(Y835-$Z$1126)/($Z$1127-$Z$1126)))</f>
        <v>4.6662231851313955E-2</v>
      </c>
      <c r="AA835" s="31" t="s">
        <v>1087</v>
      </c>
      <c r="AB835" s="31" t="s">
        <v>1088</v>
      </c>
      <c r="AC835" s="31" t="s">
        <v>1087</v>
      </c>
      <c r="AD835" s="31">
        <f t="shared" ref="AD835:AD898" si="190">IF(OR(AB835="Adoptado",AC835="Adoptado"),1,0)</f>
        <v>0</v>
      </c>
      <c r="AE835" s="31">
        <f t="shared" ref="AE835:AE898" si="191">SUM(IF(AA835="Creado",1,0),AD835)</f>
        <v>0</v>
      </c>
      <c r="AF835" s="7">
        <f t="shared" ref="AF835:AF898" si="192">AE835/$AE$1126</f>
        <v>0</v>
      </c>
      <c r="AG835" s="38">
        <f t="shared" ref="AG835:AG898" si="193">AVERAGE(Z835,AF835)</f>
        <v>2.3331115925656978E-2</v>
      </c>
      <c r="AH835" s="38">
        <f t="shared" ref="AH835:AH898" si="194">AVERAGE(J835,T835,AG835)*100</f>
        <v>28.573157817956492</v>
      </c>
      <c r="AI835" s="38" t="str">
        <f t="shared" ref="AI835:AI898" si="195">IF(OR(A835=5001,A835=8001,A835=11001,A835=13001,A835=17001,A835=23001,A835=50001,A835=52001,A835=54001,A835=66001,A835=68001,A835=73001,A835=76001),"C",IF(AH835&lt;$AI$1126,"G1",IF(AND(AH835&gt;=$AI$1126,AH835&lt;$AI$1127),"G2",IF(AND(AH835&gt;=$AI$1127,AH835&lt;$AI$1128),"G3","G4"))))</f>
        <v>G4</v>
      </c>
    </row>
    <row r="836" spans="1:35" x14ac:dyDescent="0.25">
      <c r="A836" s="1">
        <v>66170</v>
      </c>
      <c r="B836" s="1" t="s">
        <v>626</v>
      </c>
      <c r="C836" s="1">
        <v>66</v>
      </c>
      <c r="D836" s="1" t="s">
        <v>38</v>
      </c>
      <c r="E836" s="31">
        <v>235046.55340431718</v>
      </c>
      <c r="F836" s="31">
        <v>264785.58769162721</v>
      </c>
      <c r="G836" s="31">
        <v>276446.80765369121</v>
      </c>
      <c r="H836" s="31">
        <v>266535.16182819655</v>
      </c>
      <c r="I836" s="31">
        <f t="shared" si="182"/>
        <v>260703.52764445805</v>
      </c>
      <c r="J836" s="38">
        <f t="shared" si="183"/>
        <v>0.24198164395841124</v>
      </c>
      <c r="K836" s="31">
        <v>8736516.9884048291</v>
      </c>
      <c r="L836" s="31">
        <v>8954797.639270531</v>
      </c>
      <c r="M836" s="31">
        <v>9233083.5770459771</v>
      </c>
      <c r="N836" s="31">
        <v>9843124.7124322522</v>
      </c>
      <c r="O836" s="31">
        <f t="shared" si="184"/>
        <v>9191880.7292883974</v>
      </c>
      <c r="P836" s="7">
        <f t="shared" si="185"/>
        <v>0.12019131005169631</v>
      </c>
      <c r="Q836" s="26">
        <v>0.9573052690859174</v>
      </c>
      <c r="R836" s="8">
        <v>241.39999389648438</v>
      </c>
      <c r="S836" s="7">
        <f t="shared" si="186"/>
        <v>0.53898364270894972</v>
      </c>
      <c r="T836" s="38">
        <f t="shared" si="187"/>
        <v>0.53882674061552116</v>
      </c>
      <c r="U836" s="31">
        <v>5637.5390625</v>
      </c>
      <c r="V836" s="31">
        <v>5446.95458984375</v>
      </c>
      <c r="W836" s="31">
        <v>10471.4921875</v>
      </c>
      <c r="X836" s="31">
        <v>7645.30322265625</v>
      </c>
      <c r="Y836" s="31">
        <f t="shared" si="188"/>
        <v>7300.322265625</v>
      </c>
      <c r="Z836" s="7">
        <f t="shared" si="189"/>
        <v>0.15545185550482893</v>
      </c>
      <c r="AA836" s="31" t="s">
        <v>1087</v>
      </c>
      <c r="AB836" s="31" t="s">
        <v>1088</v>
      </c>
      <c r="AC836" s="31" t="s">
        <v>1087</v>
      </c>
      <c r="AD836" s="31">
        <f t="shared" si="190"/>
        <v>0</v>
      </c>
      <c r="AE836" s="31">
        <f t="shared" si="191"/>
        <v>0</v>
      </c>
      <c r="AF836" s="7">
        <f t="shared" si="192"/>
        <v>0</v>
      </c>
      <c r="AG836" s="38">
        <f t="shared" si="193"/>
        <v>7.7725927752414464E-2</v>
      </c>
      <c r="AH836" s="38">
        <f t="shared" si="194"/>
        <v>28.617810410878231</v>
      </c>
      <c r="AI836" s="38" t="str">
        <f t="shared" si="195"/>
        <v>G4</v>
      </c>
    </row>
    <row r="837" spans="1:35" x14ac:dyDescent="0.25">
      <c r="A837" s="1">
        <v>25269</v>
      </c>
      <c r="B837" s="1" t="s">
        <v>877</v>
      </c>
      <c r="C837" s="1">
        <v>25</v>
      </c>
      <c r="D837" s="1" t="s">
        <v>61</v>
      </c>
      <c r="E837" s="31">
        <v>310796.26200610277</v>
      </c>
      <c r="F837" s="31">
        <v>315428.1170908463</v>
      </c>
      <c r="G837" s="31">
        <v>373319.48515167751</v>
      </c>
      <c r="H837" s="31">
        <v>299777.22154108254</v>
      </c>
      <c r="I837" s="31">
        <f t="shared" si="182"/>
        <v>324830.27144742728</v>
      </c>
      <c r="J837" s="38">
        <f t="shared" si="183"/>
        <v>0.3036919100107846</v>
      </c>
      <c r="K837" s="31">
        <v>9834117.9745732322</v>
      </c>
      <c r="L837" s="31">
        <v>18595797.55566214</v>
      </c>
      <c r="M837" s="31">
        <v>20166116.469293386</v>
      </c>
      <c r="N837" s="31">
        <v>19311589.835864797</v>
      </c>
      <c r="O837" s="31">
        <f t="shared" si="184"/>
        <v>16976905.458848387</v>
      </c>
      <c r="P837" s="7">
        <f t="shared" si="185"/>
        <v>0.25309001977149909</v>
      </c>
      <c r="Q837" s="26">
        <v>0.90301727400723664</v>
      </c>
      <c r="R837" s="8">
        <v>194.39999389648438</v>
      </c>
      <c r="S837" s="7">
        <f t="shared" si="186"/>
        <v>0.43404481980995885</v>
      </c>
      <c r="T837" s="38">
        <f t="shared" si="187"/>
        <v>0.53005070452956493</v>
      </c>
      <c r="U837" s="31">
        <v>677.72821044921875</v>
      </c>
      <c r="V837" s="31">
        <v>1754.10888671875</v>
      </c>
      <c r="W837" s="31">
        <v>8411.06640625</v>
      </c>
      <c r="X837" s="31">
        <v>191.48652648925781</v>
      </c>
      <c r="Y837" s="31">
        <f t="shared" si="188"/>
        <v>2758.5975074768066</v>
      </c>
      <c r="Z837" s="7">
        <f t="shared" si="189"/>
        <v>5.8741119299279665E-2</v>
      </c>
      <c r="AA837" s="31" t="s">
        <v>1087</v>
      </c>
      <c r="AB837" s="31" t="s">
        <v>1088</v>
      </c>
      <c r="AC837" s="31" t="s">
        <v>1087</v>
      </c>
      <c r="AD837" s="31">
        <f t="shared" si="190"/>
        <v>0</v>
      </c>
      <c r="AE837" s="31">
        <f t="shared" si="191"/>
        <v>0</v>
      </c>
      <c r="AF837" s="7">
        <f t="shared" si="192"/>
        <v>0</v>
      </c>
      <c r="AG837" s="38">
        <f t="shared" si="193"/>
        <v>2.9370559649639832E-2</v>
      </c>
      <c r="AH837" s="38">
        <f t="shared" si="194"/>
        <v>28.770439139666308</v>
      </c>
      <c r="AI837" s="38" t="str">
        <f t="shared" si="195"/>
        <v>G4</v>
      </c>
    </row>
    <row r="838" spans="1:35" x14ac:dyDescent="0.25">
      <c r="A838" s="1">
        <v>70820</v>
      </c>
      <c r="B838" s="1" t="s">
        <v>1192</v>
      </c>
      <c r="C838" s="1">
        <v>70</v>
      </c>
      <c r="D838" s="1" t="s">
        <v>214</v>
      </c>
      <c r="E838" s="31">
        <v>171817.09703517982</v>
      </c>
      <c r="F838" s="31">
        <v>168780.76894924941</v>
      </c>
      <c r="G838" s="31">
        <v>178780.38510038739</v>
      </c>
      <c r="H838" s="31">
        <v>170623.16079485707</v>
      </c>
      <c r="I838" s="31">
        <f t="shared" si="182"/>
        <v>172500.35296991843</v>
      </c>
      <c r="J838" s="38">
        <f t="shared" si="183"/>
        <v>0.15710221529829313</v>
      </c>
      <c r="K838" s="31">
        <v>6380521.8181961756</v>
      </c>
      <c r="L838" s="31">
        <v>6627270.9154641246</v>
      </c>
      <c r="M838" s="31">
        <v>6930701.3137827665</v>
      </c>
      <c r="N838" s="31">
        <v>6988309.8264057348</v>
      </c>
      <c r="O838" s="31">
        <f t="shared" si="184"/>
        <v>6731700.9684621999</v>
      </c>
      <c r="P838" s="7">
        <f t="shared" si="185"/>
        <v>7.8193406737257595E-2</v>
      </c>
      <c r="Q838" s="26">
        <v>0.81961797212878429</v>
      </c>
      <c r="R838" s="8">
        <v>168</v>
      </c>
      <c r="S838" s="7">
        <f t="shared" si="186"/>
        <v>0.37510047334107349</v>
      </c>
      <c r="T838" s="38">
        <f t="shared" si="187"/>
        <v>0.42430395073570515</v>
      </c>
      <c r="U838" s="31">
        <v>0</v>
      </c>
      <c r="V838" s="31">
        <v>96961.984375</v>
      </c>
      <c r="W838" s="31">
        <v>7402.982421875</v>
      </c>
      <c r="X838" s="31">
        <v>1959.875</v>
      </c>
      <c r="Y838" s="31">
        <f t="shared" si="188"/>
        <v>26581.21044921875</v>
      </c>
      <c r="Z838" s="7">
        <f t="shared" si="189"/>
        <v>0.56601590115441869</v>
      </c>
      <c r="AA838" s="31" t="s">
        <v>1087</v>
      </c>
      <c r="AB838" s="31" t="s">
        <v>1088</v>
      </c>
      <c r="AC838" s="31" t="s">
        <v>1087</v>
      </c>
      <c r="AD838" s="31">
        <f t="shared" si="190"/>
        <v>0</v>
      </c>
      <c r="AE838" s="31">
        <f t="shared" si="191"/>
        <v>0</v>
      </c>
      <c r="AF838" s="7">
        <f t="shared" si="192"/>
        <v>0</v>
      </c>
      <c r="AG838" s="38">
        <f t="shared" si="193"/>
        <v>0.28300795057720934</v>
      </c>
      <c r="AH838" s="38">
        <f t="shared" si="194"/>
        <v>28.813803887040251</v>
      </c>
      <c r="AI838" s="38" t="str">
        <f t="shared" si="195"/>
        <v>G4</v>
      </c>
    </row>
    <row r="839" spans="1:35" x14ac:dyDescent="0.25">
      <c r="A839" s="1">
        <v>17486</v>
      </c>
      <c r="B839" s="5" t="s">
        <v>534</v>
      </c>
      <c r="C839" s="1">
        <v>17</v>
      </c>
      <c r="D839" s="1" t="s">
        <v>96</v>
      </c>
      <c r="E839" s="31">
        <v>91608.98431775927</v>
      </c>
      <c r="F839" s="31">
        <v>89302.645308666339</v>
      </c>
      <c r="G839" s="31">
        <v>114954.05782633317</v>
      </c>
      <c r="H839" s="31">
        <v>119780.74702854606</v>
      </c>
      <c r="I839" s="31">
        <f t="shared" si="182"/>
        <v>103911.60862032621</v>
      </c>
      <c r="J839" s="38">
        <f t="shared" si="183"/>
        <v>9.109808954669725E-2</v>
      </c>
      <c r="K839" s="31">
        <v>6381495.2373359744</v>
      </c>
      <c r="L839" s="31">
        <v>6681806.9787158538</v>
      </c>
      <c r="M839" s="31">
        <v>6789980.7487982688</v>
      </c>
      <c r="N839" s="31">
        <v>6417256.1537893843</v>
      </c>
      <c r="O839" s="31">
        <f t="shared" si="184"/>
        <v>6567634.779659871</v>
      </c>
      <c r="P839" s="7">
        <f t="shared" si="185"/>
        <v>7.5392621183207428E-2</v>
      </c>
      <c r="Q839" s="26">
        <v>0.53121620292989868</v>
      </c>
      <c r="R839" s="8">
        <v>96</v>
      </c>
      <c r="S839" s="7">
        <f t="shared" si="186"/>
        <v>0.21434312762347058</v>
      </c>
      <c r="T839" s="38">
        <f t="shared" si="187"/>
        <v>0.2736506505788589</v>
      </c>
      <c r="U839" s="31">
        <v>0</v>
      </c>
      <c r="V839" s="31">
        <v>0</v>
      </c>
      <c r="W839" s="31">
        <v>0</v>
      </c>
      <c r="X839" s="31">
        <v>0</v>
      </c>
      <c r="Y839" s="31">
        <f t="shared" si="188"/>
        <v>0</v>
      </c>
      <c r="Z839" s="7">
        <f t="shared" si="189"/>
        <v>0</v>
      </c>
      <c r="AA839" s="31" t="s">
        <v>1085</v>
      </c>
      <c r="AB839" s="31" t="s">
        <v>1086</v>
      </c>
      <c r="AC839" s="31" t="s">
        <v>1087</v>
      </c>
      <c r="AD839" s="31">
        <f t="shared" si="190"/>
        <v>1</v>
      </c>
      <c r="AE839" s="31">
        <f t="shared" si="191"/>
        <v>2</v>
      </c>
      <c r="AF839" s="7">
        <f t="shared" si="192"/>
        <v>1</v>
      </c>
      <c r="AG839" s="38">
        <f t="shared" si="193"/>
        <v>0.5</v>
      </c>
      <c r="AH839" s="38">
        <f t="shared" si="194"/>
        <v>28.824958004185202</v>
      </c>
      <c r="AI839" s="38" t="str">
        <f t="shared" si="195"/>
        <v>G4</v>
      </c>
    </row>
    <row r="840" spans="1:35" x14ac:dyDescent="0.25">
      <c r="A840" s="1">
        <v>25290</v>
      </c>
      <c r="B840" s="1" t="s">
        <v>776</v>
      </c>
      <c r="C840" s="1">
        <v>25</v>
      </c>
      <c r="D840" s="1" t="s">
        <v>61</v>
      </c>
      <c r="E840" s="31">
        <v>210780.62273691982</v>
      </c>
      <c r="F840" s="31">
        <v>275491.96433849854</v>
      </c>
      <c r="G840" s="31">
        <v>332957.15938777803</v>
      </c>
      <c r="H840" s="31">
        <v>363792.26057649066</v>
      </c>
      <c r="I840" s="31">
        <f t="shared" si="182"/>
        <v>295755.50175992178</v>
      </c>
      <c r="J840" s="38">
        <f t="shared" si="183"/>
        <v>0.27571276018305907</v>
      </c>
      <c r="K840" s="31">
        <v>9239118.2417295333</v>
      </c>
      <c r="L840" s="31">
        <v>9793161.9840079192</v>
      </c>
      <c r="M840" s="31">
        <v>10369288.75947107</v>
      </c>
      <c r="N840" s="31">
        <v>10006069.573442528</v>
      </c>
      <c r="O840" s="31">
        <f t="shared" si="184"/>
        <v>9851909.6396627631</v>
      </c>
      <c r="P840" s="7">
        <f t="shared" si="185"/>
        <v>0.1314587104278899</v>
      </c>
      <c r="Q840" s="26">
        <v>0.80400377630591047</v>
      </c>
      <c r="R840" s="8">
        <v>312.20001220703125</v>
      </c>
      <c r="S840" s="7">
        <f t="shared" si="186"/>
        <v>0.69706174021396639</v>
      </c>
      <c r="T840" s="38">
        <f t="shared" si="187"/>
        <v>0.54417474231592233</v>
      </c>
      <c r="U840" s="31">
        <v>41.437232971191406</v>
      </c>
      <c r="V840" s="31">
        <v>0</v>
      </c>
      <c r="W840" s="31">
        <v>2088.53564453125</v>
      </c>
      <c r="X840" s="31">
        <v>14896.8203125</v>
      </c>
      <c r="Y840" s="31">
        <f t="shared" si="188"/>
        <v>4256.6982975006104</v>
      </c>
      <c r="Z840" s="7">
        <f t="shared" si="189"/>
        <v>9.0641429870365484E-2</v>
      </c>
      <c r="AA840" s="31" t="s">
        <v>1087</v>
      </c>
      <c r="AB840" s="31" t="s">
        <v>1088</v>
      </c>
      <c r="AC840" s="31" t="s">
        <v>1087</v>
      </c>
      <c r="AD840" s="31">
        <f t="shared" si="190"/>
        <v>0</v>
      </c>
      <c r="AE840" s="31">
        <f t="shared" si="191"/>
        <v>0</v>
      </c>
      <c r="AF840" s="7">
        <f t="shared" si="192"/>
        <v>0</v>
      </c>
      <c r="AG840" s="38">
        <f t="shared" si="193"/>
        <v>4.5320714935182742E-2</v>
      </c>
      <c r="AH840" s="38">
        <f t="shared" si="194"/>
        <v>28.840273914472135</v>
      </c>
      <c r="AI840" s="38" t="str">
        <f t="shared" si="195"/>
        <v>G4</v>
      </c>
    </row>
    <row r="841" spans="1:35" x14ac:dyDescent="0.25">
      <c r="A841" s="1">
        <v>25436</v>
      </c>
      <c r="B841" s="1" t="s">
        <v>541</v>
      </c>
      <c r="C841" s="1">
        <v>25</v>
      </c>
      <c r="D841" s="1" t="s">
        <v>61</v>
      </c>
      <c r="E841" s="31">
        <v>200954.03178605193</v>
      </c>
      <c r="F841" s="31">
        <v>223874.02049454622</v>
      </c>
      <c r="G841" s="31">
        <v>160851.80011234252</v>
      </c>
      <c r="H841" s="31">
        <v>199147.82686389107</v>
      </c>
      <c r="I841" s="31">
        <f t="shared" si="182"/>
        <v>196206.91981420794</v>
      </c>
      <c r="J841" s="38">
        <f t="shared" si="183"/>
        <v>0.17991545140528131</v>
      </c>
      <c r="K841" s="31">
        <v>6302681.6956864223</v>
      </c>
      <c r="L841" s="31">
        <v>7432298.6417959891</v>
      </c>
      <c r="M841" s="31">
        <v>7662594.1298477352</v>
      </c>
      <c r="N841" s="31">
        <v>7831070.2826706991</v>
      </c>
      <c r="O841" s="31">
        <f t="shared" si="184"/>
        <v>7307161.1875002114</v>
      </c>
      <c r="P841" s="7">
        <f t="shared" si="185"/>
        <v>8.8017128981175169E-2</v>
      </c>
      <c r="Q841" s="26">
        <v>0.27230345412163592</v>
      </c>
      <c r="R841" s="8">
        <v>48.599998474121094</v>
      </c>
      <c r="S841" s="7">
        <f t="shared" si="186"/>
        <v>0.10851120495248971</v>
      </c>
      <c r="T841" s="38">
        <f t="shared" si="187"/>
        <v>0.15627726268510028</v>
      </c>
      <c r="U841" s="31">
        <v>0</v>
      </c>
      <c r="V841" s="31">
        <v>0</v>
      </c>
      <c r="W841" s="31">
        <v>10970.373046875</v>
      </c>
      <c r="X841" s="31">
        <v>0</v>
      </c>
      <c r="Y841" s="31">
        <f t="shared" si="188"/>
        <v>2742.59326171875</v>
      </c>
      <c r="Z841" s="7">
        <f t="shared" si="189"/>
        <v>5.8400327535776307E-2</v>
      </c>
      <c r="AA841" s="31" t="s">
        <v>1085</v>
      </c>
      <c r="AB841" s="31" t="s">
        <v>1086</v>
      </c>
      <c r="AC841" s="31" t="s">
        <v>1088</v>
      </c>
      <c r="AD841" s="31">
        <f t="shared" si="190"/>
        <v>1</v>
      </c>
      <c r="AE841" s="31">
        <f t="shared" si="191"/>
        <v>2</v>
      </c>
      <c r="AF841" s="7">
        <f t="shared" si="192"/>
        <v>1</v>
      </c>
      <c r="AG841" s="38">
        <f t="shared" si="193"/>
        <v>0.52920016376788814</v>
      </c>
      <c r="AH841" s="38">
        <f t="shared" si="194"/>
        <v>28.846429261942326</v>
      </c>
      <c r="AI841" s="38" t="str">
        <f t="shared" si="195"/>
        <v>G4</v>
      </c>
    </row>
    <row r="842" spans="1:35" x14ac:dyDescent="0.25">
      <c r="A842" s="1">
        <v>5649</v>
      </c>
      <c r="B842" s="5" t="s">
        <v>339</v>
      </c>
      <c r="C842" s="1">
        <v>5</v>
      </c>
      <c r="D842" s="1" t="s">
        <v>15</v>
      </c>
      <c r="E842" s="31">
        <v>299691.10772509349</v>
      </c>
      <c r="F842" s="31">
        <v>297455.04287051386</v>
      </c>
      <c r="G842" s="31">
        <v>327568.97386993031</v>
      </c>
      <c r="H842" s="31">
        <v>352674.54504491779</v>
      </c>
      <c r="I842" s="31">
        <f t="shared" si="182"/>
        <v>319347.41737761389</v>
      </c>
      <c r="J842" s="38">
        <f t="shared" si="183"/>
        <v>0.29841566544714193</v>
      </c>
      <c r="K842" s="31">
        <v>45030695.633460432</v>
      </c>
      <c r="L842" s="31">
        <v>38513774.633097455</v>
      </c>
      <c r="M842" s="31">
        <v>44568743.586782746</v>
      </c>
      <c r="N842" s="31">
        <v>57918565.181781515</v>
      </c>
      <c r="O842" s="31">
        <f t="shared" si="184"/>
        <v>46507944.758780539</v>
      </c>
      <c r="P842" s="7">
        <f t="shared" si="185"/>
        <v>0.75721648769957106</v>
      </c>
      <c r="Q842" s="26">
        <v>0.37543575697211157</v>
      </c>
      <c r="R842" s="8">
        <v>108.19999694824219</v>
      </c>
      <c r="S842" s="7">
        <f t="shared" si="186"/>
        <v>0.24158255994516878</v>
      </c>
      <c r="T842" s="38">
        <f t="shared" si="187"/>
        <v>0.4580782682056172</v>
      </c>
      <c r="U842" s="31">
        <v>7983.9384765625</v>
      </c>
      <c r="V842" s="31">
        <v>16566.900390625</v>
      </c>
      <c r="W842" s="31">
        <v>16826.330078125</v>
      </c>
      <c r="X842" s="31">
        <v>0</v>
      </c>
      <c r="Y842" s="31">
        <f t="shared" si="188"/>
        <v>10344.292236328125</v>
      </c>
      <c r="Z842" s="7">
        <f t="shared" si="189"/>
        <v>0.22026964886100611</v>
      </c>
      <c r="AA842" s="31" t="s">
        <v>1087</v>
      </c>
      <c r="AB842" s="31" t="s">
        <v>1088</v>
      </c>
      <c r="AC842" s="31" t="s">
        <v>1087</v>
      </c>
      <c r="AD842" s="31">
        <f t="shared" si="190"/>
        <v>0</v>
      </c>
      <c r="AE842" s="31">
        <f t="shared" si="191"/>
        <v>0</v>
      </c>
      <c r="AF842" s="7">
        <f t="shared" si="192"/>
        <v>0</v>
      </c>
      <c r="AG842" s="38">
        <f t="shared" si="193"/>
        <v>0.11013482443050306</v>
      </c>
      <c r="AH842" s="38">
        <f t="shared" si="194"/>
        <v>28.887625269442076</v>
      </c>
      <c r="AI842" s="38" t="str">
        <f t="shared" si="195"/>
        <v>G4</v>
      </c>
    </row>
    <row r="843" spans="1:35" x14ac:dyDescent="0.25">
      <c r="A843" s="1">
        <v>5792</v>
      </c>
      <c r="B843" s="5" t="s">
        <v>650</v>
      </c>
      <c r="C843" s="1">
        <v>5</v>
      </c>
      <c r="D843" s="1" t="s">
        <v>15</v>
      </c>
      <c r="E843" s="31">
        <v>185574.81611746154</v>
      </c>
      <c r="F843" s="31">
        <v>188397.55844074918</v>
      </c>
      <c r="G843" s="31">
        <v>262262.43927809823</v>
      </c>
      <c r="H843" s="31">
        <v>242997.16557004285</v>
      </c>
      <c r="I843" s="31">
        <f t="shared" si="182"/>
        <v>219807.99485158792</v>
      </c>
      <c r="J843" s="38">
        <f t="shared" si="183"/>
        <v>0.20262717093611626</v>
      </c>
      <c r="K843" s="31">
        <v>7462062.8380900268</v>
      </c>
      <c r="L843" s="31">
        <v>8362014.3233824177</v>
      </c>
      <c r="M843" s="31">
        <v>8447329.9139777254</v>
      </c>
      <c r="N843" s="31">
        <v>9273702.3906220384</v>
      </c>
      <c r="O843" s="31">
        <f t="shared" si="184"/>
        <v>8386277.3665180514</v>
      </c>
      <c r="P843" s="7">
        <f t="shared" si="185"/>
        <v>0.10643879786614226</v>
      </c>
      <c r="Q843" s="26">
        <v>0.49344135802469136</v>
      </c>
      <c r="R843" s="8">
        <v>137.39999389648438</v>
      </c>
      <c r="S843" s="7">
        <f t="shared" si="186"/>
        <v>0.30677858778352324</v>
      </c>
      <c r="T843" s="38">
        <f t="shared" si="187"/>
        <v>0.30221958122478565</v>
      </c>
      <c r="U843" s="31">
        <v>2082.9462890625</v>
      </c>
      <c r="V843" s="31">
        <v>15234.783203125</v>
      </c>
      <c r="W843" s="31">
        <v>4122.51904296875</v>
      </c>
      <c r="X843" s="31">
        <v>20693.54296875</v>
      </c>
      <c r="Y843" s="31">
        <f t="shared" si="188"/>
        <v>10533.447875976563</v>
      </c>
      <c r="Z843" s="7">
        <f t="shared" si="189"/>
        <v>0.22429749778228039</v>
      </c>
      <c r="AA843" s="31" t="s">
        <v>1087</v>
      </c>
      <c r="AB843" s="31" t="s">
        <v>1086</v>
      </c>
      <c r="AC843" s="31" t="s">
        <v>1087</v>
      </c>
      <c r="AD843" s="31">
        <f t="shared" si="190"/>
        <v>1</v>
      </c>
      <c r="AE843" s="31">
        <f t="shared" si="191"/>
        <v>1</v>
      </c>
      <c r="AF843" s="7">
        <f t="shared" si="192"/>
        <v>0.5</v>
      </c>
      <c r="AG843" s="38">
        <f t="shared" si="193"/>
        <v>0.36214874889114018</v>
      </c>
      <c r="AH843" s="38">
        <f t="shared" si="194"/>
        <v>28.89985003506807</v>
      </c>
      <c r="AI843" s="38" t="str">
        <f t="shared" si="195"/>
        <v>G4</v>
      </c>
    </row>
    <row r="844" spans="1:35" x14ac:dyDescent="0.25">
      <c r="A844" s="1">
        <v>52480</v>
      </c>
      <c r="B844" s="1" t="s">
        <v>18</v>
      </c>
      <c r="C844" s="1">
        <v>52</v>
      </c>
      <c r="D844" s="1" t="s">
        <v>18</v>
      </c>
      <c r="E844" s="31">
        <v>57732.993114519915</v>
      </c>
      <c r="F844" s="31">
        <v>107540.35512510088</v>
      </c>
      <c r="G844" s="31">
        <v>132956.2942160661</v>
      </c>
      <c r="H844" s="31">
        <v>83496.508216466085</v>
      </c>
      <c r="I844" s="31">
        <f t="shared" si="182"/>
        <v>95431.537668038247</v>
      </c>
      <c r="J844" s="38">
        <f t="shared" si="183"/>
        <v>8.2937571741262345E-2</v>
      </c>
      <c r="K844" s="31">
        <v>7158976.6427791929</v>
      </c>
      <c r="L844" s="31">
        <v>7790998.7579095671</v>
      </c>
      <c r="M844" s="31">
        <v>8610750.2716297563</v>
      </c>
      <c r="N844" s="31">
        <v>7787586.3787901076</v>
      </c>
      <c r="O844" s="31">
        <f t="shared" si="184"/>
        <v>7837078.0127771562</v>
      </c>
      <c r="P844" s="7">
        <f t="shared" si="185"/>
        <v>9.7063376717641967E-2</v>
      </c>
      <c r="Q844" s="26">
        <v>0.757700205338809</v>
      </c>
      <c r="R844" s="8">
        <v>0</v>
      </c>
      <c r="S844" s="7">
        <f t="shared" si="186"/>
        <v>0</v>
      </c>
      <c r="T844" s="38">
        <f t="shared" si="187"/>
        <v>0.28492119401881699</v>
      </c>
      <c r="U844" s="31">
        <v>0</v>
      </c>
      <c r="V844" s="31">
        <v>0</v>
      </c>
      <c r="W844" s="31">
        <v>0</v>
      </c>
      <c r="X844" s="31">
        <v>0</v>
      </c>
      <c r="Y844" s="31">
        <f t="shared" si="188"/>
        <v>0</v>
      </c>
      <c r="Z844" s="7">
        <f t="shared" si="189"/>
        <v>0</v>
      </c>
      <c r="AA844" s="31" t="s">
        <v>1085</v>
      </c>
      <c r="AB844" s="31" t="s">
        <v>1086</v>
      </c>
      <c r="AC844" s="31" t="s">
        <v>1088</v>
      </c>
      <c r="AD844" s="31">
        <f t="shared" si="190"/>
        <v>1</v>
      </c>
      <c r="AE844" s="31">
        <f t="shared" si="191"/>
        <v>2</v>
      </c>
      <c r="AF844" s="7">
        <f t="shared" si="192"/>
        <v>1</v>
      </c>
      <c r="AG844" s="38">
        <f t="shared" si="193"/>
        <v>0.5</v>
      </c>
      <c r="AH844" s="38">
        <f t="shared" si="194"/>
        <v>28.928625525335978</v>
      </c>
      <c r="AI844" s="38" t="str">
        <f t="shared" si="195"/>
        <v>G4</v>
      </c>
    </row>
    <row r="845" spans="1:35" x14ac:dyDescent="0.25">
      <c r="A845" s="1">
        <v>54405</v>
      </c>
      <c r="B845" s="1" t="s">
        <v>702</v>
      </c>
      <c r="C845" s="1">
        <v>54</v>
      </c>
      <c r="D845" s="1" t="s">
        <v>12</v>
      </c>
      <c r="E845" s="31">
        <v>164677.89904235458</v>
      </c>
      <c r="F845" s="31">
        <v>234653.00371160102</v>
      </c>
      <c r="G845" s="31">
        <v>210874.47140447207</v>
      </c>
      <c r="H845" s="31">
        <v>262336.67642646446</v>
      </c>
      <c r="I845" s="31">
        <f t="shared" si="182"/>
        <v>218135.51264622301</v>
      </c>
      <c r="J845" s="38">
        <f t="shared" si="183"/>
        <v>0.20101771260812068</v>
      </c>
      <c r="K845" s="31">
        <v>5043252.5126525601</v>
      </c>
      <c r="L845" s="31">
        <v>5936146.645445562</v>
      </c>
      <c r="M845" s="31">
        <v>6851462.9573907154</v>
      </c>
      <c r="N845" s="31">
        <v>9590084.9734383356</v>
      </c>
      <c r="O845" s="31">
        <f t="shared" si="184"/>
        <v>6855236.772231793</v>
      </c>
      <c r="P845" s="7">
        <f t="shared" si="185"/>
        <v>8.0302295211669122E-2</v>
      </c>
      <c r="Q845" s="26">
        <v>0.97057401575832014</v>
      </c>
      <c r="R845" s="8">
        <v>289.89999389648438</v>
      </c>
      <c r="S845" s="7">
        <f t="shared" si="186"/>
        <v>0.64727157697705717</v>
      </c>
      <c r="T845" s="38">
        <f t="shared" si="187"/>
        <v>0.56604929598234877</v>
      </c>
      <c r="U845" s="31">
        <v>5810.47412109375</v>
      </c>
      <c r="V845" s="31">
        <v>30108.265625</v>
      </c>
      <c r="W845" s="31">
        <v>1248.717041015625</v>
      </c>
      <c r="X845" s="31">
        <v>1344.41796875</v>
      </c>
      <c r="Y845" s="31">
        <f t="shared" si="188"/>
        <v>9627.9686889648438</v>
      </c>
      <c r="Z845" s="7">
        <f t="shared" si="189"/>
        <v>0.20501637365920378</v>
      </c>
      <c r="AA845" s="31" t="s">
        <v>1087</v>
      </c>
      <c r="AB845" s="31" t="s">
        <v>1088</v>
      </c>
      <c r="AC845" s="31" t="s">
        <v>1088</v>
      </c>
      <c r="AD845" s="31">
        <f t="shared" si="190"/>
        <v>0</v>
      </c>
      <c r="AE845" s="31">
        <f t="shared" si="191"/>
        <v>0</v>
      </c>
      <c r="AF845" s="7">
        <f t="shared" si="192"/>
        <v>0</v>
      </c>
      <c r="AG845" s="38">
        <f t="shared" si="193"/>
        <v>0.10250818682960189</v>
      </c>
      <c r="AH845" s="38">
        <f t="shared" si="194"/>
        <v>28.985839847335708</v>
      </c>
      <c r="AI845" s="38" t="str">
        <f t="shared" si="195"/>
        <v>G4</v>
      </c>
    </row>
    <row r="846" spans="1:35" x14ac:dyDescent="0.25">
      <c r="A846" s="1">
        <v>25386</v>
      </c>
      <c r="B846" s="1" t="s">
        <v>579</v>
      </c>
      <c r="C846" s="1">
        <v>25</v>
      </c>
      <c r="D846" s="1" t="s">
        <v>61</v>
      </c>
      <c r="E846" s="31">
        <v>314020.74526721914</v>
      </c>
      <c r="F846" s="31">
        <v>350180.45466111449</v>
      </c>
      <c r="G846" s="31">
        <v>364847.10739055462</v>
      </c>
      <c r="H846" s="31">
        <v>479059.29151714512</v>
      </c>
      <c r="I846" s="31">
        <f t="shared" si="182"/>
        <v>377026.89970900834</v>
      </c>
      <c r="J846" s="38">
        <f t="shared" si="183"/>
        <v>0.35392162114278586</v>
      </c>
      <c r="K846" s="31">
        <v>16301016.559713176</v>
      </c>
      <c r="L846" s="31">
        <v>16503825.825344825</v>
      </c>
      <c r="M846" s="31">
        <v>17266356.221423578</v>
      </c>
      <c r="N846" s="31">
        <v>19184201.484619655</v>
      </c>
      <c r="O846" s="31">
        <f t="shared" si="184"/>
        <v>17313850.022775307</v>
      </c>
      <c r="P846" s="7">
        <f t="shared" si="185"/>
        <v>0.25884202433777365</v>
      </c>
      <c r="Q846" s="26">
        <v>0.55888357256778309</v>
      </c>
      <c r="R846" s="8">
        <v>328.39999389648438</v>
      </c>
      <c r="S846" s="7">
        <f t="shared" si="186"/>
        <v>0.73323210211771983</v>
      </c>
      <c r="T846" s="38">
        <f t="shared" si="187"/>
        <v>0.51698589967442554</v>
      </c>
      <c r="U846" s="31">
        <v>0</v>
      </c>
      <c r="V846" s="31">
        <v>0</v>
      </c>
      <c r="W846" s="31">
        <v>0</v>
      </c>
      <c r="X846" s="31">
        <v>0</v>
      </c>
      <c r="Y846" s="31">
        <f t="shared" si="188"/>
        <v>0</v>
      </c>
      <c r="Z846" s="7">
        <f t="shared" si="189"/>
        <v>0</v>
      </c>
      <c r="AA846" s="31" t="s">
        <v>1087</v>
      </c>
      <c r="AB846" s="31" t="s">
        <v>1088</v>
      </c>
      <c r="AC846" s="31" t="s">
        <v>1087</v>
      </c>
      <c r="AD846" s="31">
        <f t="shared" si="190"/>
        <v>0</v>
      </c>
      <c r="AE846" s="31">
        <f t="shared" si="191"/>
        <v>0</v>
      </c>
      <c r="AF846" s="7">
        <f t="shared" si="192"/>
        <v>0</v>
      </c>
      <c r="AG846" s="38">
        <f t="shared" si="193"/>
        <v>0</v>
      </c>
      <c r="AH846" s="38">
        <f t="shared" si="194"/>
        <v>29.03025069390705</v>
      </c>
      <c r="AI846" s="38" t="str">
        <f t="shared" si="195"/>
        <v>G4</v>
      </c>
    </row>
    <row r="847" spans="1:35" x14ac:dyDescent="0.25">
      <c r="A847" s="1">
        <v>99624</v>
      </c>
      <c r="B847" s="1" t="s">
        <v>752</v>
      </c>
      <c r="C847" s="1">
        <v>99</v>
      </c>
      <c r="D847" s="1" t="s">
        <v>753</v>
      </c>
      <c r="E847" s="31">
        <v>229323.04711462467</v>
      </c>
      <c r="F847" s="31">
        <v>238990.10024350474</v>
      </c>
      <c r="G847" s="31">
        <v>354098.10519657051</v>
      </c>
      <c r="H847" s="31">
        <v>288685.68537836598</v>
      </c>
      <c r="I847" s="31">
        <f t="shared" si="182"/>
        <v>277774.23448326648</v>
      </c>
      <c r="J847" s="38">
        <f t="shared" si="183"/>
        <v>0.25840907810291808</v>
      </c>
      <c r="K847" s="31">
        <v>5915938.3310048813</v>
      </c>
      <c r="L847" s="31">
        <v>6068719.6205834886</v>
      </c>
      <c r="M847" s="31">
        <v>7116704.9498691615</v>
      </c>
      <c r="N847" s="31">
        <v>5431854.2962457258</v>
      </c>
      <c r="O847" s="31">
        <f t="shared" si="184"/>
        <v>6133304.2994258143</v>
      </c>
      <c r="P847" s="7">
        <f t="shared" si="185"/>
        <v>6.7978134727446224E-2</v>
      </c>
      <c r="Q847" s="26">
        <v>0.65353938185443672</v>
      </c>
      <c r="R847" s="8">
        <v>171.69999694824219</v>
      </c>
      <c r="S847" s="7">
        <f t="shared" si="186"/>
        <v>0.38336160790444357</v>
      </c>
      <c r="T847" s="38">
        <f t="shared" si="187"/>
        <v>0.36829304149544217</v>
      </c>
      <c r="U847" s="31">
        <v>0</v>
      </c>
      <c r="V847" s="31">
        <v>0</v>
      </c>
      <c r="W847" s="31">
        <v>0</v>
      </c>
      <c r="X847" s="31">
        <v>0</v>
      </c>
      <c r="Y847" s="31">
        <f t="shared" si="188"/>
        <v>0</v>
      </c>
      <c r="Z847" s="7">
        <f t="shared" si="189"/>
        <v>0</v>
      </c>
      <c r="AA847" s="31" t="s">
        <v>1085</v>
      </c>
      <c r="AB847" s="31" t="s">
        <v>1088</v>
      </c>
      <c r="AC847" s="31" t="s">
        <v>1087</v>
      </c>
      <c r="AD847" s="31">
        <f t="shared" si="190"/>
        <v>0</v>
      </c>
      <c r="AE847" s="31">
        <f t="shared" si="191"/>
        <v>1</v>
      </c>
      <c r="AF847" s="7">
        <f t="shared" si="192"/>
        <v>0.5</v>
      </c>
      <c r="AG847" s="38">
        <f t="shared" si="193"/>
        <v>0.25</v>
      </c>
      <c r="AH847" s="38">
        <f t="shared" si="194"/>
        <v>29.223403986612006</v>
      </c>
      <c r="AI847" s="38" t="str">
        <f t="shared" si="195"/>
        <v>G4</v>
      </c>
    </row>
    <row r="848" spans="1:35" x14ac:dyDescent="0.25">
      <c r="A848" s="1">
        <v>5390</v>
      </c>
      <c r="B848" s="1" t="s">
        <v>509</v>
      </c>
      <c r="C848" s="1">
        <v>5</v>
      </c>
      <c r="D848" s="1" t="s">
        <v>15</v>
      </c>
      <c r="E848" s="31">
        <v>389842.56871517631</v>
      </c>
      <c r="F848" s="31">
        <v>359331.88805675984</v>
      </c>
      <c r="G848" s="31">
        <v>550541.49810445041</v>
      </c>
      <c r="H848" s="31">
        <v>633885.77595321299</v>
      </c>
      <c r="I848" s="31">
        <f t="shared" si="182"/>
        <v>483400.43270739989</v>
      </c>
      <c r="J848" s="38">
        <f t="shared" si="183"/>
        <v>0.45628669744278832</v>
      </c>
      <c r="K848" s="31">
        <v>10822387.793370783</v>
      </c>
      <c r="L848" s="31">
        <v>14873219.196312983</v>
      </c>
      <c r="M848" s="31">
        <v>16653510.291853717</v>
      </c>
      <c r="N848" s="31">
        <v>15505732.819159506</v>
      </c>
      <c r="O848" s="31">
        <f t="shared" si="184"/>
        <v>14463712.525174247</v>
      </c>
      <c r="P848" s="7">
        <f t="shared" si="185"/>
        <v>0.21018712482063145</v>
      </c>
      <c r="Q848" s="26">
        <v>0.87785910338517836</v>
      </c>
      <c r="R848" s="8">
        <v>0</v>
      </c>
      <c r="S848" s="7">
        <f t="shared" si="186"/>
        <v>0</v>
      </c>
      <c r="T848" s="38">
        <f t="shared" si="187"/>
        <v>0.36268207606860331</v>
      </c>
      <c r="U848" s="31">
        <v>4827.6962890625</v>
      </c>
      <c r="V848" s="31">
        <v>4111.080078125</v>
      </c>
      <c r="W848" s="31">
        <v>12403.0595703125</v>
      </c>
      <c r="X848" s="31">
        <v>503.20220947265625</v>
      </c>
      <c r="Y848" s="31">
        <f t="shared" si="188"/>
        <v>5461.2595367431641</v>
      </c>
      <c r="Z848" s="7">
        <f t="shared" si="189"/>
        <v>0.11629115777226381</v>
      </c>
      <c r="AA848" s="31" t="s">
        <v>1087</v>
      </c>
      <c r="AB848" s="31" t="s">
        <v>1088</v>
      </c>
      <c r="AC848" s="31" t="s">
        <v>1087</v>
      </c>
      <c r="AD848" s="31">
        <f t="shared" si="190"/>
        <v>0</v>
      </c>
      <c r="AE848" s="31">
        <f t="shared" si="191"/>
        <v>0</v>
      </c>
      <c r="AF848" s="7">
        <f t="shared" si="192"/>
        <v>0</v>
      </c>
      <c r="AG848" s="38">
        <f t="shared" si="193"/>
        <v>5.8145578886131907E-2</v>
      </c>
      <c r="AH848" s="38">
        <f t="shared" si="194"/>
        <v>29.237145079917454</v>
      </c>
      <c r="AI848" s="38" t="str">
        <f t="shared" si="195"/>
        <v>G4</v>
      </c>
    </row>
    <row r="849" spans="1:35" x14ac:dyDescent="0.25">
      <c r="A849" s="1">
        <v>54109</v>
      </c>
      <c r="B849" s="1" t="s">
        <v>52</v>
      </c>
      <c r="C849" s="1">
        <v>54</v>
      </c>
      <c r="D849" s="1" t="s">
        <v>12</v>
      </c>
      <c r="E849" s="31">
        <v>619125.55913876556</v>
      </c>
      <c r="F849" s="31">
        <v>138399.10589418001</v>
      </c>
      <c r="G849" s="31">
        <v>146076.71929015362</v>
      </c>
      <c r="H849" s="31">
        <v>145507.23486969169</v>
      </c>
      <c r="I849" s="31">
        <f t="shared" si="182"/>
        <v>262277.15479819773</v>
      </c>
      <c r="J849" s="38">
        <f t="shared" si="183"/>
        <v>0.24349597237375828</v>
      </c>
      <c r="K849" s="31">
        <v>6016153.7693768693</v>
      </c>
      <c r="L849" s="31">
        <v>7024698.6555138957</v>
      </c>
      <c r="M849" s="31">
        <v>7692645.0680319788</v>
      </c>
      <c r="N849" s="31">
        <v>8434947.8730984144</v>
      </c>
      <c r="O849" s="31">
        <f t="shared" si="184"/>
        <v>7292111.3415052891</v>
      </c>
      <c r="P849" s="7">
        <f t="shared" si="185"/>
        <v>8.7760211991995629E-2</v>
      </c>
      <c r="Q849" s="26">
        <v>0.12954048140043764</v>
      </c>
      <c r="R849" s="8">
        <v>83.199996948242188</v>
      </c>
      <c r="S849" s="7">
        <f t="shared" si="186"/>
        <v>0.18576403712655665</v>
      </c>
      <c r="T849" s="38">
        <f t="shared" si="187"/>
        <v>0.13435491017299664</v>
      </c>
      <c r="U849" s="31">
        <v>0</v>
      </c>
      <c r="V849" s="31">
        <v>0</v>
      </c>
      <c r="W849" s="31">
        <v>0</v>
      </c>
      <c r="X849" s="31">
        <v>0</v>
      </c>
      <c r="Y849" s="31">
        <f t="shared" si="188"/>
        <v>0</v>
      </c>
      <c r="Z849" s="7">
        <f t="shared" si="189"/>
        <v>0</v>
      </c>
      <c r="AA849" s="31" t="s">
        <v>1085</v>
      </c>
      <c r="AB849" s="31" t="s">
        <v>1086</v>
      </c>
      <c r="AC849" s="31" t="s">
        <v>1087</v>
      </c>
      <c r="AD849" s="31">
        <f t="shared" si="190"/>
        <v>1</v>
      </c>
      <c r="AE849" s="31">
        <f t="shared" si="191"/>
        <v>2</v>
      </c>
      <c r="AF849" s="7">
        <f t="shared" si="192"/>
        <v>1</v>
      </c>
      <c r="AG849" s="38">
        <f t="shared" si="193"/>
        <v>0.5</v>
      </c>
      <c r="AH849" s="38">
        <f t="shared" si="194"/>
        <v>29.261696084891831</v>
      </c>
      <c r="AI849" s="38" t="str">
        <f t="shared" si="195"/>
        <v>G4</v>
      </c>
    </row>
    <row r="850" spans="1:35" x14ac:dyDescent="0.25">
      <c r="A850" s="1">
        <v>15135</v>
      </c>
      <c r="B850" s="1" t="s">
        <v>268</v>
      </c>
      <c r="C850" s="1">
        <v>15</v>
      </c>
      <c r="D850" s="1" t="s">
        <v>827</v>
      </c>
      <c r="E850" s="31">
        <v>406575.57986328535</v>
      </c>
      <c r="F850" s="31">
        <v>253214.77651986122</v>
      </c>
      <c r="G850" s="31">
        <v>740685.26729822741</v>
      </c>
      <c r="H850" s="31">
        <v>932879.22457840398</v>
      </c>
      <c r="I850" s="31">
        <f t="shared" si="182"/>
        <v>583338.71206494444</v>
      </c>
      <c r="J850" s="38">
        <f t="shared" si="183"/>
        <v>0.55245901872763936</v>
      </c>
      <c r="K850" s="31">
        <v>8636517.5976107605</v>
      </c>
      <c r="L850" s="31">
        <v>9163900.9135262724</v>
      </c>
      <c r="M850" s="31">
        <v>9468352.8357864376</v>
      </c>
      <c r="N850" s="31">
        <v>9352257.6714495607</v>
      </c>
      <c r="O850" s="31">
        <f t="shared" si="184"/>
        <v>9155257.2545932569</v>
      </c>
      <c r="P850" s="7">
        <f t="shared" si="185"/>
        <v>0.1195661081157334</v>
      </c>
      <c r="Q850" s="26">
        <v>0.25058487132830776</v>
      </c>
      <c r="R850" s="8">
        <v>110.09999847412109</v>
      </c>
      <c r="S850" s="7">
        <f t="shared" si="186"/>
        <v>0.24582477108627554</v>
      </c>
      <c r="T850" s="38">
        <f t="shared" si="187"/>
        <v>0.20532525017677225</v>
      </c>
      <c r="U850" s="31">
        <v>0</v>
      </c>
      <c r="V850" s="31">
        <v>3511.795166015625</v>
      </c>
      <c r="W850" s="31">
        <v>39198.70703125</v>
      </c>
      <c r="X850" s="31">
        <v>2713.847412109375</v>
      </c>
      <c r="Y850" s="31">
        <f t="shared" si="188"/>
        <v>11356.08740234375</v>
      </c>
      <c r="Z850" s="7">
        <f t="shared" si="189"/>
        <v>0.24181464786585205</v>
      </c>
      <c r="AA850" s="31" t="s">
        <v>1087</v>
      </c>
      <c r="AB850" s="31" t="s">
        <v>1088</v>
      </c>
      <c r="AC850" s="31" t="s">
        <v>1087</v>
      </c>
      <c r="AD850" s="31">
        <f t="shared" si="190"/>
        <v>0</v>
      </c>
      <c r="AE850" s="31">
        <f t="shared" si="191"/>
        <v>0</v>
      </c>
      <c r="AF850" s="7">
        <f t="shared" si="192"/>
        <v>0</v>
      </c>
      <c r="AG850" s="38">
        <f t="shared" si="193"/>
        <v>0.12090732393292603</v>
      </c>
      <c r="AH850" s="38">
        <f t="shared" si="194"/>
        <v>29.289719761244587</v>
      </c>
      <c r="AI850" s="38" t="str">
        <f t="shared" si="195"/>
        <v>G4</v>
      </c>
    </row>
    <row r="851" spans="1:35" x14ac:dyDescent="0.25">
      <c r="A851" s="1">
        <v>63470</v>
      </c>
      <c r="B851" s="1" t="s">
        <v>625</v>
      </c>
      <c r="C851" s="1">
        <v>63</v>
      </c>
      <c r="D851" s="1" t="s">
        <v>1184</v>
      </c>
      <c r="E851" s="31">
        <v>159753.85225513909</v>
      </c>
      <c r="F851" s="31">
        <v>144695.09813646114</v>
      </c>
      <c r="G851" s="31">
        <v>170825.30088001574</v>
      </c>
      <c r="H851" s="31">
        <v>163263.52347846306</v>
      </c>
      <c r="I851" s="31">
        <f t="shared" si="182"/>
        <v>159634.44368751976</v>
      </c>
      <c r="J851" s="38">
        <f t="shared" si="183"/>
        <v>0.14472113000161915</v>
      </c>
      <c r="K851" s="31">
        <v>8830031.6643872038</v>
      </c>
      <c r="L851" s="31">
        <v>8489185.5476875957</v>
      </c>
      <c r="M851" s="31">
        <v>8973613.3969292268</v>
      </c>
      <c r="N851" s="31">
        <v>8942419.3359507024</v>
      </c>
      <c r="O851" s="31">
        <f t="shared" si="184"/>
        <v>8808812.4862386826</v>
      </c>
      <c r="P851" s="7">
        <f t="shared" si="185"/>
        <v>0.11365192488537375</v>
      </c>
      <c r="Q851" s="26">
        <v>0.81855610181395466</v>
      </c>
      <c r="R851" s="8">
        <v>233.39999389648438</v>
      </c>
      <c r="S851" s="7">
        <f t="shared" si="186"/>
        <v>0.52112171540699381</v>
      </c>
      <c r="T851" s="38">
        <f t="shared" si="187"/>
        <v>0.48444324736877409</v>
      </c>
      <c r="U851" s="31">
        <v>0</v>
      </c>
      <c r="V851" s="31">
        <v>0</v>
      </c>
      <c r="W851" s="31">
        <v>0</v>
      </c>
      <c r="X851" s="31">
        <v>0</v>
      </c>
      <c r="Y851" s="31">
        <f t="shared" si="188"/>
        <v>0</v>
      </c>
      <c r="Z851" s="7">
        <f t="shared" si="189"/>
        <v>0</v>
      </c>
      <c r="AA851" s="31" t="s">
        <v>1085</v>
      </c>
      <c r="AB851" s="31" t="s">
        <v>1088</v>
      </c>
      <c r="AC851" s="31" t="s">
        <v>1088</v>
      </c>
      <c r="AD851" s="31">
        <f t="shared" si="190"/>
        <v>0</v>
      </c>
      <c r="AE851" s="31">
        <f t="shared" si="191"/>
        <v>1</v>
      </c>
      <c r="AF851" s="7">
        <f t="shared" si="192"/>
        <v>0.5</v>
      </c>
      <c r="AG851" s="38">
        <f t="shared" si="193"/>
        <v>0.25</v>
      </c>
      <c r="AH851" s="38">
        <f t="shared" si="194"/>
        <v>29.305479245679773</v>
      </c>
      <c r="AI851" s="38" t="str">
        <f t="shared" si="195"/>
        <v>G4</v>
      </c>
    </row>
    <row r="852" spans="1:35" x14ac:dyDescent="0.25">
      <c r="A852" s="1">
        <v>68705</v>
      </c>
      <c r="B852" s="1" t="s">
        <v>553</v>
      </c>
      <c r="C852" s="1">
        <v>68</v>
      </c>
      <c r="D852" s="1" t="s">
        <v>350</v>
      </c>
      <c r="E852" s="31">
        <v>214713.56534743813</v>
      </c>
      <c r="F852" s="31">
        <v>187720.87574539441</v>
      </c>
      <c r="G852" s="31">
        <v>311843.57745101664</v>
      </c>
      <c r="H852" s="31">
        <v>339105.75870269304</v>
      </c>
      <c r="I852" s="31">
        <f t="shared" si="182"/>
        <v>263345.94431163557</v>
      </c>
      <c r="J852" s="38">
        <f t="shared" si="183"/>
        <v>0.24452448686423175</v>
      </c>
      <c r="K852" s="31">
        <v>7066106.4379504351</v>
      </c>
      <c r="L852" s="31">
        <v>8167364.2791844411</v>
      </c>
      <c r="M852" s="31">
        <v>11248143.525401182</v>
      </c>
      <c r="N852" s="31">
        <v>10410489.450025585</v>
      </c>
      <c r="O852" s="31">
        <f t="shared" si="184"/>
        <v>9223025.9231404103</v>
      </c>
      <c r="P852" s="7">
        <f t="shared" si="185"/>
        <v>0.12072299186655158</v>
      </c>
      <c r="Q852" s="26">
        <v>0.18905007019185774</v>
      </c>
      <c r="R852" s="8">
        <v>42.400001525878906</v>
      </c>
      <c r="S852" s="7">
        <f t="shared" si="186"/>
        <v>9.4668218107258437E-2</v>
      </c>
      <c r="T852" s="38">
        <f t="shared" si="187"/>
        <v>0.13481376005522258</v>
      </c>
      <c r="U852" s="31">
        <v>0</v>
      </c>
      <c r="V852" s="31">
        <v>0</v>
      </c>
      <c r="W852" s="31">
        <v>0</v>
      </c>
      <c r="X852" s="31">
        <v>0</v>
      </c>
      <c r="Y852" s="31">
        <f t="shared" si="188"/>
        <v>0</v>
      </c>
      <c r="Z852" s="7">
        <f t="shared" si="189"/>
        <v>0</v>
      </c>
      <c r="AA852" s="31" t="s">
        <v>1085</v>
      </c>
      <c r="AB852" s="31" t="s">
        <v>1086</v>
      </c>
      <c r="AC852" s="31" t="s">
        <v>1087</v>
      </c>
      <c r="AD852" s="31">
        <f t="shared" si="190"/>
        <v>1</v>
      </c>
      <c r="AE852" s="31">
        <f t="shared" si="191"/>
        <v>2</v>
      </c>
      <c r="AF852" s="7">
        <f t="shared" si="192"/>
        <v>1</v>
      </c>
      <c r="AG852" s="38">
        <f t="shared" si="193"/>
        <v>0.5</v>
      </c>
      <c r="AH852" s="38">
        <f t="shared" si="194"/>
        <v>29.311274897315148</v>
      </c>
      <c r="AI852" s="38" t="str">
        <f t="shared" si="195"/>
        <v>G4</v>
      </c>
    </row>
    <row r="853" spans="1:35" x14ac:dyDescent="0.25">
      <c r="A853" s="1">
        <v>25245</v>
      </c>
      <c r="B853" s="1" t="s">
        <v>653</v>
      </c>
      <c r="C853" s="1">
        <v>25</v>
      </c>
      <c r="D853" s="1" t="s">
        <v>61</v>
      </c>
      <c r="E853" s="31">
        <v>233642.24568646285</v>
      </c>
      <c r="F853" s="31">
        <v>286720.9724568422</v>
      </c>
      <c r="G853" s="31">
        <v>289609.31737478031</v>
      </c>
      <c r="H853" s="31">
        <v>301976.3755029529</v>
      </c>
      <c r="I853" s="31">
        <f t="shared" si="182"/>
        <v>277987.22775525955</v>
      </c>
      <c r="J853" s="38">
        <f t="shared" si="183"/>
        <v>0.25861404518377346</v>
      </c>
      <c r="K853" s="31">
        <v>8288915.3130704416</v>
      </c>
      <c r="L853" s="31">
        <v>7208981.9094049158</v>
      </c>
      <c r="M853" s="31">
        <v>7709366.8325744467</v>
      </c>
      <c r="N853" s="31">
        <v>7413605.2027243683</v>
      </c>
      <c r="O853" s="31">
        <f t="shared" si="184"/>
        <v>7655217.3144435426</v>
      </c>
      <c r="P853" s="7">
        <f t="shared" si="185"/>
        <v>9.3958819828373674E-2</v>
      </c>
      <c r="Q853" s="26">
        <v>0.38182484426529867</v>
      </c>
      <c r="R853" s="8">
        <v>280.70001220703125</v>
      </c>
      <c r="S853" s="7">
        <f t="shared" si="186"/>
        <v>0.62673040146251513</v>
      </c>
      <c r="T853" s="38">
        <f t="shared" si="187"/>
        <v>0.36750468851872914</v>
      </c>
      <c r="U853" s="31">
        <v>0</v>
      </c>
      <c r="V853" s="31">
        <v>0</v>
      </c>
      <c r="W853" s="31">
        <v>0</v>
      </c>
      <c r="X853" s="31">
        <v>1909.108154296875</v>
      </c>
      <c r="Y853" s="31">
        <f t="shared" si="188"/>
        <v>477.27703857421875</v>
      </c>
      <c r="Z853" s="7">
        <f t="shared" si="189"/>
        <v>1.0163058360528445E-2</v>
      </c>
      <c r="AA853" s="31" t="s">
        <v>1085</v>
      </c>
      <c r="AB853" s="31" t="s">
        <v>1088</v>
      </c>
      <c r="AC853" s="31" t="s">
        <v>1088</v>
      </c>
      <c r="AD853" s="31">
        <f t="shared" si="190"/>
        <v>0</v>
      </c>
      <c r="AE853" s="31">
        <f t="shared" si="191"/>
        <v>1</v>
      </c>
      <c r="AF853" s="7">
        <f t="shared" si="192"/>
        <v>0.5</v>
      </c>
      <c r="AG853" s="38">
        <f t="shared" si="193"/>
        <v>0.25508152918026422</v>
      </c>
      <c r="AH853" s="38">
        <f t="shared" si="194"/>
        <v>29.37334209609223</v>
      </c>
      <c r="AI853" s="38" t="str">
        <f t="shared" si="195"/>
        <v>G4</v>
      </c>
    </row>
    <row r="854" spans="1:35" x14ac:dyDescent="0.25">
      <c r="A854" s="1">
        <v>5736</v>
      </c>
      <c r="B854" s="1" t="s">
        <v>30</v>
      </c>
      <c r="C854" s="1">
        <v>5</v>
      </c>
      <c r="D854" s="1" t="s">
        <v>15</v>
      </c>
      <c r="E854" s="31">
        <v>144467.43606967013</v>
      </c>
      <c r="F854" s="31">
        <v>167366.14614191797</v>
      </c>
      <c r="G854" s="31">
        <v>212771.97503451098</v>
      </c>
      <c r="H854" s="31">
        <v>189057.02698145865</v>
      </c>
      <c r="I854" s="31">
        <f t="shared" si="182"/>
        <v>178415.64605688944</v>
      </c>
      <c r="J854" s="38">
        <f t="shared" si="183"/>
        <v>0.16279460334931162</v>
      </c>
      <c r="K854" s="31">
        <v>10340717.682478113</v>
      </c>
      <c r="L854" s="31">
        <v>12596869.406469762</v>
      </c>
      <c r="M854" s="31">
        <v>11476935.815305928</v>
      </c>
      <c r="N854" s="31">
        <v>10920777.732881984</v>
      </c>
      <c r="O854" s="31">
        <f t="shared" si="184"/>
        <v>11333825.159283947</v>
      </c>
      <c r="P854" s="7">
        <f t="shared" si="185"/>
        <v>0.15675659544598125</v>
      </c>
      <c r="Q854" s="26">
        <v>0.7948922188480112</v>
      </c>
      <c r="R854" s="8">
        <v>165.39999389648438</v>
      </c>
      <c r="S854" s="7">
        <f t="shared" si="186"/>
        <v>0.36929533334036879</v>
      </c>
      <c r="T854" s="38">
        <f t="shared" si="187"/>
        <v>0.44031471587812043</v>
      </c>
      <c r="U854" s="31">
        <v>1410.197998046875</v>
      </c>
      <c r="V854" s="31">
        <v>1690.943359375</v>
      </c>
      <c r="W854" s="31">
        <v>3637.681396484375</v>
      </c>
      <c r="X854" s="31">
        <v>4072.161376953125</v>
      </c>
      <c r="Y854" s="31">
        <f t="shared" si="188"/>
        <v>2702.7460327148438</v>
      </c>
      <c r="Z854" s="7">
        <f t="shared" si="189"/>
        <v>5.7551827228529563E-2</v>
      </c>
      <c r="AA854" s="31" t="s">
        <v>1087</v>
      </c>
      <c r="AB854" s="31" t="s">
        <v>1086</v>
      </c>
      <c r="AC854" s="31" t="s">
        <v>1086</v>
      </c>
      <c r="AD854" s="31">
        <f t="shared" si="190"/>
        <v>1</v>
      </c>
      <c r="AE854" s="31">
        <f t="shared" si="191"/>
        <v>1</v>
      </c>
      <c r="AF854" s="7">
        <f t="shared" si="192"/>
        <v>0.5</v>
      </c>
      <c r="AG854" s="38">
        <f t="shared" si="193"/>
        <v>0.27877591361426479</v>
      </c>
      <c r="AH854" s="38">
        <f t="shared" si="194"/>
        <v>29.396174428056561</v>
      </c>
      <c r="AI854" s="38" t="str">
        <f t="shared" si="195"/>
        <v>G4</v>
      </c>
    </row>
    <row r="855" spans="1:35" x14ac:dyDescent="0.25">
      <c r="A855" s="1">
        <v>15362</v>
      </c>
      <c r="B855" s="1" t="s">
        <v>583</v>
      </c>
      <c r="C855" s="1">
        <v>15</v>
      </c>
      <c r="D855" s="1" t="s">
        <v>827</v>
      </c>
      <c r="E855" s="31">
        <v>573798.52981081873</v>
      </c>
      <c r="F855" s="31">
        <v>471822.51277620485</v>
      </c>
      <c r="G855" s="31">
        <v>237706.94873220063</v>
      </c>
      <c r="H855" s="31">
        <v>672117.09767516493</v>
      </c>
      <c r="I855" s="31">
        <f t="shared" si="182"/>
        <v>488861.27224859729</v>
      </c>
      <c r="J855" s="38">
        <f t="shared" si="183"/>
        <v>0.46154175704774847</v>
      </c>
      <c r="K855" s="31">
        <v>10257933.984982593</v>
      </c>
      <c r="L855" s="31">
        <v>10531426.665873766</v>
      </c>
      <c r="M855" s="31">
        <v>12713522.236456957</v>
      </c>
      <c r="N855" s="31">
        <v>14574335.389687112</v>
      </c>
      <c r="O855" s="31">
        <f t="shared" si="184"/>
        <v>12019304.569250107</v>
      </c>
      <c r="P855" s="7">
        <f t="shared" si="185"/>
        <v>0.16845846310711884</v>
      </c>
      <c r="Q855" s="26">
        <v>0.43678160919540232</v>
      </c>
      <c r="R855" s="8">
        <v>295</v>
      </c>
      <c r="S855" s="7">
        <f t="shared" si="186"/>
        <v>0.65865856925962307</v>
      </c>
      <c r="T855" s="38">
        <f t="shared" si="187"/>
        <v>0.42129954718738144</v>
      </c>
      <c r="U855" s="31">
        <v>0</v>
      </c>
      <c r="V855" s="31">
        <v>0</v>
      </c>
      <c r="W855" s="31">
        <v>0</v>
      </c>
      <c r="X855" s="31">
        <v>0</v>
      </c>
      <c r="Y855" s="31">
        <f t="shared" si="188"/>
        <v>0</v>
      </c>
      <c r="Z855" s="7">
        <f t="shared" si="189"/>
        <v>0</v>
      </c>
      <c r="AA855" s="31" t="s">
        <v>1087</v>
      </c>
      <c r="AB855" s="31" t="s">
        <v>1088</v>
      </c>
      <c r="AC855" s="31" t="s">
        <v>1088</v>
      </c>
      <c r="AD855" s="31">
        <f t="shared" si="190"/>
        <v>0</v>
      </c>
      <c r="AE855" s="31">
        <f t="shared" si="191"/>
        <v>0</v>
      </c>
      <c r="AF855" s="7">
        <f t="shared" si="192"/>
        <v>0</v>
      </c>
      <c r="AG855" s="38">
        <f t="shared" si="193"/>
        <v>0</v>
      </c>
      <c r="AH855" s="38">
        <f t="shared" si="194"/>
        <v>29.428043474504335</v>
      </c>
      <c r="AI855" s="38" t="str">
        <f t="shared" si="195"/>
        <v>G4</v>
      </c>
    </row>
    <row r="856" spans="1:35" x14ac:dyDescent="0.25">
      <c r="A856" s="1">
        <v>25839</v>
      </c>
      <c r="B856" s="1" t="s">
        <v>239</v>
      </c>
      <c r="C856" s="1">
        <v>25</v>
      </c>
      <c r="D856" s="1" t="s">
        <v>61</v>
      </c>
      <c r="E856" s="31">
        <v>195908.26270971587</v>
      </c>
      <c r="F856" s="31">
        <v>174449.38089458336</v>
      </c>
      <c r="G856" s="31">
        <v>207729.43039989233</v>
      </c>
      <c r="H856" s="31">
        <v>252686.04230871785</v>
      </c>
      <c r="I856" s="31">
        <f t="shared" si="182"/>
        <v>207693.27907822735</v>
      </c>
      <c r="J856" s="38">
        <f t="shared" si="183"/>
        <v>0.19096897204455882</v>
      </c>
      <c r="K856" s="31">
        <v>53818000.991417944</v>
      </c>
      <c r="L856" s="31">
        <v>55919235.333239608</v>
      </c>
      <c r="M856" s="31">
        <v>60047861.396035969</v>
      </c>
      <c r="N856" s="31">
        <v>73134388.197250351</v>
      </c>
      <c r="O856" s="31">
        <f t="shared" si="184"/>
        <v>60729871.479485974</v>
      </c>
      <c r="P856" s="7">
        <f t="shared" si="185"/>
        <v>1</v>
      </c>
      <c r="Q856" s="26">
        <v>0.11942526590781863</v>
      </c>
      <c r="R856" s="8">
        <v>44.400001525878906</v>
      </c>
      <c r="S856" s="7">
        <f t="shared" si="186"/>
        <v>9.9133699932747399E-2</v>
      </c>
      <c r="T856" s="38">
        <f t="shared" si="187"/>
        <v>0.40618632194685533</v>
      </c>
      <c r="U856" s="31">
        <v>0</v>
      </c>
      <c r="V856" s="31">
        <v>527.56024169921875</v>
      </c>
      <c r="W856" s="31">
        <v>4303.24951171875</v>
      </c>
      <c r="X856" s="31">
        <v>9330.0986328125</v>
      </c>
      <c r="Y856" s="31">
        <f t="shared" si="188"/>
        <v>3540.2270965576172</v>
      </c>
      <c r="Z856" s="7">
        <f t="shared" si="189"/>
        <v>7.5385010557645446E-2</v>
      </c>
      <c r="AA856" s="31" t="s">
        <v>1085</v>
      </c>
      <c r="AB856" s="31" t="s">
        <v>1087</v>
      </c>
      <c r="AC856" s="31" t="s">
        <v>1087</v>
      </c>
      <c r="AD856" s="31">
        <f t="shared" si="190"/>
        <v>0</v>
      </c>
      <c r="AE856" s="31">
        <f t="shared" si="191"/>
        <v>1</v>
      </c>
      <c r="AF856" s="7">
        <f t="shared" si="192"/>
        <v>0.5</v>
      </c>
      <c r="AG856" s="38">
        <f t="shared" si="193"/>
        <v>0.28769250527882273</v>
      </c>
      <c r="AH856" s="38">
        <f t="shared" si="194"/>
        <v>29.49492664234123</v>
      </c>
      <c r="AI856" s="38" t="str">
        <f t="shared" si="195"/>
        <v>G4</v>
      </c>
    </row>
    <row r="857" spans="1:35" x14ac:dyDescent="0.25">
      <c r="A857" s="1">
        <v>73200</v>
      </c>
      <c r="B857" s="1" t="s">
        <v>545</v>
      </c>
      <c r="C857" s="1">
        <v>73</v>
      </c>
      <c r="D857" s="1" t="s">
        <v>35</v>
      </c>
      <c r="E857" s="31">
        <v>282226.59456888452</v>
      </c>
      <c r="F857" s="31">
        <v>312776.20563039824</v>
      </c>
      <c r="G857" s="31">
        <v>306620.31769464933</v>
      </c>
      <c r="H857" s="31">
        <v>317655.24768241856</v>
      </c>
      <c r="I857" s="31">
        <f t="shared" si="182"/>
        <v>304819.59139408765</v>
      </c>
      <c r="J857" s="38">
        <f t="shared" si="183"/>
        <v>0.28443528918851646</v>
      </c>
      <c r="K857" s="31">
        <v>5681533.2800640306</v>
      </c>
      <c r="L857" s="31">
        <v>19076129.495217793</v>
      </c>
      <c r="M857" s="31">
        <v>21089524.469864979</v>
      </c>
      <c r="N857" s="31">
        <v>24076722.227442365</v>
      </c>
      <c r="O857" s="31">
        <f t="shared" si="184"/>
        <v>17480977.368147291</v>
      </c>
      <c r="P857" s="7">
        <f t="shared" si="185"/>
        <v>0.26169506711289758</v>
      </c>
      <c r="Q857" s="26">
        <v>0.19158110882956877</v>
      </c>
      <c r="R857" s="8">
        <v>122.30000305175781</v>
      </c>
      <c r="S857" s="7">
        <f t="shared" si="186"/>
        <v>0.27306422044243506</v>
      </c>
      <c r="T857" s="38">
        <f t="shared" si="187"/>
        <v>0.24211346546163381</v>
      </c>
      <c r="U857" s="31">
        <v>20044.52734375</v>
      </c>
      <c r="V857" s="31">
        <v>17515.60546875</v>
      </c>
      <c r="W857" s="31">
        <v>0</v>
      </c>
      <c r="X857" s="31">
        <v>4385.4208984375</v>
      </c>
      <c r="Y857" s="31">
        <f t="shared" si="188"/>
        <v>10486.388427734375</v>
      </c>
      <c r="Z857" s="7">
        <f t="shared" si="189"/>
        <v>0.22329542167082875</v>
      </c>
      <c r="AA857" s="31" t="s">
        <v>1085</v>
      </c>
      <c r="AB857" s="31" t="s">
        <v>1088</v>
      </c>
      <c r="AC857" s="31" t="s">
        <v>1088</v>
      </c>
      <c r="AD857" s="31">
        <f t="shared" si="190"/>
        <v>0</v>
      </c>
      <c r="AE857" s="31">
        <f t="shared" si="191"/>
        <v>1</v>
      </c>
      <c r="AF857" s="7">
        <f t="shared" si="192"/>
        <v>0.5</v>
      </c>
      <c r="AG857" s="38">
        <f t="shared" si="193"/>
        <v>0.36164771083541436</v>
      </c>
      <c r="AH857" s="38">
        <f t="shared" si="194"/>
        <v>29.60654884951882</v>
      </c>
      <c r="AI857" s="38" t="str">
        <f t="shared" si="195"/>
        <v>G4</v>
      </c>
    </row>
    <row r="858" spans="1:35" x14ac:dyDescent="0.25">
      <c r="A858" s="1">
        <v>73349</v>
      </c>
      <c r="B858" s="1" t="s">
        <v>954</v>
      </c>
      <c r="C858" s="1">
        <v>73</v>
      </c>
      <c r="D858" s="1" t="s">
        <v>35</v>
      </c>
      <c r="E858" s="31">
        <v>211101.49345690469</v>
      </c>
      <c r="F858" s="31">
        <v>211194.37609567688</v>
      </c>
      <c r="G858" s="31">
        <v>232639.00247956644</v>
      </c>
      <c r="H858" s="31">
        <v>256245.53116550986</v>
      </c>
      <c r="I858" s="31">
        <f t="shared" si="182"/>
        <v>227795.10079941447</v>
      </c>
      <c r="J858" s="38">
        <f t="shared" si="183"/>
        <v>0.21031330005789539</v>
      </c>
      <c r="K858" s="31">
        <v>5680266.192572101</v>
      </c>
      <c r="L858" s="31">
        <v>6265789.1308813095</v>
      </c>
      <c r="M858" s="31">
        <v>6662720.9122011671</v>
      </c>
      <c r="N858" s="31">
        <v>6859189.0030374266</v>
      </c>
      <c r="O858" s="31">
        <f t="shared" si="184"/>
        <v>6366991.3096730011</v>
      </c>
      <c r="P858" s="7">
        <f t="shared" si="185"/>
        <v>7.1967422265892464E-2</v>
      </c>
      <c r="Q858" s="26">
        <v>0.96941204955409388</v>
      </c>
      <c r="R858" s="8">
        <v>315.29998779296875</v>
      </c>
      <c r="S858" s="7">
        <f t="shared" si="186"/>
        <v>0.70398318253319803</v>
      </c>
      <c r="T858" s="38">
        <f t="shared" si="187"/>
        <v>0.58178755145106142</v>
      </c>
      <c r="U858" s="31">
        <v>706.55377197265625</v>
      </c>
      <c r="V858" s="31">
        <v>33881.07421875</v>
      </c>
      <c r="W858" s="31">
        <v>1324.1527099609375</v>
      </c>
      <c r="X858" s="31">
        <v>1017.3943481445313</v>
      </c>
      <c r="Y858" s="31">
        <f t="shared" si="188"/>
        <v>9232.2937622070313</v>
      </c>
      <c r="Z858" s="7">
        <f t="shared" si="189"/>
        <v>0.19659093717801393</v>
      </c>
      <c r="AA858" s="31" t="s">
        <v>1087</v>
      </c>
      <c r="AB858" s="31" t="s">
        <v>1088</v>
      </c>
      <c r="AC858" s="31" t="s">
        <v>1087</v>
      </c>
      <c r="AD858" s="31">
        <f t="shared" si="190"/>
        <v>0</v>
      </c>
      <c r="AE858" s="31">
        <f t="shared" si="191"/>
        <v>0</v>
      </c>
      <c r="AF858" s="7">
        <f t="shared" si="192"/>
        <v>0</v>
      </c>
      <c r="AG858" s="38">
        <f t="shared" si="193"/>
        <v>9.8295468589006965E-2</v>
      </c>
      <c r="AH858" s="38">
        <f t="shared" si="194"/>
        <v>29.679877336598793</v>
      </c>
      <c r="AI858" s="38" t="str">
        <f t="shared" si="195"/>
        <v>G4</v>
      </c>
    </row>
    <row r="859" spans="1:35" x14ac:dyDescent="0.25">
      <c r="A859" s="1">
        <v>5858</v>
      </c>
      <c r="B859" s="1" t="s">
        <v>39</v>
      </c>
      <c r="C859" s="1">
        <v>5</v>
      </c>
      <c r="D859" s="1" t="s">
        <v>15</v>
      </c>
      <c r="E859" s="31">
        <v>169577.63824144326</v>
      </c>
      <c r="F859" s="31">
        <v>164469.62021150935</v>
      </c>
      <c r="G859" s="31">
        <v>212090.94556018073</v>
      </c>
      <c r="H859" s="31">
        <v>279682.45981912449</v>
      </c>
      <c r="I859" s="31">
        <f t="shared" si="182"/>
        <v>206455.16595806443</v>
      </c>
      <c r="J859" s="38">
        <f t="shared" si="183"/>
        <v>0.1897775145415404</v>
      </c>
      <c r="K859" s="31">
        <v>14149886.175797682</v>
      </c>
      <c r="L859" s="31">
        <v>9596071.9506123587</v>
      </c>
      <c r="M859" s="31">
        <v>17831486.786582779</v>
      </c>
      <c r="N859" s="31">
        <v>10187449.214570031</v>
      </c>
      <c r="O859" s="31">
        <f t="shared" si="184"/>
        <v>12941223.531890713</v>
      </c>
      <c r="P859" s="7">
        <f t="shared" si="185"/>
        <v>0.18419660715384692</v>
      </c>
      <c r="Q859" s="26">
        <v>0.60139712108382726</v>
      </c>
      <c r="R859" s="8">
        <v>252.30000305175781</v>
      </c>
      <c r="S859" s="7">
        <f t="shared" si="186"/>
        <v>0.56332053909921809</v>
      </c>
      <c r="T859" s="38">
        <f t="shared" si="187"/>
        <v>0.44963808911229747</v>
      </c>
      <c r="U859" s="31">
        <v>80.528450012207031</v>
      </c>
      <c r="V859" s="31">
        <v>301.54022216796875</v>
      </c>
      <c r="W859" s="31">
        <v>0</v>
      </c>
      <c r="X859" s="31">
        <v>0</v>
      </c>
      <c r="Y859" s="31">
        <f t="shared" si="188"/>
        <v>95.517168045043945</v>
      </c>
      <c r="Z859" s="7">
        <f t="shared" si="189"/>
        <v>2.0339267863673455E-3</v>
      </c>
      <c r="AA859" s="31" t="s">
        <v>1085</v>
      </c>
      <c r="AB859" s="31" t="s">
        <v>1088</v>
      </c>
      <c r="AC859" s="31" t="s">
        <v>1087</v>
      </c>
      <c r="AD859" s="31">
        <f t="shared" si="190"/>
        <v>0</v>
      </c>
      <c r="AE859" s="31">
        <f t="shared" si="191"/>
        <v>1</v>
      </c>
      <c r="AF859" s="7">
        <f t="shared" si="192"/>
        <v>0.5</v>
      </c>
      <c r="AG859" s="38">
        <f t="shared" si="193"/>
        <v>0.25101696339318369</v>
      </c>
      <c r="AH859" s="38">
        <f t="shared" si="194"/>
        <v>29.68108556823405</v>
      </c>
      <c r="AI859" s="38" t="str">
        <f t="shared" si="195"/>
        <v>G4</v>
      </c>
    </row>
    <row r="860" spans="1:35" x14ac:dyDescent="0.25">
      <c r="A860" s="1">
        <v>5030</v>
      </c>
      <c r="B860" s="1" t="s">
        <v>592</v>
      </c>
      <c r="C860" s="1">
        <v>5</v>
      </c>
      <c r="D860" s="1" t="s">
        <v>15</v>
      </c>
      <c r="E860" s="31">
        <v>158172.74123089874</v>
      </c>
      <c r="F860" s="31">
        <v>181978.36984975287</v>
      </c>
      <c r="G860" s="31">
        <v>212207.43424193049</v>
      </c>
      <c r="H860" s="31">
        <v>241246.76351558533</v>
      </c>
      <c r="I860" s="31">
        <f t="shared" si="182"/>
        <v>198401.32720954187</v>
      </c>
      <c r="J860" s="38">
        <f t="shared" si="183"/>
        <v>0.18202716730043772</v>
      </c>
      <c r="K860" s="31">
        <v>9340399.547440283</v>
      </c>
      <c r="L860" s="31">
        <v>8894506.3987822402</v>
      </c>
      <c r="M860" s="31">
        <v>10271812.582650922</v>
      </c>
      <c r="N860" s="31">
        <v>10111797.896680957</v>
      </c>
      <c r="O860" s="31">
        <f t="shared" si="184"/>
        <v>9654629.1063886005</v>
      </c>
      <c r="P860" s="7">
        <f t="shared" si="185"/>
        <v>0.12809092044189035</v>
      </c>
      <c r="Q860" s="26">
        <v>0.56697682287261042</v>
      </c>
      <c r="R860" s="8">
        <v>215</v>
      </c>
      <c r="S860" s="7">
        <f t="shared" si="186"/>
        <v>0.48003929624006431</v>
      </c>
      <c r="T860" s="38">
        <f t="shared" si="187"/>
        <v>0.39170234651818836</v>
      </c>
      <c r="U860" s="31">
        <v>4172.0087890625</v>
      </c>
      <c r="V860" s="31">
        <v>2658.782958984375</v>
      </c>
      <c r="W860" s="31">
        <v>10947.162109375</v>
      </c>
      <c r="X860" s="31">
        <v>8064.5576171875</v>
      </c>
      <c r="Y860" s="31">
        <f t="shared" si="188"/>
        <v>6460.6278686523438</v>
      </c>
      <c r="Z860" s="7">
        <f t="shared" si="189"/>
        <v>0.13757154182593237</v>
      </c>
      <c r="AA860" s="31" t="s">
        <v>1085</v>
      </c>
      <c r="AB860" s="31" t="s">
        <v>1088</v>
      </c>
      <c r="AC860" s="31" t="s">
        <v>1087</v>
      </c>
      <c r="AD860" s="31">
        <f t="shared" si="190"/>
        <v>0</v>
      </c>
      <c r="AE860" s="31">
        <f t="shared" si="191"/>
        <v>1</v>
      </c>
      <c r="AF860" s="7">
        <f t="shared" si="192"/>
        <v>0.5</v>
      </c>
      <c r="AG860" s="38">
        <f t="shared" si="193"/>
        <v>0.31878577091296617</v>
      </c>
      <c r="AH860" s="38">
        <f t="shared" si="194"/>
        <v>29.750509491053073</v>
      </c>
      <c r="AI860" s="38" t="str">
        <f t="shared" si="195"/>
        <v>G4</v>
      </c>
    </row>
    <row r="861" spans="1:35" x14ac:dyDescent="0.25">
      <c r="A861" s="1">
        <v>17446</v>
      </c>
      <c r="B861" s="1" t="s">
        <v>251</v>
      </c>
      <c r="C861" s="1">
        <v>17</v>
      </c>
      <c r="D861" s="1" t="s">
        <v>96</v>
      </c>
      <c r="E861" s="31">
        <v>106198.30270962395</v>
      </c>
      <c r="F861" s="31">
        <v>88502.272097259614</v>
      </c>
      <c r="G861" s="31">
        <v>117599.1433078229</v>
      </c>
      <c r="H861" s="31">
        <v>106753.96362053783</v>
      </c>
      <c r="I861" s="31">
        <f t="shared" si="182"/>
        <v>104763.42043381107</v>
      </c>
      <c r="J861" s="38">
        <f t="shared" si="183"/>
        <v>9.1917802672912025E-2</v>
      </c>
      <c r="K861" s="31">
        <v>7887656.0471359706</v>
      </c>
      <c r="L861" s="31">
        <v>8409133.0300148204</v>
      </c>
      <c r="M861" s="31">
        <v>8479484.7800982352</v>
      </c>
      <c r="N861" s="31">
        <v>9824426.6977897659</v>
      </c>
      <c r="O861" s="31">
        <f t="shared" si="184"/>
        <v>8650175.1387596987</v>
      </c>
      <c r="P861" s="7">
        <f t="shared" si="185"/>
        <v>0.1109438154668799</v>
      </c>
      <c r="Q861" s="26">
        <v>0.3731650029359953</v>
      </c>
      <c r="R861" s="8">
        <v>123.69999694824219</v>
      </c>
      <c r="S861" s="7">
        <f t="shared" si="186"/>
        <v>0.27619004409270831</v>
      </c>
      <c r="T861" s="38">
        <f t="shared" si="187"/>
        <v>0.25343295416519451</v>
      </c>
      <c r="U861" s="31">
        <v>18723.74609375</v>
      </c>
      <c r="V861" s="31">
        <v>0</v>
      </c>
      <c r="W861" s="31">
        <v>0</v>
      </c>
      <c r="X861" s="31">
        <v>0</v>
      </c>
      <c r="Y861" s="31">
        <f t="shared" si="188"/>
        <v>4680.9365234375</v>
      </c>
      <c r="Z861" s="7">
        <f t="shared" si="189"/>
        <v>9.9675088522463401E-2</v>
      </c>
      <c r="AA861" s="31" t="s">
        <v>1085</v>
      </c>
      <c r="AB861" s="31" t="s">
        <v>1086</v>
      </c>
      <c r="AC861" s="31" t="s">
        <v>1088</v>
      </c>
      <c r="AD861" s="31">
        <f t="shared" si="190"/>
        <v>1</v>
      </c>
      <c r="AE861" s="31">
        <f t="shared" si="191"/>
        <v>2</v>
      </c>
      <c r="AF861" s="7">
        <f t="shared" si="192"/>
        <v>1</v>
      </c>
      <c r="AG861" s="38">
        <f t="shared" si="193"/>
        <v>0.54983754426123166</v>
      </c>
      <c r="AH861" s="38">
        <f t="shared" si="194"/>
        <v>29.839610036644608</v>
      </c>
      <c r="AI861" s="38" t="str">
        <f t="shared" si="195"/>
        <v>G4</v>
      </c>
    </row>
    <row r="862" spans="1:35" x14ac:dyDescent="0.25">
      <c r="A862" s="1">
        <v>5154</v>
      </c>
      <c r="B862" s="1" t="s">
        <v>657</v>
      </c>
      <c r="C862" s="1">
        <v>5</v>
      </c>
      <c r="D862" s="1" t="s">
        <v>15</v>
      </c>
      <c r="E862" s="31">
        <v>127933.01842366574</v>
      </c>
      <c r="F862" s="31">
        <v>157439.06760077528</v>
      </c>
      <c r="G862" s="31">
        <v>164659.31674024335</v>
      </c>
      <c r="H862" s="31">
        <v>186226.17461050325</v>
      </c>
      <c r="I862" s="31">
        <f t="shared" si="182"/>
        <v>159064.39434379688</v>
      </c>
      <c r="J862" s="38">
        <f t="shared" si="183"/>
        <v>0.14417256173543361</v>
      </c>
      <c r="K862" s="31">
        <v>9133972.7818986941</v>
      </c>
      <c r="L862" s="31">
        <v>9544201.8634479456</v>
      </c>
      <c r="M862" s="31">
        <v>8846503.4965124726</v>
      </c>
      <c r="N862" s="31">
        <v>8028713.4949058574</v>
      </c>
      <c r="O862" s="31">
        <f t="shared" si="184"/>
        <v>8888347.9091912434</v>
      </c>
      <c r="P862" s="7">
        <f t="shared" si="185"/>
        <v>0.11500967973582128</v>
      </c>
      <c r="Q862" s="26">
        <v>0.82180300977105769</v>
      </c>
      <c r="R862" s="8">
        <v>158.80000305175781</v>
      </c>
      <c r="S862" s="7">
        <f t="shared" si="186"/>
        <v>0.35455926375760877</v>
      </c>
      <c r="T862" s="38">
        <f t="shared" si="187"/>
        <v>0.43045731775482926</v>
      </c>
      <c r="U862" s="31">
        <v>0</v>
      </c>
      <c r="V862" s="31">
        <v>0</v>
      </c>
      <c r="W862" s="31">
        <v>8309.7763671875</v>
      </c>
      <c r="X862" s="31">
        <v>18644.578125</v>
      </c>
      <c r="Y862" s="31">
        <f t="shared" si="188"/>
        <v>6738.588623046875</v>
      </c>
      <c r="Z862" s="7">
        <f t="shared" si="189"/>
        <v>0.14349039218019854</v>
      </c>
      <c r="AA862" s="31" t="s">
        <v>1087</v>
      </c>
      <c r="AB862" s="31" t="s">
        <v>1086</v>
      </c>
      <c r="AC862" s="31" t="s">
        <v>1086</v>
      </c>
      <c r="AD862" s="31">
        <f t="shared" si="190"/>
        <v>1</v>
      </c>
      <c r="AE862" s="31">
        <f t="shared" si="191"/>
        <v>1</v>
      </c>
      <c r="AF862" s="7">
        <f t="shared" si="192"/>
        <v>0.5</v>
      </c>
      <c r="AG862" s="38">
        <f t="shared" si="193"/>
        <v>0.32174519609009927</v>
      </c>
      <c r="AH862" s="38">
        <f t="shared" si="194"/>
        <v>29.879169186012071</v>
      </c>
      <c r="AI862" s="38" t="str">
        <f t="shared" si="195"/>
        <v>G4</v>
      </c>
    </row>
    <row r="863" spans="1:35" x14ac:dyDescent="0.25">
      <c r="A863" s="1">
        <v>68190</v>
      </c>
      <c r="B863" s="1" t="s">
        <v>1024</v>
      </c>
      <c r="C863" s="1">
        <v>68</v>
      </c>
      <c r="D863" s="1" t="s">
        <v>350</v>
      </c>
      <c r="E863" s="31">
        <v>260455.73472769579</v>
      </c>
      <c r="F863" s="31">
        <v>253548.05399875547</v>
      </c>
      <c r="G863" s="31">
        <v>360832.38298524841</v>
      </c>
      <c r="H863" s="31">
        <v>393785.08283261932</v>
      </c>
      <c r="I863" s="31">
        <f t="shared" si="182"/>
        <v>317155.31363607972</v>
      </c>
      <c r="J863" s="38">
        <f t="shared" si="183"/>
        <v>0.29630616639757046</v>
      </c>
      <c r="K863" s="31">
        <v>11128151.739698643</v>
      </c>
      <c r="L863" s="31">
        <v>21553607.926477417</v>
      </c>
      <c r="M863" s="31">
        <v>15029975.322507732</v>
      </c>
      <c r="N863" s="31">
        <v>15796843.025631376</v>
      </c>
      <c r="O863" s="31">
        <f t="shared" si="184"/>
        <v>15877144.503578791</v>
      </c>
      <c r="P863" s="7">
        <f t="shared" si="185"/>
        <v>0.23431592244582397</v>
      </c>
      <c r="Q863" s="26">
        <v>0.40021907763843245</v>
      </c>
      <c r="R863" s="8">
        <v>180</v>
      </c>
      <c r="S863" s="7">
        <f t="shared" si="186"/>
        <v>0.40189336429400735</v>
      </c>
      <c r="T863" s="38">
        <f t="shared" si="187"/>
        <v>0.3454761214594213</v>
      </c>
      <c r="U863" s="31">
        <v>0</v>
      </c>
      <c r="V863" s="31">
        <v>0</v>
      </c>
      <c r="W863" s="31">
        <v>0</v>
      </c>
      <c r="X863" s="31">
        <v>1777.9715576171875</v>
      </c>
      <c r="Y863" s="31">
        <f t="shared" si="188"/>
        <v>444.49288940429688</v>
      </c>
      <c r="Z863" s="7">
        <f t="shared" si="189"/>
        <v>9.4649581076658214E-3</v>
      </c>
      <c r="AA863" s="31" t="s">
        <v>1085</v>
      </c>
      <c r="AB863" s="31" t="s">
        <v>1088</v>
      </c>
      <c r="AC863" s="31" t="s">
        <v>1088</v>
      </c>
      <c r="AD863" s="31">
        <f t="shared" si="190"/>
        <v>0</v>
      </c>
      <c r="AE863" s="31">
        <f t="shared" si="191"/>
        <v>1</v>
      </c>
      <c r="AF863" s="7">
        <f t="shared" si="192"/>
        <v>0.5</v>
      </c>
      <c r="AG863" s="38">
        <f t="shared" si="193"/>
        <v>0.25473247905383289</v>
      </c>
      <c r="AH863" s="38">
        <f t="shared" si="194"/>
        <v>29.883825563694156</v>
      </c>
      <c r="AI863" s="38" t="str">
        <f t="shared" si="195"/>
        <v>G4</v>
      </c>
    </row>
    <row r="864" spans="1:35" x14ac:dyDescent="0.25">
      <c r="A864" s="1">
        <v>66045</v>
      </c>
      <c r="B864" s="1" t="s">
        <v>730</v>
      </c>
      <c r="C864" s="1">
        <v>66</v>
      </c>
      <c r="D864" s="1" t="s">
        <v>38</v>
      </c>
      <c r="E864" s="31">
        <v>74414.008154194904</v>
      </c>
      <c r="F864" s="31">
        <v>65522.796845927012</v>
      </c>
      <c r="G864" s="31">
        <v>74870.633022545197</v>
      </c>
      <c r="H864" s="31">
        <v>92587.558729054595</v>
      </c>
      <c r="I864" s="31">
        <f t="shared" si="182"/>
        <v>76848.749187930429</v>
      </c>
      <c r="J864" s="38">
        <f t="shared" si="183"/>
        <v>6.5055035484223603E-2</v>
      </c>
      <c r="K864" s="31">
        <v>8404833.9308779333</v>
      </c>
      <c r="L864" s="31">
        <v>7956493.8296911875</v>
      </c>
      <c r="M864" s="31">
        <v>8329577.2712102802</v>
      </c>
      <c r="N864" s="31">
        <v>8317541.0645269686</v>
      </c>
      <c r="O864" s="31">
        <f t="shared" si="184"/>
        <v>8252111.5240765922</v>
      </c>
      <c r="P864" s="7">
        <f t="shared" si="185"/>
        <v>0.10414844324706991</v>
      </c>
      <c r="Q864" s="26">
        <v>0.43414814034348331</v>
      </c>
      <c r="R864" s="8">
        <v>108.69999694824219</v>
      </c>
      <c r="S864" s="7">
        <f t="shared" si="186"/>
        <v>0.242698930401541</v>
      </c>
      <c r="T864" s="38">
        <f t="shared" si="187"/>
        <v>0.26033183799736476</v>
      </c>
      <c r="U864" s="31">
        <v>0</v>
      </c>
      <c r="V864" s="31">
        <v>27543.56640625</v>
      </c>
      <c r="W864" s="31">
        <v>0</v>
      </c>
      <c r="X864" s="31">
        <v>0</v>
      </c>
      <c r="Y864" s="31">
        <f t="shared" si="188"/>
        <v>6885.8916015625</v>
      </c>
      <c r="Z864" s="7">
        <f t="shared" si="189"/>
        <v>0.14662703745399203</v>
      </c>
      <c r="AA864" s="31" t="s">
        <v>1085</v>
      </c>
      <c r="AB864" s="31" t="s">
        <v>1086</v>
      </c>
      <c r="AC864" s="31" t="s">
        <v>1087</v>
      </c>
      <c r="AD864" s="31">
        <f t="shared" si="190"/>
        <v>1</v>
      </c>
      <c r="AE864" s="31">
        <f t="shared" si="191"/>
        <v>2</v>
      </c>
      <c r="AF864" s="7">
        <f t="shared" si="192"/>
        <v>1</v>
      </c>
      <c r="AG864" s="38">
        <f t="shared" si="193"/>
        <v>0.57331351872699599</v>
      </c>
      <c r="AH864" s="38">
        <f t="shared" si="194"/>
        <v>29.956679740286145</v>
      </c>
      <c r="AI864" s="38" t="str">
        <f t="shared" si="195"/>
        <v>G4</v>
      </c>
    </row>
    <row r="865" spans="1:35" x14ac:dyDescent="0.25">
      <c r="A865" s="1">
        <v>54673</v>
      </c>
      <c r="B865" s="1" t="s">
        <v>258</v>
      </c>
      <c r="C865" s="1">
        <v>54</v>
      </c>
      <c r="D865" s="1" t="s">
        <v>12</v>
      </c>
      <c r="E865" s="31">
        <v>133301.21052393518</v>
      </c>
      <c r="F865" s="31">
        <v>323200.6246794851</v>
      </c>
      <c r="G865" s="31">
        <v>353026.36671179242</v>
      </c>
      <c r="H865" s="31">
        <v>517955.1780048011</v>
      </c>
      <c r="I865" s="31">
        <f t="shared" si="182"/>
        <v>331870.84498000343</v>
      </c>
      <c r="J865" s="38">
        <f t="shared" si="183"/>
        <v>0.31046717474575236</v>
      </c>
      <c r="K865" s="31">
        <v>14031549.060698511</v>
      </c>
      <c r="L865" s="31">
        <v>12473188.503761172</v>
      </c>
      <c r="M865" s="31">
        <v>10907605.554360908</v>
      </c>
      <c r="N865" s="31">
        <v>11267410.728189992</v>
      </c>
      <c r="O865" s="31">
        <f t="shared" si="184"/>
        <v>12169938.461752646</v>
      </c>
      <c r="P865" s="7">
        <f t="shared" si="185"/>
        <v>0.17102994497764468</v>
      </c>
      <c r="Q865" s="26">
        <v>0.38569321533923306</v>
      </c>
      <c r="R865" s="8">
        <v>157.10000610351563</v>
      </c>
      <c r="S865" s="7">
        <f t="shared" si="186"/>
        <v>0.35076361101972764</v>
      </c>
      <c r="T865" s="38">
        <f t="shared" si="187"/>
        <v>0.30249559044553515</v>
      </c>
      <c r="U865" s="31">
        <v>5750.82421875</v>
      </c>
      <c r="V865" s="31">
        <v>12509.6201171875</v>
      </c>
      <c r="W865" s="31">
        <v>18570.294921875</v>
      </c>
      <c r="X865" s="31">
        <v>71042.0390625</v>
      </c>
      <c r="Y865" s="31">
        <f t="shared" si="188"/>
        <v>26968.194580078125</v>
      </c>
      <c r="Z865" s="7">
        <f t="shared" si="189"/>
        <v>0.5742562772644263</v>
      </c>
      <c r="AA865" s="31" t="s">
        <v>1087</v>
      </c>
      <c r="AB865" s="31" t="s">
        <v>1088</v>
      </c>
      <c r="AC865" s="31" t="s">
        <v>1088</v>
      </c>
      <c r="AD865" s="31">
        <f t="shared" si="190"/>
        <v>0</v>
      </c>
      <c r="AE865" s="31">
        <f t="shared" si="191"/>
        <v>0</v>
      </c>
      <c r="AF865" s="7">
        <f t="shared" si="192"/>
        <v>0</v>
      </c>
      <c r="AG865" s="38">
        <f t="shared" si="193"/>
        <v>0.28712813863221315</v>
      </c>
      <c r="AH865" s="38">
        <f t="shared" si="194"/>
        <v>30.003030127450021</v>
      </c>
      <c r="AI865" s="38" t="str">
        <f t="shared" si="195"/>
        <v>G4</v>
      </c>
    </row>
    <row r="866" spans="1:35" x14ac:dyDescent="0.25">
      <c r="A866" s="1">
        <v>68549</v>
      </c>
      <c r="B866" s="1" t="s">
        <v>933</v>
      </c>
      <c r="C866" s="1">
        <v>68</v>
      </c>
      <c r="D866" s="1" t="s">
        <v>350</v>
      </c>
      <c r="E866" s="31">
        <v>294620.27916127344</v>
      </c>
      <c r="F866" s="31">
        <v>317682.74304842274</v>
      </c>
      <c r="G866" s="31">
        <v>315860.65645974706</v>
      </c>
      <c r="H866" s="31">
        <v>343696.60597355303</v>
      </c>
      <c r="I866" s="31">
        <f t="shared" si="182"/>
        <v>317965.07116074907</v>
      </c>
      <c r="J866" s="38">
        <f t="shared" si="183"/>
        <v>0.29708540995995669</v>
      </c>
      <c r="K866" s="31">
        <v>12293075.405411584</v>
      </c>
      <c r="L866" s="31">
        <v>14501944.63893706</v>
      </c>
      <c r="M866" s="31">
        <v>15252814.661077011</v>
      </c>
      <c r="N866" s="31">
        <v>15910363.014970506</v>
      </c>
      <c r="O866" s="31">
        <f t="shared" si="184"/>
        <v>14489549.430099038</v>
      </c>
      <c r="P866" s="7">
        <f t="shared" si="185"/>
        <v>0.21062818845844111</v>
      </c>
      <c r="Q866" s="26">
        <v>0.29244376081522783</v>
      </c>
      <c r="R866" s="8">
        <v>217.60000610351563</v>
      </c>
      <c r="S866" s="7">
        <f t="shared" si="186"/>
        <v>0.48584443624076901</v>
      </c>
      <c r="T866" s="38">
        <f t="shared" si="187"/>
        <v>0.32963879517147932</v>
      </c>
      <c r="U866" s="31">
        <v>4075.347412109375</v>
      </c>
      <c r="V866" s="31">
        <v>0</v>
      </c>
      <c r="W866" s="31">
        <v>1683.8785400390625</v>
      </c>
      <c r="X866" s="31">
        <v>3309.9404296875</v>
      </c>
      <c r="Y866" s="31">
        <f t="shared" si="188"/>
        <v>2267.2915954589844</v>
      </c>
      <c r="Z866" s="7">
        <f t="shared" si="189"/>
        <v>4.8279332426762189E-2</v>
      </c>
      <c r="AA866" s="31" t="s">
        <v>1085</v>
      </c>
      <c r="AB866" s="31" t="s">
        <v>1088</v>
      </c>
      <c r="AC866" s="31" t="s">
        <v>1087</v>
      </c>
      <c r="AD866" s="31">
        <f t="shared" si="190"/>
        <v>0</v>
      </c>
      <c r="AE866" s="31">
        <f t="shared" si="191"/>
        <v>1</v>
      </c>
      <c r="AF866" s="7">
        <f t="shared" si="192"/>
        <v>0.5</v>
      </c>
      <c r="AG866" s="38">
        <f t="shared" si="193"/>
        <v>0.27413966621338109</v>
      </c>
      <c r="AH866" s="38">
        <f t="shared" si="194"/>
        <v>30.028795711493906</v>
      </c>
      <c r="AI866" s="38" t="str">
        <f t="shared" si="195"/>
        <v>G4</v>
      </c>
    </row>
    <row r="867" spans="1:35" x14ac:dyDescent="0.25">
      <c r="A867" s="1">
        <v>15511</v>
      </c>
      <c r="B867" s="1" t="s">
        <v>394</v>
      </c>
      <c r="C867" s="1">
        <v>15</v>
      </c>
      <c r="D867" s="1" t="s">
        <v>827</v>
      </c>
      <c r="E867" s="31">
        <v>226818.16352497836</v>
      </c>
      <c r="F867" s="31">
        <v>211815.82329991733</v>
      </c>
      <c r="G867" s="31">
        <v>222491.80125348389</v>
      </c>
      <c r="H867" s="31">
        <v>306128.5429594047</v>
      </c>
      <c r="I867" s="31">
        <f t="shared" si="182"/>
        <v>241813.58275944606</v>
      </c>
      <c r="J867" s="38">
        <f t="shared" si="183"/>
        <v>0.22380352582176599</v>
      </c>
      <c r="K867" s="31">
        <v>12692406.311602216</v>
      </c>
      <c r="L867" s="31">
        <v>13744999.642956598</v>
      </c>
      <c r="M867" s="31">
        <v>13685635.035429338</v>
      </c>
      <c r="N867" s="31">
        <v>12790033.568334006</v>
      </c>
      <c r="O867" s="31">
        <f t="shared" si="184"/>
        <v>13228268.639580538</v>
      </c>
      <c r="P867" s="7">
        <f t="shared" si="185"/>
        <v>0.18909677456096008</v>
      </c>
      <c r="Q867" s="26">
        <v>0.15749601275917066</v>
      </c>
      <c r="R867" s="8">
        <v>53</v>
      </c>
      <c r="S867" s="7">
        <f t="shared" si="186"/>
        <v>0.11833526837545771</v>
      </c>
      <c r="T867" s="38">
        <f t="shared" si="187"/>
        <v>0.15497601856519616</v>
      </c>
      <c r="U867" s="31">
        <v>0</v>
      </c>
      <c r="V867" s="31">
        <v>13524.978515625</v>
      </c>
      <c r="W867" s="31">
        <v>88731.4765625</v>
      </c>
      <c r="X867" s="31">
        <v>0</v>
      </c>
      <c r="Y867" s="31">
        <f t="shared" si="188"/>
        <v>25564.11376953125</v>
      </c>
      <c r="Z867" s="7">
        <f t="shared" si="189"/>
        <v>0.54435801259383931</v>
      </c>
      <c r="AA867" s="31" t="s">
        <v>1085</v>
      </c>
      <c r="AB867" s="31" t="s">
        <v>1088</v>
      </c>
      <c r="AC867" s="31" t="s">
        <v>1088</v>
      </c>
      <c r="AD867" s="31">
        <f t="shared" si="190"/>
        <v>0</v>
      </c>
      <c r="AE867" s="31">
        <f t="shared" si="191"/>
        <v>1</v>
      </c>
      <c r="AF867" s="7">
        <f t="shared" si="192"/>
        <v>0.5</v>
      </c>
      <c r="AG867" s="38">
        <f t="shared" si="193"/>
        <v>0.5221790062969196</v>
      </c>
      <c r="AH867" s="38">
        <f t="shared" si="194"/>
        <v>30.031951689462726</v>
      </c>
      <c r="AI867" s="38" t="str">
        <f t="shared" si="195"/>
        <v>G4</v>
      </c>
    </row>
    <row r="868" spans="1:35" x14ac:dyDescent="0.25">
      <c r="A868" s="1">
        <v>25377</v>
      </c>
      <c r="B868" s="1" t="s">
        <v>828</v>
      </c>
      <c r="C868" s="1">
        <v>25</v>
      </c>
      <c r="D868" s="1" t="s">
        <v>61</v>
      </c>
      <c r="E868" s="31">
        <v>574726.14945460134</v>
      </c>
      <c r="F868" s="31">
        <v>659375.29634148651</v>
      </c>
      <c r="G868" s="31">
        <v>679135.9594650917</v>
      </c>
      <c r="H868" s="31">
        <v>673971.89142918203</v>
      </c>
      <c r="I868" s="31">
        <f t="shared" si="182"/>
        <v>646802.32417259039</v>
      </c>
      <c r="J868" s="38">
        <f t="shared" si="183"/>
        <v>0.61353114176947876</v>
      </c>
      <c r="K868" s="31">
        <v>14894441.634590613</v>
      </c>
      <c r="L868" s="31">
        <v>14205586.213929882</v>
      </c>
      <c r="M868" s="31">
        <v>13062928.627364164</v>
      </c>
      <c r="N868" s="31">
        <v>14427823.934646823</v>
      </c>
      <c r="O868" s="31">
        <f t="shared" si="184"/>
        <v>14147695.102632871</v>
      </c>
      <c r="P868" s="7">
        <f t="shared" si="185"/>
        <v>0.20479236897030542</v>
      </c>
      <c r="Q868" s="26">
        <v>0.43045010353471136</v>
      </c>
      <c r="R868" s="8">
        <v>100.09999847412109</v>
      </c>
      <c r="S868" s="7">
        <f t="shared" si="186"/>
        <v>0.22349736195883071</v>
      </c>
      <c r="T868" s="38">
        <f t="shared" si="187"/>
        <v>0.28624661148794917</v>
      </c>
      <c r="U868" s="31">
        <v>0</v>
      </c>
      <c r="V868" s="31">
        <v>1077.1595458984375</v>
      </c>
      <c r="W868" s="31">
        <v>0</v>
      </c>
      <c r="X868" s="31">
        <v>108.98390960693359</v>
      </c>
      <c r="Y868" s="31">
        <f t="shared" si="188"/>
        <v>296.53586387634277</v>
      </c>
      <c r="Z868" s="7">
        <f t="shared" si="189"/>
        <v>6.3143856649126107E-3</v>
      </c>
      <c r="AA868" s="31" t="s">
        <v>1087</v>
      </c>
      <c r="AB868" s="31" t="s">
        <v>1088</v>
      </c>
      <c r="AC868" s="31" t="s">
        <v>1087</v>
      </c>
      <c r="AD868" s="31">
        <f t="shared" si="190"/>
        <v>0</v>
      </c>
      <c r="AE868" s="31">
        <f t="shared" si="191"/>
        <v>0</v>
      </c>
      <c r="AF868" s="7">
        <f t="shared" si="192"/>
        <v>0</v>
      </c>
      <c r="AG868" s="38">
        <f t="shared" si="193"/>
        <v>3.1571928324563053E-3</v>
      </c>
      <c r="AH868" s="38">
        <f t="shared" si="194"/>
        <v>30.097831536329473</v>
      </c>
      <c r="AI868" s="38" t="str">
        <f t="shared" si="195"/>
        <v>G4</v>
      </c>
    </row>
    <row r="869" spans="1:35" x14ac:dyDescent="0.25">
      <c r="A869" s="1">
        <v>8832</v>
      </c>
      <c r="B869" s="1" t="s">
        <v>1053</v>
      </c>
      <c r="C869" s="1">
        <v>8</v>
      </c>
      <c r="D869" s="1" t="s">
        <v>1102</v>
      </c>
      <c r="E869" s="31">
        <v>99468.107416787781</v>
      </c>
      <c r="F869" s="31">
        <v>154809.71059945275</v>
      </c>
      <c r="G869" s="31">
        <v>196874.79450454458</v>
      </c>
      <c r="H869" s="31">
        <v>199946.37909904798</v>
      </c>
      <c r="I869" s="31">
        <f t="shared" si="182"/>
        <v>162774.74790495826</v>
      </c>
      <c r="J869" s="38">
        <f t="shared" si="183"/>
        <v>0.14774309864139512</v>
      </c>
      <c r="K869" s="31">
        <v>6660721.384847533</v>
      </c>
      <c r="L869" s="31">
        <v>7227210.8966777185</v>
      </c>
      <c r="M869" s="31">
        <v>7749224.791251299</v>
      </c>
      <c r="N869" s="31">
        <v>7243881.4876953447</v>
      </c>
      <c r="O869" s="31">
        <f t="shared" si="184"/>
        <v>7220259.6401179731</v>
      </c>
      <c r="P869" s="7">
        <f t="shared" si="185"/>
        <v>8.6533626497759628E-2</v>
      </c>
      <c r="Q869" s="26">
        <v>0.59147005444646095</v>
      </c>
      <c r="R869" s="8">
        <v>101.59999847412109</v>
      </c>
      <c r="S869" s="7">
        <f t="shared" si="186"/>
        <v>0.22684647332794744</v>
      </c>
      <c r="T869" s="38">
        <f t="shared" si="187"/>
        <v>0.30161671809072271</v>
      </c>
      <c r="U869" s="31">
        <v>17957.26171875</v>
      </c>
      <c r="V869" s="31">
        <v>16736.716796875</v>
      </c>
      <c r="W869" s="31">
        <v>19187.083984375</v>
      </c>
      <c r="X869" s="31">
        <v>22804.71875</v>
      </c>
      <c r="Y869" s="31">
        <f t="shared" si="188"/>
        <v>19171.4453125</v>
      </c>
      <c r="Z869" s="7">
        <f t="shared" si="189"/>
        <v>0.40823358724456715</v>
      </c>
      <c r="AA869" s="31" t="s">
        <v>1085</v>
      </c>
      <c r="AB869" s="31" t="s">
        <v>1087</v>
      </c>
      <c r="AC869" s="31" t="s">
        <v>1087</v>
      </c>
      <c r="AD869" s="31">
        <f t="shared" si="190"/>
        <v>0</v>
      </c>
      <c r="AE869" s="31">
        <f t="shared" si="191"/>
        <v>1</v>
      </c>
      <c r="AF869" s="7">
        <f t="shared" si="192"/>
        <v>0.5</v>
      </c>
      <c r="AG869" s="38">
        <f t="shared" si="193"/>
        <v>0.45411679362228358</v>
      </c>
      <c r="AH869" s="38">
        <f t="shared" si="194"/>
        <v>30.115887011813381</v>
      </c>
      <c r="AI869" s="38" t="str">
        <f t="shared" si="195"/>
        <v>G4</v>
      </c>
    </row>
    <row r="870" spans="1:35" x14ac:dyDescent="0.25">
      <c r="A870" s="1">
        <v>8436</v>
      </c>
      <c r="B870" s="1" t="s">
        <v>868</v>
      </c>
      <c r="C870" s="1">
        <v>8</v>
      </c>
      <c r="D870" s="1" t="s">
        <v>1102</v>
      </c>
      <c r="E870" s="31">
        <v>26005.224659406449</v>
      </c>
      <c r="F870" s="31">
        <v>40580.236564884821</v>
      </c>
      <c r="G870" s="31">
        <v>84564.207865336066</v>
      </c>
      <c r="H870" s="31">
        <v>24711.061053199326</v>
      </c>
      <c r="I870" s="31">
        <f t="shared" si="182"/>
        <v>43965.182535706663</v>
      </c>
      <c r="J870" s="38">
        <f t="shared" si="183"/>
        <v>3.3410614973888544E-2</v>
      </c>
      <c r="K870" s="31">
        <v>5324181.7527649626</v>
      </c>
      <c r="L870" s="31">
        <v>6052753.582813099</v>
      </c>
      <c r="M870" s="31">
        <v>9360515.9704614375</v>
      </c>
      <c r="N870" s="31">
        <v>5866143.8596038371</v>
      </c>
      <c r="O870" s="31">
        <f t="shared" si="184"/>
        <v>6650898.7914108336</v>
      </c>
      <c r="P870" s="7">
        <f t="shared" si="185"/>
        <v>7.681402703767834E-2</v>
      </c>
      <c r="Q870" s="26">
        <v>0.90313553393118362</v>
      </c>
      <c r="R870" s="8">
        <v>29.5</v>
      </c>
      <c r="S870" s="7">
        <f t="shared" si="186"/>
        <v>6.5865856925962307E-2</v>
      </c>
      <c r="T870" s="38">
        <f t="shared" si="187"/>
        <v>0.34860513929827475</v>
      </c>
      <c r="U870" s="31">
        <v>1220.8785400390625</v>
      </c>
      <c r="V870" s="31">
        <v>4082.018310546875</v>
      </c>
      <c r="W870" s="31">
        <v>3186.918212890625</v>
      </c>
      <c r="X870" s="31">
        <v>0</v>
      </c>
      <c r="Y870" s="31">
        <f t="shared" si="188"/>
        <v>2122.4537658691406</v>
      </c>
      <c r="Z870" s="7">
        <f t="shared" si="189"/>
        <v>4.5195179626679488E-2</v>
      </c>
      <c r="AA870" s="31" t="s">
        <v>1085</v>
      </c>
      <c r="AB870" s="31" t="s">
        <v>1086</v>
      </c>
      <c r="AC870" s="31" t="s">
        <v>1088</v>
      </c>
      <c r="AD870" s="31">
        <f t="shared" si="190"/>
        <v>1</v>
      </c>
      <c r="AE870" s="31">
        <f t="shared" si="191"/>
        <v>2</v>
      </c>
      <c r="AF870" s="7">
        <f t="shared" si="192"/>
        <v>1</v>
      </c>
      <c r="AG870" s="38">
        <f t="shared" si="193"/>
        <v>0.5225975898133397</v>
      </c>
      <c r="AH870" s="38">
        <f t="shared" si="194"/>
        <v>30.153778136183433</v>
      </c>
      <c r="AI870" s="38" t="str">
        <f t="shared" si="195"/>
        <v>G4</v>
      </c>
    </row>
    <row r="871" spans="1:35" x14ac:dyDescent="0.25">
      <c r="A871" s="1">
        <v>15317</v>
      </c>
      <c r="B871" s="1" t="s">
        <v>377</v>
      </c>
      <c r="C871" s="1">
        <v>15</v>
      </c>
      <c r="D871" s="1" t="s">
        <v>827</v>
      </c>
      <c r="E871" s="31">
        <v>100100.41496063086</v>
      </c>
      <c r="F871" s="31">
        <v>166135.90904305715</v>
      </c>
      <c r="G871" s="31">
        <v>248043.2654976396</v>
      </c>
      <c r="H871" s="31">
        <v>268212.04972422047</v>
      </c>
      <c r="I871" s="31">
        <f t="shared" si="182"/>
        <v>195622.90980638703</v>
      </c>
      <c r="J871" s="38">
        <f t="shared" si="183"/>
        <v>0.17935344855245272</v>
      </c>
      <c r="K871" s="31">
        <v>7875452.5050346451</v>
      </c>
      <c r="L871" s="31">
        <v>8231543.5259566121</v>
      </c>
      <c r="M871" s="31">
        <v>11662293.044606481</v>
      </c>
      <c r="N871" s="31">
        <v>8537854.4642570093</v>
      </c>
      <c r="O871" s="31">
        <f t="shared" si="184"/>
        <v>9076785.8849636875</v>
      </c>
      <c r="P871" s="7">
        <f t="shared" si="185"/>
        <v>0.11822651779508647</v>
      </c>
      <c r="Q871" s="26">
        <v>0.29474305965741288</v>
      </c>
      <c r="R871" s="8">
        <v>307.79998779296875</v>
      </c>
      <c r="S871" s="7">
        <f t="shared" si="186"/>
        <v>0.68723762568761448</v>
      </c>
      <c r="T871" s="38">
        <f t="shared" si="187"/>
        <v>0.36673573438003793</v>
      </c>
      <c r="U871" s="31">
        <v>9593.416015625</v>
      </c>
      <c r="V871" s="31">
        <v>18865.03125</v>
      </c>
      <c r="W871" s="31">
        <v>6096.3662109375</v>
      </c>
      <c r="X871" s="31">
        <v>6982.87060546875</v>
      </c>
      <c r="Y871" s="31">
        <f t="shared" si="188"/>
        <v>10384.421020507813</v>
      </c>
      <c r="Z871" s="7">
        <f t="shared" si="189"/>
        <v>0.22112414455762192</v>
      </c>
      <c r="AA871" s="31" t="s">
        <v>1085</v>
      </c>
      <c r="AB871" s="31" t="s">
        <v>1088</v>
      </c>
      <c r="AC871" s="31" t="s">
        <v>1088</v>
      </c>
      <c r="AD871" s="31">
        <f t="shared" si="190"/>
        <v>0</v>
      </c>
      <c r="AE871" s="31">
        <f t="shared" si="191"/>
        <v>1</v>
      </c>
      <c r="AF871" s="7">
        <f t="shared" si="192"/>
        <v>0.5</v>
      </c>
      <c r="AG871" s="38">
        <f t="shared" si="193"/>
        <v>0.36056207227881099</v>
      </c>
      <c r="AH871" s="38">
        <f t="shared" si="194"/>
        <v>30.221708507043388</v>
      </c>
      <c r="AI871" s="38" t="str">
        <f t="shared" si="195"/>
        <v>G4</v>
      </c>
    </row>
    <row r="872" spans="1:35" x14ac:dyDescent="0.25">
      <c r="A872" s="1">
        <v>15322</v>
      </c>
      <c r="B872" s="1" t="s">
        <v>544</v>
      </c>
      <c r="C872" s="1">
        <v>15</v>
      </c>
      <c r="D872" s="1" t="s">
        <v>827</v>
      </c>
      <c r="E872" s="31">
        <v>238458.01590182725</v>
      </c>
      <c r="F872" s="31">
        <v>259121.43145927219</v>
      </c>
      <c r="G872" s="31">
        <v>275712.44577473315</v>
      </c>
      <c r="H872" s="31">
        <v>310439.16253587743</v>
      </c>
      <c r="I872" s="31">
        <f t="shared" si="182"/>
        <v>270932.76391792751</v>
      </c>
      <c r="J872" s="38">
        <f t="shared" si="183"/>
        <v>0.25182541357016502</v>
      </c>
      <c r="K872" s="31">
        <v>12947742.245445834</v>
      </c>
      <c r="L872" s="31">
        <v>14127945.687661862</v>
      </c>
      <c r="M872" s="31">
        <v>13765308.785623446</v>
      </c>
      <c r="N872" s="31">
        <v>12156542.74262576</v>
      </c>
      <c r="O872" s="31">
        <f t="shared" si="184"/>
        <v>13249384.865339225</v>
      </c>
      <c r="P872" s="7">
        <f t="shared" si="185"/>
        <v>0.18945725114966325</v>
      </c>
      <c r="Q872" s="26">
        <v>0.74726647922524214</v>
      </c>
      <c r="R872" s="8">
        <v>443.89999389648438</v>
      </c>
      <c r="S872" s="7">
        <f t="shared" si="186"/>
        <v>0.99111367753970792</v>
      </c>
      <c r="T872" s="38">
        <f t="shared" si="187"/>
        <v>0.64261246930487115</v>
      </c>
      <c r="U872" s="31">
        <v>0</v>
      </c>
      <c r="V872" s="31">
        <v>4763.17138671875</v>
      </c>
      <c r="W872" s="31">
        <v>0</v>
      </c>
      <c r="X872" s="31">
        <v>0</v>
      </c>
      <c r="Y872" s="31">
        <f t="shared" si="188"/>
        <v>1190.7928466796875</v>
      </c>
      <c r="Z872" s="7">
        <f t="shared" si="189"/>
        <v>2.5356546026723499E-2</v>
      </c>
      <c r="AA872" s="31" t="s">
        <v>1087</v>
      </c>
      <c r="AB872" s="31" t="s">
        <v>1088</v>
      </c>
      <c r="AC872" s="31" t="s">
        <v>1088</v>
      </c>
      <c r="AD872" s="31">
        <f t="shared" si="190"/>
        <v>0</v>
      </c>
      <c r="AE872" s="31">
        <f t="shared" si="191"/>
        <v>0</v>
      </c>
      <c r="AF872" s="7">
        <f t="shared" si="192"/>
        <v>0</v>
      </c>
      <c r="AG872" s="38">
        <f t="shared" si="193"/>
        <v>1.267827301336175E-2</v>
      </c>
      <c r="AH872" s="38">
        <f t="shared" si="194"/>
        <v>30.23720519627993</v>
      </c>
      <c r="AI872" s="38" t="str">
        <f t="shared" si="195"/>
        <v>G4</v>
      </c>
    </row>
    <row r="873" spans="1:35" x14ac:dyDescent="0.25">
      <c r="A873" s="1">
        <v>97001</v>
      </c>
      <c r="B873" s="1" t="s">
        <v>976</v>
      </c>
      <c r="C873" s="1">
        <v>97</v>
      </c>
      <c r="D873" s="1" t="s">
        <v>922</v>
      </c>
      <c r="E873" s="31">
        <v>76950.113546944573</v>
      </c>
      <c r="F873" s="31">
        <v>96511.288817402194</v>
      </c>
      <c r="G873" s="31">
        <v>154837.44750827682</v>
      </c>
      <c r="H873" s="31">
        <v>153727.37337355074</v>
      </c>
      <c r="I873" s="31">
        <f t="shared" si="182"/>
        <v>120506.55581154357</v>
      </c>
      <c r="J873" s="38">
        <f t="shared" si="183"/>
        <v>0.10706769201772887</v>
      </c>
      <c r="K873" s="31">
        <v>4510067.6813088804</v>
      </c>
      <c r="L873" s="31">
        <v>4657673.3086361084</v>
      </c>
      <c r="M873" s="31">
        <v>4900134.4575299285</v>
      </c>
      <c r="N873" s="31">
        <v>5057485.3936511064</v>
      </c>
      <c r="O873" s="31">
        <f t="shared" si="184"/>
        <v>4781340.2102815062</v>
      </c>
      <c r="P873" s="7">
        <f t="shared" si="185"/>
        <v>4.489865980265146E-2</v>
      </c>
      <c r="Q873" s="26">
        <v>0.50785605676634571</v>
      </c>
      <c r="R873" s="8">
        <v>97.300003051757813</v>
      </c>
      <c r="S873" s="7">
        <f t="shared" si="186"/>
        <v>0.21724569762382293</v>
      </c>
      <c r="T873" s="38">
        <f t="shared" si="187"/>
        <v>0.25666680473094006</v>
      </c>
      <c r="U873" s="31">
        <v>17480.705078125</v>
      </c>
      <c r="V873" s="31">
        <v>0</v>
      </c>
      <c r="W873" s="31">
        <v>0</v>
      </c>
      <c r="X873" s="31">
        <v>0</v>
      </c>
      <c r="Y873" s="31">
        <f t="shared" si="188"/>
        <v>4370.17626953125</v>
      </c>
      <c r="Z873" s="7">
        <f t="shared" si="189"/>
        <v>9.3057811047693936E-2</v>
      </c>
      <c r="AA873" s="31" t="s">
        <v>1085</v>
      </c>
      <c r="AB873" s="31" t="s">
        <v>1086</v>
      </c>
      <c r="AC873" s="31" t="s">
        <v>1088</v>
      </c>
      <c r="AD873" s="31">
        <f t="shared" si="190"/>
        <v>1</v>
      </c>
      <c r="AE873" s="31">
        <f t="shared" si="191"/>
        <v>2</v>
      </c>
      <c r="AF873" s="7">
        <f t="shared" si="192"/>
        <v>1</v>
      </c>
      <c r="AG873" s="38">
        <f t="shared" si="193"/>
        <v>0.54652890552384692</v>
      </c>
      <c r="AH873" s="38">
        <f t="shared" si="194"/>
        <v>30.342113409083858</v>
      </c>
      <c r="AI873" s="38" t="str">
        <f t="shared" si="195"/>
        <v>G4</v>
      </c>
    </row>
    <row r="874" spans="1:35" x14ac:dyDescent="0.25">
      <c r="A874" s="1">
        <v>68020</v>
      </c>
      <c r="B874" s="1" t="s">
        <v>906</v>
      </c>
      <c r="C874" s="1">
        <v>68</v>
      </c>
      <c r="D874" s="1" t="s">
        <v>350</v>
      </c>
      <c r="E874" s="31">
        <v>90693.025651434291</v>
      </c>
      <c r="F874" s="31">
        <v>248433.11729797508</v>
      </c>
      <c r="G874" s="31">
        <v>284763.71835343662</v>
      </c>
      <c r="H874" s="31">
        <v>421080.05781188578</v>
      </c>
      <c r="I874" s="31">
        <f t="shared" si="182"/>
        <v>261242.47977868293</v>
      </c>
      <c r="J874" s="38">
        <f t="shared" si="183"/>
        <v>0.24250028684623198</v>
      </c>
      <c r="K874" s="31">
        <v>15596679.970009435</v>
      </c>
      <c r="L874" s="31">
        <v>20588118.454873852</v>
      </c>
      <c r="M874" s="31">
        <v>19377789.508025851</v>
      </c>
      <c r="N874" s="31">
        <v>19457586.716526005</v>
      </c>
      <c r="O874" s="31">
        <f t="shared" si="184"/>
        <v>18755043.662358787</v>
      </c>
      <c r="P874" s="7">
        <f t="shared" si="185"/>
        <v>0.28344474325140467</v>
      </c>
      <c r="Q874" s="26">
        <v>0.11813186813186813</v>
      </c>
      <c r="R874" s="8">
        <v>32.900001525878906</v>
      </c>
      <c r="S874" s="7">
        <f t="shared" si="186"/>
        <v>7.3457179436185821E-2</v>
      </c>
      <c r="T874" s="38">
        <f t="shared" si="187"/>
        <v>0.15834459693981953</v>
      </c>
      <c r="U874" s="31">
        <v>4368.49169921875</v>
      </c>
      <c r="V874" s="31">
        <v>0</v>
      </c>
      <c r="W874" s="31">
        <v>0</v>
      </c>
      <c r="X874" s="31">
        <v>0</v>
      </c>
      <c r="Y874" s="31">
        <f t="shared" si="188"/>
        <v>1092.1229248046875</v>
      </c>
      <c r="Z874" s="7">
        <f t="shared" si="189"/>
        <v>2.3255485021484151E-2</v>
      </c>
      <c r="AA874" s="31" t="s">
        <v>1085</v>
      </c>
      <c r="AB874" s="31" t="s">
        <v>1086</v>
      </c>
      <c r="AC874" s="31" t="s">
        <v>1086</v>
      </c>
      <c r="AD874" s="31">
        <f t="shared" si="190"/>
        <v>1</v>
      </c>
      <c r="AE874" s="31">
        <f t="shared" si="191"/>
        <v>2</v>
      </c>
      <c r="AF874" s="7">
        <f t="shared" si="192"/>
        <v>1</v>
      </c>
      <c r="AG874" s="38">
        <f t="shared" si="193"/>
        <v>0.51162774251074206</v>
      </c>
      <c r="AH874" s="38">
        <f t="shared" si="194"/>
        <v>30.41575420989312</v>
      </c>
      <c r="AI874" s="38" t="str">
        <f t="shared" si="195"/>
        <v>G4</v>
      </c>
    </row>
    <row r="875" spans="1:35" x14ac:dyDescent="0.25">
      <c r="A875" s="1">
        <v>8296</v>
      </c>
      <c r="B875" s="1" t="s">
        <v>1044</v>
      </c>
      <c r="C875" s="1">
        <v>8</v>
      </c>
      <c r="D875" s="1" t="s">
        <v>1102</v>
      </c>
      <c r="E875" s="31">
        <v>135277.0336588427</v>
      </c>
      <c r="F875" s="31">
        <v>179991.10038452182</v>
      </c>
      <c r="G875" s="31">
        <v>288601.0697333999</v>
      </c>
      <c r="H875" s="31">
        <v>383905.36361865775</v>
      </c>
      <c r="I875" s="31">
        <f t="shared" si="182"/>
        <v>246943.64184885554</v>
      </c>
      <c r="J875" s="38">
        <f t="shared" si="183"/>
        <v>0.22874026972138681</v>
      </c>
      <c r="K875" s="31">
        <v>7226612.1361845266</v>
      </c>
      <c r="L875" s="31">
        <v>7628144.0124306744</v>
      </c>
      <c r="M875" s="31">
        <v>8604987.4470744543</v>
      </c>
      <c r="N875" s="31">
        <v>11573379.668988151</v>
      </c>
      <c r="O875" s="31">
        <f t="shared" si="184"/>
        <v>8758280.8161694519</v>
      </c>
      <c r="P875" s="7">
        <f t="shared" si="185"/>
        <v>0.112789295159011</v>
      </c>
      <c r="Q875" s="26">
        <v>0.90681179775280896</v>
      </c>
      <c r="R875" s="8">
        <v>101.59999847412109</v>
      </c>
      <c r="S875" s="7">
        <f t="shared" si="186"/>
        <v>0.22684647332794744</v>
      </c>
      <c r="T875" s="38">
        <f t="shared" si="187"/>
        <v>0.41548252207992248</v>
      </c>
      <c r="U875" s="31">
        <v>0</v>
      </c>
      <c r="V875" s="31">
        <v>6866.07568359375</v>
      </c>
      <c r="W875" s="31">
        <v>189.23504638671875</v>
      </c>
      <c r="X875" s="31">
        <v>0</v>
      </c>
      <c r="Y875" s="31">
        <f t="shared" si="188"/>
        <v>1763.8276824951172</v>
      </c>
      <c r="Z875" s="7">
        <f t="shared" si="189"/>
        <v>3.7558655091943956E-2</v>
      </c>
      <c r="AA875" s="31" t="s">
        <v>1085</v>
      </c>
      <c r="AB875" s="31" t="s">
        <v>1087</v>
      </c>
      <c r="AC875" s="31" t="s">
        <v>1087</v>
      </c>
      <c r="AD875" s="31">
        <f t="shared" si="190"/>
        <v>0</v>
      </c>
      <c r="AE875" s="31">
        <f t="shared" si="191"/>
        <v>1</v>
      </c>
      <c r="AF875" s="7">
        <f t="shared" si="192"/>
        <v>0.5</v>
      </c>
      <c r="AG875" s="38">
        <f t="shared" si="193"/>
        <v>0.268779327545972</v>
      </c>
      <c r="AH875" s="38">
        <f t="shared" si="194"/>
        <v>30.433403978242708</v>
      </c>
      <c r="AI875" s="38" t="str">
        <f t="shared" si="195"/>
        <v>G4</v>
      </c>
    </row>
    <row r="876" spans="1:35" x14ac:dyDescent="0.25">
      <c r="A876" s="1">
        <v>25040</v>
      </c>
      <c r="B876" s="1" t="s">
        <v>644</v>
      </c>
      <c r="C876" s="1">
        <v>25</v>
      </c>
      <c r="D876" s="1" t="s">
        <v>61</v>
      </c>
      <c r="E876" s="31">
        <v>162735.57962045429</v>
      </c>
      <c r="F876" s="31">
        <v>163882.8511264158</v>
      </c>
      <c r="G876" s="31">
        <v>189555.94706618486</v>
      </c>
      <c r="H876" s="31">
        <v>231299.16227897053</v>
      </c>
      <c r="I876" s="31">
        <f t="shared" si="182"/>
        <v>186868.38502300635</v>
      </c>
      <c r="J876" s="38">
        <f t="shared" si="183"/>
        <v>0.17092881911540492</v>
      </c>
      <c r="K876" s="31">
        <v>7872069.0718743997</v>
      </c>
      <c r="L876" s="31">
        <v>7525126.5822716393</v>
      </c>
      <c r="M876" s="31">
        <v>8332993.0742198881</v>
      </c>
      <c r="N876" s="31">
        <v>8089637.7146255337</v>
      </c>
      <c r="O876" s="31">
        <f t="shared" si="184"/>
        <v>7954956.6107478654</v>
      </c>
      <c r="P876" s="7">
        <f t="shared" si="185"/>
        <v>9.9075690630326493E-2</v>
      </c>
      <c r="Q876" s="26">
        <v>0.3004630005685972</v>
      </c>
      <c r="R876" s="8">
        <v>149.10000610351563</v>
      </c>
      <c r="S876" s="7">
        <f t="shared" si="186"/>
        <v>0.33290168371777179</v>
      </c>
      <c r="T876" s="38">
        <f t="shared" si="187"/>
        <v>0.24414679163889849</v>
      </c>
      <c r="U876" s="31">
        <v>238.40496826171875</v>
      </c>
      <c r="V876" s="31">
        <v>0</v>
      </c>
      <c r="W876" s="31">
        <v>0</v>
      </c>
      <c r="X876" s="31">
        <v>0</v>
      </c>
      <c r="Y876" s="31">
        <f t="shared" si="188"/>
        <v>59.601242065429688</v>
      </c>
      <c r="Z876" s="7">
        <f t="shared" si="189"/>
        <v>1.2691389958344934E-3</v>
      </c>
      <c r="AA876" s="31" t="s">
        <v>1085</v>
      </c>
      <c r="AB876" s="31" t="s">
        <v>1086</v>
      </c>
      <c r="AC876" s="31" t="s">
        <v>1087</v>
      </c>
      <c r="AD876" s="31">
        <f t="shared" si="190"/>
        <v>1</v>
      </c>
      <c r="AE876" s="31">
        <f t="shared" si="191"/>
        <v>2</v>
      </c>
      <c r="AF876" s="7">
        <f t="shared" si="192"/>
        <v>1</v>
      </c>
      <c r="AG876" s="38">
        <f t="shared" si="193"/>
        <v>0.50063456949791729</v>
      </c>
      <c r="AH876" s="38">
        <f t="shared" si="194"/>
        <v>30.523672675074025</v>
      </c>
      <c r="AI876" s="38" t="str">
        <f t="shared" si="195"/>
        <v>G4</v>
      </c>
    </row>
    <row r="877" spans="1:35" x14ac:dyDescent="0.25">
      <c r="A877" s="1">
        <v>25317</v>
      </c>
      <c r="B877" s="1" t="s">
        <v>744</v>
      </c>
      <c r="C877" s="1">
        <v>25</v>
      </c>
      <c r="D877" s="1" t="s">
        <v>61</v>
      </c>
      <c r="E877" s="31">
        <v>160917.16971695158</v>
      </c>
      <c r="F877" s="31">
        <v>203925.38644691629</v>
      </c>
      <c r="G877" s="31">
        <v>223706.2484475222</v>
      </c>
      <c r="H877" s="31">
        <v>202525.68676747091</v>
      </c>
      <c r="I877" s="31">
        <f t="shared" si="182"/>
        <v>197768.62284471525</v>
      </c>
      <c r="J877" s="38">
        <f t="shared" si="183"/>
        <v>0.18141830503220976</v>
      </c>
      <c r="K877" s="31">
        <v>9618339.8742659874</v>
      </c>
      <c r="L877" s="31">
        <v>13602377.684082907</v>
      </c>
      <c r="M877" s="31">
        <v>13961712.719392613</v>
      </c>
      <c r="N877" s="31">
        <v>13047845.229127411</v>
      </c>
      <c r="O877" s="31">
        <f t="shared" si="184"/>
        <v>12557568.876717228</v>
      </c>
      <c r="P877" s="7">
        <f t="shared" si="185"/>
        <v>0.17764721130453745</v>
      </c>
      <c r="Q877" s="26">
        <v>0.32990777338603428</v>
      </c>
      <c r="R877" s="8">
        <v>118.69999694824219</v>
      </c>
      <c r="S877" s="7">
        <f t="shared" si="186"/>
        <v>0.26502633952898585</v>
      </c>
      <c r="T877" s="38">
        <f t="shared" si="187"/>
        <v>0.25752710807318585</v>
      </c>
      <c r="U877" s="31">
        <v>59829.33984375</v>
      </c>
      <c r="V877" s="31">
        <v>6353.6201171875</v>
      </c>
      <c r="W877" s="31">
        <v>17276.310546875</v>
      </c>
      <c r="X877" s="31">
        <v>1872.727294921875</v>
      </c>
      <c r="Y877" s="31">
        <f t="shared" si="188"/>
        <v>21332.999450683594</v>
      </c>
      <c r="Z877" s="7">
        <f t="shared" si="189"/>
        <v>0.45426136373561138</v>
      </c>
      <c r="AA877" s="31" t="s">
        <v>1085</v>
      </c>
      <c r="AB877" s="31" t="s">
        <v>1088</v>
      </c>
      <c r="AC877" s="31" t="s">
        <v>1087</v>
      </c>
      <c r="AD877" s="31">
        <f t="shared" si="190"/>
        <v>0</v>
      </c>
      <c r="AE877" s="31">
        <f t="shared" si="191"/>
        <v>1</v>
      </c>
      <c r="AF877" s="7">
        <f t="shared" si="192"/>
        <v>0.5</v>
      </c>
      <c r="AG877" s="38">
        <f t="shared" si="193"/>
        <v>0.47713068186780572</v>
      </c>
      <c r="AH877" s="38">
        <f t="shared" si="194"/>
        <v>30.535869832440042</v>
      </c>
      <c r="AI877" s="38" t="str">
        <f t="shared" si="195"/>
        <v>G4</v>
      </c>
    </row>
    <row r="878" spans="1:35" x14ac:dyDescent="0.25">
      <c r="A878" s="1">
        <v>15764</v>
      </c>
      <c r="B878" s="1" t="s">
        <v>1011</v>
      </c>
      <c r="C878" s="1">
        <v>15</v>
      </c>
      <c r="D878" s="1" t="s">
        <v>827</v>
      </c>
      <c r="E878" s="31">
        <v>145469.2883920765</v>
      </c>
      <c r="F878" s="31">
        <v>164442.76269480985</v>
      </c>
      <c r="G878" s="31">
        <v>207773.91163478588</v>
      </c>
      <c r="H878" s="31">
        <v>241285.00519568412</v>
      </c>
      <c r="I878" s="31">
        <f t="shared" si="182"/>
        <v>189742.74197933907</v>
      </c>
      <c r="J878" s="38">
        <f t="shared" si="183"/>
        <v>0.1736948621418492</v>
      </c>
      <c r="K878" s="31">
        <v>14495344.352424955</v>
      </c>
      <c r="L878" s="31">
        <v>15283409.76910682</v>
      </c>
      <c r="M878" s="31">
        <v>22366238.645342749</v>
      </c>
      <c r="N878" s="31">
        <v>21147900.705291305</v>
      </c>
      <c r="O878" s="31">
        <f t="shared" si="184"/>
        <v>18323223.368041456</v>
      </c>
      <c r="P878" s="7">
        <f t="shared" si="185"/>
        <v>0.27607310835759463</v>
      </c>
      <c r="Q878" s="26">
        <v>0.14029516159163086</v>
      </c>
      <c r="R878" s="8">
        <v>134.5</v>
      </c>
      <c r="S878" s="7">
        <f t="shared" si="186"/>
        <v>0.30030365276413323</v>
      </c>
      <c r="T878" s="38">
        <f t="shared" si="187"/>
        <v>0.23889064090445289</v>
      </c>
      <c r="U878" s="31">
        <v>0</v>
      </c>
      <c r="V878" s="31">
        <v>0</v>
      </c>
      <c r="W878" s="31">
        <v>954.6453857421875</v>
      </c>
      <c r="X878" s="31">
        <v>373.62225341796875</v>
      </c>
      <c r="Y878" s="31">
        <f t="shared" si="188"/>
        <v>332.06690979003906</v>
      </c>
      <c r="Z878" s="7">
        <f t="shared" si="189"/>
        <v>7.0709778829464937E-3</v>
      </c>
      <c r="AA878" s="31" t="s">
        <v>1085</v>
      </c>
      <c r="AB878" s="31" t="s">
        <v>1086</v>
      </c>
      <c r="AC878" s="31" t="s">
        <v>1087</v>
      </c>
      <c r="AD878" s="31">
        <f t="shared" si="190"/>
        <v>1</v>
      </c>
      <c r="AE878" s="31">
        <f t="shared" si="191"/>
        <v>2</v>
      </c>
      <c r="AF878" s="7">
        <f t="shared" si="192"/>
        <v>1</v>
      </c>
      <c r="AG878" s="38">
        <f t="shared" si="193"/>
        <v>0.50353548894147326</v>
      </c>
      <c r="AH878" s="38">
        <f t="shared" si="194"/>
        <v>30.537366399592507</v>
      </c>
      <c r="AI878" s="38" t="str">
        <f t="shared" si="195"/>
        <v>G4</v>
      </c>
    </row>
    <row r="879" spans="1:35" x14ac:dyDescent="0.25">
      <c r="A879" s="1">
        <v>25086</v>
      </c>
      <c r="B879" s="1" t="s">
        <v>671</v>
      </c>
      <c r="C879" s="1">
        <v>25</v>
      </c>
      <c r="D879" s="1" t="s">
        <v>61</v>
      </c>
      <c r="E879" s="31">
        <v>113637.01660932323</v>
      </c>
      <c r="F879" s="31">
        <v>208921.42112888503</v>
      </c>
      <c r="G879" s="31">
        <v>378341.1643254321</v>
      </c>
      <c r="H879" s="31">
        <v>448176.03366940288</v>
      </c>
      <c r="I879" s="31">
        <f t="shared" si="182"/>
        <v>287268.90893326083</v>
      </c>
      <c r="J879" s="38">
        <f t="shared" si="183"/>
        <v>0.26754596626599197</v>
      </c>
      <c r="K879" s="31">
        <v>7457484.1654051663</v>
      </c>
      <c r="L879" s="31">
        <v>10677731.036029162</v>
      </c>
      <c r="M879" s="31">
        <v>10461275.77417955</v>
      </c>
      <c r="N879" s="31">
        <v>7927765.5786569268</v>
      </c>
      <c r="O879" s="31">
        <f t="shared" si="184"/>
        <v>9131064.138567701</v>
      </c>
      <c r="P879" s="7">
        <f t="shared" si="185"/>
        <v>0.11915310571489458</v>
      </c>
      <c r="Q879" s="26">
        <v>0.19708693673190714</v>
      </c>
      <c r="R879" s="8">
        <v>58.299999237060547</v>
      </c>
      <c r="S879" s="7">
        <f t="shared" si="186"/>
        <v>0.13016879350955735</v>
      </c>
      <c r="T879" s="38">
        <f t="shared" si="187"/>
        <v>0.14880294531878635</v>
      </c>
      <c r="U879" s="31">
        <v>0</v>
      </c>
      <c r="V879" s="31">
        <v>0</v>
      </c>
      <c r="W879" s="31">
        <v>0</v>
      </c>
      <c r="X879" s="31">
        <v>0</v>
      </c>
      <c r="Y879" s="31">
        <f t="shared" si="188"/>
        <v>0</v>
      </c>
      <c r="Z879" s="7">
        <f t="shared" si="189"/>
        <v>0</v>
      </c>
      <c r="AA879" s="31" t="s">
        <v>1085</v>
      </c>
      <c r="AB879" s="31" t="s">
        <v>1086</v>
      </c>
      <c r="AC879" s="31" t="s">
        <v>1087</v>
      </c>
      <c r="AD879" s="31">
        <f t="shared" si="190"/>
        <v>1</v>
      </c>
      <c r="AE879" s="31">
        <f t="shared" si="191"/>
        <v>2</v>
      </c>
      <c r="AF879" s="7">
        <f t="shared" si="192"/>
        <v>1</v>
      </c>
      <c r="AG879" s="38">
        <f t="shared" si="193"/>
        <v>0.5</v>
      </c>
      <c r="AH879" s="38">
        <f t="shared" si="194"/>
        <v>30.544963719492607</v>
      </c>
      <c r="AI879" s="38" t="str">
        <f t="shared" si="195"/>
        <v>G4</v>
      </c>
    </row>
    <row r="880" spans="1:35" x14ac:dyDescent="0.25">
      <c r="A880" s="1">
        <v>73026</v>
      </c>
      <c r="B880" s="1" t="s">
        <v>407</v>
      </c>
      <c r="C880" s="1">
        <v>73</v>
      </c>
      <c r="D880" s="1" t="s">
        <v>35</v>
      </c>
      <c r="E880" s="31">
        <v>263771.1182351578</v>
      </c>
      <c r="F880" s="31">
        <v>306128.07369600196</v>
      </c>
      <c r="G880" s="31">
        <v>386509.41868099815</v>
      </c>
      <c r="H880" s="31">
        <v>415270.54043735872</v>
      </c>
      <c r="I880" s="31">
        <f t="shared" si="182"/>
        <v>342919.78776237916</v>
      </c>
      <c r="J880" s="38">
        <f t="shared" si="183"/>
        <v>0.32109976199815993</v>
      </c>
      <c r="K880" s="31">
        <v>11312275.390726488</v>
      </c>
      <c r="L880" s="31">
        <v>11883962.091961764</v>
      </c>
      <c r="M880" s="31">
        <v>12623223.858252557</v>
      </c>
      <c r="N880" s="31">
        <v>12370940.196985137</v>
      </c>
      <c r="O880" s="31">
        <f t="shared" si="184"/>
        <v>12047600.384481486</v>
      </c>
      <c r="P880" s="7">
        <f t="shared" si="185"/>
        <v>0.16894150297729954</v>
      </c>
      <c r="Q880" s="26">
        <v>0.38249943400498077</v>
      </c>
      <c r="R880" s="8">
        <v>183.80000305175781</v>
      </c>
      <c r="S880" s="7">
        <f t="shared" si="186"/>
        <v>0.41037778657622087</v>
      </c>
      <c r="T880" s="38">
        <f t="shared" si="187"/>
        <v>0.32060624118616704</v>
      </c>
      <c r="U880" s="31">
        <v>0</v>
      </c>
      <c r="V880" s="31">
        <v>0</v>
      </c>
      <c r="W880" s="31">
        <v>10026.8193359375</v>
      </c>
      <c r="X880" s="31">
        <v>337.33303833007813</v>
      </c>
      <c r="Y880" s="31">
        <f t="shared" si="188"/>
        <v>2591.0380935668945</v>
      </c>
      <c r="Z880" s="7">
        <f t="shared" si="189"/>
        <v>5.5173136838800235E-2</v>
      </c>
      <c r="AA880" s="31" t="s">
        <v>1085</v>
      </c>
      <c r="AB880" s="31" t="s">
        <v>1088</v>
      </c>
      <c r="AC880" s="31" t="s">
        <v>1087</v>
      </c>
      <c r="AD880" s="31">
        <f t="shared" si="190"/>
        <v>0</v>
      </c>
      <c r="AE880" s="31">
        <f t="shared" si="191"/>
        <v>1</v>
      </c>
      <c r="AF880" s="7">
        <f t="shared" si="192"/>
        <v>0.5</v>
      </c>
      <c r="AG880" s="38">
        <f t="shared" si="193"/>
        <v>0.2775865684194001</v>
      </c>
      <c r="AH880" s="38">
        <f t="shared" si="194"/>
        <v>30.643085720124237</v>
      </c>
      <c r="AI880" s="38" t="str">
        <f t="shared" si="195"/>
        <v>G4</v>
      </c>
    </row>
    <row r="881" spans="1:35" x14ac:dyDescent="0.25">
      <c r="A881" s="1">
        <v>86749</v>
      </c>
      <c r="B881" s="1" t="s">
        <v>867</v>
      </c>
      <c r="C881" s="1">
        <v>86</v>
      </c>
      <c r="D881" s="1" t="s">
        <v>513</v>
      </c>
      <c r="E881" s="31">
        <v>91205.508655485959</v>
      </c>
      <c r="F881" s="31">
        <v>71775.269871828321</v>
      </c>
      <c r="G881" s="31">
        <v>101513.98849123473</v>
      </c>
      <c r="H881" s="31">
        <v>106912.41753863639</v>
      </c>
      <c r="I881" s="31">
        <f t="shared" si="182"/>
        <v>92851.796139296348</v>
      </c>
      <c r="J881" s="38">
        <f t="shared" si="183"/>
        <v>8.0455042196737922E-2</v>
      </c>
      <c r="K881" s="31">
        <v>4324900.9440803919</v>
      </c>
      <c r="L881" s="31">
        <v>4190432.9937249026</v>
      </c>
      <c r="M881" s="31">
        <v>3975923.3054588856</v>
      </c>
      <c r="N881" s="31">
        <v>4517210.8248387119</v>
      </c>
      <c r="O881" s="31">
        <f t="shared" si="184"/>
        <v>4252117.0170257231</v>
      </c>
      <c r="P881" s="7">
        <f t="shared" si="185"/>
        <v>3.5864253107650165E-2</v>
      </c>
      <c r="Q881" s="26">
        <v>0.7272212790039615</v>
      </c>
      <c r="R881" s="8">
        <v>292.5</v>
      </c>
      <c r="S881" s="7">
        <f t="shared" si="186"/>
        <v>0.65307671697776193</v>
      </c>
      <c r="T881" s="38">
        <f t="shared" si="187"/>
        <v>0.47205408302979118</v>
      </c>
      <c r="U881" s="31">
        <v>987.085205078125</v>
      </c>
      <c r="V881" s="31">
        <v>1428.05419921875</v>
      </c>
      <c r="W881" s="31">
        <v>1678.4866943359375</v>
      </c>
      <c r="X881" s="31">
        <v>133764.578125</v>
      </c>
      <c r="Y881" s="31">
        <f t="shared" si="188"/>
        <v>34464.551055908203</v>
      </c>
      <c r="Z881" s="7">
        <f t="shared" si="189"/>
        <v>0.7338824528348632</v>
      </c>
      <c r="AA881" s="31" t="s">
        <v>1087</v>
      </c>
      <c r="AB881" s="31" t="s">
        <v>1088</v>
      </c>
      <c r="AC881" s="31" t="s">
        <v>1087</v>
      </c>
      <c r="AD881" s="31">
        <f t="shared" si="190"/>
        <v>0</v>
      </c>
      <c r="AE881" s="31">
        <f t="shared" si="191"/>
        <v>0</v>
      </c>
      <c r="AF881" s="7">
        <f t="shared" si="192"/>
        <v>0</v>
      </c>
      <c r="AG881" s="38">
        <f t="shared" si="193"/>
        <v>0.3669412264174316</v>
      </c>
      <c r="AH881" s="38">
        <f t="shared" si="194"/>
        <v>30.648345054798693</v>
      </c>
      <c r="AI881" s="38" t="str">
        <f t="shared" si="195"/>
        <v>G4</v>
      </c>
    </row>
    <row r="882" spans="1:35" x14ac:dyDescent="0.25">
      <c r="A882" s="1">
        <v>5837</v>
      </c>
      <c r="B882" s="1" t="s">
        <v>485</v>
      </c>
      <c r="C882" s="1">
        <v>5</v>
      </c>
      <c r="D882" s="1" t="s">
        <v>15</v>
      </c>
      <c r="E882" s="31">
        <v>132753.45640460466</v>
      </c>
      <c r="F882" s="31">
        <v>230772.01668128234</v>
      </c>
      <c r="G882" s="31">
        <v>152013.50179993777</v>
      </c>
      <c r="H882" s="31">
        <v>146207.81217870585</v>
      </c>
      <c r="I882" s="31">
        <f t="shared" si="182"/>
        <v>165436.69676613266</v>
      </c>
      <c r="J882" s="38">
        <f t="shared" si="183"/>
        <v>0.15030473771269437</v>
      </c>
      <c r="K882" s="31">
        <v>12710512.257800177</v>
      </c>
      <c r="L882" s="31">
        <v>13098240.01625194</v>
      </c>
      <c r="M882" s="31">
        <v>13124035.975916324</v>
      </c>
      <c r="N882" s="31">
        <v>13721944.110409776</v>
      </c>
      <c r="O882" s="31">
        <f t="shared" si="184"/>
        <v>13163683.090094553</v>
      </c>
      <c r="P882" s="7">
        <f t="shared" si="185"/>
        <v>0.18799423006156488</v>
      </c>
      <c r="Q882" s="26">
        <v>0.39871788432076749</v>
      </c>
      <c r="R882" s="8">
        <v>100.19999694824219</v>
      </c>
      <c r="S882" s="7">
        <f t="shared" si="186"/>
        <v>0.2237206326432129</v>
      </c>
      <c r="T882" s="38">
        <f t="shared" si="187"/>
        <v>0.27014424900851508</v>
      </c>
      <c r="U882" s="31">
        <v>0</v>
      </c>
      <c r="V882" s="31">
        <v>381.78558349609375</v>
      </c>
      <c r="W882" s="31">
        <v>109.51493835449219</v>
      </c>
      <c r="X882" s="31">
        <v>388.97329711914063</v>
      </c>
      <c r="Y882" s="31">
        <f t="shared" si="188"/>
        <v>220.06845474243164</v>
      </c>
      <c r="Z882" s="7">
        <f t="shared" si="189"/>
        <v>4.6861012956751508E-3</v>
      </c>
      <c r="AA882" s="31" t="s">
        <v>1085</v>
      </c>
      <c r="AB882" s="31" t="s">
        <v>1086</v>
      </c>
      <c r="AC882" s="31" t="s">
        <v>1087</v>
      </c>
      <c r="AD882" s="31">
        <f t="shared" si="190"/>
        <v>1</v>
      </c>
      <c r="AE882" s="31">
        <f t="shared" si="191"/>
        <v>2</v>
      </c>
      <c r="AF882" s="7">
        <f t="shared" si="192"/>
        <v>1</v>
      </c>
      <c r="AG882" s="38">
        <f t="shared" si="193"/>
        <v>0.50234305064783757</v>
      </c>
      <c r="AH882" s="38">
        <f t="shared" si="194"/>
        <v>30.759734578968235</v>
      </c>
      <c r="AI882" s="38" t="str">
        <f t="shared" si="195"/>
        <v>G4</v>
      </c>
    </row>
    <row r="883" spans="1:35" x14ac:dyDescent="0.25">
      <c r="A883" s="1">
        <v>68211</v>
      </c>
      <c r="B883" s="1" t="s">
        <v>907</v>
      </c>
      <c r="C883" s="1">
        <v>68</v>
      </c>
      <c r="D883" s="1" t="s">
        <v>350</v>
      </c>
      <c r="E883" s="31">
        <v>220278.01654325347</v>
      </c>
      <c r="F883" s="31">
        <v>265743.12795761763</v>
      </c>
      <c r="G883" s="31">
        <v>221169.22264377191</v>
      </c>
      <c r="H883" s="31">
        <v>319860.50590748951</v>
      </c>
      <c r="I883" s="31">
        <f t="shared" si="182"/>
        <v>256762.71826303314</v>
      </c>
      <c r="J883" s="38">
        <f t="shared" si="183"/>
        <v>0.23818933546171567</v>
      </c>
      <c r="K883" s="31">
        <v>8660708.6309439018</v>
      </c>
      <c r="L883" s="31">
        <v>9703183.1028983314</v>
      </c>
      <c r="M883" s="31">
        <v>9999872.8869405463</v>
      </c>
      <c r="N883" s="31">
        <v>10342853.53922323</v>
      </c>
      <c r="O883" s="31">
        <f t="shared" si="184"/>
        <v>9676654.5400015023</v>
      </c>
      <c r="P883" s="7">
        <f t="shared" si="185"/>
        <v>0.1284669181824061</v>
      </c>
      <c r="Q883" s="26">
        <v>0.77284445717559436</v>
      </c>
      <c r="R883" s="8">
        <v>182.60000610351563</v>
      </c>
      <c r="S883" s="7">
        <f t="shared" si="186"/>
        <v>0.40769850429471205</v>
      </c>
      <c r="T883" s="38">
        <f t="shared" si="187"/>
        <v>0.43633662655090416</v>
      </c>
      <c r="U883" s="31">
        <v>0</v>
      </c>
      <c r="V883" s="31">
        <v>0</v>
      </c>
      <c r="W883" s="31">
        <v>0</v>
      </c>
      <c r="X883" s="31">
        <v>0</v>
      </c>
      <c r="Y883" s="31">
        <f t="shared" si="188"/>
        <v>0</v>
      </c>
      <c r="Z883" s="7">
        <f t="shared" si="189"/>
        <v>0</v>
      </c>
      <c r="AA883" s="31" t="s">
        <v>1085</v>
      </c>
      <c r="AB883" s="31" t="s">
        <v>1088</v>
      </c>
      <c r="AC883" s="31" t="s">
        <v>1087</v>
      </c>
      <c r="AD883" s="31">
        <f t="shared" si="190"/>
        <v>0</v>
      </c>
      <c r="AE883" s="31">
        <f t="shared" si="191"/>
        <v>1</v>
      </c>
      <c r="AF883" s="7">
        <f t="shared" si="192"/>
        <v>0.5</v>
      </c>
      <c r="AG883" s="38">
        <f t="shared" si="193"/>
        <v>0.25</v>
      </c>
      <c r="AH883" s="38">
        <f t="shared" si="194"/>
        <v>30.817532067087328</v>
      </c>
      <c r="AI883" s="38" t="str">
        <f t="shared" si="195"/>
        <v>G4</v>
      </c>
    </row>
    <row r="884" spans="1:35" x14ac:dyDescent="0.25">
      <c r="A884" s="1">
        <v>18753</v>
      </c>
      <c r="B884" s="1" t="s">
        <v>669</v>
      </c>
      <c r="C884" s="1">
        <v>18</v>
      </c>
      <c r="D884" s="1" t="s">
        <v>1121</v>
      </c>
      <c r="E884" s="31">
        <v>64131.721802783395</v>
      </c>
      <c r="F884" s="31">
        <v>67578.495455849246</v>
      </c>
      <c r="G884" s="31">
        <v>74268.212069795103</v>
      </c>
      <c r="H884" s="31">
        <v>99082.480445554611</v>
      </c>
      <c r="I884" s="31">
        <f t="shared" si="182"/>
        <v>76265.227443495591</v>
      </c>
      <c r="J884" s="38">
        <f t="shared" si="183"/>
        <v>6.44935024956306E-2</v>
      </c>
      <c r="K884" s="31">
        <v>7491205.0880670035</v>
      </c>
      <c r="L884" s="31">
        <v>7423290.9375978755</v>
      </c>
      <c r="M884" s="31">
        <v>7513822.657789845</v>
      </c>
      <c r="N884" s="31">
        <v>7558335.6848229775</v>
      </c>
      <c r="O884" s="31">
        <f t="shared" si="184"/>
        <v>7496663.5920694247</v>
      </c>
      <c r="P884" s="7">
        <f t="shared" si="185"/>
        <v>9.1252137979980497E-2</v>
      </c>
      <c r="Q884" s="26">
        <v>0.61693678854016532</v>
      </c>
      <c r="R884" s="8">
        <v>158.89999389648438</v>
      </c>
      <c r="S884" s="7">
        <f t="shared" si="186"/>
        <v>0.35478251740752964</v>
      </c>
      <c r="T884" s="38">
        <f t="shared" si="187"/>
        <v>0.35432381464255847</v>
      </c>
      <c r="U884" s="31">
        <v>0</v>
      </c>
      <c r="V884" s="31">
        <v>0</v>
      </c>
      <c r="W884" s="31">
        <v>1979.3837890625</v>
      </c>
      <c r="X884" s="31">
        <v>1056.1961669921875</v>
      </c>
      <c r="Y884" s="31">
        <f t="shared" si="188"/>
        <v>758.89498901367188</v>
      </c>
      <c r="Z884" s="7">
        <f t="shared" si="189"/>
        <v>1.6159784442802565E-2</v>
      </c>
      <c r="AA884" s="31" t="s">
        <v>1085</v>
      </c>
      <c r="AB884" s="31" t="s">
        <v>1086</v>
      </c>
      <c r="AC884" s="31" t="s">
        <v>1087</v>
      </c>
      <c r="AD884" s="31">
        <f t="shared" si="190"/>
        <v>1</v>
      </c>
      <c r="AE884" s="31">
        <f t="shared" si="191"/>
        <v>2</v>
      </c>
      <c r="AF884" s="7">
        <f t="shared" si="192"/>
        <v>1</v>
      </c>
      <c r="AG884" s="38">
        <f t="shared" si="193"/>
        <v>0.50807989222140126</v>
      </c>
      <c r="AH884" s="38">
        <f t="shared" si="194"/>
        <v>30.896573645319673</v>
      </c>
      <c r="AI884" s="38" t="str">
        <f t="shared" si="195"/>
        <v>G4</v>
      </c>
    </row>
    <row r="885" spans="1:35" x14ac:dyDescent="0.25">
      <c r="A885" s="1">
        <v>47268</v>
      </c>
      <c r="B885" s="1" t="s">
        <v>530</v>
      </c>
      <c r="C885" s="1">
        <v>47</v>
      </c>
      <c r="D885" s="1" t="s">
        <v>69</v>
      </c>
      <c r="E885" s="31">
        <v>26240.100229984138</v>
      </c>
      <c r="F885" s="31">
        <v>46929.157922957791</v>
      </c>
      <c r="G885" s="31">
        <v>48386.143600372387</v>
      </c>
      <c r="H885" s="31">
        <v>50212.225248779425</v>
      </c>
      <c r="I885" s="31">
        <f t="shared" si="182"/>
        <v>42941.906750523434</v>
      </c>
      <c r="J885" s="38">
        <f t="shared" si="183"/>
        <v>3.2425899125183871E-2</v>
      </c>
      <c r="K885" s="31">
        <v>9734809.8183766548</v>
      </c>
      <c r="L885" s="31">
        <v>8184786.6598247578</v>
      </c>
      <c r="M885" s="31">
        <v>7493483.7668702602</v>
      </c>
      <c r="N885" s="31">
        <v>7729560.3203099705</v>
      </c>
      <c r="O885" s="31">
        <f t="shared" si="184"/>
        <v>8285660.1413454106</v>
      </c>
      <c r="P885" s="7">
        <f t="shared" si="185"/>
        <v>0.10472115407366242</v>
      </c>
      <c r="Q885" s="26">
        <v>0.77546351460845531</v>
      </c>
      <c r="R885" s="8">
        <v>53.700000762939453</v>
      </c>
      <c r="S885" s="7">
        <f t="shared" si="186"/>
        <v>0.11989818871782498</v>
      </c>
      <c r="T885" s="38">
        <f t="shared" si="187"/>
        <v>0.3333609524666476</v>
      </c>
      <c r="U885" s="31">
        <v>4002.377197265625</v>
      </c>
      <c r="V885" s="31">
        <v>0</v>
      </c>
      <c r="W885" s="31">
        <v>19347.587890625</v>
      </c>
      <c r="X885" s="31">
        <v>93656.171875</v>
      </c>
      <c r="Y885" s="31">
        <f t="shared" si="188"/>
        <v>29251.534240722656</v>
      </c>
      <c r="Z885" s="7">
        <f t="shared" si="189"/>
        <v>0.62287733453833705</v>
      </c>
      <c r="AA885" s="31" t="s">
        <v>1085</v>
      </c>
      <c r="AB885" s="31" t="s">
        <v>1088</v>
      </c>
      <c r="AC885" s="31" t="s">
        <v>1088</v>
      </c>
      <c r="AD885" s="31">
        <f t="shared" si="190"/>
        <v>0</v>
      </c>
      <c r="AE885" s="31">
        <f t="shared" si="191"/>
        <v>1</v>
      </c>
      <c r="AF885" s="7">
        <f t="shared" si="192"/>
        <v>0.5</v>
      </c>
      <c r="AG885" s="38">
        <f t="shared" si="193"/>
        <v>0.56143866726916847</v>
      </c>
      <c r="AH885" s="38">
        <f t="shared" si="194"/>
        <v>30.907517295366667</v>
      </c>
      <c r="AI885" s="38" t="str">
        <f t="shared" si="195"/>
        <v>G4</v>
      </c>
    </row>
    <row r="886" spans="1:35" x14ac:dyDescent="0.25">
      <c r="A886" s="1">
        <v>15236</v>
      </c>
      <c r="B886" s="1" t="s">
        <v>427</v>
      </c>
      <c r="C886" s="1">
        <v>15</v>
      </c>
      <c r="D886" s="1" t="s">
        <v>827</v>
      </c>
      <c r="E886" s="31">
        <v>320163.72313084244</v>
      </c>
      <c r="F886" s="31">
        <v>262104.16987159182</v>
      </c>
      <c r="G886" s="31">
        <v>391492.01796056132</v>
      </c>
      <c r="H886" s="31">
        <v>385278.49032686243</v>
      </c>
      <c r="I886" s="31">
        <f t="shared" si="182"/>
        <v>339759.60032246448</v>
      </c>
      <c r="J886" s="38">
        <f t="shared" si="183"/>
        <v>0.31805865939217554</v>
      </c>
      <c r="K886" s="31">
        <v>8717431.8902869653</v>
      </c>
      <c r="L886" s="31">
        <v>9592292.0687907673</v>
      </c>
      <c r="M886" s="31">
        <v>9748088.3308032118</v>
      </c>
      <c r="N886" s="31">
        <v>9411308.9562140889</v>
      </c>
      <c r="O886" s="31">
        <f t="shared" si="184"/>
        <v>9367280.3115237579</v>
      </c>
      <c r="P886" s="7">
        <f t="shared" si="185"/>
        <v>0.12318556876945755</v>
      </c>
      <c r="Q886" s="26">
        <v>0.27075208913649024</v>
      </c>
      <c r="R886" s="8">
        <v>171.19999694824219</v>
      </c>
      <c r="S886" s="7">
        <f t="shared" si="186"/>
        <v>0.38224523744807132</v>
      </c>
      <c r="T886" s="38">
        <f t="shared" si="187"/>
        <v>0.25872763178467301</v>
      </c>
      <c r="U886" s="31">
        <v>0</v>
      </c>
      <c r="V886" s="31">
        <v>0</v>
      </c>
      <c r="W886" s="31">
        <v>38044.30078125</v>
      </c>
      <c r="X886" s="31">
        <v>0</v>
      </c>
      <c r="Y886" s="31">
        <f t="shared" si="188"/>
        <v>9511.0751953125</v>
      </c>
      <c r="Z886" s="7">
        <f t="shared" si="189"/>
        <v>0.2025272629290841</v>
      </c>
      <c r="AA886" s="31" t="s">
        <v>1085</v>
      </c>
      <c r="AB886" s="31" t="s">
        <v>1088</v>
      </c>
      <c r="AC886" s="31" t="s">
        <v>1088</v>
      </c>
      <c r="AD886" s="31">
        <f t="shared" si="190"/>
        <v>0</v>
      </c>
      <c r="AE886" s="31">
        <f t="shared" si="191"/>
        <v>1</v>
      </c>
      <c r="AF886" s="7">
        <f t="shared" si="192"/>
        <v>0.5</v>
      </c>
      <c r="AG886" s="38">
        <f t="shared" si="193"/>
        <v>0.35126363146454204</v>
      </c>
      <c r="AH886" s="38">
        <f t="shared" si="194"/>
        <v>30.934997421379684</v>
      </c>
      <c r="AI886" s="38" t="str">
        <f t="shared" si="195"/>
        <v>G4</v>
      </c>
    </row>
    <row r="887" spans="1:35" x14ac:dyDescent="0.25">
      <c r="A887" s="1">
        <v>73055</v>
      </c>
      <c r="B887" s="1" t="s">
        <v>1194</v>
      </c>
      <c r="C887" s="1">
        <v>73</v>
      </c>
      <c r="D887" s="1" t="s">
        <v>35</v>
      </c>
      <c r="E887" s="31">
        <v>158015.1867392839</v>
      </c>
      <c r="F887" s="31">
        <v>225163.20813403453</v>
      </c>
      <c r="G887" s="31">
        <v>251746.72799172247</v>
      </c>
      <c r="H887" s="31">
        <v>299514.33704848232</v>
      </c>
      <c r="I887" s="31">
        <f t="shared" si="182"/>
        <v>233609.86497838079</v>
      </c>
      <c r="J887" s="38">
        <f t="shared" si="183"/>
        <v>0.21590894741554598</v>
      </c>
      <c r="K887" s="31">
        <v>8559505.2068989351</v>
      </c>
      <c r="L887" s="31">
        <v>8281319.9818526357</v>
      </c>
      <c r="M887" s="31">
        <v>10066405.208958399</v>
      </c>
      <c r="N887" s="31">
        <v>10837569.110017207</v>
      </c>
      <c r="O887" s="31">
        <f t="shared" si="184"/>
        <v>9436199.876931794</v>
      </c>
      <c r="P887" s="7">
        <f t="shared" si="185"/>
        <v>0.12436209956227562</v>
      </c>
      <c r="Q887" s="26">
        <v>0.70576923076923082</v>
      </c>
      <c r="R887" s="8">
        <v>244.10000610351563</v>
      </c>
      <c r="S887" s="7">
        <f t="shared" si="186"/>
        <v>0.54501207042849786</v>
      </c>
      <c r="T887" s="38">
        <f t="shared" si="187"/>
        <v>0.4583811335866681</v>
      </c>
      <c r="U887" s="31">
        <v>424.05422973632813</v>
      </c>
      <c r="V887" s="31">
        <v>1311.6527099609375</v>
      </c>
      <c r="W887" s="31">
        <v>0</v>
      </c>
      <c r="X887" s="31">
        <v>0</v>
      </c>
      <c r="Y887" s="31">
        <f t="shared" si="188"/>
        <v>433.92673492431641</v>
      </c>
      <c r="Z887" s="7">
        <f t="shared" si="189"/>
        <v>9.2399641608646235E-3</v>
      </c>
      <c r="AA887" s="31" t="s">
        <v>1085</v>
      </c>
      <c r="AB887" s="31" t="s">
        <v>1088</v>
      </c>
      <c r="AC887" s="31" t="s">
        <v>1087</v>
      </c>
      <c r="AD887" s="31">
        <f t="shared" si="190"/>
        <v>0</v>
      </c>
      <c r="AE887" s="31">
        <f t="shared" si="191"/>
        <v>1</v>
      </c>
      <c r="AF887" s="7">
        <f t="shared" si="192"/>
        <v>0.5</v>
      </c>
      <c r="AG887" s="38">
        <f t="shared" si="193"/>
        <v>0.25461998208043229</v>
      </c>
      <c r="AH887" s="38">
        <f t="shared" si="194"/>
        <v>30.963668769421542</v>
      </c>
      <c r="AI887" s="38" t="str">
        <f t="shared" si="195"/>
        <v>G4</v>
      </c>
    </row>
    <row r="888" spans="1:35" x14ac:dyDescent="0.25">
      <c r="A888" s="1">
        <v>73483</v>
      </c>
      <c r="B888" s="1" t="s">
        <v>633</v>
      </c>
      <c r="C888" s="1">
        <v>73</v>
      </c>
      <c r="D888" s="1" t="s">
        <v>35</v>
      </c>
      <c r="E888" s="31">
        <v>95912.909117393749</v>
      </c>
      <c r="F888" s="31">
        <v>98283.224386229791</v>
      </c>
      <c r="G888" s="31">
        <v>121910.29787129926</v>
      </c>
      <c r="H888" s="31">
        <v>119858.73576123916</v>
      </c>
      <c r="I888" s="31">
        <f t="shared" si="182"/>
        <v>108991.29178404048</v>
      </c>
      <c r="J888" s="38">
        <f t="shared" si="183"/>
        <v>9.5986355828511088E-2</v>
      </c>
      <c r="K888" s="31">
        <v>5277073.5183497537</v>
      </c>
      <c r="L888" s="31">
        <v>5717405.6393969078</v>
      </c>
      <c r="M888" s="31">
        <v>6530851.004787988</v>
      </c>
      <c r="N888" s="31">
        <v>7055327.9371710848</v>
      </c>
      <c r="O888" s="31">
        <f t="shared" si="184"/>
        <v>6145164.5249264333</v>
      </c>
      <c r="P888" s="7">
        <f t="shared" si="185"/>
        <v>6.818060147877629E-2</v>
      </c>
      <c r="Q888" s="26">
        <v>0.66762647293346322</v>
      </c>
      <c r="R888" s="8">
        <v>123</v>
      </c>
      <c r="S888" s="7">
        <f t="shared" si="186"/>
        <v>0.27462713226757168</v>
      </c>
      <c r="T888" s="38">
        <f t="shared" si="187"/>
        <v>0.33681140222660372</v>
      </c>
      <c r="U888" s="31">
        <v>0</v>
      </c>
      <c r="V888" s="31">
        <v>0</v>
      </c>
      <c r="W888" s="31">
        <v>0</v>
      </c>
      <c r="X888" s="31">
        <v>0</v>
      </c>
      <c r="Y888" s="31">
        <f t="shared" si="188"/>
        <v>0</v>
      </c>
      <c r="Z888" s="7">
        <f t="shared" si="189"/>
        <v>0</v>
      </c>
      <c r="AA888" s="31" t="s">
        <v>1085</v>
      </c>
      <c r="AB888" s="31" t="s">
        <v>1086</v>
      </c>
      <c r="AC888" s="31" t="s">
        <v>1088</v>
      </c>
      <c r="AD888" s="31">
        <f t="shared" si="190"/>
        <v>1</v>
      </c>
      <c r="AE888" s="31">
        <f t="shared" si="191"/>
        <v>2</v>
      </c>
      <c r="AF888" s="7">
        <f t="shared" si="192"/>
        <v>1</v>
      </c>
      <c r="AG888" s="38">
        <f t="shared" si="193"/>
        <v>0.5</v>
      </c>
      <c r="AH888" s="38">
        <f t="shared" si="194"/>
        <v>31.09325860183716</v>
      </c>
      <c r="AI888" s="38" t="str">
        <f t="shared" si="195"/>
        <v>G4</v>
      </c>
    </row>
    <row r="889" spans="1:35" x14ac:dyDescent="0.25">
      <c r="A889" s="1">
        <v>17877</v>
      </c>
      <c r="B889" s="1" t="s">
        <v>594</v>
      </c>
      <c r="C889" s="1">
        <v>17</v>
      </c>
      <c r="D889" s="1" t="s">
        <v>96</v>
      </c>
      <c r="E889" s="31">
        <v>129459.74150813733</v>
      </c>
      <c r="F889" s="31">
        <v>147530.43801628338</v>
      </c>
      <c r="G889" s="31">
        <v>147107.69754329426</v>
      </c>
      <c r="H889" s="31">
        <v>199572.05050165034</v>
      </c>
      <c r="I889" s="31">
        <f t="shared" si="182"/>
        <v>155917.48189234131</v>
      </c>
      <c r="J889" s="38">
        <f t="shared" si="183"/>
        <v>0.1411442338786579</v>
      </c>
      <c r="K889" s="31">
        <v>8486964.2595751882</v>
      </c>
      <c r="L889" s="31">
        <v>9329477.8189918511</v>
      </c>
      <c r="M889" s="31">
        <v>9789017.6213361528</v>
      </c>
      <c r="N889" s="31">
        <v>11369305.961427752</v>
      </c>
      <c r="O889" s="31">
        <f t="shared" si="184"/>
        <v>9743691.4153327346</v>
      </c>
      <c r="P889" s="7">
        <f t="shared" si="185"/>
        <v>0.12961130943929447</v>
      </c>
      <c r="Q889" s="26">
        <v>0.82572780495629161</v>
      </c>
      <c r="R889" s="8">
        <v>299.89999389648438</v>
      </c>
      <c r="S889" s="7">
        <f t="shared" si="186"/>
        <v>0.66959898610450208</v>
      </c>
      <c r="T889" s="38">
        <f t="shared" si="187"/>
        <v>0.54164603350002938</v>
      </c>
      <c r="U889" s="31">
        <v>0</v>
      </c>
      <c r="V889" s="31">
        <v>0</v>
      </c>
      <c r="W889" s="31">
        <v>771.04229736328125</v>
      </c>
      <c r="X889" s="31">
        <v>0</v>
      </c>
      <c r="Y889" s="31">
        <f t="shared" si="188"/>
        <v>192.76057434082031</v>
      </c>
      <c r="Z889" s="7">
        <f t="shared" si="189"/>
        <v>4.1046118046806045E-3</v>
      </c>
      <c r="AA889" s="31" t="s">
        <v>1087</v>
      </c>
      <c r="AB889" s="31" t="s">
        <v>1086</v>
      </c>
      <c r="AC889" s="31" t="s">
        <v>1087</v>
      </c>
      <c r="AD889" s="31">
        <f t="shared" si="190"/>
        <v>1</v>
      </c>
      <c r="AE889" s="31">
        <f t="shared" si="191"/>
        <v>1</v>
      </c>
      <c r="AF889" s="7">
        <f t="shared" si="192"/>
        <v>0.5</v>
      </c>
      <c r="AG889" s="38">
        <f t="shared" si="193"/>
        <v>0.25205230590234029</v>
      </c>
      <c r="AH889" s="38">
        <f t="shared" si="194"/>
        <v>31.161419109367589</v>
      </c>
      <c r="AI889" s="38" t="str">
        <f t="shared" si="195"/>
        <v>G4</v>
      </c>
    </row>
    <row r="890" spans="1:35" x14ac:dyDescent="0.25">
      <c r="A890" s="1">
        <v>5674</v>
      </c>
      <c r="B890" s="1" t="s">
        <v>516</v>
      </c>
      <c r="C890" s="1">
        <v>5</v>
      </c>
      <c r="D890" s="1" t="s">
        <v>15</v>
      </c>
      <c r="E890" s="31">
        <v>89662.646116205156</v>
      </c>
      <c r="F890" s="31">
        <v>122682.82180777518</v>
      </c>
      <c r="G890" s="31">
        <v>148099.89801434046</v>
      </c>
      <c r="H890" s="31">
        <v>208837.12684261761</v>
      </c>
      <c r="I890" s="31">
        <f t="shared" si="182"/>
        <v>142320.6231952346</v>
      </c>
      <c r="J890" s="38">
        <f t="shared" si="183"/>
        <v>0.12805974341625381</v>
      </c>
      <c r="K890" s="31">
        <v>8699359.9287519753</v>
      </c>
      <c r="L890" s="31">
        <v>8597673.8428870831</v>
      </c>
      <c r="M890" s="31">
        <v>9458625.7394304592</v>
      </c>
      <c r="N890" s="31">
        <v>11928439.867124572</v>
      </c>
      <c r="O890" s="31">
        <f t="shared" si="184"/>
        <v>9671024.8445485216</v>
      </c>
      <c r="P890" s="7">
        <f t="shared" si="185"/>
        <v>0.12837081325174665</v>
      </c>
      <c r="Q890" s="26">
        <v>0.42931906727917662</v>
      </c>
      <c r="R890" s="8">
        <v>137.89999389648438</v>
      </c>
      <c r="S890" s="7">
        <f t="shared" si="186"/>
        <v>0.30789495823989543</v>
      </c>
      <c r="T890" s="38">
        <f t="shared" si="187"/>
        <v>0.28852827959027288</v>
      </c>
      <c r="U890" s="31">
        <v>538.7122802734375</v>
      </c>
      <c r="V890" s="31">
        <v>6146.60009765625</v>
      </c>
      <c r="W890" s="31">
        <v>295.9423828125</v>
      </c>
      <c r="X890" s="31">
        <v>232.59870910644531</v>
      </c>
      <c r="Y890" s="31">
        <f t="shared" si="188"/>
        <v>1803.4633674621582</v>
      </c>
      <c r="Z890" s="7">
        <f t="shared" si="189"/>
        <v>3.8402650815440122E-2</v>
      </c>
      <c r="AA890" s="31" t="s">
        <v>1085</v>
      </c>
      <c r="AB890" s="31" t="s">
        <v>1086</v>
      </c>
      <c r="AC890" s="31" t="s">
        <v>1087</v>
      </c>
      <c r="AD890" s="31">
        <f t="shared" si="190"/>
        <v>1</v>
      </c>
      <c r="AE890" s="31">
        <f t="shared" si="191"/>
        <v>2</v>
      </c>
      <c r="AF890" s="7">
        <f t="shared" si="192"/>
        <v>1</v>
      </c>
      <c r="AG890" s="38">
        <f t="shared" si="193"/>
        <v>0.51920132540772002</v>
      </c>
      <c r="AH890" s="38">
        <f t="shared" si="194"/>
        <v>31.192978280474893</v>
      </c>
      <c r="AI890" s="38" t="str">
        <f t="shared" si="195"/>
        <v>G4</v>
      </c>
    </row>
    <row r="891" spans="1:35" x14ac:dyDescent="0.25">
      <c r="A891" s="1">
        <v>44430</v>
      </c>
      <c r="B891" s="1" t="s">
        <v>826</v>
      </c>
      <c r="C891" s="1">
        <v>44</v>
      </c>
      <c r="D891" s="1" t="s">
        <v>23</v>
      </c>
      <c r="E891" s="31">
        <v>61606.0830549979</v>
      </c>
      <c r="F891" s="31">
        <v>163118.12306842222</v>
      </c>
      <c r="G891" s="31">
        <v>63712.954500258944</v>
      </c>
      <c r="H891" s="31">
        <v>63225.242022772618</v>
      </c>
      <c r="I891" s="31">
        <f t="shared" si="182"/>
        <v>87915.600661612916</v>
      </c>
      <c r="J891" s="38">
        <f t="shared" si="183"/>
        <v>7.5704856577609975E-2</v>
      </c>
      <c r="K891" s="31">
        <v>4641250.2373034665</v>
      </c>
      <c r="L891" s="31">
        <v>4797602.2994042803</v>
      </c>
      <c r="M891" s="31">
        <v>5001654.4752034387</v>
      </c>
      <c r="N891" s="31">
        <v>5547515.489373453</v>
      </c>
      <c r="O891" s="31">
        <f t="shared" si="184"/>
        <v>4997005.6253211601</v>
      </c>
      <c r="P891" s="7">
        <f t="shared" si="185"/>
        <v>4.8580299410182382E-2</v>
      </c>
      <c r="Q891" s="26">
        <v>0.68482178104346281</v>
      </c>
      <c r="R891" s="8">
        <v>153.10000610351563</v>
      </c>
      <c r="S891" s="7">
        <f t="shared" si="186"/>
        <v>0.34183264736874974</v>
      </c>
      <c r="T891" s="38">
        <f t="shared" si="187"/>
        <v>0.35841157594079825</v>
      </c>
      <c r="U891" s="31">
        <v>682.941650390625</v>
      </c>
      <c r="V891" s="31">
        <v>0</v>
      </c>
      <c r="W891" s="31">
        <v>0</v>
      </c>
      <c r="X891" s="31">
        <v>0</v>
      </c>
      <c r="Y891" s="31">
        <f t="shared" si="188"/>
        <v>170.73541259765625</v>
      </c>
      <c r="Z891" s="7">
        <f t="shared" si="189"/>
        <v>3.6356116515105581E-3</v>
      </c>
      <c r="AA891" s="31" t="s">
        <v>1085</v>
      </c>
      <c r="AB891" s="31" t="s">
        <v>1086</v>
      </c>
      <c r="AC891" s="31" t="s">
        <v>1086</v>
      </c>
      <c r="AD891" s="31">
        <f t="shared" si="190"/>
        <v>1</v>
      </c>
      <c r="AE891" s="31">
        <f t="shared" si="191"/>
        <v>2</v>
      </c>
      <c r="AF891" s="7">
        <f t="shared" si="192"/>
        <v>1</v>
      </c>
      <c r="AG891" s="38">
        <f t="shared" si="193"/>
        <v>0.5018178058257553</v>
      </c>
      <c r="AH891" s="38">
        <f t="shared" si="194"/>
        <v>31.197807944805451</v>
      </c>
      <c r="AI891" s="38" t="str">
        <f t="shared" si="195"/>
        <v>G4</v>
      </c>
    </row>
    <row r="892" spans="1:35" x14ac:dyDescent="0.25">
      <c r="A892" s="1">
        <v>19001</v>
      </c>
      <c r="B892" s="1" t="s">
        <v>558</v>
      </c>
      <c r="C892" s="1">
        <v>19</v>
      </c>
      <c r="D892" s="1" t="s">
        <v>80</v>
      </c>
      <c r="E892" s="31">
        <v>244855.09453676213</v>
      </c>
      <c r="F892" s="31">
        <v>257890.00078683242</v>
      </c>
      <c r="G892" s="31">
        <v>270658.31365693611</v>
      </c>
      <c r="H892" s="31">
        <v>314571.22453069827</v>
      </c>
      <c r="I892" s="31">
        <f t="shared" si="182"/>
        <v>271993.65837780724</v>
      </c>
      <c r="J892" s="38">
        <f t="shared" si="183"/>
        <v>0.25284633051511107</v>
      </c>
      <c r="K892" s="31">
        <v>9778962.3549827859</v>
      </c>
      <c r="L892" s="31">
        <v>11362029.669633672</v>
      </c>
      <c r="M892" s="31">
        <v>11838043.059695698</v>
      </c>
      <c r="N892" s="31">
        <v>12293887.081744025</v>
      </c>
      <c r="O892" s="31">
        <f t="shared" si="184"/>
        <v>11318230.541514045</v>
      </c>
      <c r="P892" s="7">
        <f t="shared" si="185"/>
        <v>0.15649037861916448</v>
      </c>
      <c r="Q892" s="26">
        <v>0.89180658643799093</v>
      </c>
      <c r="R892" s="8">
        <v>388.20001220703125</v>
      </c>
      <c r="S892" s="7">
        <f t="shared" si="186"/>
        <v>0.8667500495825472</v>
      </c>
      <c r="T892" s="38">
        <f t="shared" si="187"/>
        <v>0.63834900487990087</v>
      </c>
      <c r="U892" s="31">
        <v>379.476318359375</v>
      </c>
      <c r="V892" s="31">
        <v>1372.6749267578125</v>
      </c>
      <c r="W892" s="31">
        <v>8170.23046875</v>
      </c>
      <c r="X892" s="31">
        <v>6901.9677734375</v>
      </c>
      <c r="Y892" s="31">
        <f t="shared" si="188"/>
        <v>4206.0873718261719</v>
      </c>
      <c r="Z892" s="7">
        <f t="shared" si="189"/>
        <v>8.9563729185567723E-2</v>
      </c>
      <c r="AA892" s="31" t="s">
        <v>1087</v>
      </c>
      <c r="AB892" s="31" t="s">
        <v>1088</v>
      </c>
      <c r="AC892" s="31" t="s">
        <v>1087</v>
      </c>
      <c r="AD892" s="31">
        <f t="shared" si="190"/>
        <v>0</v>
      </c>
      <c r="AE892" s="31">
        <f t="shared" si="191"/>
        <v>0</v>
      </c>
      <c r="AF892" s="7">
        <f t="shared" si="192"/>
        <v>0</v>
      </c>
      <c r="AG892" s="38">
        <f t="shared" si="193"/>
        <v>4.4781864592783861E-2</v>
      </c>
      <c r="AH892" s="38">
        <f t="shared" si="194"/>
        <v>31.199239999593193</v>
      </c>
      <c r="AI892" s="38" t="str">
        <f t="shared" si="195"/>
        <v>G4</v>
      </c>
    </row>
    <row r="893" spans="1:35" x14ac:dyDescent="0.25">
      <c r="A893" s="1">
        <v>50226</v>
      </c>
      <c r="B893" s="1" t="s">
        <v>1027</v>
      </c>
      <c r="C893" s="1">
        <v>50</v>
      </c>
      <c r="D893" s="1" t="s">
        <v>145</v>
      </c>
      <c r="E893" s="31">
        <v>222084.74595891323</v>
      </c>
      <c r="F893" s="31">
        <v>332049.72966884426</v>
      </c>
      <c r="G893" s="31">
        <v>401535.83143615129</v>
      </c>
      <c r="H893" s="31">
        <v>539293.47505050816</v>
      </c>
      <c r="I893" s="31">
        <f t="shared" si="182"/>
        <v>373740.94552860421</v>
      </c>
      <c r="J893" s="38">
        <f t="shared" si="183"/>
        <v>0.35075949104412241</v>
      </c>
      <c r="K893" s="31">
        <v>18054399.08200971</v>
      </c>
      <c r="L893" s="31">
        <v>18804331.758598246</v>
      </c>
      <c r="M893" s="31">
        <v>16231347.46045951</v>
      </c>
      <c r="N893" s="31">
        <v>17535698.085916594</v>
      </c>
      <c r="O893" s="31">
        <f t="shared" si="184"/>
        <v>17656444.096746013</v>
      </c>
      <c r="P893" s="7">
        <f t="shared" si="185"/>
        <v>0.26469047209099367</v>
      </c>
      <c r="Q893" s="26">
        <v>0.67869034406215312</v>
      </c>
      <c r="R893" s="8">
        <v>338.79998779296875</v>
      </c>
      <c r="S893" s="7">
        <f t="shared" si="186"/>
        <v>0.75645259398269349</v>
      </c>
      <c r="T893" s="38">
        <f t="shared" si="187"/>
        <v>0.56661113671194674</v>
      </c>
      <c r="U893" s="31">
        <v>182.15890502929688</v>
      </c>
      <c r="V893" s="31">
        <v>0</v>
      </c>
      <c r="W893" s="31">
        <v>2266.785400390625</v>
      </c>
      <c r="X893" s="31">
        <v>4599.1123046875</v>
      </c>
      <c r="Y893" s="31">
        <f t="shared" si="188"/>
        <v>1762.0141525268555</v>
      </c>
      <c r="Z893" s="7">
        <f t="shared" si="189"/>
        <v>3.7520038084595198E-2</v>
      </c>
      <c r="AA893" s="31" t="s">
        <v>1087</v>
      </c>
      <c r="AB893" s="31" t="s">
        <v>1088</v>
      </c>
      <c r="AC893" s="31" t="s">
        <v>1087</v>
      </c>
      <c r="AD893" s="31">
        <f t="shared" si="190"/>
        <v>0</v>
      </c>
      <c r="AE893" s="31">
        <f t="shared" si="191"/>
        <v>0</v>
      </c>
      <c r="AF893" s="7">
        <f t="shared" si="192"/>
        <v>0</v>
      </c>
      <c r="AG893" s="38">
        <f t="shared" si="193"/>
        <v>1.8760019042297599E-2</v>
      </c>
      <c r="AH893" s="38">
        <f t="shared" si="194"/>
        <v>31.204354893278889</v>
      </c>
      <c r="AI893" s="38" t="str">
        <f t="shared" si="195"/>
        <v>G4</v>
      </c>
    </row>
    <row r="894" spans="1:35" x14ac:dyDescent="0.25">
      <c r="A894" s="1">
        <v>5495</v>
      </c>
      <c r="B894" s="1" t="s">
        <v>92</v>
      </c>
      <c r="C894" s="1">
        <v>5</v>
      </c>
      <c r="D894" s="1" t="s">
        <v>15</v>
      </c>
      <c r="E894" s="31">
        <v>93516.015941415317</v>
      </c>
      <c r="F894" s="31">
        <v>84125.889192680334</v>
      </c>
      <c r="G894" s="31">
        <v>73225.504505774879</v>
      </c>
      <c r="H894" s="31">
        <v>51572.937330769812</v>
      </c>
      <c r="I894" s="31">
        <f t="shared" si="182"/>
        <v>75610.086742660089</v>
      </c>
      <c r="J894" s="38">
        <f t="shared" si="183"/>
        <v>6.3863049356227233E-2</v>
      </c>
      <c r="K894" s="31">
        <v>7938745.7798228227</v>
      </c>
      <c r="L894" s="31">
        <v>8089667.301864028</v>
      </c>
      <c r="M894" s="31">
        <v>8097784.3701667925</v>
      </c>
      <c r="N894" s="31">
        <v>7488231.8845990617</v>
      </c>
      <c r="O894" s="31">
        <f t="shared" si="184"/>
        <v>7903607.3341131769</v>
      </c>
      <c r="P894" s="7">
        <f t="shared" si="185"/>
        <v>9.8199103484253175E-2</v>
      </c>
      <c r="Q894" s="26">
        <v>0.53145801210936028</v>
      </c>
      <c r="R894" s="8">
        <v>70.900001525878906</v>
      </c>
      <c r="S894" s="7">
        <f t="shared" si="186"/>
        <v>0.15830133412047626</v>
      </c>
      <c r="T894" s="38">
        <f t="shared" si="187"/>
        <v>0.26265281657136325</v>
      </c>
      <c r="U894" s="31">
        <v>41822.390625</v>
      </c>
      <c r="V894" s="31">
        <v>62.233772277832031</v>
      </c>
      <c r="W894" s="31">
        <v>0</v>
      </c>
      <c r="X894" s="31">
        <v>0</v>
      </c>
      <c r="Y894" s="31">
        <f t="shared" si="188"/>
        <v>10471.156099319458</v>
      </c>
      <c r="Z894" s="7">
        <f t="shared" si="189"/>
        <v>0.2229710669876242</v>
      </c>
      <c r="AA894" s="31" t="s">
        <v>1085</v>
      </c>
      <c r="AB894" s="31" t="s">
        <v>1086</v>
      </c>
      <c r="AC894" s="31" t="s">
        <v>1086</v>
      </c>
      <c r="AD894" s="31">
        <f t="shared" si="190"/>
        <v>1</v>
      </c>
      <c r="AE894" s="31">
        <f t="shared" si="191"/>
        <v>2</v>
      </c>
      <c r="AF894" s="7">
        <f t="shared" si="192"/>
        <v>1</v>
      </c>
      <c r="AG894" s="38">
        <f t="shared" si="193"/>
        <v>0.61148553349381207</v>
      </c>
      <c r="AH894" s="38">
        <f t="shared" si="194"/>
        <v>31.266713314046751</v>
      </c>
      <c r="AI894" s="38" t="str">
        <f t="shared" si="195"/>
        <v>G4</v>
      </c>
    </row>
    <row r="895" spans="1:35" x14ac:dyDescent="0.25">
      <c r="A895" s="1">
        <v>25053</v>
      </c>
      <c r="B895" s="1" t="s">
        <v>757</v>
      </c>
      <c r="C895" s="1">
        <v>25</v>
      </c>
      <c r="D895" s="1" t="s">
        <v>61</v>
      </c>
      <c r="E895" s="31">
        <v>161573.92488533905</v>
      </c>
      <c r="F895" s="31">
        <v>156235.63086660026</v>
      </c>
      <c r="G895" s="31">
        <v>156910.89838103153</v>
      </c>
      <c r="H895" s="31">
        <v>194641.14803931117</v>
      </c>
      <c r="I895" s="31">
        <f t="shared" si="182"/>
        <v>167340.40054307051</v>
      </c>
      <c r="J895" s="38">
        <f t="shared" si="183"/>
        <v>0.15213670452705028</v>
      </c>
      <c r="K895" s="31">
        <v>11589126.977426188</v>
      </c>
      <c r="L895" s="31">
        <v>11157945.840454739</v>
      </c>
      <c r="M895" s="31">
        <v>11570661.571528563</v>
      </c>
      <c r="N895" s="31">
        <v>11143939.83777019</v>
      </c>
      <c r="O895" s="31">
        <f t="shared" si="184"/>
        <v>11365418.556794919</v>
      </c>
      <c r="P895" s="7">
        <f t="shared" si="185"/>
        <v>0.15729592857731098</v>
      </c>
      <c r="Q895" s="26">
        <v>0.42800195248942402</v>
      </c>
      <c r="R895" s="8">
        <v>125.69999694824219</v>
      </c>
      <c r="S895" s="7">
        <f t="shared" si="186"/>
        <v>0.28065552591819726</v>
      </c>
      <c r="T895" s="38">
        <f t="shared" si="187"/>
        <v>0.28865113566164408</v>
      </c>
      <c r="U895" s="31">
        <v>0</v>
      </c>
      <c r="V895" s="31">
        <v>0</v>
      </c>
      <c r="W895" s="31">
        <v>0</v>
      </c>
      <c r="X895" s="31">
        <v>0</v>
      </c>
      <c r="Y895" s="31">
        <f t="shared" si="188"/>
        <v>0</v>
      </c>
      <c r="Z895" s="7">
        <f t="shared" si="189"/>
        <v>0</v>
      </c>
      <c r="AA895" s="31" t="s">
        <v>1085</v>
      </c>
      <c r="AB895" s="31" t="s">
        <v>1086</v>
      </c>
      <c r="AC895" s="31" t="s">
        <v>1086</v>
      </c>
      <c r="AD895" s="31">
        <f t="shared" si="190"/>
        <v>1</v>
      </c>
      <c r="AE895" s="31">
        <f t="shared" si="191"/>
        <v>2</v>
      </c>
      <c r="AF895" s="7">
        <f t="shared" si="192"/>
        <v>1</v>
      </c>
      <c r="AG895" s="38">
        <f t="shared" si="193"/>
        <v>0.5</v>
      </c>
      <c r="AH895" s="38">
        <f t="shared" si="194"/>
        <v>31.359594672956476</v>
      </c>
      <c r="AI895" s="38" t="str">
        <f t="shared" si="195"/>
        <v>G4</v>
      </c>
    </row>
    <row r="896" spans="1:35" x14ac:dyDescent="0.25">
      <c r="A896" s="1">
        <v>50330</v>
      </c>
      <c r="B896" s="1" t="s">
        <v>525</v>
      </c>
      <c r="C896" s="1">
        <v>50</v>
      </c>
      <c r="D896" s="1" t="s">
        <v>145</v>
      </c>
      <c r="E896" s="31">
        <v>101653.08072567206</v>
      </c>
      <c r="F896" s="31">
        <v>87262.506834335698</v>
      </c>
      <c r="G896" s="31">
        <v>164097.88858788993</v>
      </c>
      <c r="H896" s="31">
        <v>144183.21928712167</v>
      </c>
      <c r="I896" s="31">
        <f t="shared" si="182"/>
        <v>124299.17385875483</v>
      </c>
      <c r="J896" s="38">
        <f t="shared" si="183"/>
        <v>0.11071739345037206</v>
      </c>
      <c r="K896" s="31">
        <v>9732096.5229427759</v>
      </c>
      <c r="L896" s="31">
        <v>12468616.59244626</v>
      </c>
      <c r="M896" s="31">
        <v>12302254.796041397</v>
      </c>
      <c r="N896" s="31">
        <v>11411684.399379646</v>
      </c>
      <c r="O896" s="31">
        <f t="shared" si="184"/>
        <v>11478663.07770252</v>
      </c>
      <c r="P896" s="7">
        <f t="shared" si="185"/>
        <v>0.15922913383153606</v>
      </c>
      <c r="Q896" s="26">
        <v>0.32435545317622044</v>
      </c>
      <c r="R896" s="8">
        <v>137.39999389648438</v>
      </c>
      <c r="S896" s="7">
        <f t="shared" si="186"/>
        <v>0.30677858778352324</v>
      </c>
      <c r="T896" s="38">
        <f t="shared" si="187"/>
        <v>0.26345439159709327</v>
      </c>
      <c r="U896" s="31">
        <v>4690.3935546875</v>
      </c>
      <c r="V896" s="31">
        <v>1816.9365234375</v>
      </c>
      <c r="W896" s="31">
        <v>14311.9775390625</v>
      </c>
      <c r="X896" s="31">
        <v>4420.837890625</v>
      </c>
      <c r="Y896" s="31">
        <f t="shared" si="188"/>
        <v>6310.036376953125</v>
      </c>
      <c r="Z896" s="7">
        <f t="shared" si="189"/>
        <v>0.13436487149603296</v>
      </c>
      <c r="AA896" s="31" t="s">
        <v>1085</v>
      </c>
      <c r="AB896" s="31" t="s">
        <v>1086</v>
      </c>
      <c r="AC896" s="31" t="s">
        <v>1088</v>
      </c>
      <c r="AD896" s="31">
        <f t="shared" si="190"/>
        <v>1</v>
      </c>
      <c r="AE896" s="31">
        <f t="shared" si="191"/>
        <v>2</v>
      </c>
      <c r="AF896" s="7">
        <f t="shared" si="192"/>
        <v>1</v>
      </c>
      <c r="AG896" s="38">
        <f t="shared" si="193"/>
        <v>0.56718243574801652</v>
      </c>
      <c r="AH896" s="38">
        <f t="shared" si="194"/>
        <v>31.378474026516063</v>
      </c>
      <c r="AI896" s="38" t="str">
        <f t="shared" si="195"/>
        <v>G4</v>
      </c>
    </row>
    <row r="897" spans="1:35" x14ac:dyDescent="0.25">
      <c r="A897" s="1">
        <v>23500</v>
      </c>
      <c r="B897" s="1" t="s">
        <v>1040</v>
      </c>
      <c r="C897" s="1">
        <v>23</v>
      </c>
      <c r="D897" s="1" t="s">
        <v>410</v>
      </c>
      <c r="E897" s="31">
        <v>50147.261122158627</v>
      </c>
      <c r="F897" s="31">
        <v>61597.706035805262</v>
      </c>
      <c r="G897" s="31">
        <v>70290.850158567075</v>
      </c>
      <c r="H897" s="31">
        <v>92647.651149794212</v>
      </c>
      <c r="I897" s="31">
        <f t="shared" si="182"/>
        <v>68670.867116581299</v>
      </c>
      <c r="J897" s="38">
        <f t="shared" si="183"/>
        <v>5.718531922483476E-2</v>
      </c>
      <c r="K897" s="31">
        <v>7110867.9417171162</v>
      </c>
      <c r="L897" s="31">
        <v>6867762.5384156723</v>
      </c>
      <c r="M897" s="31">
        <v>7471654.4200911745</v>
      </c>
      <c r="N897" s="31">
        <v>7765740.5026928503</v>
      </c>
      <c r="O897" s="31">
        <f t="shared" si="184"/>
        <v>7304006.3507292029</v>
      </c>
      <c r="P897" s="7">
        <f t="shared" si="185"/>
        <v>8.7963272538734913E-2</v>
      </c>
      <c r="Q897" s="26">
        <v>0.24842343163343419</v>
      </c>
      <c r="R897" s="8">
        <v>31.899999618530273</v>
      </c>
      <c r="S897" s="7">
        <f t="shared" si="186"/>
        <v>7.1224434264826011E-2</v>
      </c>
      <c r="T897" s="38">
        <f t="shared" si="187"/>
        <v>0.13587037947899835</v>
      </c>
      <c r="U897" s="31">
        <v>188041.703125</v>
      </c>
      <c r="V897" s="31">
        <v>0</v>
      </c>
      <c r="W897" s="31">
        <v>0</v>
      </c>
      <c r="X897" s="31">
        <v>0</v>
      </c>
      <c r="Y897" s="31">
        <f t="shared" si="188"/>
        <v>47010.42578125</v>
      </c>
      <c r="Z897" s="7">
        <f t="shared" si="189"/>
        <v>1</v>
      </c>
      <c r="AA897" s="31" t="s">
        <v>1085</v>
      </c>
      <c r="AB897" s="31" t="s">
        <v>1088</v>
      </c>
      <c r="AC897" s="31" t="s">
        <v>1088</v>
      </c>
      <c r="AD897" s="31">
        <f t="shared" si="190"/>
        <v>0</v>
      </c>
      <c r="AE897" s="31">
        <f t="shared" si="191"/>
        <v>1</v>
      </c>
      <c r="AF897" s="7">
        <f t="shared" si="192"/>
        <v>0.5</v>
      </c>
      <c r="AG897" s="38">
        <f t="shared" si="193"/>
        <v>0.75</v>
      </c>
      <c r="AH897" s="38">
        <f t="shared" si="194"/>
        <v>31.435189956794435</v>
      </c>
      <c r="AI897" s="38" t="str">
        <f t="shared" si="195"/>
        <v>G4</v>
      </c>
    </row>
    <row r="898" spans="1:35" x14ac:dyDescent="0.25">
      <c r="A898" s="1">
        <v>41026</v>
      </c>
      <c r="B898" s="1" t="s">
        <v>380</v>
      </c>
      <c r="C898" s="1">
        <v>41</v>
      </c>
      <c r="D898" s="1" t="s">
        <v>99</v>
      </c>
      <c r="E898" s="31">
        <v>161897.63935574688</v>
      </c>
      <c r="F898" s="31">
        <v>158020.04194446033</v>
      </c>
      <c r="G898" s="31">
        <v>210053.97943520738</v>
      </c>
      <c r="H898" s="31">
        <v>281777.30881082074</v>
      </c>
      <c r="I898" s="31">
        <f t="shared" si="182"/>
        <v>202937.24238655885</v>
      </c>
      <c r="J898" s="38">
        <f t="shared" si="183"/>
        <v>0.18639215631695091</v>
      </c>
      <c r="K898" s="31">
        <v>11931762.942267261</v>
      </c>
      <c r="L898" s="31">
        <v>10884534.684844282</v>
      </c>
      <c r="M898" s="31">
        <v>12969582.488523491</v>
      </c>
      <c r="N898" s="31">
        <v>11672671.000962062</v>
      </c>
      <c r="O898" s="31">
        <f t="shared" si="184"/>
        <v>11864637.779149275</v>
      </c>
      <c r="P898" s="7">
        <f t="shared" si="185"/>
        <v>0.16581813535544759</v>
      </c>
      <c r="Q898" s="26">
        <v>0.67575122292103429</v>
      </c>
      <c r="R898" s="8">
        <v>303.89999389648438</v>
      </c>
      <c r="S898" s="7">
        <f t="shared" si="186"/>
        <v>0.67852994975547998</v>
      </c>
      <c r="T898" s="38">
        <f t="shared" si="187"/>
        <v>0.50669976934398731</v>
      </c>
      <c r="U898" s="31">
        <v>0</v>
      </c>
      <c r="V898" s="31">
        <v>0</v>
      </c>
      <c r="W898" s="31">
        <v>0</v>
      </c>
      <c r="X898" s="31">
        <v>0</v>
      </c>
      <c r="Y898" s="31">
        <f t="shared" si="188"/>
        <v>0</v>
      </c>
      <c r="Z898" s="7">
        <f t="shared" si="189"/>
        <v>0</v>
      </c>
      <c r="AA898" s="31" t="s">
        <v>1085</v>
      </c>
      <c r="AB898" s="31" t="s">
        <v>1087</v>
      </c>
      <c r="AC898" s="31" t="s">
        <v>1087</v>
      </c>
      <c r="AD898" s="31">
        <f t="shared" si="190"/>
        <v>0</v>
      </c>
      <c r="AE898" s="31">
        <f t="shared" si="191"/>
        <v>1</v>
      </c>
      <c r="AF898" s="7">
        <f t="shared" si="192"/>
        <v>0.5</v>
      </c>
      <c r="AG898" s="38">
        <f t="shared" si="193"/>
        <v>0.25</v>
      </c>
      <c r="AH898" s="38">
        <f t="shared" si="194"/>
        <v>31.436397522031275</v>
      </c>
      <c r="AI898" s="38" t="str">
        <f t="shared" si="195"/>
        <v>G4</v>
      </c>
    </row>
    <row r="899" spans="1:35" x14ac:dyDescent="0.25">
      <c r="A899" s="1">
        <v>15172</v>
      </c>
      <c r="B899" s="1" t="s">
        <v>456</v>
      </c>
      <c r="C899" s="1">
        <v>15</v>
      </c>
      <c r="D899" s="1" t="s">
        <v>827</v>
      </c>
      <c r="E899" s="31">
        <v>155805.46124734837</v>
      </c>
      <c r="F899" s="31">
        <v>187131.51444605325</v>
      </c>
      <c r="G899" s="31">
        <v>241464.42588386231</v>
      </c>
      <c r="H899" s="31">
        <v>231346.36824904082</v>
      </c>
      <c r="I899" s="31">
        <f t="shared" ref="I899:I962" si="196">AVERAGE(E899:H899)</f>
        <v>203936.94245657619</v>
      </c>
      <c r="J899" s="38">
        <f t="shared" ref="J899:J962" si="197">IF(I899&gt;$J$1127,1,IF(I899&lt;$J$1126,0,(I899-$J$1126)/($J$1127-$J$1126)))</f>
        <v>0.18735418485036429</v>
      </c>
      <c r="K899" s="31">
        <v>8635823.2059192788</v>
      </c>
      <c r="L899" s="31">
        <v>9670900.7068861611</v>
      </c>
      <c r="M899" s="31">
        <v>9684888.7674955949</v>
      </c>
      <c r="N899" s="31">
        <v>9698029.1314874608</v>
      </c>
      <c r="O899" s="31">
        <f t="shared" ref="O899:O962" si="198">AVERAGE(K899:N899)</f>
        <v>9422410.452947123</v>
      </c>
      <c r="P899" s="7">
        <f t="shared" ref="P899:P962" si="199">IF(O899&gt;$P$1127,1,IF(O899&lt;$P$1126,0,(O899-$P$1126)/($P$1127-$P$1126)))</f>
        <v>0.12412669932669466</v>
      </c>
      <c r="Q899" s="26">
        <v>0.34552154195011336</v>
      </c>
      <c r="R899" s="8">
        <v>134.30000305175781</v>
      </c>
      <c r="S899" s="7">
        <f t="shared" ref="S899:S962" si="200">IF(R899&gt;$S$1127,1,IF(R899&lt;$S$1126,0,(R899-$S$1126)/($S$1127-$S$1126)))</f>
        <v>0.29985711139536886</v>
      </c>
      <c r="T899" s="38">
        <f t="shared" ref="T899:T962" si="201">AVERAGE(P899,Q899,S899)</f>
        <v>0.25650178422405895</v>
      </c>
      <c r="U899" s="31">
        <v>5934.89794921875</v>
      </c>
      <c r="V899" s="31">
        <v>113389.1171875</v>
      </c>
      <c r="W899" s="31">
        <v>40479.10546875</v>
      </c>
      <c r="X899" s="31">
        <v>29065.826171875</v>
      </c>
      <c r="Y899" s="31">
        <f t="shared" ref="Y899:Y962" si="202">AVERAGE(U899:X899)</f>
        <v>47217.236694335938</v>
      </c>
      <c r="Z899" s="7">
        <f t="shared" ref="Z899:Z962" si="203">IF(Y899&gt;$Z$1127,1,IF(Y899&lt;$Z$1126,0,(Y899-$Z$1126)/($Z$1127-$Z$1126)))</f>
        <v>1</v>
      </c>
      <c r="AA899" s="31" t="s">
        <v>1087</v>
      </c>
      <c r="AB899" s="31" t="s">
        <v>1088</v>
      </c>
      <c r="AC899" s="31" t="s">
        <v>1087</v>
      </c>
      <c r="AD899" s="31">
        <f t="shared" ref="AD899:AD962" si="204">IF(OR(AB899="Adoptado",AC899="Adoptado"),1,0)</f>
        <v>0</v>
      </c>
      <c r="AE899" s="31">
        <f t="shared" ref="AE899:AE962" si="205">SUM(IF(AA899="Creado",1,0),AD899)</f>
        <v>0</v>
      </c>
      <c r="AF899" s="7">
        <f t="shared" ref="AF899:AF962" si="206">AE899/$AE$1126</f>
        <v>0</v>
      </c>
      <c r="AG899" s="38">
        <f t="shared" ref="AG899:AG962" si="207">AVERAGE(Z899,AF899)</f>
        <v>0.5</v>
      </c>
      <c r="AH899" s="38">
        <f t="shared" ref="AH899:AH962" si="208">AVERAGE(J899,T899,AG899)*100</f>
        <v>31.461865635814107</v>
      </c>
      <c r="AI899" s="38" t="str">
        <f t="shared" ref="AI899:AI962" si="209">IF(OR(A899=5001,A899=8001,A899=11001,A899=13001,A899=17001,A899=23001,A899=50001,A899=52001,A899=54001,A899=66001,A899=68001,A899=73001,A899=76001),"C",IF(AH899&lt;$AI$1126,"G1",IF(AND(AH899&gt;=$AI$1126,AH899&lt;$AI$1127),"G2",IF(AND(AH899&gt;=$AI$1127,AH899&lt;$AI$1128),"G3","G4"))))</f>
        <v>G4</v>
      </c>
    </row>
    <row r="900" spans="1:35" x14ac:dyDescent="0.25">
      <c r="A900" s="1">
        <v>73001</v>
      </c>
      <c r="B900" s="1" t="s">
        <v>333</v>
      </c>
      <c r="C900" s="1">
        <v>73</v>
      </c>
      <c r="D900" s="1" t="s">
        <v>35</v>
      </c>
      <c r="E900" s="31">
        <v>218806.78775570096</v>
      </c>
      <c r="F900" s="31">
        <v>247130.83143436565</v>
      </c>
      <c r="G900" s="31">
        <v>260963.28333487877</v>
      </c>
      <c r="H900" s="31">
        <v>320277.68048449571</v>
      </c>
      <c r="I900" s="31">
        <f t="shared" si="196"/>
        <v>261794.64575236026</v>
      </c>
      <c r="J900" s="38">
        <f t="shared" si="197"/>
        <v>0.24303164563852289</v>
      </c>
      <c r="K900" s="31">
        <v>10391910.443945052</v>
      </c>
      <c r="L900" s="31">
        <v>11127105.44725382</v>
      </c>
      <c r="M900" s="31">
        <v>12091826.314689199</v>
      </c>
      <c r="N900" s="31">
        <v>12027633.373959685</v>
      </c>
      <c r="O900" s="31">
        <f t="shared" si="198"/>
        <v>11409618.894961938</v>
      </c>
      <c r="P900" s="7">
        <f t="shared" si="199"/>
        <v>0.15805047568738906</v>
      </c>
      <c r="Q900" s="26">
        <v>0.94495812286368797</v>
      </c>
      <c r="R900" s="8">
        <v>448.39999389648438</v>
      </c>
      <c r="S900" s="7">
        <f t="shared" si="200"/>
        <v>1</v>
      </c>
      <c r="T900" s="38">
        <f t="shared" si="201"/>
        <v>0.70100286618369234</v>
      </c>
      <c r="U900" s="31">
        <v>0</v>
      </c>
      <c r="V900" s="31">
        <v>79.880538940429688</v>
      </c>
      <c r="W900" s="31">
        <v>0</v>
      </c>
      <c r="X900" s="31">
        <v>0</v>
      </c>
      <c r="Y900" s="31">
        <f t="shared" si="202"/>
        <v>19.970134735107422</v>
      </c>
      <c r="Z900" s="7">
        <f t="shared" si="203"/>
        <v>4.2524074777788027E-4</v>
      </c>
      <c r="AA900" s="31" t="s">
        <v>1087</v>
      </c>
      <c r="AB900" s="31" t="s">
        <v>1088</v>
      </c>
      <c r="AC900" s="31" t="s">
        <v>1087</v>
      </c>
      <c r="AD900" s="31">
        <f t="shared" si="204"/>
        <v>0</v>
      </c>
      <c r="AE900" s="31">
        <f t="shared" si="205"/>
        <v>0</v>
      </c>
      <c r="AF900" s="7">
        <f t="shared" si="206"/>
        <v>0</v>
      </c>
      <c r="AG900" s="38">
        <f t="shared" si="207"/>
        <v>2.1262037388894013E-4</v>
      </c>
      <c r="AH900" s="38">
        <f t="shared" si="208"/>
        <v>31.474904406536801</v>
      </c>
      <c r="AI900" s="38" t="str">
        <f t="shared" si="209"/>
        <v>C</v>
      </c>
    </row>
    <row r="901" spans="1:35" x14ac:dyDescent="0.25">
      <c r="A901" s="1">
        <v>5209</v>
      </c>
      <c r="B901" s="1" t="s">
        <v>105</v>
      </c>
      <c r="C901" s="1">
        <v>5</v>
      </c>
      <c r="D901" s="1" t="s">
        <v>15</v>
      </c>
      <c r="E901" s="31">
        <v>127349.08537225549</v>
      </c>
      <c r="F901" s="31">
        <v>144729.01522845944</v>
      </c>
      <c r="G901" s="31">
        <v>168517.27684498613</v>
      </c>
      <c r="H901" s="31">
        <v>178092.04816737404</v>
      </c>
      <c r="I901" s="31">
        <f t="shared" si="196"/>
        <v>154671.85640326876</v>
      </c>
      <c r="J901" s="38">
        <f t="shared" si="197"/>
        <v>0.13994554709411661</v>
      </c>
      <c r="K901" s="31">
        <v>7814193.7446617167</v>
      </c>
      <c r="L901" s="31">
        <v>10260676.335540432</v>
      </c>
      <c r="M901" s="31">
        <v>10333158.969977444</v>
      </c>
      <c r="N901" s="31">
        <v>9692896.6546467748</v>
      </c>
      <c r="O901" s="31">
        <f t="shared" si="198"/>
        <v>9525231.4262065925</v>
      </c>
      <c r="P901" s="7">
        <f t="shared" si="199"/>
        <v>0.12588196345918126</v>
      </c>
      <c r="Q901" s="26">
        <v>0.41621071999225295</v>
      </c>
      <c r="R901" s="8">
        <v>82.199996948242188</v>
      </c>
      <c r="S901" s="7">
        <f t="shared" si="200"/>
        <v>0.18353129621381215</v>
      </c>
      <c r="T901" s="38">
        <f t="shared" si="201"/>
        <v>0.24187465988841547</v>
      </c>
      <c r="U901" s="31">
        <v>23435.6484375</v>
      </c>
      <c r="V901" s="31">
        <v>133.41415405273438</v>
      </c>
      <c r="W901" s="31">
        <v>135.15711975097656</v>
      </c>
      <c r="X901" s="31">
        <v>814.02215576171875</v>
      </c>
      <c r="Y901" s="31">
        <f t="shared" si="202"/>
        <v>6129.5604667663574</v>
      </c>
      <c r="Z901" s="7">
        <f t="shared" si="203"/>
        <v>0.13052184729906569</v>
      </c>
      <c r="AA901" s="31" t="s">
        <v>1085</v>
      </c>
      <c r="AB901" s="31" t="s">
        <v>1086</v>
      </c>
      <c r="AC901" s="31" t="s">
        <v>1086</v>
      </c>
      <c r="AD901" s="31">
        <f t="shared" si="204"/>
        <v>1</v>
      </c>
      <c r="AE901" s="31">
        <f t="shared" si="205"/>
        <v>2</v>
      </c>
      <c r="AF901" s="7">
        <f t="shared" si="206"/>
        <v>1</v>
      </c>
      <c r="AG901" s="38">
        <f t="shared" si="207"/>
        <v>0.56526092364953284</v>
      </c>
      <c r="AH901" s="38">
        <f t="shared" si="208"/>
        <v>31.569371021068832</v>
      </c>
      <c r="AI901" s="38" t="str">
        <f t="shared" si="209"/>
        <v>G4</v>
      </c>
    </row>
    <row r="902" spans="1:35" x14ac:dyDescent="0.25">
      <c r="A902" s="1">
        <v>50223</v>
      </c>
      <c r="B902" s="1" t="s">
        <v>782</v>
      </c>
      <c r="C902" s="1">
        <v>50</v>
      </c>
      <c r="D902" s="1" t="s">
        <v>145</v>
      </c>
      <c r="E902" s="31">
        <v>191765.31643337183</v>
      </c>
      <c r="F902" s="31">
        <v>228886.45850994793</v>
      </c>
      <c r="G902" s="31">
        <v>252072.72227858138</v>
      </c>
      <c r="H902" s="31">
        <v>280756.98662638222</v>
      </c>
      <c r="I902" s="31">
        <f t="shared" si="196"/>
        <v>238370.37096207083</v>
      </c>
      <c r="J902" s="38">
        <f t="shared" si="197"/>
        <v>0.22049006401956456</v>
      </c>
      <c r="K902" s="31">
        <v>8717513.4593539163</v>
      </c>
      <c r="L902" s="31">
        <v>9386279.6387701202</v>
      </c>
      <c r="M902" s="31">
        <v>9459399.6848619878</v>
      </c>
      <c r="N902" s="31">
        <v>8811650.0169932991</v>
      </c>
      <c r="O902" s="31">
        <f t="shared" si="198"/>
        <v>9093710.6999948304</v>
      </c>
      <c r="P902" s="7">
        <f t="shared" si="199"/>
        <v>0.11851544251376393</v>
      </c>
      <c r="Q902" s="26">
        <v>0.65422132526067944</v>
      </c>
      <c r="R902" s="8">
        <v>296.79998779296875</v>
      </c>
      <c r="S902" s="7">
        <f t="shared" si="200"/>
        <v>0.66267747564742507</v>
      </c>
      <c r="T902" s="38">
        <f t="shared" si="201"/>
        <v>0.47847141447395614</v>
      </c>
      <c r="U902" s="31">
        <v>0</v>
      </c>
      <c r="V902" s="31">
        <v>0</v>
      </c>
      <c r="W902" s="31">
        <v>0</v>
      </c>
      <c r="X902" s="31">
        <v>0</v>
      </c>
      <c r="Y902" s="31">
        <f t="shared" si="202"/>
        <v>0</v>
      </c>
      <c r="Z902" s="7">
        <f t="shared" si="203"/>
        <v>0</v>
      </c>
      <c r="AA902" s="31" t="s">
        <v>1085</v>
      </c>
      <c r="AB902" s="31" t="s">
        <v>1088</v>
      </c>
      <c r="AC902" s="31" t="s">
        <v>1087</v>
      </c>
      <c r="AD902" s="31">
        <f t="shared" si="204"/>
        <v>0</v>
      </c>
      <c r="AE902" s="31">
        <f t="shared" si="205"/>
        <v>1</v>
      </c>
      <c r="AF902" s="7">
        <f t="shared" si="206"/>
        <v>0.5</v>
      </c>
      <c r="AG902" s="38">
        <f t="shared" si="207"/>
        <v>0.25</v>
      </c>
      <c r="AH902" s="38">
        <f t="shared" si="208"/>
        <v>31.632049283117357</v>
      </c>
      <c r="AI902" s="38" t="str">
        <f t="shared" si="209"/>
        <v>G4</v>
      </c>
    </row>
    <row r="903" spans="1:35" x14ac:dyDescent="0.25">
      <c r="A903" s="1">
        <v>81065</v>
      </c>
      <c r="B903" s="1" t="s">
        <v>279</v>
      </c>
      <c r="C903" s="1">
        <v>81</v>
      </c>
      <c r="D903" s="1" t="s">
        <v>104</v>
      </c>
      <c r="E903" s="31">
        <v>161446.72853917556</v>
      </c>
      <c r="F903" s="31">
        <v>417792.58059566841</v>
      </c>
      <c r="G903" s="31">
        <v>142551.34883293425</v>
      </c>
      <c r="H903" s="31">
        <v>211316.3526571464</v>
      </c>
      <c r="I903" s="31">
        <f t="shared" si="196"/>
        <v>233276.75265623117</v>
      </c>
      <c r="J903" s="38">
        <f t="shared" si="197"/>
        <v>0.21558838771133992</v>
      </c>
      <c r="K903" s="31">
        <v>44728313.246835031</v>
      </c>
      <c r="L903" s="31">
        <v>38208818.34121222</v>
      </c>
      <c r="M903" s="31">
        <v>29069947.432176854</v>
      </c>
      <c r="N903" s="31">
        <v>22053148.578163285</v>
      </c>
      <c r="O903" s="31">
        <f t="shared" si="198"/>
        <v>33515056.899596848</v>
      </c>
      <c r="P903" s="7">
        <f t="shared" si="199"/>
        <v>0.53541397685292935</v>
      </c>
      <c r="Q903" s="26">
        <v>0.45324263477692511</v>
      </c>
      <c r="R903" s="8">
        <v>189.69999694824219</v>
      </c>
      <c r="S903" s="7">
        <f t="shared" si="200"/>
        <v>0.42355094433384433</v>
      </c>
      <c r="T903" s="38">
        <f t="shared" si="201"/>
        <v>0.47073585198789963</v>
      </c>
      <c r="U903" s="31">
        <v>0</v>
      </c>
      <c r="V903" s="31">
        <v>3817.92529296875</v>
      </c>
      <c r="W903" s="31">
        <v>425.595458984375</v>
      </c>
      <c r="X903" s="31">
        <v>1450.967041015625</v>
      </c>
      <c r="Y903" s="31">
        <f t="shared" si="202"/>
        <v>1423.6219482421875</v>
      </c>
      <c r="Z903" s="7">
        <f t="shared" si="203"/>
        <v>3.0314370426317211E-2</v>
      </c>
      <c r="AA903" s="31" t="s">
        <v>1085</v>
      </c>
      <c r="AB903" s="31" t="s">
        <v>1088</v>
      </c>
      <c r="AC903" s="31" t="s">
        <v>1087</v>
      </c>
      <c r="AD903" s="31">
        <f t="shared" si="204"/>
        <v>0</v>
      </c>
      <c r="AE903" s="31">
        <f t="shared" si="205"/>
        <v>1</v>
      </c>
      <c r="AF903" s="7">
        <f t="shared" si="206"/>
        <v>0.5</v>
      </c>
      <c r="AG903" s="38">
        <f t="shared" si="207"/>
        <v>0.26515718521315862</v>
      </c>
      <c r="AH903" s="38">
        <f t="shared" si="208"/>
        <v>31.716047497079941</v>
      </c>
      <c r="AI903" s="38" t="str">
        <f t="shared" si="209"/>
        <v>G4</v>
      </c>
    </row>
    <row r="904" spans="1:35" x14ac:dyDescent="0.25">
      <c r="A904" s="1">
        <v>15516</v>
      </c>
      <c r="B904" s="1" t="s">
        <v>775</v>
      </c>
      <c r="C904" s="1">
        <v>15</v>
      </c>
      <c r="D904" s="1" t="s">
        <v>827</v>
      </c>
      <c r="E904" s="31">
        <v>307358.1909221735</v>
      </c>
      <c r="F904" s="31">
        <v>336499.82833759458</v>
      </c>
      <c r="G904" s="31">
        <v>448946.88699018623</v>
      </c>
      <c r="H904" s="31">
        <v>436146.25850124005</v>
      </c>
      <c r="I904" s="31">
        <f t="shared" si="196"/>
        <v>382237.7911877986</v>
      </c>
      <c r="J904" s="38">
        <f t="shared" si="197"/>
        <v>0.35893615143788721</v>
      </c>
      <c r="K904" s="31">
        <v>14657178.633499959</v>
      </c>
      <c r="L904" s="31">
        <v>16070465.581839871</v>
      </c>
      <c r="M904" s="31">
        <v>16350181.823317908</v>
      </c>
      <c r="N904" s="31">
        <v>17088434.106047388</v>
      </c>
      <c r="O904" s="31">
        <f t="shared" si="198"/>
        <v>16041565.036176283</v>
      </c>
      <c r="P904" s="7">
        <f t="shared" si="199"/>
        <v>0.2371227570279518</v>
      </c>
      <c r="Q904" s="26">
        <v>0.61646063760572545</v>
      </c>
      <c r="R904" s="8">
        <v>338.5</v>
      </c>
      <c r="S904" s="7">
        <f t="shared" si="200"/>
        <v>0.75578279896400824</v>
      </c>
      <c r="T904" s="38">
        <f t="shared" si="201"/>
        <v>0.53645539786589513</v>
      </c>
      <c r="U904" s="31">
        <v>13212.9287109375</v>
      </c>
      <c r="V904" s="31">
        <v>9885.4658203125</v>
      </c>
      <c r="W904" s="31">
        <v>0</v>
      </c>
      <c r="X904" s="31">
        <v>0</v>
      </c>
      <c r="Y904" s="31">
        <f t="shared" si="202"/>
        <v>5774.5986328125</v>
      </c>
      <c r="Z904" s="7">
        <f t="shared" si="203"/>
        <v>0.12296334868574453</v>
      </c>
      <c r="AA904" s="31" t="s">
        <v>1087</v>
      </c>
      <c r="AB904" s="31" t="s">
        <v>1088</v>
      </c>
      <c r="AC904" s="31" t="s">
        <v>1087</v>
      </c>
      <c r="AD904" s="31">
        <f t="shared" si="204"/>
        <v>0</v>
      </c>
      <c r="AE904" s="31">
        <f t="shared" si="205"/>
        <v>0</v>
      </c>
      <c r="AF904" s="7">
        <f t="shared" si="206"/>
        <v>0</v>
      </c>
      <c r="AG904" s="38">
        <f t="shared" si="207"/>
        <v>6.1481674342872265E-2</v>
      </c>
      <c r="AH904" s="38">
        <f t="shared" si="208"/>
        <v>31.895774121555149</v>
      </c>
      <c r="AI904" s="38" t="str">
        <f t="shared" si="209"/>
        <v>G4</v>
      </c>
    </row>
    <row r="905" spans="1:35" x14ac:dyDescent="0.25">
      <c r="A905" s="1">
        <v>25899</v>
      </c>
      <c r="B905" s="1" t="s">
        <v>815</v>
      </c>
      <c r="C905" s="1">
        <v>25</v>
      </c>
      <c r="D905" s="1" t="s">
        <v>61</v>
      </c>
      <c r="E905" s="31">
        <v>322007.7653391629</v>
      </c>
      <c r="F905" s="31">
        <v>381603.93467639218</v>
      </c>
      <c r="G905" s="31">
        <v>390758.5761760961</v>
      </c>
      <c r="H905" s="31">
        <v>461544.48419505585</v>
      </c>
      <c r="I905" s="31">
        <f t="shared" si="196"/>
        <v>388978.69009667682</v>
      </c>
      <c r="J905" s="38">
        <f t="shared" si="197"/>
        <v>0.36542303413969945</v>
      </c>
      <c r="K905" s="31">
        <v>9409829.7706168089</v>
      </c>
      <c r="L905" s="31">
        <v>9265334.1967300251</v>
      </c>
      <c r="M905" s="31">
        <v>10029570.81888831</v>
      </c>
      <c r="N905" s="31">
        <v>10401692.733870925</v>
      </c>
      <c r="O905" s="31">
        <f t="shared" si="198"/>
        <v>9776606.8800265174</v>
      </c>
      <c r="P905" s="7">
        <f t="shared" si="199"/>
        <v>0.13017321167333898</v>
      </c>
      <c r="Q905" s="26">
        <v>0.8768339231856932</v>
      </c>
      <c r="R905" s="8">
        <v>236.10000610351563</v>
      </c>
      <c r="S905" s="7">
        <f t="shared" si="200"/>
        <v>0.52715014312654196</v>
      </c>
      <c r="T905" s="38">
        <f t="shared" si="201"/>
        <v>0.5113857593285247</v>
      </c>
      <c r="U905" s="31">
        <v>7034.61181640625</v>
      </c>
      <c r="V905" s="31">
        <v>4656.40478515625</v>
      </c>
      <c r="W905" s="31">
        <v>16510.005859375</v>
      </c>
      <c r="X905" s="31">
        <v>2603.014404296875</v>
      </c>
      <c r="Y905" s="31">
        <f t="shared" si="202"/>
        <v>7701.0092163085938</v>
      </c>
      <c r="Z905" s="7">
        <f t="shared" si="203"/>
        <v>0.16398401719495451</v>
      </c>
      <c r="AA905" s="31" t="s">
        <v>1087</v>
      </c>
      <c r="AB905" s="31" t="s">
        <v>1087</v>
      </c>
      <c r="AC905" s="31" t="s">
        <v>1087</v>
      </c>
      <c r="AD905" s="31">
        <f t="shared" si="204"/>
        <v>0</v>
      </c>
      <c r="AE905" s="31">
        <f t="shared" si="205"/>
        <v>0</v>
      </c>
      <c r="AF905" s="7">
        <f t="shared" si="206"/>
        <v>0</v>
      </c>
      <c r="AG905" s="38">
        <f t="shared" si="207"/>
        <v>8.1992008597477253E-2</v>
      </c>
      <c r="AH905" s="38">
        <f t="shared" si="208"/>
        <v>31.960026735523378</v>
      </c>
      <c r="AI905" s="38" t="str">
        <f t="shared" si="209"/>
        <v>G4</v>
      </c>
    </row>
    <row r="906" spans="1:35" x14ac:dyDescent="0.25">
      <c r="A906" s="1">
        <v>5091</v>
      </c>
      <c r="B906" s="1" t="s">
        <v>74</v>
      </c>
      <c r="C906" s="1">
        <v>5</v>
      </c>
      <c r="D906" s="1" t="s">
        <v>15</v>
      </c>
      <c r="E906" s="31">
        <v>191758.9601407809</v>
      </c>
      <c r="F906" s="31">
        <v>139366.67125218632</v>
      </c>
      <c r="G906" s="31">
        <v>155552.84202846771</v>
      </c>
      <c r="H906" s="31">
        <v>163189.8504122048</v>
      </c>
      <c r="I906" s="31">
        <f t="shared" si="196"/>
        <v>162467.08095840993</v>
      </c>
      <c r="J906" s="38">
        <f t="shared" si="197"/>
        <v>0.14744702545880292</v>
      </c>
      <c r="K906" s="31">
        <v>10209418.499234894</v>
      </c>
      <c r="L906" s="31">
        <v>13349610.735098768</v>
      </c>
      <c r="M906" s="31">
        <v>13522816.893273771</v>
      </c>
      <c r="N906" s="31">
        <v>12222203.018614568</v>
      </c>
      <c r="O906" s="31">
        <f t="shared" si="198"/>
        <v>12326012.286555501</v>
      </c>
      <c r="P906" s="7">
        <f t="shared" si="199"/>
        <v>0.17369429231858194</v>
      </c>
      <c r="Q906" s="26">
        <v>0.41514107258238209</v>
      </c>
      <c r="R906" s="8">
        <v>142.60000610351563</v>
      </c>
      <c r="S906" s="7">
        <f t="shared" si="200"/>
        <v>0.31838886778493264</v>
      </c>
      <c r="T906" s="38">
        <f t="shared" si="201"/>
        <v>0.30240807756196553</v>
      </c>
      <c r="U906" s="31">
        <v>558.137939453125</v>
      </c>
      <c r="V906" s="31">
        <v>0</v>
      </c>
      <c r="W906" s="31">
        <v>0</v>
      </c>
      <c r="X906" s="31">
        <v>2833.29736328125</v>
      </c>
      <c r="Y906" s="31">
        <f t="shared" si="202"/>
        <v>847.85882568359375</v>
      </c>
      <c r="Z906" s="7">
        <f t="shared" si="203"/>
        <v>1.8054165674202066E-2</v>
      </c>
      <c r="AA906" s="31" t="s">
        <v>1085</v>
      </c>
      <c r="AB906" s="31" t="s">
        <v>1086</v>
      </c>
      <c r="AC906" s="31" t="s">
        <v>1087</v>
      </c>
      <c r="AD906" s="31">
        <f t="shared" si="204"/>
        <v>1</v>
      </c>
      <c r="AE906" s="31">
        <f t="shared" si="205"/>
        <v>2</v>
      </c>
      <c r="AF906" s="7">
        <f t="shared" si="206"/>
        <v>1</v>
      </c>
      <c r="AG906" s="38">
        <f t="shared" si="207"/>
        <v>0.50902708283710107</v>
      </c>
      <c r="AH906" s="38">
        <f t="shared" si="208"/>
        <v>31.962739528595652</v>
      </c>
      <c r="AI906" s="38" t="str">
        <f t="shared" si="209"/>
        <v>G4</v>
      </c>
    </row>
    <row r="907" spans="1:35" x14ac:dyDescent="0.25">
      <c r="A907" s="1">
        <v>25312</v>
      </c>
      <c r="B907" s="1" t="s">
        <v>359</v>
      </c>
      <c r="C907" s="1">
        <v>25</v>
      </c>
      <c r="D907" s="1" t="s">
        <v>61</v>
      </c>
      <c r="E907" s="31">
        <v>247802.56196471071</v>
      </c>
      <c r="F907" s="31">
        <v>244712.43624191175</v>
      </c>
      <c r="G907" s="31">
        <v>258497.24291267988</v>
      </c>
      <c r="H907" s="31">
        <v>268351.6445829735</v>
      </c>
      <c r="I907" s="31">
        <f t="shared" si="196"/>
        <v>254840.97142556898</v>
      </c>
      <c r="J907" s="38">
        <f t="shared" si="197"/>
        <v>0.23634000550057505</v>
      </c>
      <c r="K907" s="31">
        <v>10341736.627865249</v>
      </c>
      <c r="L907" s="31">
        <v>10789104.740442589</v>
      </c>
      <c r="M907" s="31">
        <v>12163434.324456088</v>
      </c>
      <c r="N907" s="31">
        <v>11513212.339316474</v>
      </c>
      <c r="O907" s="31">
        <f t="shared" si="198"/>
        <v>11201872.008020099</v>
      </c>
      <c r="P907" s="7">
        <f t="shared" si="199"/>
        <v>0.15450401383505316</v>
      </c>
      <c r="Q907" s="26">
        <v>0.23477259643062751</v>
      </c>
      <c r="R907" s="8">
        <v>118.30000305175781</v>
      </c>
      <c r="S907" s="7">
        <f t="shared" si="200"/>
        <v>0.26413325679145711</v>
      </c>
      <c r="T907" s="38">
        <f t="shared" si="201"/>
        <v>0.21780328901904591</v>
      </c>
      <c r="U907" s="31">
        <v>0</v>
      </c>
      <c r="V907" s="31">
        <v>1894.6343994140625</v>
      </c>
      <c r="W907" s="31">
        <v>0</v>
      </c>
      <c r="X907" s="31">
        <v>0</v>
      </c>
      <c r="Y907" s="31">
        <f t="shared" si="202"/>
        <v>473.65859985351563</v>
      </c>
      <c r="Z907" s="7">
        <f t="shared" si="203"/>
        <v>1.0086007924575442E-2</v>
      </c>
      <c r="AA907" s="31" t="s">
        <v>1085</v>
      </c>
      <c r="AB907" s="31" t="s">
        <v>1086</v>
      </c>
      <c r="AC907" s="31" t="s">
        <v>1086</v>
      </c>
      <c r="AD907" s="31">
        <f t="shared" si="204"/>
        <v>1</v>
      </c>
      <c r="AE907" s="31">
        <f t="shared" si="205"/>
        <v>2</v>
      </c>
      <c r="AF907" s="7">
        <f t="shared" si="206"/>
        <v>1</v>
      </c>
      <c r="AG907" s="38">
        <f t="shared" si="207"/>
        <v>0.50504300396228774</v>
      </c>
      <c r="AH907" s="38">
        <f t="shared" si="208"/>
        <v>31.972876616063623</v>
      </c>
      <c r="AI907" s="38" t="str">
        <f t="shared" si="209"/>
        <v>G4</v>
      </c>
    </row>
    <row r="908" spans="1:35" x14ac:dyDescent="0.25">
      <c r="A908" s="1">
        <v>5679</v>
      </c>
      <c r="B908" s="1" t="s">
        <v>553</v>
      </c>
      <c r="C908" s="1">
        <v>5</v>
      </c>
      <c r="D908" s="1" t="s">
        <v>15</v>
      </c>
      <c r="E908" s="31">
        <v>119935.94252603408</v>
      </c>
      <c r="F908" s="31">
        <v>142379.41786997806</v>
      </c>
      <c r="G908" s="31">
        <v>142422.71497739814</v>
      </c>
      <c r="H908" s="31">
        <v>141576.0076916462</v>
      </c>
      <c r="I908" s="31">
        <f t="shared" si="196"/>
        <v>136578.52076626412</v>
      </c>
      <c r="J908" s="38">
        <f t="shared" si="197"/>
        <v>0.12253401970758582</v>
      </c>
      <c r="K908" s="31">
        <v>7327866.7418808751</v>
      </c>
      <c r="L908" s="31">
        <v>8394081.0858263094</v>
      </c>
      <c r="M908" s="31">
        <v>9387864.2221760694</v>
      </c>
      <c r="N908" s="31">
        <v>8719130.2252617627</v>
      </c>
      <c r="O908" s="31">
        <f t="shared" si="198"/>
        <v>8457235.5687862542</v>
      </c>
      <c r="P908" s="7">
        <f t="shared" si="199"/>
        <v>0.10765013037349758</v>
      </c>
      <c r="Q908" s="26">
        <v>0.46765718427251313</v>
      </c>
      <c r="R908" s="8">
        <v>190.30000305175781</v>
      </c>
      <c r="S908" s="7">
        <f t="shared" si="200"/>
        <v>0.42489060250906002</v>
      </c>
      <c r="T908" s="38">
        <f t="shared" si="201"/>
        <v>0.33339930571835691</v>
      </c>
      <c r="U908" s="31">
        <v>0</v>
      </c>
      <c r="V908" s="31">
        <v>0</v>
      </c>
      <c r="W908" s="31">
        <v>2596.4482421875</v>
      </c>
      <c r="X908" s="31">
        <v>0</v>
      </c>
      <c r="Y908" s="31">
        <f t="shared" si="202"/>
        <v>649.112060546875</v>
      </c>
      <c r="Z908" s="7">
        <f t="shared" si="203"/>
        <v>1.3822084912293357E-2</v>
      </c>
      <c r="AA908" s="31" t="s">
        <v>1085</v>
      </c>
      <c r="AB908" s="31" t="s">
        <v>1086</v>
      </c>
      <c r="AC908" s="31" t="s">
        <v>1087</v>
      </c>
      <c r="AD908" s="31">
        <f t="shared" si="204"/>
        <v>1</v>
      </c>
      <c r="AE908" s="31">
        <f t="shared" si="205"/>
        <v>2</v>
      </c>
      <c r="AF908" s="7">
        <f t="shared" si="206"/>
        <v>1</v>
      </c>
      <c r="AG908" s="38">
        <f t="shared" si="207"/>
        <v>0.50691104245614671</v>
      </c>
      <c r="AH908" s="38">
        <f t="shared" si="208"/>
        <v>32.094812262736319</v>
      </c>
      <c r="AI908" s="38" t="str">
        <f t="shared" si="209"/>
        <v>G4</v>
      </c>
    </row>
    <row r="909" spans="1:35" x14ac:dyDescent="0.25">
      <c r="A909" s="1">
        <v>20178</v>
      </c>
      <c r="B909" s="1" t="s">
        <v>367</v>
      </c>
      <c r="C909" s="1">
        <v>20</v>
      </c>
      <c r="D909" s="1" t="s">
        <v>28</v>
      </c>
      <c r="E909" s="31">
        <v>187415.05638916089</v>
      </c>
      <c r="F909" s="31">
        <v>221948.62338007041</v>
      </c>
      <c r="G909" s="31">
        <v>351230.44212472835</v>
      </c>
      <c r="H909" s="31">
        <v>690474.29130884225</v>
      </c>
      <c r="I909" s="31">
        <f t="shared" si="196"/>
        <v>362767.10330070043</v>
      </c>
      <c r="J909" s="38">
        <f t="shared" si="197"/>
        <v>0.34019917434409758</v>
      </c>
      <c r="K909" s="31">
        <v>67276260.890621498</v>
      </c>
      <c r="L909" s="31">
        <v>47407089.145034716</v>
      </c>
      <c r="M909" s="31">
        <v>41095903.594106138</v>
      </c>
      <c r="N909" s="31">
        <v>22951089.763477154</v>
      </c>
      <c r="O909" s="31">
        <f t="shared" si="198"/>
        <v>44682585.848309875</v>
      </c>
      <c r="P909" s="7">
        <f t="shared" si="199"/>
        <v>0.72605565617953971</v>
      </c>
      <c r="Q909" s="26">
        <v>0.74203562340966922</v>
      </c>
      <c r="R909" s="8">
        <v>172.89999389648438</v>
      </c>
      <c r="S909" s="7">
        <f t="shared" si="200"/>
        <v>0.38604089018595245</v>
      </c>
      <c r="T909" s="38">
        <f t="shared" si="201"/>
        <v>0.61804405659172046</v>
      </c>
      <c r="U909" s="31">
        <v>0</v>
      </c>
      <c r="V909" s="31">
        <v>2089.961181640625</v>
      </c>
      <c r="W909" s="31">
        <v>0</v>
      </c>
      <c r="X909" s="31">
        <v>0</v>
      </c>
      <c r="Y909" s="31">
        <f t="shared" si="202"/>
        <v>522.49029541015625</v>
      </c>
      <c r="Z909" s="7">
        <f t="shared" si="203"/>
        <v>1.1125821977370111E-2</v>
      </c>
      <c r="AA909" s="31" t="s">
        <v>1087</v>
      </c>
      <c r="AB909" s="31" t="s">
        <v>1088</v>
      </c>
      <c r="AC909" s="31" t="s">
        <v>1087</v>
      </c>
      <c r="AD909" s="31">
        <f t="shared" si="204"/>
        <v>0</v>
      </c>
      <c r="AE909" s="31">
        <f t="shared" si="205"/>
        <v>0</v>
      </c>
      <c r="AF909" s="7">
        <f t="shared" si="206"/>
        <v>0</v>
      </c>
      <c r="AG909" s="38">
        <f t="shared" si="207"/>
        <v>5.5629109886850556E-3</v>
      </c>
      <c r="AH909" s="38">
        <f t="shared" si="208"/>
        <v>32.126871397483434</v>
      </c>
      <c r="AI909" s="38" t="str">
        <f t="shared" si="209"/>
        <v>G4</v>
      </c>
    </row>
    <row r="910" spans="1:35" x14ac:dyDescent="0.25">
      <c r="A910" s="1">
        <v>15466</v>
      </c>
      <c r="B910" s="1" t="s">
        <v>475</v>
      </c>
      <c r="C910" s="1">
        <v>15</v>
      </c>
      <c r="D910" s="1" t="s">
        <v>827</v>
      </c>
      <c r="E910" s="31">
        <v>93978.61991926434</v>
      </c>
      <c r="F910" s="31">
        <v>94844.633405356188</v>
      </c>
      <c r="G910" s="31">
        <v>81164.530184878822</v>
      </c>
      <c r="H910" s="31">
        <v>133857.96575626585</v>
      </c>
      <c r="I910" s="31">
        <f t="shared" si="196"/>
        <v>100961.43731644131</v>
      </c>
      <c r="J910" s="38">
        <f t="shared" si="197"/>
        <v>8.8259089072539626E-2</v>
      </c>
      <c r="K910" s="31">
        <v>8382886.529521551</v>
      </c>
      <c r="L910" s="31">
        <v>9557880.2216346711</v>
      </c>
      <c r="M910" s="31">
        <v>8041887.7345255185</v>
      </c>
      <c r="N910" s="31">
        <v>7671879.6795364255</v>
      </c>
      <c r="O910" s="31">
        <f t="shared" si="198"/>
        <v>8413633.5413045418</v>
      </c>
      <c r="P910" s="7">
        <f t="shared" si="199"/>
        <v>0.10690579706759497</v>
      </c>
      <c r="Q910" s="26">
        <v>0.56337745687926188</v>
      </c>
      <c r="R910" s="8">
        <v>206.60000610351563</v>
      </c>
      <c r="S910" s="7">
        <f t="shared" si="200"/>
        <v>0.46128428620057971</v>
      </c>
      <c r="T910" s="38">
        <f t="shared" si="201"/>
        <v>0.37718918004914553</v>
      </c>
      <c r="U910" s="31">
        <v>0</v>
      </c>
      <c r="V910" s="31">
        <v>0</v>
      </c>
      <c r="W910" s="31">
        <v>0</v>
      </c>
      <c r="X910" s="31">
        <v>0</v>
      </c>
      <c r="Y910" s="31">
        <f t="shared" si="202"/>
        <v>0</v>
      </c>
      <c r="Z910" s="7">
        <f t="shared" si="203"/>
        <v>0</v>
      </c>
      <c r="AA910" s="31" t="s">
        <v>1085</v>
      </c>
      <c r="AB910" s="31" t="s">
        <v>1086</v>
      </c>
      <c r="AC910" s="31" t="s">
        <v>1088</v>
      </c>
      <c r="AD910" s="31">
        <f t="shared" si="204"/>
        <v>1</v>
      </c>
      <c r="AE910" s="31">
        <f t="shared" si="205"/>
        <v>2</v>
      </c>
      <c r="AF910" s="7">
        <f t="shared" si="206"/>
        <v>1</v>
      </c>
      <c r="AG910" s="38">
        <f t="shared" si="207"/>
        <v>0.5</v>
      </c>
      <c r="AH910" s="38">
        <f t="shared" si="208"/>
        <v>32.181608970722834</v>
      </c>
      <c r="AI910" s="38" t="str">
        <f t="shared" si="209"/>
        <v>G4</v>
      </c>
    </row>
    <row r="911" spans="1:35" x14ac:dyDescent="0.25">
      <c r="A911" s="1">
        <v>5315</v>
      </c>
      <c r="B911" s="1" t="s">
        <v>88</v>
      </c>
      <c r="C911" s="1">
        <v>5</v>
      </c>
      <c r="D911" s="1" t="s">
        <v>15</v>
      </c>
      <c r="E911" s="31">
        <v>141785.65139007085</v>
      </c>
      <c r="F911" s="31">
        <v>163971.32366222469</v>
      </c>
      <c r="G911" s="31">
        <v>213190.60585328986</v>
      </c>
      <c r="H911" s="31">
        <v>226650.79722328673</v>
      </c>
      <c r="I911" s="31">
        <f t="shared" si="196"/>
        <v>186399.59453221803</v>
      </c>
      <c r="J911" s="38">
        <f t="shared" si="197"/>
        <v>0.17047769398111998</v>
      </c>
      <c r="K911" s="31">
        <v>23947517.771017604</v>
      </c>
      <c r="L911" s="31">
        <v>20722703.953858618</v>
      </c>
      <c r="M911" s="31">
        <v>23102600.974940192</v>
      </c>
      <c r="N911" s="31">
        <v>7362056.6355285207</v>
      </c>
      <c r="O911" s="31">
        <f t="shared" si="198"/>
        <v>18783719.833836235</v>
      </c>
      <c r="P911" s="7">
        <f t="shared" si="199"/>
        <v>0.28393427621005879</v>
      </c>
      <c r="Q911" s="26">
        <v>0.33380952380952383</v>
      </c>
      <c r="R911" s="8">
        <v>92</v>
      </c>
      <c r="S911" s="7">
        <f t="shared" si="200"/>
        <v>0.20541216397249262</v>
      </c>
      <c r="T911" s="38">
        <f t="shared" si="201"/>
        <v>0.27438532133069177</v>
      </c>
      <c r="U911" s="31">
        <v>3832.869873046875</v>
      </c>
      <c r="V911" s="31">
        <v>2338.45361328125</v>
      </c>
      <c r="W911" s="31">
        <v>1510.5743408203125</v>
      </c>
      <c r="X911" s="31">
        <v>285.71429443359375</v>
      </c>
      <c r="Y911" s="31">
        <f t="shared" si="202"/>
        <v>1991.9030303955078</v>
      </c>
      <c r="Z911" s="7">
        <f t="shared" si="203"/>
        <v>4.2415253846901757E-2</v>
      </c>
      <c r="AA911" s="31" t="s">
        <v>1085</v>
      </c>
      <c r="AB911" s="31" t="s">
        <v>1086</v>
      </c>
      <c r="AC911" s="31" t="s">
        <v>1088</v>
      </c>
      <c r="AD911" s="31">
        <f t="shared" si="204"/>
        <v>1</v>
      </c>
      <c r="AE911" s="31">
        <f t="shared" si="205"/>
        <v>2</v>
      </c>
      <c r="AF911" s="7">
        <f t="shared" si="206"/>
        <v>1</v>
      </c>
      <c r="AG911" s="38">
        <f t="shared" si="207"/>
        <v>0.52120762692345091</v>
      </c>
      <c r="AH911" s="38">
        <f t="shared" si="208"/>
        <v>32.202354741175419</v>
      </c>
      <c r="AI911" s="38" t="str">
        <f t="shared" si="209"/>
        <v>G4</v>
      </c>
    </row>
    <row r="912" spans="1:35" x14ac:dyDescent="0.25">
      <c r="A912" s="1">
        <v>15806</v>
      </c>
      <c r="B912" s="1" t="s">
        <v>918</v>
      </c>
      <c r="C912" s="1">
        <v>15</v>
      </c>
      <c r="D912" s="1" t="s">
        <v>827</v>
      </c>
      <c r="E912" s="31">
        <v>369658.88865774445</v>
      </c>
      <c r="F912" s="31">
        <v>370742.61292779859</v>
      </c>
      <c r="G912" s="31">
        <v>418853.62617077818</v>
      </c>
      <c r="H912" s="31">
        <v>557621.37246404844</v>
      </c>
      <c r="I912" s="31">
        <f t="shared" si="196"/>
        <v>429219.12505509245</v>
      </c>
      <c r="J912" s="38">
        <f t="shared" si="197"/>
        <v>0.40414709527364512</v>
      </c>
      <c r="K912" s="31">
        <v>43288609.271459036</v>
      </c>
      <c r="L912" s="31">
        <v>43886988.561177738</v>
      </c>
      <c r="M912" s="31">
        <v>61276290.19001238</v>
      </c>
      <c r="N912" s="31">
        <v>72948575.066054299</v>
      </c>
      <c r="O912" s="31">
        <f t="shared" si="198"/>
        <v>55350115.772175863</v>
      </c>
      <c r="P912" s="7">
        <f t="shared" si="199"/>
        <v>0.9081618166643125</v>
      </c>
      <c r="Q912" s="26">
        <v>0.33890350565313232</v>
      </c>
      <c r="R912" s="8">
        <v>200.80000305175781</v>
      </c>
      <c r="S912" s="7">
        <f t="shared" si="200"/>
        <v>0.44833438209287713</v>
      </c>
      <c r="T912" s="38">
        <f t="shared" si="201"/>
        <v>0.56513323480344069</v>
      </c>
      <c r="U912" s="31">
        <v>0</v>
      </c>
      <c r="V912" s="31">
        <v>0</v>
      </c>
      <c r="W912" s="31">
        <v>0</v>
      </c>
      <c r="X912" s="31">
        <v>0</v>
      </c>
      <c r="Y912" s="31">
        <f t="shared" si="202"/>
        <v>0</v>
      </c>
      <c r="Z912" s="7">
        <f t="shared" si="203"/>
        <v>0</v>
      </c>
      <c r="AA912" s="31" t="s">
        <v>1087</v>
      </c>
      <c r="AB912" s="31" t="s">
        <v>1088</v>
      </c>
      <c r="AC912" s="31" t="s">
        <v>1087</v>
      </c>
      <c r="AD912" s="31">
        <f t="shared" si="204"/>
        <v>0</v>
      </c>
      <c r="AE912" s="31">
        <f t="shared" si="205"/>
        <v>0</v>
      </c>
      <c r="AF912" s="7">
        <f t="shared" si="206"/>
        <v>0</v>
      </c>
      <c r="AG912" s="38">
        <f t="shared" si="207"/>
        <v>0</v>
      </c>
      <c r="AH912" s="38">
        <f t="shared" si="208"/>
        <v>32.309344335902864</v>
      </c>
      <c r="AI912" s="38" t="str">
        <f t="shared" si="209"/>
        <v>G4</v>
      </c>
    </row>
    <row r="913" spans="1:35" x14ac:dyDescent="0.25">
      <c r="A913" s="1">
        <v>47703</v>
      </c>
      <c r="B913" s="1" t="s">
        <v>732</v>
      </c>
      <c r="C913" s="1">
        <v>47</v>
      </c>
      <c r="D913" s="1" t="s">
        <v>69</v>
      </c>
      <c r="E913" s="31">
        <v>21856.968401036229</v>
      </c>
      <c r="F913" s="31">
        <v>29416.935685989927</v>
      </c>
      <c r="G913" s="31">
        <v>59621.03338873852</v>
      </c>
      <c r="H913" s="31">
        <v>31959.041931815751</v>
      </c>
      <c r="I913" s="31">
        <f t="shared" si="196"/>
        <v>35713.494851895106</v>
      </c>
      <c r="J913" s="38">
        <f t="shared" si="197"/>
        <v>2.5469874307035515E-2</v>
      </c>
      <c r="K913" s="31">
        <v>3659249.7556321737</v>
      </c>
      <c r="L913" s="31">
        <v>4479380.2080691885</v>
      </c>
      <c r="M913" s="31">
        <v>4405501.597626511</v>
      </c>
      <c r="N913" s="31">
        <v>4832760.5911165942</v>
      </c>
      <c r="O913" s="31">
        <f t="shared" si="198"/>
        <v>4344223.0381111167</v>
      </c>
      <c r="P913" s="7">
        <f t="shared" si="199"/>
        <v>3.7436601531052743E-2</v>
      </c>
      <c r="Q913" s="26">
        <v>0.20314044141868892</v>
      </c>
      <c r="R913" s="8">
        <v>20.799999237060547</v>
      </c>
      <c r="S913" s="7">
        <f t="shared" si="200"/>
        <v>4.6441009281639162E-2</v>
      </c>
      <c r="T913" s="38">
        <f t="shared" si="201"/>
        <v>9.5672684077126938E-2</v>
      </c>
      <c r="U913" s="31">
        <v>8578.9619140625</v>
      </c>
      <c r="V913" s="31">
        <v>91948.2578125</v>
      </c>
      <c r="W913" s="31">
        <v>15886.6064453125</v>
      </c>
      <c r="X913" s="31">
        <v>14842.4287109375</v>
      </c>
      <c r="Y913" s="31">
        <f t="shared" si="202"/>
        <v>32814.063720703125</v>
      </c>
      <c r="Z913" s="7">
        <f t="shared" si="203"/>
        <v>0.6987372483617722</v>
      </c>
      <c r="AA913" s="31" t="s">
        <v>1085</v>
      </c>
      <c r="AB913" s="31" t="s">
        <v>1086</v>
      </c>
      <c r="AC913" s="31" t="s">
        <v>1087</v>
      </c>
      <c r="AD913" s="31">
        <f t="shared" si="204"/>
        <v>1</v>
      </c>
      <c r="AE913" s="31">
        <f t="shared" si="205"/>
        <v>2</v>
      </c>
      <c r="AF913" s="7">
        <f t="shared" si="206"/>
        <v>1</v>
      </c>
      <c r="AG913" s="38">
        <f t="shared" si="207"/>
        <v>0.8493686241808861</v>
      </c>
      <c r="AH913" s="38">
        <f t="shared" si="208"/>
        <v>32.350372752168283</v>
      </c>
      <c r="AI913" s="38" t="str">
        <f t="shared" si="209"/>
        <v>G4</v>
      </c>
    </row>
    <row r="914" spans="1:35" x14ac:dyDescent="0.25">
      <c r="A914" s="1">
        <v>25099</v>
      </c>
      <c r="B914" s="1" t="s">
        <v>683</v>
      </c>
      <c r="C914" s="1">
        <v>25</v>
      </c>
      <c r="D914" s="1" t="s">
        <v>61</v>
      </c>
      <c r="E914" s="31">
        <v>348139.36111476249</v>
      </c>
      <c r="F914" s="31">
        <v>304476.16824612714</v>
      </c>
      <c r="G914" s="31">
        <v>312066.042792655</v>
      </c>
      <c r="H914" s="31">
        <v>326110.72891875805</v>
      </c>
      <c r="I914" s="31">
        <f t="shared" si="196"/>
        <v>322698.07526807569</v>
      </c>
      <c r="J914" s="38">
        <f t="shared" si="197"/>
        <v>0.30164006103638602</v>
      </c>
      <c r="K914" s="31">
        <v>12837210.595357457</v>
      </c>
      <c r="L914" s="31">
        <v>12953285.954542318</v>
      </c>
      <c r="M914" s="31">
        <v>11571579.352983525</v>
      </c>
      <c r="N914" s="31">
        <v>10925296.801831292</v>
      </c>
      <c r="O914" s="31">
        <f t="shared" si="198"/>
        <v>12071843.176178647</v>
      </c>
      <c r="P914" s="7">
        <f t="shared" si="199"/>
        <v>0.1693553533950542</v>
      </c>
      <c r="Q914" s="26">
        <v>0.80103851146689742</v>
      </c>
      <c r="R914" s="8">
        <v>119.90000152587891</v>
      </c>
      <c r="S914" s="7">
        <f t="shared" si="200"/>
        <v>0.26770563884495602</v>
      </c>
      <c r="T914" s="38">
        <f t="shared" si="201"/>
        <v>0.41269983456896925</v>
      </c>
      <c r="U914" s="31">
        <v>0</v>
      </c>
      <c r="V914" s="31">
        <v>956.7535400390625</v>
      </c>
      <c r="W914" s="31">
        <v>1671.48681640625</v>
      </c>
      <c r="X914" s="31">
        <v>0</v>
      </c>
      <c r="Y914" s="31">
        <f t="shared" si="202"/>
        <v>657.06008911132813</v>
      </c>
      <c r="Z914" s="7">
        <f t="shared" si="203"/>
        <v>1.3991328918652828E-2</v>
      </c>
      <c r="AA914" s="31" t="s">
        <v>1085</v>
      </c>
      <c r="AB914" s="31" t="s">
        <v>1088</v>
      </c>
      <c r="AC914" s="31" t="s">
        <v>1087</v>
      </c>
      <c r="AD914" s="31">
        <f t="shared" si="204"/>
        <v>0</v>
      </c>
      <c r="AE914" s="31">
        <f t="shared" si="205"/>
        <v>1</v>
      </c>
      <c r="AF914" s="7">
        <f t="shared" si="206"/>
        <v>0.5</v>
      </c>
      <c r="AG914" s="38">
        <f t="shared" si="207"/>
        <v>0.25699566445932642</v>
      </c>
      <c r="AH914" s="38">
        <f t="shared" si="208"/>
        <v>32.377852002156054</v>
      </c>
      <c r="AI914" s="38" t="str">
        <f t="shared" si="209"/>
        <v>G4</v>
      </c>
    </row>
    <row r="915" spans="1:35" x14ac:dyDescent="0.25">
      <c r="A915" s="1">
        <v>17380</v>
      </c>
      <c r="B915" s="1" t="s">
        <v>936</v>
      </c>
      <c r="C915" s="1">
        <v>17</v>
      </c>
      <c r="D915" s="1" t="s">
        <v>96</v>
      </c>
      <c r="E915" s="31">
        <v>197786.51488779162</v>
      </c>
      <c r="F915" s="31">
        <v>185440.04571267887</v>
      </c>
      <c r="G915" s="31">
        <v>203330.62281557938</v>
      </c>
      <c r="H915" s="31">
        <v>283827.59435743472</v>
      </c>
      <c r="I915" s="31">
        <f t="shared" si="196"/>
        <v>217596.19444337115</v>
      </c>
      <c r="J915" s="38">
        <f t="shared" si="197"/>
        <v>0.20049871744617803</v>
      </c>
      <c r="K915" s="31">
        <v>7359245.5880011637</v>
      </c>
      <c r="L915" s="31">
        <v>8639304.2230761163</v>
      </c>
      <c r="M915" s="31">
        <v>8079568.5115389265</v>
      </c>
      <c r="N915" s="31">
        <v>8041285.5578405317</v>
      </c>
      <c r="O915" s="31">
        <f t="shared" si="198"/>
        <v>8029850.9701141845</v>
      </c>
      <c r="P915" s="7">
        <f t="shared" si="199"/>
        <v>0.10035421755488229</v>
      </c>
      <c r="Q915" s="26">
        <v>0.89948416771695494</v>
      </c>
      <c r="R915" s="8">
        <v>257.39999389648438</v>
      </c>
      <c r="S915" s="7">
        <f t="shared" si="200"/>
        <v>0.57470749731286142</v>
      </c>
      <c r="T915" s="38">
        <f t="shared" si="201"/>
        <v>0.52484862752823291</v>
      </c>
      <c r="U915" s="31">
        <v>132.69198608398438</v>
      </c>
      <c r="V915" s="31">
        <v>0</v>
      </c>
      <c r="W915" s="31">
        <v>0</v>
      </c>
      <c r="X915" s="31">
        <v>0</v>
      </c>
      <c r="Y915" s="31">
        <f t="shared" si="202"/>
        <v>33.172996520996094</v>
      </c>
      <c r="Z915" s="7">
        <f t="shared" si="203"/>
        <v>7.0638030407587618E-4</v>
      </c>
      <c r="AA915" s="31" t="s">
        <v>1087</v>
      </c>
      <c r="AB915" s="31" t="s">
        <v>1086</v>
      </c>
      <c r="AC915" s="31" t="s">
        <v>1088</v>
      </c>
      <c r="AD915" s="31">
        <f t="shared" si="204"/>
        <v>1</v>
      </c>
      <c r="AE915" s="31">
        <f t="shared" si="205"/>
        <v>1</v>
      </c>
      <c r="AF915" s="7">
        <f t="shared" si="206"/>
        <v>0.5</v>
      </c>
      <c r="AG915" s="38">
        <f t="shared" si="207"/>
        <v>0.25035319015203794</v>
      </c>
      <c r="AH915" s="38">
        <f t="shared" si="208"/>
        <v>32.523351170881632</v>
      </c>
      <c r="AI915" s="38" t="str">
        <f t="shared" si="209"/>
        <v>G4</v>
      </c>
    </row>
    <row r="916" spans="1:35" x14ac:dyDescent="0.25">
      <c r="A916" s="1">
        <v>5313</v>
      </c>
      <c r="B916" s="1" t="s">
        <v>359</v>
      </c>
      <c r="C916" s="1">
        <v>5</v>
      </c>
      <c r="D916" s="1" t="s">
        <v>15</v>
      </c>
      <c r="E916" s="31">
        <v>158380.68665402572</v>
      </c>
      <c r="F916" s="31">
        <v>108633.80837361871</v>
      </c>
      <c r="G916" s="31">
        <v>132114.01316599516</v>
      </c>
      <c r="H916" s="31">
        <v>139812.34837477887</v>
      </c>
      <c r="I916" s="31">
        <f t="shared" si="196"/>
        <v>134735.21414210461</v>
      </c>
      <c r="J916" s="38">
        <f t="shared" si="197"/>
        <v>0.1207601741098351</v>
      </c>
      <c r="K916" s="31">
        <v>5497010.7288416009</v>
      </c>
      <c r="L916" s="31">
        <v>5773085.1762661207</v>
      </c>
      <c r="M916" s="31">
        <v>5908698.6251997044</v>
      </c>
      <c r="N916" s="31">
        <v>5642499.4272672897</v>
      </c>
      <c r="O916" s="31">
        <f t="shared" si="198"/>
        <v>5705323.4893936794</v>
      </c>
      <c r="P916" s="7">
        <f t="shared" si="199"/>
        <v>6.0672043942385678E-2</v>
      </c>
      <c r="Q916" s="26">
        <v>0.37082868445075567</v>
      </c>
      <c r="R916" s="8">
        <v>88.199996948242188</v>
      </c>
      <c r="S916" s="7">
        <f t="shared" si="200"/>
        <v>0.19692774169027907</v>
      </c>
      <c r="T916" s="38">
        <f t="shared" si="201"/>
        <v>0.20947615669447348</v>
      </c>
      <c r="U916" s="31">
        <v>2012.212646484375</v>
      </c>
      <c r="V916" s="31">
        <v>5198.359375</v>
      </c>
      <c r="W916" s="31">
        <v>6690.94482421875</v>
      </c>
      <c r="X916" s="31">
        <v>41573.7890625</v>
      </c>
      <c r="Y916" s="31">
        <f t="shared" si="202"/>
        <v>13868.826477050781</v>
      </c>
      <c r="Z916" s="7">
        <f t="shared" si="203"/>
        <v>0.29532049834069457</v>
      </c>
      <c r="AA916" s="31" t="s">
        <v>1085</v>
      </c>
      <c r="AB916" s="31" t="s">
        <v>1086</v>
      </c>
      <c r="AC916" s="31" t="s">
        <v>1086</v>
      </c>
      <c r="AD916" s="31">
        <f t="shared" si="204"/>
        <v>1</v>
      </c>
      <c r="AE916" s="31">
        <f t="shared" si="205"/>
        <v>2</v>
      </c>
      <c r="AF916" s="7">
        <f t="shared" si="206"/>
        <v>1</v>
      </c>
      <c r="AG916" s="38">
        <f t="shared" si="207"/>
        <v>0.64766024917034726</v>
      </c>
      <c r="AH916" s="38">
        <f t="shared" si="208"/>
        <v>32.596552665821861</v>
      </c>
      <c r="AI916" s="38" t="str">
        <f t="shared" si="209"/>
        <v>G4</v>
      </c>
    </row>
    <row r="917" spans="1:35" x14ac:dyDescent="0.25">
      <c r="A917" s="1">
        <v>76845</v>
      </c>
      <c r="B917" s="1" t="s">
        <v>630</v>
      </c>
      <c r="C917" s="1">
        <v>76</v>
      </c>
      <c r="D917" s="1" t="s">
        <v>57</v>
      </c>
      <c r="E917" s="31">
        <v>143195.18339897858</v>
      </c>
      <c r="F917" s="31">
        <v>148752.42281534022</v>
      </c>
      <c r="G917" s="31">
        <v>179394.4337242152</v>
      </c>
      <c r="H917" s="31">
        <v>124435.98144978804</v>
      </c>
      <c r="I917" s="31">
        <f t="shared" si="196"/>
        <v>148944.5053470805</v>
      </c>
      <c r="J917" s="38">
        <f t="shared" si="197"/>
        <v>0.13443401888462791</v>
      </c>
      <c r="K917" s="31">
        <v>16347589.547242753</v>
      </c>
      <c r="L917" s="31">
        <v>15553336.853315141</v>
      </c>
      <c r="M917" s="31">
        <v>16306974.193940334</v>
      </c>
      <c r="N917" s="31">
        <v>13906761.519603118</v>
      </c>
      <c r="O917" s="31">
        <f t="shared" si="198"/>
        <v>15528665.528525338</v>
      </c>
      <c r="P917" s="7">
        <f t="shared" si="199"/>
        <v>0.22836701312852487</v>
      </c>
      <c r="Q917" s="26">
        <v>0.491109074243813</v>
      </c>
      <c r="R917" s="8">
        <v>125.59999847412109</v>
      </c>
      <c r="S917" s="7">
        <f t="shared" si="200"/>
        <v>0.2804322552338151</v>
      </c>
      <c r="T917" s="38">
        <f t="shared" si="201"/>
        <v>0.33330278086871762</v>
      </c>
      <c r="U917" s="31">
        <v>3796.186279296875</v>
      </c>
      <c r="V917" s="31">
        <v>0</v>
      </c>
      <c r="W917" s="31">
        <v>939.253173828125</v>
      </c>
      <c r="X917" s="31">
        <v>0</v>
      </c>
      <c r="Y917" s="31">
        <f t="shared" si="202"/>
        <v>1183.85986328125</v>
      </c>
      <c r="Z917" s="7">
        <f t="shared" si="203"/>
        <v>2.5208916224331614E-2</v>
      </c>
      <c r="AA917" s="31" t="s">
        <v>1085</v>
      </c>
      <c r="AB917" s="31" t="s">
        <v>1086</v>
      </c>
      <c r="AC917" s="31" t="s">
        <v>1088</v>
      </c>
      <c r="AD917" s="31">
        <f t="shared" si="204"/>
        <v>1</v>
      </c>
      <c r="AE917" s="31">
        <f t="shared" si="205"/>
        <v>2</v>
      </c>
      <c r="AF917" s="7">
        <f t="shared" si="206"/>
        <v>1</v>
      </c>
      <c r="AG917" s="38">
        <f t="shared" si="207"/>
        <v>0.51260445811216582</v>
      </c>
      <c r="AH917" s="38">
        <f t="shared" si="208"/>
        <v>32.678041928850377</v>
      </c>
      <c r="AI917" s="38" t="str">
        <f t="shared" si="209"/>
        <v>G4</v>
      </c>
    </row>
    <row r="918" spans="1:35" x14ac:dyDescent="0.25">
      <c r="A918" s="1">
        <v>5059</v>
      </c>
      <c r="B918" s="1" t="s">
        <v>455</v>
      </c>
      <c r="C918" s="1">
        <v>5</v>
      </c>
      <c r="D918" s="1" t="s">
        <v>15</v>
      </c>
      <c r="E918" s="31">
        <v>166107.01080522541</v>
      </c>
      <c r="F918" s="31">
        <v>139666.40177573595</v>
      </c>
      <c r="G918" s="31">
        <v>187193.61828880716</v>
      </c>
      <c r="H918" s="31">
        <v>236826.21391821923</v>
      </c>
      <c r="I918" s="31">
        <f t="shared" si="196"/>
        <v>182448.31119699695</v>
      </c>
      <c r="J918" s="38">
        <f t="shared" si="197"/>
        <v>0.16667530621894092</v>
      </c>
      <c r="K918" s="31">
        <v>9330517.9119049199</v>
      </c>
      <c r="L918" s="31">
        <v>10365259.782313151</v>
      </c>
      <c r="M918" s="31">
        <v>11604740.531983066</v>
      </c>
      <c r="N918" s="31">
        <v>11822328.975012647</v>
      </c>
      <c r="O918" s="31">
        <f t="shared" si="198"/>
        <v>10780711.800303446</v>
      </c>
      <c r="P918" s="7">
        <f t="shared" si="199"/>
        <v>0.14731435803622939</v>
      </c>
      <c r="Q918" s="26">
        <v>0.37505938242280285</v>
      </c>
      <c r="R918" s="8">
        <v>165.5</v>
      </c>
      <c r="S918" s="7">
        <f t="shared" si="200"/>
        <v>0.36951862105921229</v>
      </c>
      <c r="T918" s="38">
        <f t="shared" si="201"/>
        <v>0.29729745383941486</v>
      </c>
      <c r="U918" s="31">
        <v>0</v>
      </c>
      <c r="V918" s="31">
        <v>6194.65673828125</v>
      </c>
      <c r="W918" s="31">
        <v>0</v>
      </c>
      <c r="X918" s="31">
        <v>0</v>
      </c>
      <c r="Y918" s="31">
        <f t="shared" si="202"/>
        <v>1548.6641845703125</v>
      </c>
      <c r="Z918" s="7">
        <f t="shared" si="203"/>
        <v>3.2976999135902844E-2</v>
      </c>
      <c r="AA918" s="31" t="s">
        <v>1085</v>
      </c>
      <c r="AB918" s="31" t="s">
        <v>1086</v>
      </c>
      <c r="AC918" s="31" t="s">
        <v>1087</v>
      </c>
      <c r="AD918" s="31">
        <f t="shared" si="204"/>
        <v>1</v>
      </c>
      <c r="AE918" s="31">
        <f t="shared" si="205"/>
        <v>2</v>
      </c>
      <c r="AF918" s="7">
        <f t="shared" si="206"/>
        <v>1</v>
      </c>
      <c r="AG918" s="38">
        <f t="shared" si="207"/>
        <v>0.5164884995679514</v>
      </c>
      <c r="AH918" s="38">
        <f t="shared" si="208"/>
        <v>32.68204198754357</v>
      </c>
      <c r="AI918" s="38" t="str">
        <f t="shared" si="209"/>
        <v>G4</v>
      </c>
    </row>
    <row r="919" spans="1:35" x14ac:dyDescent="0.25">
      <c r="A919" s="1">
        <v>19142</v>
      </c>
      <c r="B919" s="1" t="s">
        <v>924</v>
      </c>
      <c r="C919" s="1">
        <v>19</v>
      </c>
      <c r="D919" s="1" t="s">
        <v>80</v>
      </c>
      <c r="E919" s="31">
        <v>465722.42463797331</v>
      </c>
      <c r="F919" s="31">
        <v>475702.52442808193</v>
      </c>
      <c r="G919" s="31">
        <v>469856.24914053472</v>
      </c>
      <c r="H919" s="31">
        <v>596643.73135109933</v>
      </c>
      <c r="I919" s="31">
        <f t="shared" si="196"/>
        <v>501981.23238942237</v>
      </c>
      <c r="J919" s="38">
        <f t="shared" si="197"/>
        <v>0.47416731984529942</v>
      </c>
      <c r="K919" s="31">
        <v>58278663.514820755</v>
      </c>
      <c r="L919" s="31">
        <v>64425981.918587387</v>
      </c>
      <c r="M919" s="31">
        <v>67017634.620612413</v>
      </c>
      <c r="N919" s="31">
        <v>83722185.81625931</v>
      </c>
      <c r="O919" s="31">
        <f t="shared" si="198"/>
        <v>68361116.467569962</v>
      </c>
      <c r="P919" s="7">
        <f t="shared" si="199"/>
        <v>1</v>
      </c>
      <c r="Q919" s="26">
        <v>0.25977780297018477</v>
      </c>
      <c r="R919" s="8">
        <v>116.5</v>
      </c>
      <c r="S919" s="7">
        <f t="shared" si="200"/>
        <v>0.26011431633473253</v>
      </c>
      <c r="T919" s="38">
        <f t="shared" si="201"/>
        <v>0.50663070643497243</v>
      </c>
      <c r="U919" s="31">
        <v>0</v>
      </c>
      <c r="V919" s="31">
        <v>0</v>
      </c>
      <c r="W919" s="31">
        <v>0</v>
      </c>
      <c r="X919" s="31">
        <v>0</v>
      </c>
      <c r="Y919" s="31">
        <f t="shared" si="202"/>
        <v>0</v>
      </c>
      <c r="Z919" s="7">
        <f t="shared" si="203"/>
        <v>0</v>
      </c>
      <c r="AA919" s="31" t="s">
        <v>1087</v>
      </c>
      <c r="AB919" s="31" t="s">
        <v>1088</v>
      </c>
      <c r="AC919" s="31" t="s">
        <v>1087</v>
      </c>
      <c r="AD919" s="31">
        <f t="shared" si="204"/>
        <v>0</v>
      </c>
      <c r="AE919" s="31">
        <f t="shared" si="205"/>
        <v>0</v>
      </c>
      <c r="AF919" s="7">
        <f t="shared" si="206"/>
        <v>0</v>
      </c>
      <c r="AG919" s="38">
        <f t="shared" si="207"/>
        <v>0</v>
      </c>
      <c r="AH919" s="38">
        <f t="shared" si="208"/>
        <v>32.693267542675727</v>
      </c>
      <c r="AI919" s="38" t="str">
        <f t="shared" si="209"/>
        <v>G4</v>
      </c>
    </row>
    <row r="920" spans="1:35" x14ac:dyDescent="0.25">
      <c r="A920" s="1">
        <v>17013</v>
      </c>
      <c r="B920" s="1" t="s">
        <v>354</v>
      </c>
      <c r="C920" s="1">
        <v>17</v>
      </c>
      <c r="D920" s="1" t="s">
        <v>96</v>
      </c>
      <c r="E920" s="31">
        <v>93425.814201696732</v>
      </c>
      <c r="F920" s="31">
        <v>104384.24594234893</v>
      </c>
      <c r="G920" s="31">
        <v>97706.176597725163</v>
      </c>
      <c r="H920" s="31">
        <v>116895.01856932617</v>
      </c>
      <c r="I920" s="31">
        <f t="shared" si="196"/>
        <v>103102.81382777425</v>
      </c>
      <c r="J920" s="38">
        <f t="shared" si="197"/>
        <v>9.0319772437949183E-2</v>
      </c>
      <c r="K920" s="31">
        <v>7951225.9429911692</v>
      </c>
      <c r="L920" s="31">
        <v>7244433.2610722147</v>
      </c>
      <c r="M920" s="31">
        <v>8547822.0542036947</v>
      </c>
      <c r="N920" s="31">
        <v>9086379.0303397086</v>
      </c>
      <c r="O920" s="31">
        <f t="shared" si="198"/>
        <v>8207465.0721516963</v>
      </c>
      <c r="P920" s="7">
        <f t="shared" si="199"/>
        <v>0.1033862804973671</v>
      </c>
      <c r="Q920" s="26">
        <v>0.52121733617136901</v>
      </c>
      <c r="R920" s="8">
        <v>249.69999694824219</v>
      </c>
      <c r="S920" s="7">
        <f t="shared" si="200"/>
        <v>0.55751539909851344</v>
      </c>
      <c r="T920" s="38">
        <f t="shared" si="201"/>
        <v>0.39403967192241646</v>
      </c>
      <c r="U920" s="31">
        <v>0</v>
      </c>
      <c r="V920" s="31">
        <v>0</v>
      </c>
      <c r="W920" s="31">
        <v>0</v>
      </c>
      <c r="X920" s="31">
        <v>90.575607299804688</v>
      </c>
      <c r="Y920" s="31">
        <f t="shared" si="202"/>
        <v>22.643901824951172</v>
      </c>
      <c r="Z920" s="7">
        <f t="shared" si="203"/>
        <v>4.8217550218743416E-4</v>
      </c>
      <c r="AA920" s="31" t="s">
        <v>1085</v>
      </c>
      <c r="AB920" s="31" t="s">
        <v>1088</v>
      </c>
      <c r="AC920" s="31" t="s">
        <v>1086</v>
      </c>
      <c r="AD920" s="31">
        <f t="shared" si="204"/>
        <v>1</v>
      </c>
      <c r="AE920" s="31">
        <f t="shared" si="205"/>
        <v>2</v>
      </c>
      <c r="AF920" s="7">
        <f t="shared" si="206"/>
        <v>1</v>
      </c>
      <c r="AG920" s="38">
        <f t="shared" si="207"/>
        <v>0.50024108775109377</v>
      </c>
      <c r="AH920" s="38">
        <f t="shared" si="208"/>
        <v>32.820017737048651</v>
      </c>
      <c r="AI920" s="38" t="str">
        <f t="shared" si="209"/>
        <v>G4</v>
      </c>
    </row>
    <row r="921" spans="1:35" x14ac:dyDescent="0.25">
      <c r="A921" s="1">
        <v>25486</v>
      </c>
      <c r="B921" s="1" t="s">
        <v>913</v>
      </c>
      <c r="C921" s="1">
        <v>25</v>
      </c>
      <c r="D921" s="1" t="s">
        <v>61</v>
      </c>
      <c r="E921" s="31">
        <v>237455.08930479366</v>
      </c>
      <c r="F921" s="31">
        <v>224995.454250276</v>
      </c>
      <c r="G921" s="31">
        <v>273404.13446717651</v>
      </c>
      <c r="H921" s="31">
        <v>241358.09974172644</v>
      </c>
      <c r="I921" s="31">
        <f t="shared" si="196"/>
        <v>244303.19444099313</v>
      </c>
      <c r="J921" s="38">
        <f t="shared" si="197"/>
        <v>0.22619932186760003</v>
      </c>
      <c r="K921" s="31">
        <v>8351110.0095289806</v>
      </c>
      <c r="L921" s="31">
        <v>7968395.6184771378</v>
      </c>
      <c r="M921" s="31">
        <v>8615746.4668467641</v>
      </c>
      <c r="N921" s="31">
        <v>8167760.3442384042</v>
      </c>
      <c r="O921" s="31">
        <f t="shared" si="198"/>
        <v>8275753.1097728219</v>
      </c>
      <c r="P921" s="7">
        <f t="shared" si="199"/>
        <v>0.10455203043451057</v>
      </c>
      <c r="Q921" s="26">
        <v>0.42141162514827996</v>
      </c>
      <c r="R921" s="8">
        <v>92.699996948242188</v>
      </c>
      <c r="S921" s="7">
        <f t="shared" si="200"/>
        <v>0.20697507579762925</v>
      </c>
      <c r="T921" s="38">
        <f t="shared" si="201"/>
        <v>0.24431291046013995</v>
      </c>
      <c r="U921" s="31">
        <v>0</v>
      </c>
      <c r="V921" s="31">
        <v>1327.7540283203125</v>
      </c>
      <c r="W921" s="31">
        <v>4268.5205078125</v>
      </c>
      <c r="X921" s="31">
        <v>0</v>
      </c>
      <c r="Y921" s="31">
        <f t="shared" si="202"/>
        <v>1399.0686340332031</v>
      </c>
      <c r="Z921" s="7">
        <f t="shared" si="203"/>
        <v>2.9791536212469952E-2</v>
      </c>
      <c r="AA921" s="31" t="s">
        <v>1085</v>
      </c>
      <c r="AB921" s="31" t="s">
        <v>1086</v>
      </c>
      <c r="AC921" s="31" t="s">
        <v>1088</v>
      </c>
      <c r="AD921" s="31">
        <f t="shared" si="204"/>
        <v>1</v>
      </c>
      <c r="AE921" s="31">
        <f t="shared" si="205"/>
        <v>2</v>
      </c>
      <c r="AF921" s="7">
        <f t="shared" si="206"/>
        <v>1</v>
      </c>
      <c r="AG921" s="38">
        <f t="shared" si="207"/>
        <v>0.51489576810623494</v>
      </c>
      <c r="AH921" s="38">
        <f t="shared" si="208"/>
        <v>32.846933347799165</v>
      </c>
      <c r="AI921" s="38" t="str">
        <f t="shared" si="209"/>
        <v>G4</v>
      </c>
    </row>
    <row r="922" spans="1:35" x14ac:dyDescent="0.25">
      <c r="A922" s="1">
        <v>17088</v>
      </c>
      <c r="B922" s="1" t="s">
        <v>1118</v>
      </c>
      <c r="C922" s="1">
        <v>17</v>
      </c>
      <c r="D922" s="1" t="s">
        <v>96</v>
      </c>
      <c r="E922" s="31">
        <v>96237.45880561306</v>
      </c>
      <c r="F922" s="31">
        <v>123516.5278747993</v>
      </c>
      <c r="G922" s="31">
        <v>152026.77106173543</v>
      </c>
      <c r="H922" s="31">
        <v>160309.4039673986</v>
      </c>
      <c r="I922" s="31">
        <f t="shared" si="196"/>
        <v>133022.54042738659</v>
      </c>
      <c r="J922" s="38">
        <f t="shared" si="197"/>
        <v>0.11911203880265515</v>
      </c>
      <c r="K922" s="31">
        <v>12515869.82177932</v>
      </c>
      <c r="L922" s="31">
        <v>11067466.85510101</v>
      </c>
      <c r="M922" s="31">
        <v>12340779.054742893</v>
      </c>
      <c r="N922" s="31">
        <v>12753651.856450092</v>
      </c>
      <c r="O922" s="31">
        <f t="shared" si="198"/>
        <v>12169441.897018328</v>
      </c>
      <c r="P922" s="7">
        <f t="shared" si="199"/>
        <v>0.17102146808582022</v>
      </c>
      <c r="Q922" s="26">
        <v>0.46451256558961612</v>
      </c>
      <c r="R922" s="8">
        <v>168.19999694824219</v>
      </c>
      <c r="S922" s="7">
        <f t="shared" si="200"/>
        <v>0.37554701470983787</v>
      </c>
      <c r="T922" s="38">
        <f t="shared" si="201"/>
        <v>0.33702701612842478</v>
      </c>
      <c r="U922" s="31">
        <v>1725.751953125</v>
      </c>
      <c r="V922" s="31">
        <v>0</v>
      </c>
      <c r="W922" s="31">
        <v>176.90182495117188</v>
      </c>
      <c r="X922" s="31">
        <v>9593.8505859375</v>
      </c>
      <c r="Y922" s="31">
        <f t="shared" si="202"/>
        <v>2874.126091003418</v>
      </c>
      <c r="Z922" s="7">
        <f t="shared" si="203"/>
        <v>6.1201165858815874E-2</v>
      </c>
      <c r="AA922" s="31" t="s">
        <v>1085</v>
      </c>
      <c r="AB922" s="31" t="s">
        <v>1086</v>
      </c>
      <c r="AC922" s="31" t="s">
        <v>1087</v>
      </c>
      <c r="AD922" s="31">
        <f t="shared" si="204"/>
        <v>1</v>
      </c>
      <c r="AE922" s="31">
        <f t="shared" si="205"/>
        <v>2</v>
      </c>
      <c r="AF922" s="7">
        <f t="shared" si="206"/>
        <v>1</v>
      </c>
      <c r="AG922" s="38">
        <f t="shared" si="207"/>
        <v>0.53060058292940793</v>
      </c>
      <c r="AH922" s="38">
        <f t="shared" si="208"/>
        <v>32.891321262016262</v>
      </c>
      <c r="AI922" s="38" t="str">
        <f t="shared" si="209"/>
        <v>G4</v>
      </c>
    </row>
    <row r="923" spans="1:35" x14ac:dyDescent="0.25">
      <c r="A923" s="1">
        <v>15299</v>
      </c>
      <c r="B923" s="1" t="s">
        <v>566</v>
      </c>
      <c r="C923" s="1">
        <v>15</v>
      </c>
      <c r="D923" s="1" t="s">
        <v>827</v>
      </c>
      <c r="E923" s="31">
        <v>147911.57499636448</v>
      </c>
      <c r="F923" s="31">
        <v>163068.26175797253</v>
      </c>
      <c r="G923" s="31">
        <v>174426.02571687329</v>
      </c>
      <c r="H923" s="31">
        <v>228062.30100176012</v>
      </c>
      <c r="I923" s="31">
        <f t="shared" si="196"/>
        <v>178367.04086824262</v>
      </c>
      <c r="J923" s="38">
        <f t="shared" si="197"/>
        <v>0.16274782974215427</v>
      </c>
      <c r="K923" s="31">
        <v>7560372.2752523478</v>
      </c>
      <c r="L923" s="31">
        <v>8788131.9842295032</v>
      </c>
      <c r="M923" s="31">
        <v>8856532.3363952655</v>
      </c>
      <c r="N923" s="31">
        <v>8680713.2182052713</v>
      </c>
      <c r="O923" s="31">
        <f t="shared" si="198"/>
        <v>8471437.4535205979</v>
      </c>
      <c r="P923" s="7">
        <f t="shared" si="199"/>
        <v>0.10789257175581164</v>
      </c>
      <c r="Q923" s="26">
        <v>0.80583097261567516</v>
      </c>
      <c r="R923" s="8">
        <v>301</v>
      </c>
      <c r="S923" s="7">
        <f t="shared" si="200"/>
        <v>0.67205501473609008</v>
      </c>
      <c r="T923" s="38">
        <f t="shared" si="201"/>
        <v>0.52859285303585901</v>
      </c>
      <c r="U923" s="31">
        <v>476.1474609375</v>
      </c>
      <c r="V923" s="31">
        <v>17060.90625</v>
      </c>
      <c r="W923" s="31">
        <v>0</v>
      </c>
      <c r="X923" s="31">
        <v>0</v>
      </c>
      <c r="Y923" s="31">
        <f t="shared" si="202"/>
        <v>4384.263427734375</v>
      </c>
      <c r="Z923" s="7">
        <f t="shared" si="203"/>
        <v>9.3357780665717149E-2</v>
      </c>
      <c r="AA923" s="31" t="s">
        <v>1085</v>
      </c>
      <c r="AB923" s="31" t="s">
        <v>1088</v>
      </c>
      <c r="AC923" s="31" t="s">
        <v>1088</v>
      </c>
      <c r="AD923" s="31">
        <f t="shared" si="204"/>
        <v>0</v>
      </c>
      <c r="AE923" s="31">
        <f t="shared" si="205"/>
        <v>1</v>
      </c>
      <c r="AF923" s="7">
        <f t="shared" si="206"/>
        <v>0.5</v>
      </c>
      <c r="AG923" s="38">
        <f t="shared" si="207"/>
        <v>0.29667889033285855</v>
      </c>
      <c r="AH923" s="38">
        <f t="shared" si="208"/>
        <v>32.933985770362398</v>
      </c>
      <c r="AI923" s="38" t="str">
        <f t="shared" si="209"/>
        <v>G4</v>
      </c>
    </row>
    <row r="924" spans="1:35" x14ac:dyDescent="0.25">
      <c r="A924" s="1">
        <v>25260</v>
      </c>
      <c r="B924" s="1" t="s">
        <v>901</v>
      </c>
      <c r="C924" s="1">
        <v>25</v>
      </c>
      <c r="D924" s="1" t="s">
        <v>61</v>
      </c>
      <c r="E924" s="31">
        <v>342243.99437110644</v>
      </c>
      <c r="F924" s="31">
        <v>354183.35177048016</v>
      </c>
      <c r="G924" s="31">
        <v>333766.51823165402</v>
      </c>
      <c r="H924" s="31">
        <v>368506.14095599164</v>
      </c>
      <c r="I924" s="31">
        <f t="shared" si="196"/>
        <v>349675.00133230805</v>
      </c>
      <c r="J924" s="38">
        <f t="shared" si="197"/>
        <v>0.32760041994395778</v>
      </c>
      <c r="K924" s="31">
        <v>10472696.478969697</v>
      </c>
      <c r="L924" s="31">
        <v>10052136.875456428</v>
      </c>
      <c r="M924" s="31">
        <v>10773977.136910997</v>
      </c>
      <c r="N924" s="31">
        <v>10183816.17189867</v>
      </c>
      <c r="O924" s="31">
        <f t="shared" si="198"/>
        <v>10370656.665808948</v>
      </c>
      <c r="P924" s="7">
        <f t="shared" si="199"/>
        <v>0.14031427773059121</v>
      </c>
      <c r="Q924" s="26">
        <v>0.71560217920482205</v>
      </c>
      <c r="R924" s="8">
        <v>158.69999694824219</v>
      </c>
      <c r="S924" s="7">
        <f t="shared" si="200"/>
        <v>0.35433597603876527</v>
      </c>
      <c r="T924" s="38">
        <f t="shared" si="201"/>
        <v>0.40341747765805952</v>
      </c>
      <c r="U924" s="31">
        <v>0</v>
      </c>
      <c r="V924" s="31">
        <v>0</v>
      </c>
      <c r="W924" s="31">
        <v>0</v>
      </c>
      <c r="X924" s="31">
        <v>3295.9892578125</v>
      </c>
      <c r="Y924" s="31">
        <f t="shared" si="202"/>
        <v>823.997314453125</v>
      </c>
      <c r="Z924" s="7">
        <f t="shared" si="203"/>
        <v>1.7546062598617074E-2</v>
      </c>
      <c r="AA924" s="31" t="s">
        <v>1085</v>
      </c>
      <c r="AB924" s="31" t="s">
        <v>1088</v>
      </c>
      <c r="AC924" s="31" t="s">
        <v>1087</v>
      </c>
      <c r="AD924" s="31">
        <f t="shared" si="204"/>
        <v>0</v>
      </c>
      <c r="AE924" s="31">
        <f t="shared" si="205"/>
        <v>1</v>
      </c>
      <c r="AF924" s="7">
        <f t="shared" si="206"/>
        <v>0.5</v>
      </c>
      <c r="AG924" s="38">
        <f t="shared" si="207"/>
        <v>0.25877303129930851</v>
      </c>
      <c r="AH924" s="38">
        <f t="shared" si="208"/>
        <v>32.993030963377528</v>
      </c>
      <c r="AI924" s="38" t="str">
        <f t="shared" si="209"/>
        <v>G4</v>
      </c>
    </row>
    <row r="925" spans="1:35" x14ac:dyDescent="0.25">
      <c r="A925" s="1">
        <v>25483</v>
      </c>
      <c r="B925" s="1" t="s">
        <v>18</v>
      </c>
      <c r="C925" s="1">
        <v>25</v>
      </c>
      <c r="D925" s="1" t="s">
        <v>61</v>
      </c>
      <c r="E925" s="31">
        <v>248525.96517772807</v>
      </c>
      <c r="F925" s="31">
        <v>237070.98820725325</v>
      </c>
      <c r="G925" s="31">
        <v>373930.58342839935</v>
      </c>
      <c r="H925" s="31">
        <v>494173.85771444434</v>
      </c>
      <c r="I925" s="31">
        <f t="shared" si="196"/>
        <v>338425.34863195627</v>
      </c>
      <c r="J925" s="38">
        <f t="shared" si="197"/>
        <v>0.31677468609306225</v>
      </c>
      <c r="K925" s="31">
        <v>7216090.1849880777</v>
      </c>
      <c r="L925" s="31">
        <v>9829053.3893799651</v>
      </c>
      <c r="M925" s="31">
        <v>8947701.0866462346</v>
      </c>
      <c r="N925" s="31">
        <v>12083267.621206721</v>
      </c>
      <c r="O925" s="31">
        <f t="shared" si="198"/>
        <v>9519028.0705552511</v>
      </c>
      <c r="P925" s="7">
        <f t="shared" si="199"/>
        <v>0.12577606553455861</v>
      </c>
      <c r="Q925" s="26">
        <v>0.65773944620971403</v>
      </c>
      <c r="R925" s="8">
        <v>148.80000305175781</v>
      </c>
      <c r="S925" s="7">
        <f t="shared" si="200"/>
        <v>0.33223185463016391</v>
      </c>
      <c r="T925" s="38">
        <f t="shared" si="201"/>
        <v>0.37191578879147885</v>
      </c>
      <c r="U925" s="31">
        <v>0</v>
      </c>
      <c r="V925" s="31">
        <v>18579.91796875</v>
      </c>
      <c r="W925" s="31">
        <v>0</v>
      </c>
      <c r="X925" s="31">
        <v>1721.2891845703125</v>
      </c>
      <c r="Y925" s="31">
        <f t="shared" si="202"/>
        <v>5075.3017883300781</v>
      </c>
      <c r="Z925" s="7">
        <f t="shared" si="203"/>
        <v>0.10807263728039569</v>
      </c>
      <c r="AA925" s="31" t="s">
        <v>1085</v>
      </c>
      <c r="AB925" s="31" t="s">
        <v>1088</v>
      </c>
      <c r="AC925" s="31" t="s">
        <v>1087</v>
      </c>
      <c r="AD925" s="31">
        <f t="shared" si="204"/>
        <v>0</v>
      </c>
      <c r="AE925" s="31">
        <f t="shared" si="205"/>
        <v>1</v>
      </c>
      <c r="AF925" s="7">
        <f t="shared" si="206"/>
        <v>0.5</v>
      </c>
      <c r="AG925" s="38">
        <f t="shared" si="207"/>
        <v>0.30403631864019787</v>
      </c>
      <c r="AH925" s="38">
        <f t="shared" si="208"/>
        <v>33.090893117491298</v>
      </c>
      <c r="AI925" s="38" t="str">
        <f t="shared" si="209"/>
        <v>G4</v>
      </c>
    </row>
    <row r="926" spans="1:35" x14ac:dyDescent="0.25">
      <c r="A926" s="1">
        <v>15759</v>
      </c>
      <c r="B926" s="1" t="s">
        <v>823</v>
      </c>
      <c r="C926" s="1">
        <v>15</v>
      </c>
      <c r="D926" s="1" t="s">
        <v>827</v>
      </c>
      <c r="E926" s="31">
        <v>238801.22889602341</v>
      </c>
      <c r="F926" s="31">
        <v>297306.23586216482</v>
      </c>
      <c r="G926" s="31">
        <v>316828.66582964378</v>
      </c>
      <c r="H926" s="31">
        <v>331556.28825397737</v>
      </c>
      <c r="I926" s="31">
        <f t="shared" si="196"/>
        <v>296123.10471045238</v>
      </c>
      <c r="J926" s="38">
        <f t="shared" si="197"/>
        <v>0.27606651081085615</v>
      </c>
      <c r="K926" s="31">
        <v>17456547.304523736</v>
      </c>
      <c r="L926" s="31">
        <v>18443919.286812469</v>
      </c>
      <c r="M926" s="31">
        <v>19708659.875246178</v>
      </c>
      <c r="N926" s="31">
        <v>21196058.667617064</v>
      </c>
      <c r="O926" s="31">
        <f t="shared" si="198"/>
        <v>19201296.283549864</v>
      </c>
      <c r="P926" s="7">
        <f t="shared" si="199"/>
        <v>0.29106275342164672</v>
      </c>
      <c r="Q926" s="26">
        <v>0.86985303852773732</v>
      </c>
      <c r="R926" s="8">
        <v>467.20001220703125</v>
      </c>
      <c r="S926" s="7">
        <f t="shared" si="200"/>
        <v>1</v>
      </c>
      <c r="T926" s="38">
        <f t="shared" si="201"/>
        <v>0.720305263983128</v>
      </c>
      <c r="U926" s="31">
        <v>0</v>
      </c>
      <c r="V926" s="31">
        <v>0</v>
      </c>
      <c r="W926" s="31">
        <v>0</v>
      </c>
      <c r="X926" s="31">
        <v>0</v>
      </c>
      <c r="Y926" s="31">
        <f t="shared" si="202"/>
        <v>0</v>
      </c>
      <c r="Z926" s="7">
        <f t="shared" si="203"/>
        <v>0</v>
      </c>
      <c r="AA926" s="31" t="s">
        <v>1087</v>
      </c>
      <c r="AB926" s="31" t="s">
        <v>1088</v>
      </c>
      <c r="AC926" s="31" t="s">
        <v>1088</v>
      </c>
      <c r="AD926" s="31">
        <f t="shared" si="204"/>
        <v>0</v>
      </c>
      <c r="AE926" s="31">
        <f t="shared" si="205"/>
        <v>0</v>
      </c>
      <c r="AF926" s="7">
        <f t="shared" si="206"/>
        <v>0</v>
      </c>
      <c r="AG926" s="38">
        <f t="shared" si="207"/>
        <v>0</v>
      </c>
      <c r="AH926" s="38">
        <f t="shared" si="208"/>
        <v>33.212392493132811</v>
      </c>
      <c r="AI926" s="38" t="str">
        <f t="shared" si="209"/>
        <v>G4</v>
      </c>
    </row>
    <row r="927" spans="1:35" x14ac:dyDescent="0.25">
      <c r="A927" s="1">
        <v>15425</v>
      </c>
      <c r="B927" s="1" t="s">
        <v>542</v>
      </c>
      <c r="C927" s="1">
        <v>15</v>
      </c>
      <c r="D927" s="1" t="s">
        <v>827</v>
      </c>
      <c r="E927" s="31">
        <v>195242.12806380264</v>
      </c>
      <c r="F927" s="31">
        <v>231113.79940563324</v>
      </c>
      <c r="G927" s="31">
        <v>318168.5677513167</v>
      </c>
      <c r="H927" s="31">
        <v>528362.15468863328</v>
      </c>
      <c r="I927" s="31">
        <f t="shared" si="196"/>
        <v>318221.66247734649</v>
      </c>
      <c r="J927" s="38">
        <f t="shared" si="197"/>
        <v>0.29733233218732891</v>
      </c>
      <c r="K927" s="31">
        <v>8536820.8068968505</v>
      </c>
      <c r="L927" s="31">
        <v>8459750.8423091359</v>
      </c>
      <c r="M927" s="31">
        <v>8470754.2167625278</v>
      </c>
      <c r="N927" s="31">
        <v>8273999.9583677277</v>
      </c>
      <c r="O927" s="31">
        <f t="shared" si="198"/>
        <v>8435331.4560840614</v>
      </c>
      <c r="P927" s="7">
        <f t="shared" si="199"/>
        <v>0.10727620371085959</v>
      </c>
      <c r="Q927" s="26">
        <v>0.22982783654843394</v>
      </c>
      <c r="R927" s="8">
        <v>122.19999694824219</v>
      </c>
      <c r="S927" s="7">
        <f t="shared" si="200"/>
        <v>0.27284093272359156</v>
      </c>
      <c r="T927" s="38">
        <f t="shared" si="201"/>
        <v>0.20331499099429504</v>
      </c>
      <c r="U927" s="31">
        <v>0</v>
      </c>
      <c r="V927" s="31">
        <v>0</v>
      </c>
      <c r="W927" s="31">
        <v>0</v>
      </c>
      <c r="X927" s="31">
        <v>62.227752685546875</v>
      </c>
      <c r="Y927" s="31">
        <f t="shared" si="202"/>
        <v>15.556938171386719</v>
      </c>
      <c r="Z927" s="7">
        <f t="shared" si="203"/>
        <v>3.3126686969741926E-4</v>
      </c>
      <c r="AA927" s="31" t="s">
        <v>1085</v>
      </c>
      <c r="AB927" s="31" t="s">
        <v>1086</v>
      </c>
      <c r="AC927" s="31" t="s">
        <v>1088</v>
      </c>
      <c r="AD927" s="31">
        <f t="shared" si="204"/>
        <v>1</v>
      </c>
      <c r="AE927" s="31">
        <f t="shared" si="205"/>
        <v>2</v>
      </c>
      <c r="AF927" s="7">
        <f t="shared" si="206"/>
        <v>1</v>
      </c>
      <c r="AG927" s="38">
        <f t="shared" si="207"/>
        <v>0.50016563343484866</v>
      </c>
      <c r="AH927" s="38">
        <f t="shared" si="208"/>
        <v>33.360431887215753</v>
      </c>
      <c r="AI927" s="38" t="str">
        <f t="shared" si="209"/>
        <v>G4</v>
      </c>
    </row>
    <row r="928" spans="1:35" x14ac:dyDescent="0.25">
      <c r="A928" s="1">
        <v>5467</v>
      </c>
      <c r="B928" s="1" t="s">
        <v>285</v>
      </c>
      <c r="C928" s="1">
        <v>5</v>
      </c>
      <c r="D928" s="1" t="s">
        <v>15</v>
      </c>
      <c r="E928" s="31">
        <v>191766.95328424816</v>
      </c>
      <c r="F928" s="31">
        <v>223823.74195243724</v>
      </c>
      <c r="G928" s="31">
        <v>227460.57244812243</v>
      </c>
      <c r="H928" s="31">
        <v>283431.33463173924</v>
      </c>
      <c r="I928" s="31">
        <f t="shared" si="196"/>
        <v>231620.65057913674</v>
      </c>
      <c r="J928" s="38">
        <f t="shared" si="197"/>
        <v>0.21399469226188139</v>
      </c>
      <c r="K928" s="31">
        <v>13217006.654829023</v>
      </c>
      <c r="L928" s="31">
        <v>13387357.889289599</v>
      </c>
      <c r="M928" s="31">
        <v>15138400.881406192</v>
      </c>
      <c r="N928" s="31">
        <v>16945513.676930338</v>
      </c>
      <c r="O928" s="31">
        <f t="shared" si="198"/>
        <v>14672069.775613789</v>
      </c>
      <c r="P928" s="7">
        <f t="shared" si="199"/>
        <v>0.2137440062315587</v>
      </c>
      <c r="Q928" s="26">
        <v>0.32451186057769887</v>
      </c>
      <c r="R928" s="8">
        <v>138.19999694824219</v>
      </c>
      <c r="S928" s="7">
        <f t="shared" si="200"/>
        <v>0.30856478732750331</v>
      </c>
      <c r="T928" s="38">
        <f t="shared" si="201"/>
        <v>0.2822735513789203</v>
      </c>
      <c r="U928" s="31">
        <v>0</v>
      </c>
      <c r="V928" s="31">
        <v>1743.2203369140625</v>
      </c>
      <c r="W928" s="31">
        <v>0</v>
      </c>
      <c r="X928" s="31">
        <v>0</v>
      </c>
      <c r="Y928" s="31">
        <f t="shared" si="202"/>
        <v>435.80508422851563</v>
      </c>
      <c r="Z928" s="7">
        <f t="shared" si="203"/>
        <v>9.2799614204375162E-3</v>
      </c>
      <c r="AA928" s="31" t="s">
        <v>1085</v>
      </c>
      <c r="AB928" s="31" t="s">
        <v>1086</v>
      </c>
      <c r="AC928" s="31" t="s">
        <v>1086</v>
      </c>
      <c r="AD928" s="31">
        <f t="shared" si="204"/>
        <v>1</v>
      </c>
      <c r="AE928" s="31">
        <f t="shared" si="205"/>
        <v>2</v>
      </c>
      <c r="AF928" s="7">
        <f t="shared" si="206"/>
        <v>1</v>
      </c>
      <c r="AG928" s="38">
        <f t="shared" si="207"/>
        <v>0.50463998071021876</v>
      </c>
      <c r="AH928" s="38">
        <f t="shared" si="208"/>
        <v>33.363607478367349</v>
      </c>
      <c r="AI928" s="38" t="str">
        <f t="shared" si="209"/>
        <v>G4</v>
      </c>
    </row>
    <row r="929" spans="1:35" x14ac:dyDescent="0.25">
      <c r="A929" s="1">
        <v>68121</v>
      </c>
      <c r="B929" s="1" t="s">
        <v>649</v>
      </c>
      <c r="C929" s="1">
        <v>68</v>
      </c>
      <c r="D929" s="1" t="s">
        <v>350</v>
      </c>
      <c r="E929" s="31">
        <v>213436.02220173238</v>
      </c>
      <c r="F929" s="31">
        <v>214663.93988432147</v>
      </c>
      <c r="G929" s="31">
        <v>289957.74494480027</v>
      </c>
      <c r="H929" s="31">
        <v>373204.66582134634</v>
      </c>
      <c r="I929" s="31">
        <f t="shared" si="196"/>
        <v>272815.59321305016</v>
      </c>
      <c r="J929" s="38">
        <f t="shared" si="197"/>
        <v>0.25363729251243938</v>
      </c>
      <c r="K929" s="31">
        <v>7292123.117562158</v>
      </c>
      <c r="L929" s="31">
        <v>9407732.7106274739</v>
      </c>
      <c r="M929" s="31">
        <v>8544341.993826773</v>
      </c>
      <c r="N929" s="31">
        <v>8432326.0390510429</v>
      </c>
      <c r="O929" s="31">
        <f t="shared" si="198"/>
        <v>8419130.965266861</v>
      </c>
      <c r="P929" s="7">
        <f t="shared" si="199"/>
        <v>0.10699964398224905</v>
      </c>
      <c r="Q929" s="26">
        <v>0.27966475518306133</v>
      </c>
      <c r="R929" s="8">
        <v>47.599998474121094</v>
      </c>
      <c r="S929" s="7">
        <f t="shared" si="200"/>
        <v>0.10627846403974524</v>
      </c>
      <c r="T929" s="38">
        <f t="shared" si="201"/>
        <v>0.16431428773501852</v>
      </c>
      <c r="U929" s="31">
        <v>9935.5810546875</v>
      </c>
      <c r="V929" s="31">
        <v>0</v>
      </c>
      <c r="W929" s="31">
        <v>0</v>
      </c>
      <c r="X929" s="31">
        <v>22055.580078125</v>
      </c>
      <c r="Y929" s="31">
        <f t="shared" si="202"/>
        <v>7997.790283203125</v>
      </c>
      <c r="Z929" s="7">
        <f t="shared" si="203"/>
        <v>0.17030362417240183</v>
      </c>
      <c r="AA929" s="31" t="s">
        <v>1085</v>
      </c>
      <c r="AB929" s="31" t="s">
        <v>1086</v>
      </c>
      <c r="AC929" s="31" t="s">
        <v>1087</v>
      </c>
      <c r="AD929" s="31">
        <f t="shared" si="204"/>
        <v>1</v>
      </c>
      <c r="AE929" s="31">
        <f t="shared" si="205"/>
        <v>2</v>
      </c>
      <c r="AF929" s="7">
        <f t="shared" si="206"/>
        <v>1</v>
      </c>
      <c r="AG929" s="38">
        <f t="shared" si="207"/>
        <v>0.58515181208620093</v>
      </c>
      <c r="AH929" s="38">
        <f t="shared" si="208"/>
        <v>33.436779744455293</v>
      </c>
      <c r="AI929" s="38" t="str">
        <f t="shared" si="209"/>
        <v>G4</v>
      </c>
    </row>
    <row r="930" spans="1:35" x14ac:dyDescent="0.25">
      <c r="A930" s="1">
        <v>68079</v>
      </c>
      <c r="B930" s="1" t="s">
        <v>928</v>
      </c>
      <c r="C930" s="1">
        <v>68</v>
      </c>
      <c r="D930" s="1" t="s">
        <v>350</v>
      </c>
      <c r="E930" s="31">
        <v>189952.98731860993</v>
      </c>
      <c r="F930" s="31">
        <v>278084.21334681963</v>
      </c>
      <c r="G930" s="31">
        <v>299943.64459504315</v>
      </c>
      <c r="H930" s="31">
        <v>356544.14884761552</v>
      </c>
      <c r="I930" s="31">
        <f t="shared" si="196"/>
        <v>281131.24852702208</v>
      </c>
      <c r="J930" s="38">
        <f t="shared" si="197"/>
        <v>0.2616395903275559</v>
      </c>
      <c r="K930" s="31">
        <v>15777776.009736758</v>
      </c>
      <c r="L930" s="31">
        <v>18416000.145733587</v>
      </c>
      <c r="M930" s="31">
        <v>20052920.299586199</v>
      </c>
      <c r="N930" s="31">
        <v>19341040.124768309</v>
      </c>
      <c r="O930" s="31">
        <f t="shared" si="198"/>
        <v>18396934.144956212</v>
      </c>
      <c r="P930" s="7">
        <f t="shared" si="199"/>
        <v>0.27733143026211204</v>
      </c>
      <c r="Q930" s="26">
        <v>0.36271656271656272</v>
      </c>
      <c r="R930" s="8">
        <v>374</v>
      </c>
      <c r="S930" s="7">
        <f t="shared" si="200"/>
        <v>0.83504510136643739</v>
      </c>
      <c r="T930" s="38">
        <f t="shared" si="201"/>
        <v>0.49169769811503738</v>
      </c>
      <c r="U930" s="31">
        <v>0</v>
      </c>
      <c r="V930" s="31">
        <v>0</v>
      </c>
      <c r="W930" s="31">
        <v>0</v>
      </c>
      <c r="X930" s="31">
        <v>0</v>
      </c>
      <c r="Y930" s="31">
        <f t="shared" si="202"/>
        <v>0</v>
      </c>
      <c r="Z930" s="7">
        <f t="shared" si="203"/>
        <v>0</v>
      </c>
      <c r="AA930" s="31" t="s">
        <v>1085</v>
      </c>
      <c r="AB930" s="31" t="s">
        <v>1088</v>
      </c>
      <c r="AC930" s="31" t="s">
        <v>1087</v>
      </c>
      <c r="AD930" s="31">
        <f t="shared" si="204"/>
        <v>0</v>
      </c>
      <c r="AE930" s="31">
        <f t="shared" si="205"/>
        <v>1</v>
      </c>
      <c r="AF930" s="7">
        <f t="shared" si="206"/>
        <v>0.5</v>
      </c>
      <c r="AG930" s="38">
        <f t="shared" si="207"/>
        <v>0.25</v>
      </c>
      <c r="AH930" s="38">
        <f t="shared" si="208"/>
        <v>33.444576281419778</v>
      </c>
      <c r="AI930" s="38" t="str">
        <f t="shared" si="209"/>
        <v>G4</v>
      </c>
    </row>
    <row r="931" spans="1:35" x14ac:dyDescent="0.25">
      <c r="A931" s="1">
        <v>68276</v>
      </c>
      <c r="B931" s="1" t="s">
        <v>893</v>
      </c>
      <c r="C931" s="1">
        <v>68</v>
      </c>
      <c r="D931" s="1" t="s">
        <v>350</v>
      </c>
      <c r="E931" s="31">
        <v>263947.1337548304</v>
      </c>
      <c r="F931" s="31">
        <v>328531.58852320898</v>
      </c>
      <c r="G931" s="31">
        <v>380000.79254244326</v>
      </c>
      <c r="H931" s="31">
        <v>423423.29827102809</v>
      </c>
      <c r="I931" s="31">
        <f t="shared" si="196"/>
        <v>348975.70327287773</v>
      </c>
      <c r="J931" s="38">
        <f t="shared" si="197"/>
        <v>0.32692747342058615</v>
      </c>
      <c r="K931" s="31">
        <v>12261605.5230415</v>
      </c>
      <c r="L931" s="31">
        <v>12110882.253588008</v>
      </c>
      <c r="M931" s="31">
        <v>13857708.301757818</v>
      </c>
      <c r="N931" s="31">
        <v>15285957.569645228</v>
      </c>
      <c r="O931" s="31">
        <f t="shared" si="198"/>
        <v>13379038.412008138</v>
      </c>
      <c r="P931" s="7">
        <f t="shared" si="199"/>
        <v>0.19167057604733106</v>
      </c>
      <c r="Q931" s="26">
        <v>0.96392710064165599</v>
      </c>
      <c r="R931" s="8">
        <v>345.29998779296875</v>
      </c>
      <c r="S931" s="7">
        <f t="shared" si="200"/>
        <v>0.77096540991553264</v>
      </c>
      <c r="T931" s="38">
        <f t="shared" si="201"/>
        <v>0.6421876955348399</v>
      </c>
      <c r="U931" s="31">
        <v>0</v>
      </c>
      <c r="V931" s="31">
        <v>83.562797546386719</v>
      </c>
      <c r="W931" s="31">
        <v>0</v>
      </c>
      <c r="X931" s="31">
        <v>13581.080078125</v>
      </c>
      <c r="Y931" s="31">
        <f t="shared" si="202"/>
        <v>3416.1607189178467</v>
      </c>
      <c r="Z931" s="7">
        <f t="shared" si="203"/>
        <v>7.274316162165001E-2</v>
      </c>
      <c r="AA931" s="31" t="s">
        <v>1087</v>
      </c>
      <c r="AB931" s="31" t="s">
        <v>1088</v>
      </c>
      <c r="AC931" s="31" t="s">
        <v>1087</v>
      </c>
      <c r="AD931" s="31">
        <f t="shared" si="204"/>
        <v>0</v>
      </c>
      <c r="AE931" s="31">
        <f t="shared" si="205"/>
        <v>0</v>
      </c>
      <c r="AF931" s="7">
        <f t="shared" si="206"/>
        <v>0</v>
      </c>
      <c r="AG931" s="38">
        <f t="shared" si="207"/>
        <v>3.6371580810825005E-2</v>
      </c>
      <c r="AH931" s="38">
        <f t="shared" si="208"/>
        <v>33.516224992208365</v>
      </c>
      <c r="AI931" s="38" t="str">
        <f t="shared" si="209"/>
        <v>G4</v>
      </c>
    </row>
    <row r="932" spans="1:35" x14ac:dyDescent="0.25">
      <c r="A932" s="1">
        <v>66456</v>
      </c>
      <c r="B932" s="1" t="s">
        <v>89</v>
      </c>
      <c r="C932" s="1">
        <v>66</v>
      </c>
      <c r="D932" s="1" t="s">
        <v>38</v>
      </c>
      <c r="E932" s="31">
        <v>91409.177752165662</v>
      </c>
      <c r="F932" s="31">
        <v>36377.770329939252</v>
      </c>
      <c r="G932" s="31">
        <v>51732.634506408023</v>
      </c>
      <c r="H932" s="31">
        <v>49259.067472941628</v>
      </c>
      <c r="I932" s="31">
        <f t="shared" si="196"/>
        <v>57194.662515363634</v>
      </c>
      <c r="J932" s="38">
        <f t="shared" si="197"/>
        <v>4.6141570591837405E-2</v>
      </c>
      <c r="K932" s="31">
        <v>6014583.9120540731</v>
      </c>
      <c r="L932" s="31">
        <v>6682589.1954233488</v>
      </c>
      <c r="M932" s="31">
        <v>6712834.9509538105</v>
      </c>
      <c r="N932" s="31">
        <v>6530181.5038550543</v>
      </c>
      <c r="O932" s="31">
        <f t="shared" si="198"/>
        <v>6485047.3905715719</v>
      </c>
      <c r="P932" s="7">
        <f t="shared" si="199"/>
        <v>7.3982766002235814E-2</v>
      </c>
      <c r="Q932" s="26">
        <v>0.26289774482545569</v>
      </c>
      <c r="R932" s="8">
        <v>131.80000305175781</v>
      </c>
      <c r="S932" s="7">
        <f t="shared" si="200"/>
        <v>0.29427525911350766</v>
      </c>
      <c r="T932" s="38">
        <f t="shared" si="201"/>
        <v>0.21038525664706639</v>
      </c>
      <c r="U932" s="31">
        <v>3044.75439453125</v>
      </c>
      <c r="V932" s="31">
        <v>158954.15625</v>
      </c>
      <c r="W932" s="31">
        <v>26963.744140625</v>
      </c>
      <c r="X932" s="31">
        <v>6180.04345703125</v>
      </c>
      <c r="Y932" s="31">
        <f t="shared" si="202"/>
        <v>48785.674560546875</v>
      </c>
      <c r="Z932" s="7">
        <f t="shared" si="203"/>
        <v>1</v>
      </c>
      <c r="AA932" s="31" t="s">
        <v>1085</v>
      </c>
      <c r="AB932" s="31" t="s">
        <v>1088</v>
      </c>
      <c r="AC932" s="31" t="s">
        <v>1087</v>
      </c>
      <c r="AD932" s="31">
        <f t="shared" si="204"/>
        <v>0</v>
      </c>
      <c r="AE932" s="31">
        <f t="shared" si="205"/>
        <v>1</v>
      </c>
      <c r="AF932" s="7">
        <f t="shared" si="206"/>
        <v>0.5</v>
      </c>
      <c r="AG932" s="38">
        <f t="shared" si="207"/>
        <v>0.75</v>
      </c>
      <c r="AH932" s="38">
        <f t="shared" si="208"/>
        <v>33.550894241296795</v>
      </c>
      <c r="AI932" s="38" t="str">
        <f t="shared" si="209"/>
        <v>G4</v>
      </c>
    </row>
    <row r="933" spans="1:35" x14ac:dyDescent="0.25">
      <c r="A933" s="1">
        <v>68327</v>
      </c>
      <c r="B933" s="1" t="s">
        <v>1188</v>
      </c>
      <c r="C933" s="1">
        <v>68</v>
      </c>
      <c r="D933" s="1" t="s">
        <v>350</v>
      </c>
      <c r="E933" s="31">
        <v>228067.25002975689</v>
      </c>
      <c r="F933" s="31">
        <v>270125.22796221223</v>
      </c>
      <c r="G933" s="31">
        <v>291336.99272700056</v>
      </c>
      <c r="H933" s="31">
        <v>221835.27640473755</v>
      </c>
      <c r="I933" s="31">
        <f t="shared" si="196"/>
        <v>252841.18678092677</v>
      </c>
      <c r="J933" s="38">
        <f t="shared" si="197"/>
        <v>0.23441557841836591</v>
      </c>
      <c r="K933" s="31">
        <v>9810918.0130873378</v>
      </c>
      <c r="L933" s="31">
        <v>9511619.8099858072</v>
      </c>
      <c r="M933" s="31">
        <v>10715109.526383385</v>
      </c>
      <c r="N933" s="31">
        <v>10587447.603959218</v>
      </c>
      <c r="O933" s="31">
        <f t="shared" si="198"/>
        <v>10156273.738353938</v>
      </c>
      <c r="P933" s="7">
        <f t="shared" si="199"/>
        <v>0.13665453155964549</v>
      </c>
      <c r="Q933" s="26">
        <v>0.49467394128345027</v>
      </c>
      <c r="R933" s="8">
        <v>294.39999389648438</v>
      </c>
      <c r="S933" s="7">
        <f t="shared" si="200"/>
        <v>0.65731891108440743</v>
      </c>
      <c r="T933" s="38">
        <f t="shared" si="201"/>
        <v>0.42954912797583439</v>
      </c>
      <c r="U933" s="31">
        <v>12814.8369140625</v>
      </c>
      <c r="V933" s="31">
        <v>3695.010498046875</v>
      </c>
      <c r="W933" s="31">
        <v>10858.7001953125</v>
      </c>
      <c r="X933" s="31">
        <v>7574.17529296875</v>
      </c>
      <c r="Y933" s="31">
        <f t="shared" si="202"/>
        <v>8735.6807250976563</v>
      </c>
      <c r="Z933" s="7">
        <f t="shared" si="203"/>
        <v>0.18601614126112004</v>
      </c>
      <c r="AA933" s="31" t="s">
        <v>1087</v>
      </c>
      <c r="AB933" s="31" t="s">
        <v>1086</v>
      </c>
      <c r="AC933" s="31" t="s">
        <v>1087</v>
      </c>
      <c r="AD933" s="31">
        <f t="shared" si="204"/>
        <v>1</v>
      </c>
      <c r="AE933" s="31">
        <f t="shared" si="205"/>
        <v>1</v>
      </c>
      <c r="AF933" s="7">
        <f t="shared" si="206"/>
        <v>0.5</v>
      </c>
      <c r="AG933" s="38">
        <f t="shared" si="207"/>
        <v>0.34300807063056005</v>
      </c>
      <c r="AH933" s="38">
        <f t="shared" si="208"/>
        <v>33.565759234158676</v>
      </c>
      <c r="AI933" s="38" t="str">
        <f t="shared" si="209"/>
        <v>G4</v>
      </c>
    </row>
    <row r="934" spans="1:35" x14ac:dyDescent="0.25">
      <c r="A934" s="1">
        <v>15022</v>
      </c>
      <c r="B934" s="1" t="s">
        <v>426</v>
      </c>
      <c r="C934" s="1">
        <v>15</v>
      </c>
      <c r="D934" s="1" t="s">
        <v>827</v>
      </c>
      <c r="E934" s="31">
        <v>251157.96681396096</v>
      </c>
      <c r="F934" s="31">
        <v>285939.64727439306</v>
      </c>
      <c r="G934" s="31">
        <v>310536.55926787225</v>
      </c>
      <c r="H934" s="31">
        <v>459703.54765279754</v>
      </c>
      <c r="I934" s="31">
        <f t="shared" si="196"/>
        <v>326834.43025225599</v>
      </c>
      <c r="J934" s="38">
        <f t="shared" si="197"/>
        <v>0.30562054642240694</v>
      </c>
      <c r="K934" s="31">
        <v>7383924.5516640656</v>
      </c>
      <c r="L934" s="31">
        <v>8301717.3065620707</v>
      </c>
      <c r="M934" s="31">
        <v>8897740.8618575837</v>
      </c>
      <c r="N934" s="31">
        <v>9083000.9055555854</v>
      </c>
      <c r="O934" s="31">
        <f t="shared" si="198"/>
        <v>8416595.9064098261</v>
      </c>
      <c r="P934" s="7">
        <f t="shared" si="199"/>
        <v>0.10695636781256851</v>
      </c>
      <c r="Q934" s="26">
        <v>0.15621436716077536</v>
      </c>
      <c r="R934" s="8">
        <v>88.300003051757813</v>
      </c>
      <c r="S934" s="7">
        <f t="shared" si="200"/>
        <v>0.19715102940912257</v>
      </c>
      <c r="T934" s="38">
        <f t="shared" si="201"/>
        <v>0.15344058812748881</v>
      </c>
      <c r="U934" s="31">
        <v>0</v>
      </c>
      <c r="V934" s="31">
        <v>0</v>
      </c>
      <c r="W934" s="31">
        <v>18488.427734375</v>
      </c>
      <c r="X934" s="31">
        <v>0</v>
      </c>
      <c r="Y934" s="31">
        <f t="shared" si="202"/>
        <v>4622.10693359375</v>
      </c>
      <c r="Z934" s="7">
        <f t="shared" si="203"/>
        <v>9.8422380961475195E-2</v>
      </c>
      <c r="AA934" s="31" t="s">
        <v>1085</v>
      </c>
      <c r="AB934" s="31" t="s">
        <v>1086</v>
      </c>
      <c r="AC934" s="31" t="s">
        <v>1088</v>
      </c>
      <c r="AD934" s="31">
        <f t="shared" si="204"/>
        <v>1</v>
      </c>
      <c r="AE934" s="31">
        <f t="shared" si="205"/>
        <v>2</v>
      </c>
      <c r="AF934" s="7">
        <f t="shared" si="206"/>
        <v>1</v>
      </c>
      <c r="AG934" s="38">
        <f t="shared" si="207"/>
        <v>0.54921119048073763</v>
      </c>
      <c r="AH934" s="38">
        <f t="shared" si="208"/>
        <v>33.609077501021112</v>
      </c>
      <c r="AI934" s="38" t="str">
        <f t="shared" si="209"/>
        <v>G4</v>
      </c>
    </row>
    <row r="935" spans="1:35" x14ac:dyDescent="0.25">
      <c r="A935" s="1">
        <v>5664</v>
      </c>
      <c r="B935" s="1" t="s">
        <v>1096</v>
      </c>
      <c r="C935" s="1">
        <v>5</v>
      </c>
      <c r="D935" s="1" t="s">
        <v>15</v>
      </c>
      <c r="E935" s="31">
        <v>311336.09025341558</v>
      </c>
      <c r="F935" s="31">
        <v>299955.35136683733</v>
      </c>
      <c r="G935" s="31">
        <v>355450.63364291901</v>
      </c>
      <c r="H935" s="31">
        <v>365215.93959179451</v>
      </c>
      <c r="I935" s="31">
        <f t="shared" si="196"/>
        <v>332989.50371374161</v>
      </c>
      <c r="J935" s="38">
        <f t="shared" si="197"/>
        <v>0.31154367924273568</v>
      </c>
      <c r="K935" s="31">
        <v>14686535.133287549</v>
      </c>
      <c r="L935" s="31">
        <v>15163116.755876705</v>
      </c>
      <c r="M935" s="31">
        <v>19955531.572440717</v>
      </c>
      <c r="N935" s="31">
        <v>20422553.837783128</v>
      </c>
      <c r="O935" s="31">
        <f t="shared" si="198"/>
        <v>17556934.324847024</v>
      </c>
      <c r="P935" s="7">
        <f t="shared" si="199"/>
        <v>0.26299173371195256</v>
      </c>
      <c r="Q935" s="26">
        <v>0.52884326113116731</v>
      </c>
      <c r="R935" s="8">
        <v>230.19999694824219</v>
      </c>
      <c r="S935" s="7">
        <f t="shared" si="200"/>
        <v>0.51397695129999599</v>
      </c>
      <c r="T935" s="38">
        <f t="shared" si="201"/>
        <v>0.43527064871437188</v>
      </c>
      <c r="U935" s="31">
        <v>0</v>
      </c>
      <c r="V935" s="31">
        <v>0</v>
      </c>
      <c r="W935" s="31">
        <v>3994.442138671875</v>
      </c>
      <c r="X935" s="31">
        <v>428.70034790039063</v>
      </c>
      <c r="Y935" s="31">
        <f t="shared" si="202"/>
        <v>1105.7856216430664</v>
      </c>
      <c r="Z935" s="7">
        <f t="shared" si="203"/>
        <v>2.3546416229374343E-2</v>
      </c>
      <c r="AA935" s="31" t="s">
        <v>1087</v>
      </c>
      <c r="AB935" s="31" t="s">
        <v>1086</v>
      </c>
      <c r="AC935" s="31" t="s">
        <v>1088</v>
      </c>
      <c r="AD935" s="31">
        <f t="shared" si="204"/>
        <v>1</v>
      </c>
      <c r="AE935" s="31">
        <f t="shared" si="205"/>
        <v>1</v>
      </c>
      <c r="AF935" s="7">
        <f t="shared" si="206"/>
        <v>0.5</v>
      </c>
      <c r="AG935" s="38">
        <f t="shared" si="207"/>
        <v>0.26177320811468718</v>
      </c>
      <c r="AH935" s="38">
        <f t="shared" si="208"/>
        <v>33.619584535726496</v>
      </c>
      <c r="AI935" s="38" t="str">
        <f t="shared" si="209"/>
        <v>G4</v>
      </c>
    </row>
    <row r="936" spans="1:35" x14ac:dyDescent="0.25">
      <c r="A936" s="1">
        <v>63548</v>
      </c>
      <c r="B936" s="1" t="s">
        <v>531</v>
      </c>
      <c r="C936" s="1">
        <v>63</v>
      </c>
      <c r="D936" s="1" t="s">
        <v>1184</v>
      </c>
      <c r="E936" s="31">
        <v>89595.372729344002</v>
      </c>
      <c r="F936" s="31">
        <v>102221.77652530154</v>
      </c>
      <c r="G936" s="31">
        <v>111859.99555352534</v>
      </c>
      <c r="H936" s="31">
        <v>127792.80082626813</v>
      </c>
      <c r="I936" s="31">
        <f t="shared" si="196"/>
        <v>107867.48640860975</v>
      </c>
      <c r="J936" s="38">
        <f t="shared" si="197"/>
        <v>9.490489862990456E-2</v>
      </c>
      <c r="K936" s="31">
        <v>13559613.85501723</v>
      </c>
      <c r="L936" s="31">
        <v>11914159.306444345</v>
      </c>
      <c r="M936" s="31">
        <v>12034842.448311426</v>
      </c>
      <c r="N936" s="31">
        <v>14129830.278703449</v>
      </c>
      <c r="O936" s="31">
        <f t="shared" si="198"/>
        <v>12909611.472119113</v>
      </c>
      <c r="P936" s="7">
        <f t="shared" si="199"/>
        <v>0.18365695543774144</v>
      </c>
      <c r="Q936" s="26">
        <v>0.60091220068415052</v>
      </c>
      <c r="R936" s="8">
        <v>198.5</v>
      </c>
      <c r="S936" s="7">
        <f t="shared" si="200"/>
        <v>0.4431990711797803</v>
      </c>
      <c r="T936" s="38">
        <f t="shared" si="201"/>
        <v>0.40925607576722411</v>
      </c>
      <c r="U936" s="31">
        <v>2445.856201171875</v>
      </c>
      <c r="V936" s="31">
        <v>0</v>
      </c>
      <c r="W936" s="31">
        <v>0</v>
      </c>
      <c r="X936" s="31">
        <v>0</v>
      </c>
      <c r="Y936" s="31">
        <f t="shared" si="202"/>
        <v>611.46405029296875</v>
      </c>
      <c r="Z936" s="7">
        <f t="shared" si="203"/>
        <v>1.3020414405555323E-2</v>
      </c>
      <c r="AA936" s="31" t="s">
        <v>1085</v>
      </c>
      <c r="AB936" s="31" t="s">
        <v>1086</v>
      </c>
      <c r="AC936" s="31" t="s">
        <v>1087</v>
      </c>
      <c r="AD936" s="31">
        <f t="shared" si="204"/>
        <v>1</v>
      </c>
      <c r="AE936" s="31">
        <f t="shared" si="205"/>
        <v>2</v>
      </c>
      <c r="AF936" s="7">
        <f t="shared" si="206"/>
        <v>1</v>
      </c>
      <c r="AG936" s="38">
        <f t="shared" si="207"/>
        <v>0.50651020720277762</v>
      </c>
      <c r="AH936" s="38">
        <f t="shared" si="208"/>
        <v>33.689039386663545</v>
      </c>
      <c r="AI936" s="38" t="str">
        <f t="shared" si="209"/>
        <v>G4</v>
      </c>
    </row>
    <row r="937" spans="1:35" x14ac:dyDescent="0.25">
      <c r="A937" s="1">
        <v>5113</v>
      </c>
      <c r="B937" s="1" t="s">
        <v>510</v>
      </c>
      <c r="C937" s="1">
        <v>5</v>
      </c>
      <c r="D937" s="1" t="s">
        <v>15</v>
      </c>
      <c r="E937" s="31">
        <v>108070.16982550093</v>
      </c>
      <c r="F937" s="31">
        <v>118104.90376307168</v>
      </c>
      <c r="G937" s="31">
        <v>181863.16617947834</v>
      </c>
      <c r="H937" s="31">
        <v>191569.3070703946</v>
      </c>
      <c r="I937" s="31">
        <f t="shared" si="196"/>
        <v>149901.8867096114</v>
      </c>
      <c r="J937" s="38">
        <f t="shared" si="197"/>
        <v>0.13535532339958803</v>
      </c>
      <c r="K937" s="31">
        <v>8105382.3041259022</v>
      </c>
      <c r="L937" s="31">
        <v>10979768.582052441</v>
      </c>
      <c r="M937" s="31">
        <v>10877415.181778194</v>
      </c>
      <c r="N937" s="31">
        <v>8960510.4335471168</v>
      </c>
      <c r="O937" s="31">
        <f t="shared" si="198"/>
        <v>9730769.1253759135</v>
      </c>
      <c r="P937" s="7">
        <f t="shared" si="199"/>
        <v>0.12939071211024991</v>
      </c>
      <c r="Q937" s="26">
        <v>0.23496439933343433</v>
      </c>
      <c r="R937" s="8">
        <v>304.60000610351563</v>
      </c>
      <c r="S937" s="7">
        <f t="shared" si="200"/>
        <v>0.68009289564953923</v>
      </c>
      <c r="T937" s="38">
        <f t="shared" si="201"/>
        <v>0.34814933569774115</v>
      </c>
      <c r="U937" s="31">
        <v>0</v>
      </c>
      <c r="V937" s="31">
        <v>3089.6416015625</v>
      </c>
      <c r="W937" s="31">
        <v>4650.38330078125</v>
      </c>
      <c r="X937" s="31">
        <v>3029.843994140625</v>
      </c>
      <c r="Y937" s="31">
        <f t="shared" si="202"/>
        <v>2692.4672241210938</v>
      </c>
      <c r="Z937" s="7">
        <f t="shared" si="203"/>
        <v>5.7332951977528489E-2</v>
      </c>
      <c r="AA937" s="31" t="s">
        <v>1085</v>
      </c>
      <c r="AB937" s="31" t="s">
        <v>1086</v>
      </c>
      <c r="AC937" s="31" t="s">
        <v>1087</v>
      </c>
      <c r="AD937" s="31">
        <f t="shared" si="204"/>
        <v>1</v>
      </c>
      <c r="AE937" s="31">
        <f t="shared" si="205"/>
        <v>2</v>
      </c>
      <c r="AF937" s="7">
        <f t="shared" si="206"/>
        <v>1</v>
      </c>
      <c r="AG937" s="38">
        <f t="shared" si="207"/>
        <v>0.52866647598876426</v>
      </c>
      <c r="AH937" s="38">
        <f t="shared" si="208"/>
        <v>33.73903783620311</v>
      </c>
      <c r="AI937" s="38" t="str">
        <f t="shared" si="209"/>
        <v>G4</v>
      </c>
    </row>
    <row r="938" spans="1:35" x14ac:dyDescent="0.25">
      <c r="A938" s="1">
        <v>25491</v>
      </c>
      <c r="B938" s="1" t="s">
        <v>467</v>
      </c>
      <c r="C938" s="1">
        <v>25</v>
      </c>
      <c r="D938" s="1" t="s">
        <v>61</v>
      </c>
      <c r="E938" s="31">
        <v>142585.17130210067</v>
      </c>
      <c r="F938" s="31">
        <v>156277.49059448007</v>
      </c>
      <c r="G938" s="31">
        <v>186906.94193473336</v>
      </c>
      <c r="H938" s="31">
        <v>247017.37189876672</v>
      </c>
      <c r="I938" s="31">
        <f t="shared" si="196"/>
        <v>183196.74393252021</v>
      </c>
      <c r="J938" s="38">
        <f t="shared" si="197"/>
        <v>0.16739553588432599</v>
      </c>
      <c r="K938" s="31">
        <v>11109462.846694432</v>
      </c>
      <c r="L938" s="31">
        <v>11921951.708130391</v>
      </c>
      <c r="M938" s="31">
        <v>10375073.265184341</v>
      </c>
      <c r="N938" s="31">
        <v>7939136.509879645</v>
      </c>
      <c r="O938" s="31">
        <f t="shared" si="198"/>
        <v>10336406.082472201</v>
      </c>
      <c r="P938" s="7">
        <f t="shared" si="199"/>
        <v>0.13972958359142931</v>
      </c>
      <c r="Q938" s="26">
        <v>0.23213393303348326</v>
      </c>
      <c r="R938" s="8">
        <v>130.39999389648438</v>
      </c>
      <c r="S938" s="7">
        <f t="shared" si="200"/>
        <v>0.29114940139431184</v>
      </c>
      <c r="T938" s="38">
        <f t="shared" si="201"/>
        <v>0.22100430600640811</v>
      </c>
      <c r="U938" s="31">
        <v>17148.396484375</v>
      </c>
      <c r="V938" s="31">
        <v>0</v>
      </c>
      <c r="W938" s="31">
        <v>30560.111328125</v>
      </c>
      <c r="X938" s="31">
        <v>493.628173828125</v>
      </c>
      <c r="Y938" s="31">
        <f t="shared" si="202"/>
        <v>12050.533996582031</v>
      </c>
      <c r="Z938" s="7">
        <f t="shared" si="203"/>
        <v>0.25660207884429909</v>
      </c>
      <c r="AA938" s="31" t="s">
        <v>1085</v>
      </c>
      <c r="AB938" s="31" t="s">
        <v>1086</v>
      </c>
      <c r="AC938" s="31" t="s">
        <v>1088</v>
      </c>
      <c r="AD938" s="31">
        <f t="shared" si="204"/>
        <v>1</v>
      </c>
      <c r="AE938" s="31">
        <f t="shared" si="205"/>
        <v>2</v>
      </c>
      <c r="AF938" s="7">
        <f t="shared" si="206"/>
        <v>1</v>
      </c>
      <c r="AG938" s="38">
        <f t="shared" si="207"/>
        <v>0.62830103942214954</v>
      </c>
      <c r="AH938" s="38">
        <f t="shared" si="208"/>
        <v>33.890029377096127</v>
      </c>
      <c r="AI938" s="38" t="str">
        <f t="shared" si="209"/>
        <v>G4</v>
      </c>
    </row>
    <row r="939" spans="1:35" x14ac:dyDescent="0.25">
      <c r="A939" s="1">
        <v>15480</v>
      </c>
      <c r="B939" s="1" t="s">
        <v>45</v>
      </c>
      <c r="C939" s="1">
        <v>15</v>
      </c>
      <c r="D939" s="1" t="s">
        <v>827</v>
      </c>
      <c r="E939" s="31">
        <v>97960.306324647754</v>
      </c>
      <c r="F939" s="31">
        <v>121936.1480891807</v>
      </c>
      <c r="G939" s="31">
        <v>155889.02453657056</v>
      </c>
      <c r="H939" s="31">
        <v>185912.05293098374</v>
      </c>
      <c r="I939" s="31">
        <f t="shared" si="196"/>
        <v>140424.38297034567</v>
      </c>
      <c r="J939" s="38">
        <f t="shared" si="197"/>
        <v>0.12623495890611799</v>
      </c>
      <c r="K939" s="31">
        <v>8188069.7323254319</v>
      </c>
      <c r="L939" s="31">
        <v>8463064.6222812161</v>
      </c>
      <c r="M939" s="31">
        <v>8769466.6576764025</v>
      </c>
      <c r="N939" s="31">
        <v>8823642.3405057136</v>
      </c>
      <c r="O939" s="31">
        <f t="shared" si="198"/>
        <v>8561060.8381971903</v>
      </c>
      <c r="P939" s="7">
        <f t="shared" si="199"/>
        <v>0.10942253891686829</v>
      </c>
      <c r="Q939" s="26">
        <v>0.5918141592920354</v>
      </c>
      <c r="R939" s="8">
        <v>187.30000305175781</v>
      </c>
      <c r="S939" s="7">
        <f t="shared" si="200"/>
        <v>0.41819237977082657</v>
      </c>
      <c r="T939" s="38">
        <f t="shared" si="201"/>
        <v>0.37314302599324339</v>
      </c>
      <c r="U939" s="31">
        <v>2248.61865234375</v>
      </c>
      <c r="V939" s="31">
        <v>2262.485595703125</v>
      </c>
      <c r="W939" s="31">
        <v>1239.001708984375</v>
      </c>
      <c r="X939" s="31">
        <v>773.893798828125</v>
      </c>
      <c r="Y939" s="31">
        <f t="shared" si="202"/>
        <v>1630.9999389648438</v>
      </c>
      <c r="Z939" s="7">
        <f t="shared" si="203"/>
        <v>3.473024307902129E-2</v>
      </c>
      <c r="AA939" s="31" t="s">
        <v>1085</v>
      </c>
      <c r="AB939" s="31" t="s">
        <v>1086</v>
      </c>
      <c r="AC939" s="31" t="s">
        <v>1088</v>
      </c>
      <c r="AD939" s="31">
        <f t="shared" si="204"/>
        <v>1</v>
      </c>
      <c r="AE939" s="31">
        <f t="shared" si="205"/>
        <v>2</v>
      </c>
      <c r="AF939" s="7">
        <f t="shared" si="206"/>
        <v>1</v>
      </c>
      <c r="AG939" s="38">
        <f t="shared" si="207"/>
        <v>0.51736512153951064</v>
      </c>
      <c r="AH939" s="38">
        <f t="shared" si="208"/>
        <v>33.891436881295725</v>
      </c>
      <c r="AI939" s="38" t="str">
        <f t="shared" si="209"/>
        <v>G4</v>
      </c>
    </row>
    <row r="940" spans="1:35" x14ac:dyDescent="0.25">
      <c r="A940" s="1">
        <v>50689</v>
      </c>
      <c r="B940" s="1" t="s">
        <v>518</v>
      </c>
      <c r="C940" s="1">
        <v>50</v>
      </c>
      <c r="D940" s="1" t="s">
        <v>145</v>
      </c>
      <c r="E940" s="31">
        <v>393393.45797676354</v>
      </c>
      <c r="F940" s="31">
        <v>383013.47051321482</v>
      </c>
      <c r="G940" s="31">
        <v>393534.43237198336</v>
      </c>
      <c r="H940" s="31">
        <v>529437.36471818632</v>
      </c>
      <c r="I940" s="31">
        <f t="shared" si="196"/>
        <v>424844.68139503698</v>
      </c>
      <c r="J940" s="38">
        <f t="shared" si="197"/>
        <v>0.39993749306894627</v>
      </c>
      <c r="K940" s="31">
        <v>24395430.119344447</v>
      </c>
      <c r="L940" s="31">
        <v>21767769.694826633</v>
      </c>
      <c r="M940" s="31">
        <v>17290029.199012604</v>
      </c>
      <c r="N940" s="31">
        <v>15414644.779100055</v>
      </c>
      <c r="O940" s="31">
        <f t="shared" si="198"/>
        <v>19716968.448070936</v>
      </c>
      <c r="P940" s="7">
        <f t="shared" si="199"/>
        <v>0.29986582954329982</v>
      </c>
      <c r="Q940" s="26">
        <v>0.89014997973246857</v>
      </c>
      <c r="R940" s="8">
        <v>268.89999389648438</v>
      </c>
      <c r="S940" s="7">
        <f t="shared" si="200"/>
        <v>0.60038401780942297</v>
      </c>
      <c r="T940" s="38">
        <f t="shared" si="201"/>
        <v>0.5967999423617304</v>
      </c>
      <c r="U940" s="31">
        <v>6781.8017578125</v>
      </c>
      <c r="V940" s="31">
        <v>807.26654052734375</v>
      </c>
      <c r="W940" s="31">
        <v>0</v>
      </c>
      <c r="X940" s="31">
        <v>0</v>
      </c>
      <c r="Y940" s="31">
        <f t="shared" si="202"/>
        <v>1897.2670745849609</v>
      </c>
      <c r="Z940" s="7">
        <f t="shared" si="203"/>
        <v>4.040009144818222E-2</v>
      </c>
      <c r="AA940" s="31" t="s">
        <v>1087</v>
      </c>
      <c r="AB940" s="31" t="s">
        <v>1088</v>
      </c>
      <c r="AC940" s="31" t="s">
        <v>1087</v>
      </c>
      <c r="AD940" s="31">
        <f t="shared" si="204"/>
        <v>0</v>
      </c>
      <c r="AE940" s="31">
        <f t="shared" si="205"/>
        <v>0</v>
      </c>
      <c r="AF940" s="7">
        <f t="shared" si="206"/>
        <v>0</v>
      </c>
      <c r="AG940" s="38">
        <f t="shared" si="207"/>
        <v>2.020004572409111E-2</v>
      </c>
      <c r="AH940" s="38">
        <f t="shared" si="208"/>
        <v>33.897916038492262</v>
      </c>
      <c r="AI940" s="38" t="str">
        <f t="shared" si="209"/>
        <v>G4</v>
      </c>
    </row>
    <row r="941" spans="1:35" x14ac:dyDescent="0.25">
      <c r="A941" s="1">
        <v>17442</v>
      </c>
      <c r="B941" s="1" t="s">
        <v>805</v>
      </c>
      <c r="C941" s="1">
        <v>17</v>
      </c>
      <c r="D941" s="1" t="s">
        <v>96</v>
      </c>
      <c r="E941" s="31">
        <v>84781.024995782631</v>
      </c>
      <c r="F941" s="31">
        <v>111504.39320975519</v>
      </c>
      <c r="G941" s="31">
        <v>130218.69651491429</v>
      </c>
      <c r="H941" s="31">
        <v>94317.170330171721</v>
      </c>
      <c r="I941" s="31">
        <f t="shared" si="196"/>
        <v>105205.32126265595</v>
      </c>
      <c r="J941" s="38">
        <f t="shared" si="197"/>
        <v>9.2343051424050374E-2</v>
      </c>
      <c r="K941" s="31">
        <v>14541105.949936317</v>
      </c>
      <c r="L941" s="31">
        <v>12550719.616438879</v>
      </c>
      <c r="M941" s="31">
        <v>11800960.509950576</v>
      </c>
      <c r="N941" s="31">
        <v>13347480.889694307</v>
      </c>
      <c r="O941" s="31">
        <f t="shared" si="198"/>
        <v>13060066.741505019</v>
      </c>
      <c r="P941" s="7">
        <f t="shared" si="199"/>
        <v>0.18622538802036501</v>
      </c>
      <c r="Q941" s="26">
        <v>0.1186235708003518</v>
      </c>
      <c r="R941" s="8">
        <v>196.5</v>
      </c>
      <c r="S941" s="7">
        <f t="shared" si="200"/>
        <v>0.43873358935429135</v>
      </c>
      <c r="T941" s="38">
        <f t="shared" si="201"/>
        <v>0.24786084939166941</v>
      </c>
      <c r="U941" s="31">
        <v>18375.365234375</v>
      </c>
      <c r="V941" s="31">
        <v>7106.31201171875</v>
      </c>
      <c r="W941" s="31">
        <v>35542.6015625</v>
      </c>
      <c r="X941" s="31">
        <v>5738.3466796875</v>
      </c>
      <c r="Y941" s="31">
        <f t="shared" si="202"/>
        <v>16690.656372070313</v>
      </c>
      <c r="Z941" s="7">
        <f t="shared" si="203"/>
        <v>0.35540807764733606</v>
      </c>
      <c r="AA941" s="31" t="s">
        <v>1085</v>
      </c>
      <c r="AB941" s="31" t="s">
        <v>1086</v>
      </c>
      <c r="AC941" s="31" t="s">
        <v>1088</v>
      </c>
      <c r="AD941" s="31">
        <f t="shared" si="204"/>
        <v>1</v>
      </c>
      <c r="AE941" s="31">
        <f t="shared" si="205"/>
        <v>2</v>
      </c>
      <c r="AF941" s="7">
        <f t="shared" si="206"/>
        <v>1</v>
      </c>
      <c r="AG941" s="38">
        <f t="shared" si="207"/>
        <v>0.67770403882366803</v>
      </c>
      <c r="AH941" s="38">
        <f t="shared" si="208"/>
        <v>33.930264654646258</v>
      </c>
      <c r="AI941" s="38" t="str">
        <f t="shared" si="209"/>
        <v>G4</v>
      </c>
    </row>
    <row r="942" spans="1:35" x14ac:dyDescent="0.25">
      <c r="A942" s="1">
        <v>76109</v>
      </c>
      <c r="B942" s="1" t="s">
        <v>580</v>
      </c>
      <c r="C942" s="1">
        <v>76</v>
      </c>
      <c r="D942" s="1" t="s">
        <v>57</v>
      </c>
      <c r="E942" s="31">
        <v>238271.47833158702</v>
      </c>
      <c r="F942" s="31">
        <v>289058.49872195022</v>
      </c>
      <c r="G942" s="31">
        <v>309583.2501833053</v>
      </c>
      <c r="H942" s="31">
        <v>327616.65320038825</v>
      </c>
      <c r="I942" s="31">
        <f t="shared" si="196"/>
        <v>291132.47010930767</v>
      </c>
      <c r="J942" s="38">
        <f t="shared" si="197"/>
        <v>0.27126393748898164</v>
      </c>
      <c r="K942" s="31">
        <v>9666652.0367013905</v>
      </c>
      <c r="L942" s="31">
        <v>10032607.039202904</v>
      </c>
      <c r="M942" s="31">
        <v>10082604.600555813</v>
      </c>
      <c r="N942" s="31">
        <v>10252786.343883444</v>
      </c>
      <c r="O942" s="31">
        <f t="shared" si="198"/>
        <v>10008662.505085889</v>
      </c>
      <c r="P942" s="7">
        <f t="shared" si="199"/>
        <v>0.13413464971945238</v>
      </c>
      <c r="Q942" s="26">
        <v>0.91488478202139267</v>
      </c>
      <c r="R942" s="8">
        <v>168.5</v>
      </c>
      <c r="S942" s="7">
        <f t="shared" si="200"/>
        <v>0.37621684379744574</v>
      </c>
      <c r="T942" s="38">
        <f t="shared" si="201"/>
        <v>0.4750787585127636</v>
      </c>
      <c r="U942" s="31">
        <v>879.6468505859375</v>
      </c>
      <c r="V942" s="31">
        <v>4028.234619140625</v>
      </c>
      <c r="W942" s="31">
        <v>3021.89794921875</v>
      </c>
      <c r="X942" s="31">
        <v>511.051513671875</v>
      </c>
      <c r="Y942" s="31">
        <f t="shared" si="202"/>
        <v>2110.2077331542969</v>
      </c>
      <c r="Z942" s="7">
        <f t="shared" si="203"/>
        <v>4.4934414630446499E-2</v>
      </c>
      <c r="AA942" s="31" t="s">
        <v>1085</v>
      </c>
      <c r="AB942" s="31" t="s">
        <v>1088</v>
      </c>
      <c r="AC942" s="31" t="s">
        <v>1087</v>
      </c>
      <c r="AD942" s="31">
        <f t="shared" si="204"/>
        <v>0</v>
      </c>
      <c r="AE942" s="31">
        <f t="shared" si="205"/>
        <v>1</v>
      </c>
      <c r="AF942" s="7">
        <f t="shared" si="206"/>
        <v>0.5</v>
      </c>
      <c r="AG942" s="38">
        <f t="shared" si="207"/>
        <v>0.27246720731522323</v>
      </c>
      <c r="AH942" s="38">
        <f t="shared" si="208"/>
        <v>33.960330110565614</v>
      </c>
      <c r="AI942" s="38" t="str">
        <f t="shared" si="209"/>
        <v>G4</v>
      </c>
    </row>
    <row r="943" spans="1:35" x14ac:dyDescent="0.25">
      <c r="A943" s="1">
        <v>5658</v>
      </c>
      <c r="B943" s="1" t="s">
        <v>271</v>
      </c>
      <c r="C943" s="1">
        <v>5</v>
      </c>
      <c r="D943" s="1" t="s">
        <v>15</v>
      </c>
      <c r="E943" s="31">
        <v>309888.58031920233</v>
      </c>
      <c r="F943" s="31">
        <v>437510.66757006984</v>
      </c>
      <c r="G943" s="31">
        <v>370956.93928327295</v>
      </c>
      <c r="H943" s="31">
        <v>471422.06278922147</v>
      </c>
      <c r="I943" s="31">
        <f t="shared" si="196"/>
        <v>397444.56249044166</v>
      </c>
      <c r="J943" s="38">
        <f t="shared" si="197"/>
        <v>0.3735698884286035</v>
      </c>
      <c r="K943" s="31">
        <v>8536989.9268140197</v>
      </c>
      <c r="L943" s="31">
        <v>8590940.4074030463</v>
      </c>
      <c r="M943" s="31">
        <v>9183148.1923343409</v>
      </c>
      <c r="N943" s="31">
        <v>8292800.6420634277</v>
      </c>
      <c r="O943" s="31">
        <f t="shared" si="198"/>
        <v>8650969.7921537086</v>
      </c>
      <c r="P943" s="7">
        <f t="shared" si="199"/>
        <v>0.11095738105137154</v>
      </c>
      <c r="Q943" s="26">
        <v>0.65797362110311752</v>
      </c>
      <c r="R943" s="8">
        <v>130.60000610351563</v>
      </c>
      <c r="S943" s="7">
        <f t="shared" si="200"/>
        <v>0.29159597683199878</v>
      </c>
      <c r="T943" s="38">
        <f t="shared" si="201"/>
        <v>0.35350899299549593</v>
      </c>
      <c r="U943" s="31">
        <v>526.79974365234375</v>
      </c>
      <c r="V943" s="31">
        <v>15957.0810546875</v>
      </c>
      <c r="W943" s="31">
        <v>0</v>
      </c>
      <c r="X943" s="31">
        <v>0</v>
      </c>
      <c r="Y943" s="31">
        <f t="shared" si="202"/>
        <v>4120.9701995849609</v>
      </c>
      <c r="Z943" s="7">
        <f t="shared" si="203"/>
        <v>8.7751258190619449E-2</v>
      </c>
      <c r="AA943" s="31" t="s">
        <v>1087</v>
      </c>
      <c r="AB943" s="31" t="s">
        <v>1086</v>
      </c>
      <c r="AC943" s="31" t="s">
        <v>1087</v>
      </c>
      <c r="AD943" s="31">
        <f t="shared" si="204"/>
        <v>1</v>
      </c>
      <c r="AE943" s="31">
        <f t="shared" si="205"/>
        <v>1</v>
      </c>
      <c r="AF943" s="7">
        <f t="shared" si="206"/>
        <v>0.5</v>
      </c>
      <c r="AG943" s="38">
        <f t="shared" si="207"/>
        <v>0.29387562909530973</v>
      </c>
      <c r="AH943" s="38">
        <f t="shared" si="208"/>
        <v>34.031817017313635</v>
      </c>
      <c r="AI943" s="38" t="str">
        <f t="shared" si="209"/>
        <v>G4</v>
      </c>
    </row>
    <row r="944" spans="1:35" x14ac:dyDescent="0.25">
      <c r="A944" s="1">
        <v>5034</v>
      </c>
      <c r="B944" s="1" t="s">
        <v>183</v>
      </c>
      <c r="C944" s="1">
        <v>5</v>
      </c>
      <c r="D944" s="1" t="s">
        <v>15</v>
      </c>
      <c r="E944" s="31">
        <v>156551.63528554118</v>
      </c>
      <c r="F944" s="31">
        <v>171114.88217261355</v>
      </c>
      <c r="G944" s="31">
        <v>189951.56679924155</v>
      </c>
      <c r="H944" s="31">
        <v>146915.22613004473</v>
      </c>
      <c r="I944" s="31">
        <f t="shared" si="196"/>
        <v>166133.32759686024</v>
      </c>
      <c r="J944" s="38">
        <f t="shared" si="197"/>
        <v>0.15097511751611259</v>
      </c>
      <c r="K944" s="31">
        <v>8053950.6703418558</v>
      </c>
      <c r="L944" s="31">
        <v>9143131.6549677346</v>
      </c>
      <c r="M944" s="31">
        <v>11097278.5805893</v>
      </c>
      <c r="N944" s="31">
        <v>13786400.426182395</v>
      </c>
      <c r="O944" s="31">
        <f t="shared" si="198"/>
        <v>10520190.333020322</v>
      </c>
      <c r="P944" s="7">
        <f t="shared" si="199"/>
        <v>0.14286697757708036</v>
      </c>
      <c r="Q944" s="26">
        <v>0.49476142663814554</v>
      </c>
      <c r="R944" s="8">
        <v>158.39999389648438</v>
      </c>
      <c r="S944" s="7">
        <f t="shared" si="200"/>
        <v>0.35366614695115739</v>
      </c>
      <c r="T944" s="38">
        <f t="shared" si="201"/>
        <v>0.33043151705546109</v>
      </c>
      <c r="U944" s="31">
        <v>0</v>
      </c>
      <c r="V944" s="31">
        <v>1050.92626953125</v>
      </c>
      <c r="W944" s="31">
        <v>13681.7734375</v>
      </c>
      <c r="X944" s="31">
        <v>974.35284423828125</v>
      </c>
      <c r="Y944" s="31">
        <f t="shared" si="202"/>
        <v>3926.7631378173828</v>
      </c>
      <c r="Z944" s="7">
        <f t="shared" si="203"/>
        <v>8.3615845121792917E-2</v>
      </c>
      <c r="AA944" s="31" t="s">
        <v>1085</v>
      </c>
      <c r="AB944" s="31" t="s">
        <v>1086</v>
      </c>
      <c r="AC944" s="31" t="s">
        <v>1088</v>
      </c>
      <c r="AD944" s="31">
        <f t="shared" si="204"/>
        <v>1</v>
      </c>
      <c r="AE944" s="31">
        <f t="shared" si="205"/>
        <v>2</v>
      </c>
      <c r="AF944" s="7">
        <f t="shared" si="206"/>
        <v>1</v>
      </c>
      <c r="AG944" s="38">
        <f t="shared" si="207"/>
        <v>0.54180792256089649</v>
      </c>
      <c r="AH944" s="38">
        <f t="shared" si="208"/>
        <v>34.107151904415673</v>
      </c>
      <c r="AI944" s="38" t="str">
        <f t="shared" si="209"/>
        <v>G4</v>
      </c>
    </row>
    <row r="945" spans="1:35" x14ac:dyDescent="0.25">
      <c r="A945" s="1">
        <v>8078</v>
      </c>
      <c r="B945" s="1" t="s">
        <v>1069</v>
      </c>
      <c r="C945" s="1">
        <v>8</v>
      </c>
      <c r="D945" s="1" t="s">
        <v>1102</v>
      </c>
      <c r="E945" s="31">
        <v>62136.383847476951</v>
      </c>
      <c r="F945" s="31">
        <v>74548.976919456138</v>
      </c>
      <c r="G945" s="31">
        <v>95544.534084308296</v>
      </c>
      <c r="H945" s="31">
        <v>118330.46700345523</v>
      </c>
      <c r="I945" s="31">
        <f t="shared" si="196"/>
        <v>87640.090463674147</v>
      </c>
      <c r="J945" s="38">
        <f t="shared" si="197"/>
        <v>7.5439728386052618E-2</v>
      </c>
      <c r="K945" s="31">
        <v>6162547.3928015959</v>
      </c>
      <c r="L945" s="31">
        <v>9607781.3257276006</v>
      </c>
      <c r="M945" s="31">
        <v>10627882.216021081</v>
      </c>
      <c r="N945" s="31">
        <v>10412152.90578704</v>
      </c>
      <c r="O945" s="31">
        <f t="shared" si="198"/>
        <v>9202590.9600843303</v>
      </c>
      <c r="P945" s="7">
        <f t="shared" si="199"/>
        <v>0.12037414516179894</v>
      </c>
      <c r="Q945" s="26">
        <v>0.83960029735663777</v>
      </c>
      <c r="R945" s="8">
        <v>93.800003051757813</v>
      </c>
      <c r="S945" s="7">
        <f t="shared" si="200"/>
        <v>0.20943110442921722</v>
      </c>
      <c r="T945" s="38">
        <f t="shared" si="201"/>
        <v>0.38980184898255127</v>
      </c>
      <c r="U945" s="31">
        <v>1271.84814453125</v>
      </c>
      <c r="V945" s="31">
        <v>8253.833984375</v>
      </c>
      <c r="W945" s="31">
        <v>407.80328369140625</v>
      </c>
      <c r="X945" s="31">
        <v>12008.4375</v>
      </c>
      <c r="Y945" s="31">
        <f t="shared" si="202"/>
        <v>5485.4807281494141</v>
      </c>
      <c r="Z945" s="7">
        <f t="shared" si="203"/>
        <v>0.11680691981805301</v>
      </c>
      <c r="AA945" s="31" t="s">
        <v>1085</v>
      </c>
      <c r="AB945" s="31" t="s">
        <v>1086</v>
      </c>
      <c r="AC945" s="31" t="s">
        <v>1086</v>
      </c>
      <c r="AD945" s="31">
        <f t="shared" si="204"/>
        <v>1</v>
      </c>
      <c r="AE945" s="31">
        <f t="shared" si="205"/>
        <v>2</v>
      </c>
      <c r="AF945" s="7">
        <f t="shared" si="206"/>
        <v>1</v>
      </c>
      <c r="AG945" s="38">
        <f t="shared" si="207"/>
        <v>0.55840345990902651</v>
      </c>
      <c r="AH945" s="38">
        <f t="shared" si="208"/>
        <v>34.121501242587684</v>
      </c>
      <c r="AI945" s="38" t="str">
        <f t="shared" si="209"/>
        <v>G4</v>
      </c>
    </row>
    <row r="946" spans="1:35" x14ac:dyDescent="0.25">
      <c r="A946" s="1">
        <v>25530</v>
      </c>
      <c r="B946" s="1" t="s">
        <v>866</v>
      </c>
      <c r="C946" s="1">
        <v>25</v>
      </c>
      <c r="D946" s="1" t="s">
        <v>61</v>
      </c>
      <c r="E946" s="31">
        <v>265230.68676278938</v>
      </c>
      <c r="F946" s="31">
        <v>334002.8974232602</v>
      </c>
      <c r="G946" s="31">
        <v>535629.3660523888</v>
      </c>
      <c r="H946" s="31">
        <v>603173.44576652686</v>
      </c>
      <c r="I946" s="31">
        <f t="shared" si="196"/>
        <v>434509.09900124127</v>
      </c>
      <c r="J946" s="38">
        <f t="shared" si="197"/>
        <v>0.4092377279842343</v>
      </c>
      <c r="K946" s="31">
        <v>28169647.445477251</v>
      </c>
      <c r="L946" s="31">
        <v>13112397.69720871</v>
      </c>
      <c r="M946" s="31">
        <v>12777464.949820979</v>
      </c>
      <c r="N946" s="31">
        <v>12724946.598162575</v>
      </c>
      <c r="O946" s="31">
        <f t="shared" si="198"/>
        <v>16696114.17266738</v>
      </c>
      <c r="P946" s="7">
        <f t="shared" si="199"/>
        <v>0.24829661179524354</v>
      </c>
      <c r="Q946" s="26">
        <v>0.30895676935024591</v>
      </c>
      <c r="R946" s="8">
        <v>254.10000610351563</v>
      </c>
      <c r="S946" s="7">
        <f t="shared" si="200"/>
        <v>0.56733947955594277</v>
      </c>
      <c r="T946" s="38">
        <f t="shared" si="201"/>
        <v>0.37486428690047741</v>
      </c>
      <c r="U946" s="31">
        <v>0</v>
      </c>
      <c r="V946" s="31">
        <v>0</v>
      </c>
      <c r="W946" s="31">
        <v>0</v>
      </c>
      <c r="X946" s="31">
        <v>310.639404296875</v>
      </c>
      <c r="Y946" s="31">
        <f t="shared" si="202"/>
        <v>77.65985107421875</v>
      </c>
      <c r="Z946" s="7">
        <f t="shared" si="203"/>
        <v>1.6536760307912844E-3</v>
      </c>
      <c r="AA946" s="31" t="s">
        <v>1085</v>
      </c>
      <c r="AB946" s="31" t="s">
        <v>1088</v>
      </c>
      <c r="AC946" s="31" t="s">
        <v>1087</v>
      </c>
      <c r="AD946" s="31">
        <f t="shared" si="204"/>
        <v>0</v>
      </c>
      <c r="AE946" s="31">
        <f t="shared" si="205"/>
        <v>1</v>
      </c>
      <c r="AF946" s="7">
        <f t="shared" si="206"/>
        <v>0.5</v>
      </c>
      <c r="AG946" s="38">
        <f t="shared" si="207"/>
        <v>0.25082683801539563</v>
      </c>
      <c r="AH946" s="38">
        <f t="shared" si="208"/>
        <v>34.497628430003573</v>
      </c>
      <c r="AI946" s="38" t="str">
        <f t="shared" si="209"/>
        <v>G4</v>
      </c>
    </row>
    <row r="947" spans="1:35" x14ac:dyDescent="0.25">
      <c r="A947" s="1">
        <v>85440</v>
      </c>
      <c r="B947" s="1" t="s">
        <v>135</v>
      </c>
      <c r="C947" s="1">
        <v>85</v>
      </c>
      <c r="D947" s="1" t="s">
        <v>114</v>
      </c>
      <c r="E947" s="31">
        <v>357518.23520550207</v>
      </c>
      <c r="F947" s="31">
        <v>383863.83758563001</v>
      </c>
      <c r="G947" s="31">
        <v>294802.09268920164</v>
      </c>
      <c r="H947" s="31">
        <v>347455.00717185473</v>
      </c>
      <c r="I947" s="31">
        <f t="shared" si="196"/>
        <v>345909.79316304717</v>
      </c>
      <c r="J947" s="38">
        <f t="shared" si="197"/>
        <v>0.32397709550725218</v>
      </c>
      <c r="K947" s="31">
        <v>22316481.004807491</v>
      </c>
      <c r="L947" s="31">
        <v>15349839.343625238</v>
      </c>
      <c r="M947" s="31">
        <v>16895116.656698961</v>
      </c>
      <c r="N947" s="31">
        <v>18657036.77792979</v>
      </c>
      <c r="O947" s="31">
        <f t="shared" si="198"/>
        <v>18304618.445765369</v>
      </c>
      <c r="P947" s="7">
        <f t="shared" si="199"/>
        <v>0.27575550240888891</v>
      </c>
      <c r="Q947" s="26">
        <v>0.85959176830546125</v>
      </c>
      <c r="R947" s="8">
        <v>567.29998779296875</v>
      </c>
      <c r="S947" s="7">
        <f t="shared" si="200"/>
        <v>1</v>
      </c>
      <c r="T947" s="38">
        <f t="shared" si="201"/>
        <v>0.71178242357144994</v>
      </c>
      <c r="U947" s="31">
        <v>0</v>
      </c>
      <c r="V947" s="31">
        <v>0</v>
      </c>
      <c r="W947" s="31">
        <v>0</v>
      </c>
      <c r="X947" s="31">
        <v>0</v>
      </c>
      <c r="Y947" s="31">
        <f t="shared" si="202"/>
        <v>0</v>
      </c>
      <c r="Z947" s="7">
        <f t="shared" si="203"/>
        <v>0</v>
      </c>
      <c r="AA947" s="31" t="s">
        <v>1087</v>
      </c>
      <c r="AB947" s="31" t="s">
        <v>1088</v>
      </c>
      <c r="AC947" s="31" t="s">
        <v>1087</v>
      </c>
      <c r="AD947" s="31">
        <f t="shared" si="204"/>
        <v>0</v>
      </c>
      <c r="AE947" s="31">
        <f t="shared" si="205"/>
        <v>0</v>
      </c>
      <c r="AF947" s="7">
        <f t="shared" si="206"/>
        <v>0</v>
      </c>
      <c r="AG947" s="38">
        <f t="shared" si="207"/>
        <v>0</v>
      </c>
      <c r="AH947" s="38">
        <f t="shared" si="208"/>
        <v>34.525317302623407</v>
      </c>
      <c r="AI947" s="38" t="str">
        <f t="shared" si="209"/>
        <v>G4</v>
      </c>
    </row>
    <row r="948" spans="1:35" x14ac:dyDescent="0.25">
      <c r="A948" s="1">
        <v>68500</v>
      </c>
      <c r="B948" s="1" t="s">
        <v>979</v>
      </c>
      <c r="C948" s="1">
        <v>68</v>
      </c>
      <c r="D948" s="1" t="s">
        <v>350</v>
      </c>
      <c r="E948" s="31">
        <v>171625.74696398212</v>
      </c>
      <c r="F948" s="31">
        <v>179711.47044479623</v>
      </c>
      <c r="G948" s="31">
        <v>189558.53192357527</v>
      </c>
      <c r="H948" s="31">
        <v>210306.09708036217</v>
      </c>
      <c r="I948" s="31">
        <f t="shared" si="196"/>
        <v>187800.46160317896</v>
      </c>
      <c r="J948" s="38">
        <f t="shared" si="197"/>
        <v>0.17182577240404165</v>
      </c>
      <c r="K948" s="31">
        <v>9215117.6509605125</v>
      </c>
      <c r="L948" s="31">
        <v>9635084.2036604937</v>
      </c>
      <c r="M948" s="31">
        <v>9937413.9265546966</v>
      </c>
      <c r="N948" s="31">
        <v>10220394.601041274</v>
      </c>
      <c r="O948" s="31">
        <f t="shared" si="198"/>
        <v>9752002.5955542438</v>
      </c>
      <c r="P948" s="7">
        <f t="shared" si="199"/>
        <v>0.12975319018676251</v>
      </c>
      <c r="Q948" s="26">
        <v>0.47256772874424946</v>
      </c>
      <c r="R948" s="8">
        <v>220.10000610351563</v>
      </c>
      <c r="S948" s="7">
        <f t="shared" si="200"/>
        <v>0.49142628852263021</v>
      </c>
      <c r="T948" s="38">
        <f t="shared" si="201"/>
        <v>0.36458240248454737</v>
      </c>
      <c r="U948" s="31">
        <v>0</v>
      </c>
      <c r="V948" s="31">
        <v>0</v>
      </c>
      <c r="W948" s="31">
        <v>0</v>
      </c>
      <c r="X948" s="31">
        <v>0</v>
      </c>
      <c r="Y948" s="31">
        <f t="shared" si="202"/>
        <v>0</v>
      </c>
      <c r="Z948" s="7">
        <f t="shared" si="203"/>
        <v>0</v>
      </c>
      <c r="AA948" s="31" t="s">
        <v>1085</v>
      </c>
      <c r="AB948" s="31" t="s">
        <v>1086</v>
      </c>
      <c r="AC948" s="31" t="s">
        <v>1087</v>
      </c>
      <c r="AD948" s="31">
        <f t="shared" si="204"/>
        <v>1</v>
      </c>
      <c r="AE948" s="31">
        <f t="shared" si="205"/>
        <v>2</v>
      </c>
      <c r="AF948" s="7">
        <f t="shared" si="206"/>
        <v>1</v>
      </c>
      <c r="AG948" s="38">
        <f t="shared" si="207"/>
        <v>0.5</v>
      </c>
      <c r="AH948" s="38">
        <f t="shared" si="208"/>
        <v>34.546939162952974</v>
      </c>
      <c r="AI948" s="38" t="str">
        <f t="shared" si="209"/>
        <v>G4</v>
      </c>
    </row>
    <row r="949" spans="1:35" x14ac:dyDescent="0.25">
      <c r="A949" s="1">
        <v>76318</v>
      </c>
      <c r="B949" s="1" t="s">
        <v>842</v>
      </c>
      <c r="C949" s="1">
        <v>76</v>
      </c>
      <c r="D949" s="1" t="s">
        <v>57</v>
      </c>
      <c r="E949" s="31">
        <v>193381.411703472</v>
      </c>
      <c r="F949" s="31">
        <v>213834.17484257577</v>
      </c>
      <c r="G949" s="31">
        <v>218097.09334900326</v>
      </c>
      <c r="H949" s="31">
        <v>230750.99848388848</v>
      </c>
      <c r="I949" s="31">
        <f t="shared" si="196"/>
        <v>214015.91959473488</v>
      </c>
      <c r="J949" s="38">
        <f t="shared" si="197"/>
        <v>0.19705335751758402</v>
      </c>
      <c r="K949" s="31">
        <v>9151389.5068787076</v>
      </c>
      <c r="L949" s="31">
        <v>9462826.75571342</v>
      </c>
      <c r="M949" s="31">
        <v>9408173.993290484</v>
      </c>
      <c r="N949" s="31">
        <v>9354584.7063824721</v>
      </c>
      <c r="O949" s="31">
        <f t="shared" si="198"/>
        <v>9344243.7405662723</v>
      </c>
      <c r="P949" s="7">
        <f t="shared" si="199"/>
        <v>0.12279230983156442</v>
      </c>
      <c r="Q949" s="26">
        <v>0.59889934829833458</v>
      </c>
      <c r="R949" s="8">
        <v>130.19999694824219</v>
      </c>
      <c r="S949" s="7">
        <f t="shared" si="200"/>
        <v>0.29070286002554746</v>
      </c>
      <c r="T949" s="38">
        <f t="shared" si="201"/>
        <v>0.33746483938514887</v>
      </c>
      <c r="U949" s="31">
        <v>0</v>
      </c>
      <c r="V949" s="31">
        <v>352.5699462890625</v>
      </c>
      <c r="W949" s="31">
        <v>650.70050048828125</v>
      </c>
      <c r="X949" s="31">
        <v>771.10162353515625</v>
      </c>
      <c r="Y949" s="31">
        <f t="shared" si="202"/>
        <v>443.593017578125</v>
      </c>
      <c r="Z949" s="7">
        <f t="shared" si="203"/>
        <v>9.4457963857575121E-3</v>
      </c>
      <c r="AA949" s="31" t="s">
        <v>1085</v>
      </c>
      <c r="AB949" s="31" t="s">
        <v>1086</v>
      </c>
      <c r="AC949" s="31" t="s">
        <v>1087</v>
      </c>
      <c r="AD949" s="31">
        <f t="shared" si="204"/>
        <v>1</v>
      </c>
      <c r="AE949" s="31">
        <f t="shared" si="205"/>
        <v>2</v>
      </c>
      <c r="AF949" s="7">
        <f t="shared" si="206"/>
        <v>1</v>
      </c>
      <c r="AG949" s="38">
        <f t="shared" si="207"/>
        <v>0.50472289819287874</v>
      </c>
      <c r="AH949" s="38">
        <f t="shared" si="208"/>
        <v>34.641369836520383</v>
      </c>
      <c r="AI949" s="38" t="str">
        <f t="shared" si="209"/>
        <v>G4</v>
      </c>
    </row>
    <row r="950" spans="1:35" x14ac:dyDescent="0.25">
      <c r="A950" s="1">
        <v>25019</v>
      </c>
      <c r="B950" s="1" t="s">
        <v>606</v>
      </c>
      <c r="C950" s="1">
        <v>25</v>
      </c>
      <c r="D950" s="1" t="s">
        <v>61</v>
      </c>
      <c r="E950" s="31">
        <v>171179.4526806639</v>
      </c>
      <c r="F950" s="31">
        <v>209492.80621611237</v>
      </c>
      <c r="G950" s="31">
        <v>253777.33717596604</v>
      </c>
      <c r="H950" s="31">
        <v>255521.02749262811</v>
      </c>
      <c r="I950" s="31">
        <f t="shared" si="196"/>
        <v>222492.65589134258</v>
      </c>
      <c r="J950" s="38">
        <f t="shared" si="197"/>
        <v>0.20521066632663118</v>
      </c>
      <c r="K950" s="31">
        <v>20143496.753252719</v>
      </c>
      <c r="L950" s="31">
        <v>17958240.131994266</v>
      </c>
      <c r="M950" s="31">
        <v>19835592.930399701</v>
      </c>
      <c r="N950" s="31">
        <v>19620608.793608572</v>
      </c>
      <c r="O950" s="31">
        <f t="shared" si="198"/>
        <v>19389484.652313814</v>
      </c>
      <c r="P950" s="7">
        <f t="shared" si="199"/>
        <v>0.29427533042195342</v>
      </c>
      <c r="Q950" s="26">
        <v>0.27065144392209539</v>
      </c>
      <c r="R950" s="8">
        <v>199.80000305175781</v>
      </c>
      <c r="S950" s="7">
        <f t="shared" si="200"/>
        <v>0.44610164118013268</v>
      </c>
      <c r="T950" s="38">
        <f t="shared" si="201"/>
        <v>0.33700947184139385</v>
      </c>
      <c r="U950" s="31">
        <v>0</v>
      </c>
      <c r="V950" s="31">
        <v>0</v>
      </c>
      <c r="W950" s="31">
        <v>0</v>
      </c>
      <c r="X950" s="31">
        <v>0</v>
      </c>
      <c r="Y950" s="31">
        <f t="shared" si="202"/>
        <v>0</v>
      </c>
      <c r="Z950" s="7">
        <f t="shared" si="203"/>
        <v>0</v>
      </c>
      <c r="AA950" s="31" t="s">
        <v>1085</v>
      </c>
      <c r="AB950" s="31" t="s">
        <v>1086</v>
      </c>
      <c r="AC950" s="31" t="s">
        <v>1087</v>
      </c>
      <c r="AD950" s="31">
        <f t="shared" si="204"/>
        <v>1</v>
      </c>
      <c r="AE950" s="31">
        <f t="shared" si="205"/>
        <v>2</v>
      </c>
      <c r="AF950" s="7">
        <f t="shared" si="206"/>
        <v>1</v>
      </c>
      <c r="AG950" s="38">
        <f t="shared" si="207"/>
        <v>0.5</v>
      </c>
      <c r="AH950" s="38">
        <f t="shared" si="208"/>
        <v>34.740671272267498</v>
      </c>
      <c r="AI950" s="38" t="str">
        <f t="shared" si="209"/>
        <v>G4</v>
      </c>
    </row>
    <row r="951" spans="1:35" x14ac:dyDescent="0.25">
      <c r="A951" s="1">
        <v>68679</v>
      </c>
      <c r="B951" s="1" t="s">
        <v>930</v>
      </c>
      <c r="C951" s="1">
        <v>68</v>
      </c>
      <c r="D951" s="1" t="s">
        <v>350</v>
      </c>
      <c r="E951" s="31">
        <v>289072.50393167994</v>
      </c>
      <c r="F951" s="31">
        <v>334837.47951517173</v>
      </c>
      <c r="G951" s="31">
        <v>411625.27300111548</v>
      </c>
      <c r="H951" s="31">
        <v>418235.68496259215</v>
      </c>
      <c r="I951" s="31">
        <f t="shared" si="196"/>
        <v>363442.73535263981</v>
      </c>
      <c r="J951" s="38">
        <f t="shared" si="197"/>
        <v>0.34084934666232403</v>
      </c>
      <c r="K951" s="31">
        <v>13323583.06285738</v>
      </c>
      <c r="L951" s="31">
        <v>14882629.3626271</v>
      </c>
      <c r="M951" s="31">
        <v>15702542.403014818</v>
      </c>
      <c r="N951" s="31">
        <v>15871559.694695015</v>
      </c>
      <c r="O951" s="31">
        <f t="shared" si="198"/>
        <v>14945078.630798578</v>
      </c>
      <c r="P951" s="7">
        <f t="shared" si="199"/>
        <v>0.21840455977590045</v>
      </c>
      <c r="Q951" s="26">
        <v>0.88757839146220707</v>
      </c>
      <c r="R951" s="8">
        <v>521.20001220703125</v>
      </c>
      <c r="S951" s="7">
        <f t="shared" si="200"/>
        <v>1</v>
      </c>
      <c r="T951" s="38">
        <f t="shared" si="201"/>
        <v>0.7019943170793691</v>
      </c>
      <c r="U951" s="31">
        <v>0</v>
      </c>
      <c r="V951" s="31">
        <v>0</v>
      </c>
      <c r="W951" s="31">
        <v>0</v>
      </c>
      <c r="X951" s="31">
        <v>0</v>
      </c>
      <c r="Y951" s="31">
        <f t="shared" si="202"/>
        <v>0</v>
      </c>
      <c r="Z951" s="7">
        <f t="shared" si="203"/>
        <v>0</v>
      </c>
      <c r="AA951" s="31" t="s">
        <v>1087</v>
      </c>
      <c r="AB951" s="31" t="s">
        <v>1088</v>
      </c>
      <c r="AC951" s="31" t="s">
        <v>1087</v>
      </c>
      <c r="AD951" s="31">
        <f t="shared" si="204"/>
        <v>0</v>
      </c>
      <c r="AE951" s="31">
        <f t="shared" si="205"/>
        <v>0</v>
      </c>
      <c r="AF951" s="7">
        <f t="shared" si="206"/>
        <v>0</v>
      </c>
      <c r="AG951" s="38">
        <f t="shared" si="207"/>
        <v>0</v>
      </c>
      <c r="AH951" s="38">
        <f t="shared" si="208"/>
        <v>34.761455458056439</v>
      </c>
      <c r="AI951" s="38" t="str">
        <f t="shared" si="209"/>
        <v>G4</v>
      </c>
    </row>
    <row r="952" spans="1:35" x14ac:dyDescent="0.25">
      <c r="A952" s="1">
        <v>23466</v>
      </c>
      <c r="B952" s="1" t="s">
        <v>762</v>
      </c>
      <c r="C952" s="1">
        <v>23</v>
      </c>
      <c r="D952" s="1" t="s">
        <v>410</v>
      </c>
      <c r="E952" s="31">
        <v>91391.144991968104</v>
      </c>
      <c r="F952" s="31">
        <v>116770.21061670331</v>
      </c>
      <c r="G952" s="31">
        <v>137451.29494420809</v>
      </c>
      <c r="H952" s="31">
        <v>69303.847164132909</v>
      </c>
      <c r="I952" s="31">
        <f t="shared" si="196"/>
        <v>103729.1244292531</v>
      </c>
      <c r="J952" s="38">
        <f t="shared" si="197"/>
        <v>9.0922481877983033E-2</v>
      </c>
      <c r="K952" s="31">
        <v>17936639.303480603</v>
      </c>
      <c r="L952" s="31">
        <v>13898018.18155523</v>
      </c>
      <c r="M952" s="31">
        <v>15837533.195052259</v>
      </c>
      <c r="N952" s="31">
        <v>14569888.433309512</v>
      </c>
      <c r="O952" s="31">
        <f t="shared" si="198"/>
        <v>15560519.7783494</v>
      </c>
      <c r="P952" s="7">
        <f t="shared" si="199"/>
        <v>0.22891079928820598</v>
      </c>
      <c r="Q952" s="26">
        <v>0.78815111690291484</v>
      </c>
      <c r="R952" s="8">
        <v>92.300003051757813</v>
      </c>
      <c r="S952" s="7">
        <f t="shared" si="200"/>
        <v>0.2060819930601005</v>
      </c>
      <c r="T952" s="38">
        <f t="shared" si="201"/>
        <v>0.40771463641707378</v>
      </c>
      <c r="U952" s="31">
        <v>0</v>
      </c>
      <c r="V952" s="31">
        <v>0</v>
      </c>
      <c r="W952" s="31">
        <v>13410.439453125</v>
      </c>
      <c r="X952" s="31">
        <v>3374.362060546875</v>
      </c>
      <c r="Y952" s="31">
        <f t="shared" si="202"/>
        <v>4196.2003784179688</v>
      </c>
      <c r="Z952" s="7">
        <f t="shared" si="203"/>
        <v>8.9353197182356542E-2</v>
      </c>
      <c r="AA952" s="31" t="s">
        <v>1085</v>
      </c>
      <c r="AB952" s="31" t="s">
        <v>1086</v>
      </c>
      <c r="AC952" s="31" t="s">
        <v>1088</v>
      </c>
      <c r="AD952" s="31">
        <f t="shared" si="204"/>
        <v>1</v>
      </c>
      <c r="AE952" s="31">
        <f t="shared" si="205"/>
        <v>2</v>
      </c>
      <c r="AF952" s="7">
        <f t="shared" si="206"/>
        <v>1</v>
      </c>
      <c r="AG952" s="38">
        <f t="shared" si="207"/>
        <v>0.54467659859117823</v>
      </c>
      <c r="AH952" s="38">
        <f t="shared" si="208"/>
        <v>34.777123896207833</v>
      </c>
      <c r="AI952" s="38" t="str">
        <f t="shared" si="209"/>
        <v>G4</v>
      </c>
    </row>
    <row r="953" spans="1:35" x14ac:dyDescent="0.25">
      <c r="A953" s="1">
        <v>15047</v>
      </c>
      <c r="B953" s="1" t="s">
        <v>570</v>
      </c>
      <c r="C953" s="1">
        <v>15</v>
      </c>
      <c r="D953" s="1" t="s">
        <v>827</v>
      </c>
      <c r="E953" s="31">
        <v>246558.71681488221</v>
      </c>
      <c r="F953" s="31">
        <v>137333.29608897516</v>
      </c>
      <c r="G953" s="31">
        <v>157293.71126754428</v>
      </c>
      <c r="H953" s="31">
        <v>170308.21740725005</v>
      </c>
      <c r="I953" s="31">
        <f t="shared" si="196"/>
        <v>177873.48539466294</v>
      </c>
      <c r="J953" s="38">
        <f t="shared" si="197"/>
        <v>0.1622728728399328</v>
      </c>
      <c r="K953" s="31">
        <v>17477470.554637</v>
      </c>
      <c r="L953" s="31">
        <v>21117958.587731224</v>
      </c>
      <c r="M953" s="31">
        <v>39000436.75344225</v>
      </c>
      <c r="N953" s="31">
        <v>33104366.979192227</v>
      </c>
      <c r="O953" s="31">
        <f t="shared" si="198"/>
        <v>27675058.218750678</v>
      </c>
      <c r="P953" s="7">
        <f t="shared" si="199"/>
        <v>0.43571894486377943</v>
      </c>
      <c r="Q953" s="26">
        <v>0.41526146578308509</v>
      </c>
      <c r="R953" s="8">
        <v>106.90000152587891</v>
      </c>
      <c r="S953" s="7">
        <f t="shared" si="200"/>
        <v>0.23868000697927771</v>
      </c>
      <c r="T953" s="38">
        <f t="shared" si="201"/>
        <v>0.36322013920871415</v>
      </c>
      <c r="U953" s="31">
        <v>1911.189453125</v>
      </c>
      <c r="V953" s="31">
        <v>4801.75634765625</v>
      </c>
      <c r="W953" s="31">
        <v>0</v>
      </c>
      <c r="X953" s="31">
        <v>0</v>
      </c>
      <c r="Y953" s="31">
        <f t="shared" si="202"/>
        <v>1678.2364501953125</v>
      </c>
      <c r="Z953" s="7">
        <f t="shared" si="203"/>
        <v>3.5736089540475059E-2</v>
      </c>
      <c r="AA953" s="31" t="s">
        <v>1085</v>
      </c>
      <c r="AB953" s="31" t="s">
        <v>1086</v>
      </c>
      <c r="AC953" s="31" t="s">
        <v>1086</v>
      </c>
      <c r="AD953" s="31">
        <f t="shared" si="204"/>
        <v>1</v>
      </c>
      <c r="AE953" s="31">
        <f t="shared" si="205"/>
        <v>2</v>
      </c>
      <c r="AF953" s="7">
        <f t="shared" si="206"/>
        <v>1</v>
      </c>
      <c r="AG953" s="38">
        <f t="shared" si="207"/>
        <v>0.51786804477023751</v>
      </c>
      <c r="AH953" s="38">
        <f t="shared" si="208"/>
        <v>34.778701893962818</v>
      </c>
      <c r="AI953" s="38" t="str">
        <f t="shared" si="209"/>
        <v>G4</v>
      </c>
    </row>
    <row r="954" spans="1:35" x14ac:dyDescent="0.25">
      <c r="A954" s="1">
        <v>5310</v>
      </c>
      <c r="B954" s="1" t="s">
        <v>305</v>
      </c>
      <c r="C954" s="1">
        <v>5</v>
      </c>
      <c r="D954" s="1" t="s">
        <v>15</v>
      </c>
      <c r="E954" s="31">
        <v>129595.02487838976</v>
      </c>
      <c r="F954" s="31">
        <v>94734.442281721917</v>
      </c>
      <c r="G954" s="31">
        <v>136247.84634606537</v>
      </c>
      <c r="H954" s="31">
        <v>161833.40651834503</v>
      </c>
      <c r="I954" s="31">
        <f t="shared" si="196"/>
        <v>130602.68000613051</v>
      </c>
      <c r="J954" s="38">
        <f t="shared" si="197"/>
        <v>0.11678336559161327</v>
      </c>
      <c r="K954" s="31">
        <v>40399436.75198549</v>
      </c>
      <c r="L954" s="31">
        <v>35349222.080470584</v>
      </c>
      <c r="M954" s="31">
        <v>40190357.965320848</v>
      </c>
      <c r="N954" s="31">
        <v>33586183.293301873</v>
      </c>
      <c r="O954" s="31">
        <f t="shared" si="198"/>
        <v>37381300.022769704</v>
      </c>
      <c r="P954" s="7">
        <f t="shared" si="199"/>
        <v>0.60141488762483064</v>
      </c>
      <c r="Q954" s="26">
        <v>0.46276346604215457</v>
      </c>
      <c r="R954" s="8">
        <v>101</v>
      </c>
      <c r="S954" s="7">
        <f t="shared" si="200"/>
        <v>0.225506832187193</v>
      </c>
      <c r="T954" s="38">
        <f t="shared" si="201"/>
        <v>0.42989506195139265</v>
      </c>
      <c r="U954" s="31">
        <v>0</v>
      </c>
      <c r="V954" s="31">
        <v>0</v>
      </c>
      <c r="W954" s="31">
        <v>0</v>
      </c>
      <c r="X954" s="31">
        <v>0</v>
      </c>
      <c r="Y954" s="31">
        <f t="shared" si="202"/>
        <v>0</v>
      </c>
      <c r="Z954" s="7">
        <f t="shared" si="203"/>
        <v>0</v>
      </c>
      <c r="AA954" s="31" t="s">
        <v>1085</v>
      </c>
      <c r="AB954" s="31" t="s">
        <v>1086</v>
      </c>
      <c r="AC954" s="31" t="s">
        <v>1086</v>
      </c>
      <c r="AD954" s="31">
        <f t="shared" si="204"/>
        <v>1</v>
      </c>
      <c r="AE954" s="31">
        <f t="shared" si="205"/>
        <v>2</v>
      </c>
      <c r="AF954" s="7">
        <f t="shared" si="206"/>
        <v>1</v>
      </c>
      <c r="AG954" s="38">
        <f t="shared" si="207"/>
        <v>0.5</v>
      </c>
      <c r="AH954" s="38">
        <f t="shared" si="208"/>
        <v>34.889280918100198</v>
      </c>
      <c r="AI954" s="38" t="str">
        <f t="shared" si="209"/>
        <v>G4</v>
      </c>
    </row>
    <row r="955" spans="1:35" x14ac:dyDescent="0.25">
      <c r="A955" s="1">
        <v>25299</v>
      </c>
      <c r="B955" s="1" t="s">
        <v>260</v>
      </c>
      <c r="C955" s="1">
        <v>25</v>
      </c>
      <c r="D955" s="1" t="s">
        <v>61</v>
      </c>
      <c r="E955" s="31">
        <v>131436.65096864855</v>
      </c>
      <c r="F955" s="31">
        <v>126745.14009974615</v>
      </c>
      <c r="G955" s="31">
        <v>178028.33896490966</v>
      </c>
      <c r="H955" s="31">
        <v>264890.72996336175</v>
      </c>
      <c r="I955" s="31">
        <f t="shared" si="196"/>
        <v>175275.21499916652</v>
      </c>
      <c r="J955" s="38">
        <f t="shared" si="197"/>
        <v>0.15977251264895326</v>
      </c>
      <c r="K955" s="31">
        <v>5018771.9494242081</v>
      </c>
      <c r="L955" s="31">
        <v>5443701.9810456717</v>
      </c>
      <c r="M955" s="31">
        <v>5812278.5273796013</v>
      </c>
      <c r="N955" s="31">
        <v>6039296.351076032</v>
      </c>
      <c r="O955" s="31">
        <f t="shared" si="198"/>
        <v>5578512.2022313783</v>
      </c>
      <c r="P955" s="7">
        <f t="shared" si="199"/>
        <v>5.8507239458491671E-2</v>
      </c>
      <c r="Q955" s="26">
        <v>0.21046046046046046</v>
      </c>
      <c r="R955" s="8">
        <v>69.800003051757813</v>
      </c>
      <c r="S955" s="7">
        <f t="shared" si="200"/>
        <v>0.15584532252334959</v>
      </c>
      <c r="T955" s="38">
        <f t="shared" si="201"/>
        <v>0.14160434081410059</v>
      </c>
      <c r="U955" s="31">
        <v>0</v>
      </c>
      <c r="V955" s="31">
        <v>0</v>
      </c>
      <c r="W955" s="31">
        <v>4374.52001953125</v>
      </c>
      <c r="X955" s="31">
        <v>234844.6875</v>
      </c>
      <c r="Y955" s="31">
        <f t="shared" si="202"/>
        <v>59804.801879882813</v>
      </c>
      <c r="Z955" s="7">
        <f t="shared" si="203"/>
        <v>1</v>
      </c>
      <c r="AA955" s="31" t="s">
        <v>1085</v>
      </c>
      <c r="AB955" s="31" t="s">
        <v>1088</v>
      </c>
      <c r="AC955" s="31" t="s">
        <v>1087</v>
      </c>
      <c r="AD955" s="31">
        <f t="shared" si="204"/>
        <v>0</v>
      </c>
      <c r="AE955" s="31">
        <f t="shared" si="205"/>
        <v>1</v>
      </c>
      <c r="AF955" s="7">
        <f t="shared" si="206"/>
        <v>0.5</v>
      </c>
      <c r="AG955" s="38">
        <f t="shared" si="207"/>
        <v>0.75</v>
      </c>
      <c r="AH955" s="38">
        <f t="shared" si="208"/>
        <v>35.04589511543513</v>
      </c>
      <c r="AI955" s="38" t="str">
        <f t="shared" si="209"/>
        <v>G4</v>
      </c>
    </row>
    <row r="956" spans="1:35" x14ac:dyDescent="0.25">
      <c r="A956" s="1">
        <v>86885</v>
      </c>
      <c r="B956" s="1" t="s">
        <v>585</v>
      </c>
      <c r="C956" s="1">
        <v>86</v>
      </c>
      <c r="D956" s="1" t="s">
        <v>513</v>
      </c>
      <c r="E956" s="31">
        <v>212430.34473377786</v>
      </c>
      <c r="F956" s="31">
        <v>206289.90361803561</v>
      </c>
      <c r="G956" s="31">
        <v>265747.18320508295</v>
      </c>
      <c r="H956" s="31">
        <v>289182.8425618505</v>
      </c>
      <c r="I956" s="31">
        <f t="shared" si="196"/>
        <v>243412.56852968672</v>
      </c>
      <c r="J956" s="38">
        <f t="shared" si="197"/>
        <v>0.22534225726895576</v>
      </c>
      <c r="K956" s="31">
        <v>54000764.864158593</v>
      </c>
      <c r="L956" s="31">
        <v>60368365.656272471</v>
      </c>
      <c r="M956" s="31">
        <v>44484503.500357635</v>
      </c>
      <c r="N956" s="31">
        <v>27349064.551260106</v>
      </c>
      <c r="O956" s="31">
        <f t="shared" si="198"/>
        <v>46550674.643012203</v>
      </c>
      <c r="P956" s="7">
        <f t="shared" si="199"/>
        <v>0.75794593258614962</v>
      </c>
      <c r="Q956" s="26">
        <v>0.51641904040881992</v>
      </c>
      <c r="R956" s="8">
        <v>320.10000610351563</v>
      </c>
      <c r="S956" s="7">
        <f t="shared" si="200"/>
        <v>0.71470037979707879</v>
      </c>
      <c r="T956" s="38">
        <f t="shared" si="201"/>
        <v>0.66302178426401615</v>
      </c>
      <c r="U956" s="31">
        <v>33868.29296875</v>
      </c>
      <c r="V956" s="31">
        <v>0</v>
      </c>
      <c r="W956" s="31">
        <v>22990.61328125</v>
      </c>
      <c r="X956" s="31">
        <v>4433.4248046875</v>
      </c>
      <c r="Y956" s="31">
        <f t="shared" si="202"/>
        <v>15323.082763671875</v>
      </c>
      <c r="Z956" s="7">
        <f t="shared" si="203"/>
        <v>0.32628719130427669</v>
      </c>
      <c r="AA956" s="31" t="s">
        <v>1087</v>
      </c>
      <c r="AB956" s="31" t="s">
        <v>1088</v>
      </c>
      <c r="AC956" s="31" t="s">
        <v>1087</v>
      </c>
      <c r="AD956" s="31">
        <f t="shared" si="204"/>
        <v>0</v>
      </c>
      <c r="AE956" s="31">
        <f t="shared" si="205"/>
        <v>0</v>
      </c>
      <c r="AF956" s="7">
        <f t="shared" si="206"/>
        <v>0</v>
      </c>
      <c r="AG956" s="38">
        <f t="shared" si="207"/>
        <v>0.16314359565213835</v>
      </c>
      <c r="AH956" s="38">
        <f t="shared" si="208"/>
        <v>35.050254572837005</v>
      </c>
      <c r="AI956" s="38" t="str">
        <f t="shared" si="209"/>
        <v>G4</v>
      </c>
    </row>
    <row r="957" spans="1:35" x14ac:dyDescent="0.25">
      <c r="A957" s="1">
        <v>68855</v>
      </c>
      <c r="B957" s="1" t="s">
        <v>957</v>
      </c>
      <c r="C957" s="1">
        <v>68</v>
      </c>
      <c r="D957" s="1" t="s">
        <v>350</v>
      </c>
      <c r="E957" s="31">
        <v>210754.85340302705</v>
      </c>
      <c r="F957" s="31">
        <v>159748.11281934852</v>
      </c>
      <c r="G957" s="31">
        <v>215898.9381742132</v>
      </c>
      <c r="H957" s="31">
        <v>214656.96216395355</v>
      </c>
      <c r="I957" s="31">
        <f t="shared" si="196"/>
        <v>200264.71664013559</v>
      </c>
      <c r="J957" s="38">
        <f t="shared" si="197"/>
        <v>0.1838203389274648</v>
      </c>
      <c r="K957" s="31">
        <v>12150885.982876481</v>
      </c>
      <c r="L957" s="31">
        <v>14950736.184940793</v>
      </c>
      <c r="M957" s="31">
        <v>17869519.558781449</v>
      </c>
      <c r="N957" s="31">
        <v>21357209.856180932</v>
      </c>
      <c r="O957" s="31">
        <f t="shared" si="198"/>
        <v>16582087.895694915</v>
      </c>
      <c r="P957" s="7">
        <f t="shared" si="199"/>
        <v>0.2463500611277481</v>
      </c>
      <c r="Q957" s="26">
        <v>0.41584582441113488</v>
      </c>
      <c r="R957" s="8">
        <v>199.69999694824219</v>
      </c>
      <c r="S957" s="7">
        <f t="shared" si="200"/>
        <v>0.44587835346128918</v>
      </c>
      <c r="T957" s="38">
        <f t="shared" si="201"/>
        <v>0.36935807966672402</v>
      </c>
      <c r="U957" s="31">
        <v>0</v>
      </c>
      <c r="V957" s="31">
        <v>0</v>
      </c>
      <c r="W957" s="31">
        <v>0</v>
      </c>
      <c r="X957" s="31">
        <v>0</v>
      </c>
      <c r="Y957" s="31">
        <f t="shared" si="202"/>
        <v>0</v>
      </c>
      <c r="Z957" s="7">
        <f t="shared" si="203"/>
        <v>0</v>
      </c>
      <c r="AA957" s="31" t="s">
        <v>1085</v>
      </c>
      <c r="AB957" s="31" t="s">
        <v>1086</v>
      </c>
      <c r="AC957" s="31" t="s">
        <v>1086</v>
      </c>
      <c r="AD957" s="31">
        <f t="shared" si="204"/>
        <v>1</v>
      </c>
      <c r="AE957" s="31">
        <f t="shared" si="205"/>
        <v>2</v>
      </c>
      <c r="AF957" s="7">
        <f t="shared" si="206"/>
        <v>1</v>
      </c>
      <c r="AG957" s="38">
        <f t="shared" si="207"/>
        <v>0.5</v>
      </c>
      <c r="AH957" s="38">
        <f t="shared" si="208"/>
        <v>35.105947286472961</v>
      </c>
      <c r="AI957" s="38" t="str">
        <f t="shared" si="209"/>
        <v>G4</v>
      </c>
    </row>
    <row r="958" spans="1:35" x14ac:dyDescent="0.25">
      <c r="A958" s="1">
        <v>17174</v>
      </c>
      <c r="B958" s="1" t="s">
        <v>800</v>
      </c>
      <c r="C958" s="1">
        <v>17</v>
      </c>
      <c r="D958" s="1" t="s">
        <v>96</v>
      </c>
      <c r="E958" s="31">
        <v>235246.78450223521</v>
      </c>
      <c r="F958" s="31">
        <v>251405.91164599877</v>
      </c>
      <c r="G958" s="31">
        <v>287817.1870400965</v>
      </c>
      <c r="H958" s="31">
        <v>333440.43526330538</v>
      </c>
      <c r="I958" s="31">
        <f t="shared" si="196"/>
        <v>276977.57961290894</v>
      </c>
      <c r="J958" s="38">
        <f t="shared" si="197"/>
        <v>0.25764244344963311</v>
      </c>
      <c r="K958" s="31">
        <v>14070915.496705288</v>
      </c>
      <c r="L958" s="31">
        <v>14099391.035110561</v>
      </c>
      <c r="M958" s="31">
        <v>14627106.538386296</v>
      </c>
      <c r="N958" s="31">
        <v>18545774.115860857</v>
      </c>
      <c r="O958" s="31">
        <f t="shared" si="198"/>
        <v>15335796.79651575</v>
      </c>
      <c r="P958" s="7">
        <f t="shared" si="199"/>
        <v>0.22507453731505145</v>
      </c>
      <c r="Q958" s="26">
        <v>0.8909150936067739</v>
      </c>
      <c r="R958" s="8">
        <v>271.29998779296875</v>
      </c>
      <c r="S958" s="7">
        <f t="shared" si="200"/>
        <v>0.60574258237244072</v>
      </c>
      <c r="T958" s="38">
        <f t="shared" si="201"/>
        <v>0.57391073776475532</v>
      </c>
      <c r="U958" s="31">
        <v>0</v>
      </c>
      <c r="V958" s="31">
        <v>0</v>
      </c>
      <c r="W958" s="31">
        <v>16728.4609375</v>
      </c>
      <c r="X958" s="31">
        <v>68954.75</v>
      </c>
      <c r="Y958" s="31">
        <f t="shared" si="202"/>
        <v>21420.802734375</v>
      </c>
      <c r="Z958" s="7">
        <f t="shared" si="203"/>
        <v>0.45613103234373786</v>
      </c>
      <c r="AA958" s="31" t="s">
        <v>1087</v>
      </c>
      <c r="AB958" s="31" t="s">
        <v>1088</v>
      </c>
      <c r="AC958" s="31" t="s">
        <v>1087</v>
      </c>
      <c r="AD958" s="31">
        <f t="shared" si="204"/>
        <v>0</v>
      </c>
      <c r="AE958" s="31">
        <f t="shared" si="205"/>
        <v>0</v>
      </c>
      <c r="AF958" s="7">
        <f t="shared" si="206"/>
        <v>0</v>
      </c>
      <c r="AG958" s="38">
        <f t="shared" si="207"/>
        <v>0.22806551617186893</v>
      </c>
      <c r="AH958" s="38">
        <f t="shared" si="208"/>
        <v>35.320623246208577</v>
      </c>
      <c r="AI958" s="38" t="str">
        <f t="shared" si="209"/>
        <v>G4</v>
      </c>
    </row>
    <row r="959" spans="1:35" x14ac:dyDescent="0.25">
      <c r="A959" s="1">
        <v>73547</v>
      </c>
      <c r="B959" s="1" t="s">
        <v>864</v>
      </c>
      <c r="C959" s="1">
        <v>73</v>
      </c>
      <c r="D959" s="1" t="s">
        <v>35</v>
      </c>
      <c r="E959" s="31">
        <v>376411.10899194458</v>
      </c>
      <c r="F959" s="31">
        <v>363232.30567966582</v>
      </c>
      <c r="G959" s="31">
        <v>451939.04101837351</v>
      </c>
      <c r="H959" s="31">
        <v>440540.30625288398</v>
      </c>
      <c r="I959" s="31">
        <f t="shared" si="196"/>
        <v>408030.69048571697</v>
      </c>
      <c r="J959" s="38">
        <f t="shared" si="197"/>
        <v>0.38375710106893512</v>
      </c>
      <c r="K959" s="31">
        <v>41697758.055009887</v>
      </c>
      <c r="L959" s="31">
        <v>35704119.995774813</v>
      </c>
      <c r="M959" s="31">
        <v>35020304.981365129</v>
      </c>
      <c r="N959" s="31">
        <v>27661846.131966848</v>
      </c>
      <c r="O959" s="31">
        <f t="shared" si="198"/>
        <v>35021007.29102917</v>
      </c>
      <c r="P959" s="7">
        <f t="shared" si="199"/>
        <v>0.56112216287364347</v>
      </c>
      <c r="Q959" s="26">
        <v>0.31393486385477842</v>
      </c>
      <c r="R959" s="8">
        <v>177.30000305175781</v>
      </c>
      <c r="S959" s="7">
        <f t="shared" si="200"/>
        <v>0.39586497064338172</v>
      </c>
      <c r="T959" s="38">
        <f t="shared" si="201"/>
        <v>0.42364066579060117</v>
      </c>
      <c r="U959" s="31">
        <v>144.16140747070313</v>
      </c>
      <c r="V959" s="31">
        <v>0</v>
      </c>
      <c r="W959" s="31">
        <v>128.86647033691406</v>
      </c>
      <c r="X959" s="31">
        <v>1066.5599365234375</v>
      </c>
      <c r="Y959" s="31">
        <f t="shared" si="202"/>
        <v>334.89695358276367</v>
      </c>
      <c r="Z959" s="7">
        <f t="shared" si="203"/>
        <v>7.1312403676330243E-3</v>
      </c>
      <c r="AA959" s="31" t="s">
        <v>1085</v>
      </c>
      <c r="AB959" s="31" t="s">
        <v>1088</v>
      </c>
      <c r="AC959" s="31" t="s">
        <v>1087</v>
      </c>
      <c r="AD959" s="31">
        <f t="shared" si="204"/>
        <v>0</v>
      </c>
      <c r="AE959" s="31">
        <f t="shared" si="205"/>
        <v>1</v>
      </c>
      <c r="AF959" s="7">
        <f t="shared" si="206"/>
        <v>0.5</v>
      </c>
      <c r="AG959" s="38">
        <f t="shared" si="207"/>
        <v>0.25356562018381651</v>
      </c>
      <c r="AH959" s="38">
        <f t="shared" si="208"/>
        <v>35.365446234778425</v>
      </c>
      <c r="AI959" s="38" t="str">
        <f t="shared" si="209"/>
        <v>G4</v>
      </c>
    </row>
    <row r="960" spans="1:35" x14ac:dyDescent="0.25">
      <c r="A960" s="1">
        <v>8770</v>
      </c>
      <c r="B960" s="1" t="s">
        <v>1071</v>
      </c>
      <c r="C960" s="1">
        <v>8</v>
      </c>
      <c r="D960" s="1" t="s">
        <v>1102</v>
      </c>
      <c r="E960" s="31">
        <v>406706.60895282944</v>
      </c>
      <c r="F960" s="31">
        <v>49998.012440231236</v>
      </c>
      <c r="G960" s="31">
        <v>74247.956115010529</v>
      </c>
      <c r="H960" s="31">
        <v>248198.93723649942</v>
      </c>
      <c r="I960" s="31">
        <f t="shared" si="196"/>
        <v>194787.87868614265</v>
      </c>
      <c r="J960" s="38">
        <f t="shared" si="197"/>
        <v>0.17854988377531983</v>
      </c>
      <c r="K960" s="31">
        <v>4935882.1948097721</v>
      </c>
      <c r="L960" s="31">
        <v>5298934.2388163134</v>
      </c>
      <c r="M960" s="31">
        <v>5407715.1013139933</v>
      </c>
      <c r="N960" s="31">
        <v>5300672.5202862406</v>
      </c>
      <c r="O960" s="31">
        <f t="shared" si="198"/>
        <v>5235801.0138065796</v>
      </c>
      <c r="P960" s="7">
        <f t="shared" si="199"/>
        <v>5.2656792436113334E-2</v>
      </c>
      <c r="Q960" s="26">
        <v>0.96389396709323583</v>
      </c>
      <c r="R960" s="8">
        <v>60</v>
      </c>
      <c r="S960" s="7">
        <f t="shared" si="200"/>
        <v>0.13396445476466912</v>
      </c>
      <c r="T960" s="38">
        <f t="shared" si="201"/>
        <v>0.38350507143133949</v>
      </c>
      <c r="U960" s="31">
        <v>8473.3037109375</v>
      </c>
      <c r="V960" s="31">
        <v>311015.4375</v>
      </c>
      <c r="W960" s="31">
        <v>58478.94921875</v>
      </c>
      <c r="X960" s="31">
        <v>397237.875</v>
      </c>
      <c r="Y960" s="31">
        <f t="shared" si="202"/>
        <v>193801.39135742188</v>
      </c>
      <c r="Z960" s="7">
        <f t="shared" si="203"/>
        <v>1</v>
      </c>
      <c r="AA960" s="31" t="s">
        <v>1087</v>
      </c>
      <c r="AB960" s="31" t="s">
        <v>1087</v>
      </c>
      <c r="AC960" s="31" t="s">
        <v>1087</v>
      </c>
      <c r="AD960" s="31">
        <f t="shared" si="204"/>
        <v>0</v>
      </c>
      <c r="AE960" s="31">
        <f t="shared" si="205"/>
        <v>0</v>
      </c>
      <c r="AF960" s="7">
        <f t="shared" si="206"/>
        <v>0</v>
      </c>
      <c r="AG960" s="38">
        <f t="shared" si="207"/>
        <v>0.5</v>
      </c>
      <c r="AH960" s="38">
        <f t="shared" si="208"/>
        <v>35.40183184022198</v>
      </c>
      <c r="AI960" s="38" t="str">
        <f t="shared" si="209"/>
        <v>G4</v>
      </c>
    </row>
    <row r="961" spans="1:35" x14ac:dyDescent="0.25">
      <c r="A961" s="1">
        <v>68575</v>
      </c>
      <c r="B961" s="1" t="s">
        <v>1046</v>
      </c>
      <c r="C961" s="1">
        <v>68</v>
      </c>
      <c r="D961" s="1" t="s">
        <v>350</v>
      </c>
      <c r="E961" s="31">
        <v>407586.23663464352</v>
      </c>
      <c r="F961" s="31">
        <v>214584.34310804217</v>
      </c>
      <c r="G961" s="31">
        <v>196843.9174741137</v>
      </c>
      <c r="H961" s="31">
        <v>176843.2236577294</v>
      </c>
      <c r="I961" s="31">
        <f t="shared" si="196"/>
        <v>248964.43021863216</v>
      </c>
      <c r="J961" s="38">
        <f t="shared" si="197"/>
        <v>0.23068490904874156</v>
      </c>
      <c r="K961" s="31">
        <v>44331547.05247356</v>
      </c>
      <c r="L961" s="31">
        <v>15035112.609984856</v>
      </c>
      <c r="M961" s="31">
        <v>25919350.999514922</v>
      </c>
      <c r="N961" s="31">
        <v>26921137.830505524</v>
      </c>
      <c r="O961" s="31">
        <f t="shared" si="198"/>
        <v>28051787.123119716</v>
      </c>
      <c r="P961" s="7">
        <f t="shared" si="199"/>
        <v>0.44215011072953386</v>
      </c>
      <c r="Q961" s="26">
        <v>0.53476563739646477</v>
      </c>
      <c r="R961" s="8">
        <v>173.89999389648438</v>
      </c>
      <c r="S961" s="7">
        <f t="shared" si="200"/>
        <v>0.38827363109869695</v>
      </c>
      <c r="T961" s="38">
        <f t="shared" si="201"/>
        <v>0.45506312640823188</v>
      </c>
      <c r="U961" s="31">
        <v>36603.4375</v>
      </c>
      <c r="V961" s="31">
        <v>57000.13671875</v>
      </c>
      <c r="W961" s="31">
        <v>25777.591796875</v>
      </c>
      <c r="X961" s="31">
        <v>23593.73046875</v>
      </c>
      <c r="Y961" s="31">
        <f t="shared" si="202"/>
        <v>35743.72412109375</v>
      </c>
      <c r="Z961" s="7">
        <f t="shared" si="203"/>
        <v>0.76112095262427881</v>
      </c>
      <c r="AA961" s="31" t="s">
        <v>1087</v>
      </c>
      <c r="AB961" s="31" t="s">
        <v>1088</v>
      </c>
      <c r="AC961" s="31" t="s">
        <v>1087</v>
      </c>
      <c r="AD961" s="31">
        <f t="shared" si="204"/>
        <v>0</v>
      </c>
      <c r="AE961" s="31">
        <f t="shared" si="205"/>
        <v>0</v>
      </c>
      <c r="AF961" s="7">
        <f t="shared" si="206"/>
        <v>0</v>
      </c>
      <c r="AG961" s="38">
        <f t="shared" si="207"/>
        <v>0.38056047631213941</v>
      </c>
      <c r="AH961" s="38">
        <f t="shared" si="208"/>
        <v>35.543617058970426</v>
      </c>
      <c r="AI961" s="38" t="str">
        <f t="shared" si="209"/>
        <v>G4</v>
      </c>
    </row>
    <row r="962" spans="1:35" x14ac:dyDescent="0.25">
      <c r="A962" s="1">
        <v>50573</v>
      </c>
      <c r="B962" s="1" t="s">
        <v>974</v>
      </c>
      <c r="C962" s="1">
        <v>50</v>
      </c>
      <c r="D962" s="1" t="s">
        <v>145</v>
      </c>
      <c r="E962" s="31">
        <v>331673.52811490453</v>
      </c>
      <c r="F962" s="31">
        <v>429654.1114399489</v>
      </c>
      <c r="G962" s="31">
        <v>616827.99607234879</v>
      </c>
      <c r="H962" s="31">
        <v>776921.30535983585</v>
      </c>
      <c r="I962" s="31">
        <f t="shared" si="196"/>
        <v>538769.23524675949</v>
      </c>
      <c r="J962" s="38">
        <f t="shared" si="197"/>
        <v>0.50956904632055866</v>
      </c>
      <c r="K962" s="31">
        <v>17319559.100289531</v>
      </c>
      <c r="L962" s="31">
        <v>22161803.259694047</v>
      </c>
      <c r="M962" s="31">
        <v>23371400.588152897</v>
      </c>
      <c r="N962" s="31">
        <v>25358006.117143996</v>
      </c>
      <c r="O962" s="31">
        <f t="shared" si="198"/>
        <v>22052692.266320117</v>
      </c>
      <c r="P962" s="7">
        <f t="shared" si="199"/>
        <v>0.33973913662843636</v>
      </c>
      <c r="Q962" s="26">
        <v>0.66244019138755983</v>
      </c>
      <c r="R962" s="8">
        <v>266.70001220703125</v>
      </c>
      <c r="S962" s="7">
        <f t="shared" si="200"/>
        <v>0.59547202868409232</v>
      </c>
      <c r="T962" s="38">
        <f t="shared" si="201"/>
        <v>0.53255045223336284</v>
      </c>
      <c r="U962" s="31">
        <v>0</v>
      </c>
      <c r="V962" s="31">
        <v>5333.701171875</v>
      </c>
      <c r="W962" s="31">
        <v>0</v>
      </c>
      <c r="X962" s="31">
        <v>4777.54150390625</v>
      </c>
      <c r="Y962" s="31">
        <f t="shared" si="202"/>
        <v>2527.8106689453125</v>
      </c>
      <c r="Z962" s="7">
        <f t="shared" si="203"/>
        <v>5.3826782511060822E-2</v>
      </c>
      <c r="AA962" s="31" t="s">
        <v>1087</v>
      </c>
      <c r="AB962" s="31" t="s">
        <v>1088</v>
      </c>
      <c r="AC962" s="31" t="s">
        <v>1087</v>
      </c>
      <c r="AD962" s="31">
        <f t="shared" si="204"/>
        <v>0</v>
      </c>
      <c r="AE962" s="31">
        <f t="shared" si="205"/>
        <v>0</v>
      </c>
      <c r="AF962" s="7">
        <f t="shared" si="206"/>
        <v>0</v>
      </c>
      <c r="AG962" s="38">
        <f t="shared" si="207"/>
        <v>2.6913391255530411E-2</v>
      </c>
      <c r="AH962" s="38">
        <f t="shared" si="208"/>
        <v>35.634429660315064</v>
      </c>
      <c r="AI962" s="38" t="str">
        <f t="shared" si="209"/>
        <v>G4</v>
      </c>
    </row>
    <row r="963" spans="1:35" x14ac:dyDescent="0.25">
      <c r="A963" s="1">
        <v>47541</v>
      </c>
      <c r="B963" s="1" t="s">
        <v>851</v>
      </c>
      <c r="C963" s="1">
        <v>47</v>
      </c>
      <c r="D963" s="1" t="s">
        <v>69</v>
      </c>
      <c r="E963" s="31">
        <v>17530.567944002232</v>
      </c>
      <c r="F963" s="31">
        <v>13083.107969959043</v>
      </c>
      <c r="G963" s="31">
        <v>21756.16124421074</v>
      </c>
      <c r="H963" s="31">
        <v>85608.972558424255</v>
      </c>
      <c r="I963" s="31">
        <f t="shared" ref="I963:I1026" si="210">AVERAGE(E963:H963)</f>
        <v>34494.702429149067</v>
      </c>
      <c r="J963" s="38">
        <f t="shared" ref="J963:J1026" si="211">IF(I963&gt;$J$1127,1,IF(I963&lt;$J$1126,0,(I963-$J$1126)/($J$1127-$J$1126)))</f>
        <v>2.4297009442707376E-2</v>
      </c>
      <c r="K963" s="31">
        <v>36678409.631685287</v>
      </c>
      <c r="L963" s="31">
        <v>40238265.136726253</v>
      </c>
      <c r="M963" s="31">
        <v>39353850.278802827</v>
      </c>
      <c r="N963" s="31">
        <v>40713980.834897175</v>
      </c>
      <c r="O963" s="31">
        <f t="shared" ref="O963:O1026" si="212">AVERAGE(K963:N963)</f>
        <v>39246126.470527887</v>
      </c>
      <c r="P963" s="7">
        <f t="shared" ref="P963:P1026" si="213">IF(O963&gt;$P$1127,1,IF(O963&lt;$P$1126,0,(O963-$P$1126)/($P$1127-$P$1126)))</f>
        <v>0.63324947227520367</v>
      </c>
      <c r="Q963" s="26">
        <v>0.30647160922390282</v>
      </c>
      <c r="R963" s="8">
        <v>16.100000381469727</v>
      </c>
      <c r="S963" s="7">
        <f t="shared" ref="S963:S1026" si="214">IF(R963&gt;$S$1127,1,IF(R963&lt;$S$1126,0,(R963-$S$1126)/($S$1127-$S$1126)))</f>
        <v>3.5947129546909276E-2</v>
      </c>
      <c r="T963" s="38">
        <f t="shared" ref="T963:T1026" si="215">AVERAGE(P963,Q963,S963)</f>
        <v>0.3252227370153386</v>
      </c>
      <c r="U963" s="31">
        <v>56462.7578125</v>
      </c>
      <c r="V963" s="31">
        <v>8687.8525390625</v>
      </c>
      <c r="W963" s="31">
        <v>7668.1484375</v>
      </c>
      <c r="X963" s="31">
        <v>9986.6103515625</v>
      </c>
      <c r="Y963" s="31">
        <f t="shared" ref="Y963:Y1026" si="216">AVERAGE(U963:X963)</f>
        <v>20701.34228515625</v>
      </c>
      <c r="Z963" s="7">
        <f t="shared" ref="Z963:Z1026" si="217">IF(Y963&gt;$Z$1127,1,IF(Y963&lt;$Z$1126,0,(Y963-$Z$1126)/($Z$1127-$Z$1126)))</f>
        <v>0.44081096047238777</v>
      </c>
      <c r="AA963" s="31" t="s">
        <v>1085</v>
      </c>
      <c r="AB963" s="31" t="s">
        <v>1086</v>
      </c>
      <c r="AC963" s="31" t="s">
        <v>1086</v>
      </c>
      <c r="AD963" s="31">
        <f t="shared" ref="AD963:AD1026" si="218">IF(OR(AB963="Adoptado",AC963="Adoptado"),1,0)</f>
        <v>1</v>
      </c>
      <c r="AE963" s="31">
        <f t="shared" ref="AE963:AE1026" si="219">SUM(IF(AA963="Creado",1,0),AD963)</f>
        <v>2</v>
      </c>
      <c r="AF963" s="7">
        <f t="shared" ref="AF963:AF1026" si="220">AE963/$AE$1126</f>
        <v>1</v>
      </c>
      <c r="AG963" s="38">
        <f t="shared" ref="AG963:AG1026" si="221">AVERAGE(Z963,AF963)</f>
        <v>0.72040548023619388</v>
      </c>
      <c r="AH963" s="38">
        <f t="shared" ref="AH963:AH1026" si="222">AVERAGE(J963,T963,AG963)*100</f>
        <v>35.664174223141323</v>
      </c>
      <c r="AI963" s="38" t="str">
        <f t="shared" ref="AI963:AI1026" si="223">IF(OR(A963=5001,A963=8001,A963=11001,A963=13001,A963=17001,A963=23001,A963=50001,A963=52001,A963=54001,A963=66001,A963=68001,A963=73001,A963=76001),"C",IF(AH963&lt;$AI$1126,"G1",IF(AND(AH963&gt;=$AI$1126,AH963&lt;$AI$1127),"G2",IF(AND(AH963&gt;=$AI$1127,AH963&lt;$AI$1128),"G3","G4"))))</f>
        <v>G4</v>
      </c>
    </row>
    <row r="964" spans="1:35" x14ac:dyDescent="0.25">
      <c r="A964" s="1">
        <v>15500</v>
      </c>
      <c r="B964" s="1" t="s">
        <v>975</v>
      </c>
      <c r="C964" s="1">
        <v>15</v>
      </c>
      <c r="D964" s="1" t="s">
        <v>827</v>
      </c>
      <c r="E964" s="31">
        <v>213997.12973972826</v>
      </c>
      <c r="F964" s="31">
        <v>194480.00370800088</v>
      </c>
      <c r="G964" s="31">
        <v>381628.63267335901</v>
      </c>
      <c r="H964" s="31">
        <v>517232.36859307165</v>
      </c>
      <c r="I964" s="31">
        <f t="shared" si="210"/>
        <v>326834.53367853997</v>
      </c>
      <c r="J964" s="38">
        <f t="shared" si="211"/>
        <v>0.30562064595129496</v>
      </c>
      <c r="K964" s="31">
        <v>16088023.7634554</v>
      </c>
      <c r="L964" s="31">
        <v>21880311.483675458</v>
      </c>
      <c r="M964" s="31">
        <v>12832669.89179644</v>
      </c>
      <c r="N964" s="31">
        <v>14263394.464481173</v>
      </c>
      <c r="O964" s="31">
        <f t="shared" si="212"/>
        <v>16266099.900852118</v>
      </c>
      <c r="P964" s="7">
        <f t="shared" si="213"/>
        <v>0.24095580763975322</v>
      </c>
      <c r="Q964" s="26">
        <v>0.10621030345800989</v>
      </c>
      <c r="R964" s="8">
        <v>102.40000152587891</v>
      </c>
      <c r="S964" s="7">
        <f t="shared" si="214"/>
        <v>0.22863267287192754</v>
      </c>
      <c r="T964" s="38">
        <f t="shared" si="215"/>
        <v>0.19193292798989689</v>
      </c>
      <c r="U964" s="31">
        <v>18898.962890625</v>
      </c>
      <c r="V964" s="31">
        <v>0</v>
      </c>
      <c r="W964" s="31">
        <v>2804.029052734375</v>
      </c>
      <c r="X964" s="31">
        <v>6175.01611328125</v>
      </c>
      <c r="Y964" s="31">
        <f t="shared" si="216"/>
        <v>6969.5020141601563</v>
      </c>
      <c r="Z964" s="7">
        <f t="shared" si="217"/>
        <v>0.14840742375817351</v>
      </c>
      <c r="AA964" s="31" t="s">
        <v>1085</v>
      </c>
      <c r="AB964" s="31" t="s">
        <v>1086</v>
      </c>
      <c r="AC964" s="31" t="s">
        <v>1087</v>
      </c>
      <c r="AD964" s="31">
        <f t="shared" si="218"/>
        <v>1</v>
      </c>
      <c r="AE964" s="31">
        <f t="shared" si="219"/>
        <v>2</v>
      </c>
      <c r="AF964" s="7">
        <f t="shared" si="220"/>
        <v>1</v>
      </c>
      <c r="AG964" s="38">
        <f t="shared" si="221"/>
        <v>0.57420371187908681</v>
      </c>
      <c r="AH964" s="38">
        <f t="shared" si="222"/>
        <v>35.725242860675955</v>
      </c>
      <c r="AI964" s="38" t="str">
        <f t="shared" si="223"/>
        <v>G4</v>
      </c>
    </row>
    <row r="965" spans="1:35" x14ac:dyDescent="0.25">
      <c r="A965" s="1">
        <v>50001</v>
      </c>
      <c r="B965" s="1" t="s">
        <v>916</v>
      </c>
      <c r="C965" s="1">
        <v>50</v>
      </c>
      <c r="D965" s="1" t="s">
        <v>145</v>
      </c>
      <c r="E965" s="31">
        <v>327888.53530231636</v>
      </c>
      <c r="F965" s="31">
        <v>341158.5078650603</v>
      </c>
      <c r="G965" s="31">
        <v>380873.26961092156</v>
      </c>
      <c r="H965" s="31">
        <v>422376.36837395839</v>
      </c>
      <c r="I965" s="31">
        <f t="shared" si="210"/>
        <v>368074.17028806417</v>
      </c>
      <c r="J965" s="38">
        <f t="shared" si="211"/>
        <v>0.34530625598158465</v>
      </c>
      <c r="K965" s="31">
        <v>15027676.007529804</v>
      </c>
      <c r="L965" s="31">
        <v>16179392.596992929</v>
      </c>
      <c r="M965" s="31">
        <v>15355198.527662728</v>
      </c>
      <c r="N965" s="31">
        <v>13283623.904002924</v>
      </c>
      <c r="O965" s="31">
        <f t="shared" si="212"/>
        <v>14961472.759047095</v>
      </c>
      <c r="P965" s="7">
        <f t="shared" si="213"/>
        <v>0.21868442510284489</v>
      </c>
      <c r="Q965" s="26">
        <v>0.95100016306445589</v>
      </c>
      <c r="R965" s="8">
        <v>386</v>
      </c>
      <c r="S965" s="7">
        <f t="shared" si="214"/>
        <v>0.8618379923193713</v>
      </c>
      <c r="T965" s="38">
        <f t="shared" si="215"/>
        <v>0.6771741934955573</v>
      </c>
      <c r="U965" s="31">
        <v>6703.2333984375</v>
      </c>
      <c r="V965" s="31">
        <v>7153.20751953125</v>
      </c>
      <c r="W965" s="31">
        <v>1789.4246826171875</v>
      </c>
      <c r="X965" s="31">
        <v>2937.204833984375</v>
      </c>
      <c r="Y965" s="31">
        <f t="shared" si="216"/>
        <v>4645.7676086425781</v>
      </c>
      <c r="Z965" s="7">
        <f t="shared" si="217"/>
        <v>9.8926207464608659E-2</v>
      </c>
      <c r="AA965" s="31" t="s">
        <v>1087</v>
      </c>
      <c r="AB965" s="31" t="s">
        <v>1087</v>
      </c>
      <c r="AC965" s="31" t="s">
        <v>1087</v>
      </c>
      <c r="AD965" s="31">
        <f t="shared" si="218"/>
        <v>0</v>
      </c>
      <c r="AE965" s="31">
        <f t="shared" si="219"/>
        <v>0</v>
      </c>
      <c r="AF965" s="7">
        <f t="shared" si="220"/>
        <v>0</v>
      </c>
      <c r="AG965" s="38">
        <f t="shared" si="221"/>
        <v>4.946310373230433E-2</v>
      </c>
      <c r="AH965" s="38">
        <f t="shared" si="222"/>
        <v>35.73145177364821</v>
      </c>
      <c r="AI965" s="38" t="str">
        <f t="shared" si="223"/>
        <v>C</v>
      </c>
    </row>
    <row r="966" spans="1:35" x14ac:dyDescent="0.25">
      <c r="A966" s="1">
        <v>20060</v>
      </c>
      <c r="B966" s="1" t="s">
        <v>149</v>
      </c>
      <c r="C966" s="1">
        <v>20</v>
      </c>
      <c r="D966" s="1" t="s">
        <v>28</v>
      </c>
      <c r="E966" s="31">
        <v>88399.721906427629</v>
      </c>
      <c r="F966" s="31">
        <v>112908.66585640238</v>
      </c>
      <c r="G966" s="31">
        <v>170924.23169592718</v>
      </c>
      <c r="H966" s="31">
        <v>176501.82970201026</v>
      </c>
      <c r="I966" s="31">
        <f t="shared" si="210"/>
        <v>137183.61229019187</v>
      </c>
      <c r="J966" s="38">
        <f t="shared" si="211"/>
        <v>0.12311630966514778</v>
      </c>
      <c r="K966" s="31">
        <v>5932961.6579323057</v>
      </c>
      <c r="L966" s="31">
        <v>6026090.6350331688</v>
      </c>
      <c r="M966" s="31">
        <v>6416211.3586382931</v>
      </c>
      <c r="N966" s="31">
        <v>6565359.5014440613</v>
      </c>
      <c r="O966" s="31">
        <f t="shared" si="212"/>
        <v>6235155.7882619575</v>
      </c>
      <c r="P966" s="7">
        <f t="shared" si="213"/>
        <v>6.9716848722530658E-2</v>
      </c>
      <c r="Q966" s="26">
        <v>0.90982066151202745</v>
      </c>
      <c r="R966" s="8">
        <v>154.19999694824219</v>
      </c>
      <c r="S966" s="7">
        <f t="shared" si="214"/>
        <v>0.34428864193141506</v>
      </c>
      <c r="T966" s="38">
        <f t="shared" si="215"/>
        <v>0.44127538405532435</v>
      </c>
      <c r="U966" s="31">
        <v>618.839111328125</v>
      </c>
      <c r="V966" s="31">
        <v>1060.37353515625</v>
      </c>
      <c r="W966" s="31">
        <v>1407.7642822265625</v>
      </c>
      <c r="X966" s="31">
        <v>1466.7095947265625</v>
      </c>
      <c r="Y966" s="31">
        <f t="shared" si="216"/>
        <v>1138.421630859375</v>
      </c>
      <c r="Z966" s="7">
        <f t="shared" si="217"/>
        <v>2.4241362014553805E-2</v>
      </c>
      <c r="AA966" s="31" t="s">
        <v>1085</v>
      </c>
      <c r="AB966" s="31" t="s">
        <v>1086</v>
      </c>
      <c r="AC966" s="31" t="s">
        <v>1087</v>
      </c>
      <c r="AD966" s="31">
        <f t="shared" si="218"/>
        <v>1</v>
      </c>
      <c r="AE966" s="31">
        <f t="shared" si="219"/>
        <v>2</v>
      </c>
      <c r="AF966" s="7">
        <f t="shared" si="220"/>
        <v>1</v>
      </c>
      <c r="AG966" s="38">
        <f t="shared" si="221"/>
        <v>0.51212068100727692</v>
      </c>
      <c r="AH966" s="38">
        <f t="shared" si="222"/>
        <v>35.883745824258298</v>
      </c>
      <c r="AI966" s="38" t="str">
        <f t="shared" si="223"/>
        <v>G4</v>
      </c>
    </row>
    <row r="967" spans="1:35" x14ac:dyDescent="0.25">
      <c r="A967" s="1">
        <v>68320</v>
      </c>
      <c r="B967" s="1" t="s">
        <v>88</v>
      </c>
      <c r="C967" s="1">
        <v>68</v>
      </c>
      <c r="D967" s="1" t="s">
        <v>350</v>
      </c>
      <c r="E967" s="31">
        <v>522378.45534637</v>
      </c>
      <c r="F967" s="31">
        <v>185876.76883947587</v>
      </c>
      <c r="G967" s="31">
        <v>150039.27803913801</v>
      </c>
      <c r="H967" s="31">
        <v>228907.70144578867</v>
      </c>
      <c r="I967" s="31">
        <f t="shared" si="210"/>
        <v>271800.55091769312</v>
      </c>
      <c r="J967" s="38">
        <f t="shared" si="211"/>
        <v>0.25266049989229084</v>
      </c>
      <c r="K967" s="31">
        <v>11336848.081424979</v>
      </c>
      <c r="L967" s="31">
        <v>11712306.283361198</v>
      </c>
      <c r="M967" s="31">
        <v>12170880.148085844</v>
      </c>
      <c r="N967" s="31">
        <v>12495696.975059377</v>
      </c>
      <c r="O967" s="31">
        <f t="shared" si="212"/>
        <v>11928932.87198285</v>
      </c>
      <c r="P967" s="7">
        <f t="shared" si="213"/>
        <v>0.16691572144871361</v>
      </c>
      <c r="Q967" s="26">
        <v>0.32443229604709839</v>
      </c>
      <c r="R967" s="8">
        <v>164.5</v>
      </c>
      <c r="S967" s="7">
        <f t="shared" si="214"/>
        <v>0.36728588014646779</v>
      </c>
      <c r="T967" s="38">
        <f t="shared" si="215"/>
        <v>0.28621129921409327</v>
      </c>
      <c r="U967" s="31">
        <v>0</v>
      </c>
      <c r="V967" s="31">
        <v>0</v>
      </c>
      <c r="W967" s="31">
        <v>3665.707763671875</v>
      </c>
      <c r="X967" s="31">
        <v>10513.0361328125</v>
      </c>
      <c r="Y967" s="31">
        <f t="shared" si="216"/>
        <v>3544.6859741210938</v>
      </c>
      <c r="Z967" s="7">
        <f t="shared" si="217"/>
        <v>7.547995715938316E-2</v>
      </c>
      <c r="AA967" s="31" t="s">
        <v>1085</v>
      </c>
      <c r="AB967" s="31" t="s">
        <v>1086</v>
      </c>
      <c r="AC967" s="31" t="s">
        <v>1087</v>
      </c>
      <c r="AD967" s="31">
        <f t="shared" si="218"/>
        <v>1</v>
      </c>
      <c r="AE967" s="31">
        <f t="shared" si="219"/>
        <v>2</v>
      </c>
      <c r="AF967" s="7">
        <f t="shared" si="220"/>
        <v>1</v>
      </c>
      <c r="AG967" s="38">
        <f t="shared" si="221"/>
        <v>0.53773997857969158</v>
      </c>
      <c r="AH967" s="38">
        <f t="shared" si="222"/>
        <v>35.887059256202527</v>
      </c>
      <c r="AI967" s="38" t="str">
        <f t="shared" si="223"/>
        <v>G4</v>
      </c>
    </row>
    <row r="968" spans="1:35" x14ac:dyDescent="0.25">
      <c r="A968" s="1">
        <v>63111</v>
      </c>
      <c r="B968" s="1" t="s">
        <v>133</v>
      </c>
      <c r="C968" s="1">
        <v>63</v>
      </c>
      <c r="D968" s="1" t="s">
        <v>1184</v>
      </c>
      <c r="E968" s="31">
        <v>198927.4682030587</v>
      </c>
      <c r="F968" s="31">
        <v>163468.14545967089</v>
      </c>
      <c r="G968" s="31">
        <v>225507.14674033603</v>
      </c>
      <c r="H968" s="31">
        <v>206703.8566031894</v>
      </c>
      <c r="I968" s="31">
        <f t="shared" si="210"/>
        <v>198651.65425156377</v>
      </c>
      <c r="J968" s="38">
        <f t="shared" si="211"/>
        <v>0.18226806130888354</v>
      </c>
      <c r="K968" s="31">
        <v>20058634.989589311</v>
      </c>
      <c r="L968" s="31">
        <v>19197578.809419136</v>
      </c>
      <c r="M968" s="31">
        <v>21262708.639414925</v>
      </c>
      <c r="N968" s="31">
        <v>19628529.266783208</v>
      </c>
      <c r="O968" s="31">
        <f t="shared" si="212"/>
        <v>20036862.926301643</v>
      </c>
      <c r="P968" s="7">
        <f t="shared" si="213"/>
        <v>0.30532677088648208</v>
      </c>
      <c r="Q968" s="26">
        <v>0.41934345217084362</v>
      </c>
      <c r="R968" s="8">
        <v>206.80000305175781</v>
      </c>
      <c r="S968" s="7">
        <f t="shared" si="214"/>
        <v>0.46173082756934403</v>
      </c>
      <c r="T968" s="38">
        <f t="shared" si="215"/>
        <v>0.39546701687555652</v>
      </c>
      <c r="U968" s="31">
        <v>185087.640625</v>
      </c>
      <c r="V968" s="31">
        <v>4896.6162109375</v>
      </c>
      <c r="W968" s="31">
        <v>187000.765625</v>
      </c>
      <c r="X968" s="31">
        <v>2823.861572265625</v>
      </c>
      <c r="Y968" s="31">
        <f t="shared" si="216"/>
        <v>94952.221008300781</v>
      </c>
      <c r="Z968" s="7">
        <f t="shared" si="217"/>
        <v>1</v>
      </c>
      <c r="AA968" s="31" t="s">
        <v>1087</v>
      </c>
      <c r="AB968" s="31" t="s">
        <v>1088</v>
      </c>
      <c r="AC968" s="31" t="s">
        <v>1087</v>
      </c>
      <c r="AD968" s="31">
        <f t="shared" si="218"/>
        <v>0</v>
      </c>
      <c r="AE968" s="31">
        <f t="shared" si="219"/>
        <v>0</v>
      </c>
      <c r="AF968" s="7">
        <f t="shared" si="220"/>
        <v>0</v>
      </c>
      <c r="AG968" s="38">
        <f t="shared" si="221"/>
        <v>0.5</v>
      </c>
      <c r="AH968" s="38">
        <f t="shared" si="222"/>
        <v>35.924502606147996</v>
      </c>
      <c r="AI968" s="38" t="str">
        <f t="shared" si="223"/>
        <v>G4</v>
      </c>
    </row>
    <row r="969" spans="1:35" x14ac:dyDescent="0.25">
      <c r="A969" s="1">
        <v>73148</v>
      </c>
      <c r="B969" s="1" t="s">
        <v>694</v>
      </c>
      <c r="C969" s="1">
        <v>73</v>
      </c>
      <c r="D969" s="1" t="s">
        <v>35</v>
      </c>
      <c r="E969" s="31">
        <v>305540.57765047107</v>
      </c>
      <c r="F969" s="31">
        <v>522096.13271487888</v>
      </c>
      <c r="G969" s="31">
        <v>655794.07217398798</v>
      </c>
      <c r="H969" s="31">
        <v>554531.8891581007</v>
      </c>
      <c r="I969" s="31">
        <f t="shared" si="210"/>
        <v>509490.66792435967</v>
      </c>
      <c r="J969" s="38">
        <f t="shared" si="211"/>
        <v>0.48139377853136589</v>
      </c>
      <c r="K969" s="31">
        <v>8228914.0473306682</v>
      </c>
      <c r="L969" s="31">
        <v>9062826.8153734095</v>
      </c>
      <c r="M969" s="31">
        <v>8644480.3655489162</v>
      </c>
      <c r="N969" s="31">
        <v>8495557.9498957749</v>
      </c>
      <c r="O969" s="31">
        <f t="shared" si="212"/>
        <v>8607944.7945371922</v>
      </c>
      <c r="P969" s="7">
        <f t="shared" si="213"/>
        <v>0.11022289826325382</v>
      </c>
      <c r="Q969" s="26">
        <v>0.77891504605936546</v>
      </c>
      <c r="R969" s="8">
        <v>382.60000610351563</v>
      </c>
      <c r="S969" s="7">
        <f t="shared" si="214"/>
        <v>0.85424668684360905</v>
      </c>
      <c r="T969" s="38">
        <f t="shared" si="215"/>
        <v>0.58112821038874285</v>
      </c>
      <c r="U969" s="31">
        <v>0</v>
      </c>
      <c r="V969" s="31">
        <v>0</v>
      </c>
      <c r="W969" s="31">
        <v>3414.12109375</v>
      </c>
      <c r="X969" s="31">
        <v>3574.434326171875</v>
      </c>
      <c r="Y969" s="31">
        <f t="shared" si="216"/>
        <v>1747.1388549804688</v>
      </c>
      <c r="Z969" s="7">
        <f t="shared" si="217"/>
        <v>3.7203285957684226E-2</v>
      </c>
      <c r="AA969" s="31" t="s">
        <v>1087</v>
      </c>
      <c r="AB969" s="31" t="s">
        <v>1088</v>
      </c>
      <c r="AC969" s="31" t="s">
        <v>1087</v>
      </c>
      <c r="AD969" s="31">
        <f t="shared" si="218"/>
        <v>0</v>
      </c>
      <c r="AE969" s="31">
        <f t="shared" si="219"/>
        <v>0</v>
      </c>
      <c r="AF969" s="7">
        <f t="shared" si="220"/>
        <v>0</v>
      </c>
      <c r="AG969" s="38">
        <f t="shared" si="221"/>
        <v>1.8601642978842113E-2</v>
      </c>
      <c r="AH969" s="38">
        <f t="shared" si="222"/>
        <v>36.037454396631688</v>
      </c>
      <c r="AI969" s="38" t="str">
        <f t="shared" si="223"/>
        <v>G4</v>
      </c>
    </row>
    <row r="970" spans="1:35" x14ac:dyDescent="0.25">
      <c r="A970" s="1">
        <v>15407</v>
      </c>
      <c r="B970" s="1" t="s">
        <v>1112</v>
      </c>
      <c r="C970" s="1">
        <v>15</v>
      </c>
      <c r="D970" s="1" t="s">
        <v>827</v>
      </c>
      <c r="E970" s="31">
        <v>392373.28890352009</v>
      </c>
      <c r="F970" s="31">
        <v>512986.76031960885</v>
      </c>
      <c r="G970" s="31">
        <v>506903.30203576409</v>
      </c>
      <c r="H970" s="31">
        <v>520589.20875916944</v>
      </c>
      <c r="I970" s="31">
        <f t="shared" si="210"/>
        <v>483213.14000451565</v>
      </c>
      <c r="J970" s="38">
        <f t="shared" si="211"/>
        <v>0.45610646246063852</v>
      </c>
      <c r="K970" s="31">
        <v>14256292.069946669</v>
      </c>
      <c r="L970" s="31">
        <v>14773046.49130545</v>
      </c>
      <c r="M970" s="31">
        <v>19545782.004946951</v>
      </c>
      <c r="N970" s="31">
        <v>11514130.789298475</v>
      </c>
      <c r="O970" s="31">
        <f t="shared" si="212"/>
        <v>15022312.838874385</v>
      </c>
      <c r="P970" s="7">
        <f t="shared" si="213"/>
        <v>0.21972303042385247</v>
      </c>
      <c r="Q970" s="26">
        <v>0.60237892948173322</v>
      </c>
      <c r="R970" s="8">
        <v>553.5</v>
      </c>
      <c r="S970" s="7">
        <f t="shared" si="214"/>
        <v>1</v>
      </c>
      <c r="T970" s="38">
        <f t="shared" si="215"/>
        <v>0.60736731996852855</v>
      </c>
      <c r="U970" s="31">
        <v>5725.96484375</v>
      </c>
      <c r="V970" s="31">
        <v>1354.8350830078125</v>
      </c>
      <c r="W970" s="31">
        <v>0</v>
      </c>
      <c r="X970" s="31">
        <v>0</v>
      </c>
      <c r="Y970" s="31">
        <f t="shared" si="216"/>
        <v>1770.1999816894531</v>
      </c>
      <c r="Z970" s="7">
        <f t="shared" si="217"/>
        <v>3.7694345777580643E-2</v>
      </c>
      <c r="AA970" s="31" t="s">
        <v>1087</v>
      </c>
      <c r="AB970" s="31" t="s">
        <v>1088</v>
      </c>
      <c r="AC970" s="31" t="s">
        <v>1087</v>
      </c>
      <c r="AD970" s="31">
        <f t="shared" si="218"/>
        <v>0</v>
      </c>
      <c r="AE970" s="31">
        <f t="shared" si="219"/>
        <v>0</v>
      </c>
      <c r="AF970" s="7">
        <f t="shared" si="220"/>
        <v>0</v>
      </c>
      <c r="AG970" s="38">
        <f t="shared" si="221"/>
        <v>1.8847172888790321E-2</v>
      </c>
      <c r="AH970" s="38">
        <f t="shared" si="222"/>
        <v>36.07736517726525</v>
      </c>
      <c r="AI970" s="38" t="str">
        <f t="shared" si="223"/>
        <v>G4</v>
      </c>
    </row>
    <row r="971" spans="1:35" x14ac:dyDescent="0.25">
      <c r="A971" s="1">
        <v>73443</v>
      </c>
      <c r="B971" s="1" t="s">
        <v>1195</v>
      </c>
      <c r="C971" s="1">
        <v>73</v>
      </c>
      <c r="D971" s="1" t="s">
        <v>35</v>
      </c>
      <c r="E971" s="31">
        <v>233859.37374803622</v>
      </c>
      <c r="F971" s="31">
        <v>287083.66054606863</v>
      </c>
      <c r="G971" s="31">
        <v>322561.76966282114</v>
      </c>
      <c r="H971" s="31">
        <v>292028.48169495765</v>
      </c>
      <c r="I971" s="31">
        <f t="shared" si="210"/>
        <v>283883.32141297089</v>
      </c>
      <c r="J971" s="38">
        <f t="shared" si="211"/>
        <v>0.26428795729453047</v>
      </c>
      <c r="K971" s="31">
        <v>8790496.1192333847</v>
      </c>
      <c r="L971" s="31">
        <v>10730968.441868907</v>
      </c>
      <c r="M971" s="31">
        <v>10977403.036681017</v>
      </c>
      <c r="N971" s="31">
        <v>11179009.353929223</v>
      </c>
      <c r="O971" s="31">
        <f t="shared" si="212"/>
        <v>10419469.237928133</v>
      </c>
      <c r="P971" s="7">
        <f t="shared" si="213"/>
        <v>0.14114756061383149</v>
      </c>
      <c r="Q971" s="26">
        <v>0.72764117805998374</v>
      </c>
      <c r="R971" s="8">
        <v>374.10000610351563</v>
      </c>
      <c r="S971" s="7">
        <f t="shared" si="214"/>
        <v>0.83526838908528089</v>
      </c>
      <c r="T971" s="38">
        <f t="shared" si="215"/>
        <v>0.56801904258636537</v>
      </c>
      <c r="U971" s="31">
        <v>0</v>
      </c>
      <c r="V971" s="31">
        <v>0</v>
      </c>
      <c r="W971" s="31">
        <v>437.13436889648438</v>
      </c>
      <c r="X971" s="31">
        <v>0</v>
      </c>
      <c r="Y971" s="31">
        <f t="shared" si="216"/>
        <v>109.28359222412109</v>
      </c>
      <c r="Z971" s="7">
        <f t="shared" si="217"/>
        <v>2.3270667471031567E-3</v>
      </c>
      <c r="AA971" s="31" t="s">
        <v>1085</v>
      </c>
      <c r="AB971" s="31" t="s">
        <v>1088</v>
      </c>
      <c r="AC971" s="31" t="s">
        <v>1088</v>
      </c>
      <c r="AD971" s="31">
        <f t="shared" si="218"/>
        <v>0</v>
      </c>
      <c r="AE971" s="31">
        <f t="shared" si="219"/>
        <v>1</v>
      </c>
      <c r="AF971" s="7">
        <f t="shared" si="220"/>
        <v>0.5</v>
      </c>
      <c r="AG971" s="38">
        <f t="shared" si="221"/>
        <v>0.25116353337355157</v>
      </c>
      <c r="AH971" s="38">
        <f t="shared" si="222"/>
        <v>36.115684441814913</v>
      </c>
      <c r="AI971" s="38" t="str">
        <f t="shared" si="223"/>
        <v>G4</v>
      </c>
    </row>
    <row r="972" spans="1:35" x14ac:dyDescent="0.25">
      <c r="A972" s="1">
        <v>5101</v>
      </c>
      <c r="B972" s="1" t="s">
        <v>77</v>
      </c>
      <c r="C972" s="1">
        <v>5</v>
      </c>
      <c r="D972" s="1" t="s">
        <v>15</v>
      </c>
      <c r="E972" s="31">
        <v>156489.09005587589</v>
      </c>
      <c r="F972" s="31">
        <v>181003.23260828451</v>
      </c>
      <c r="G972" s="31">
        <v>205791.17100810655</v>
      </c>
      <c r="H972" s="31">
        <v>217553.8155022338</v>
      </c>
      <c r="I972" s="31">
        <f t="shared" si="210"/>
        <v>190209.32729362519</v>
      </c>
      <c r="J972" s="38">
        <f t="shared" si="211"/>
        <v>0.17414386519694261</v>
      </c>
      <c r="K972" s="31">
        <v>8470078.115547359</v>
      </c>
      <c r="L972" s="31">
        <v>10294849.249476172</v>
      </c>
      <c r="M972" s="31">
        <v>10901216.816722075</v>
      </c>
      <c r="N972" s="31">
        <v>10127682.572478136</v>
      </c>
      <c r="O972" s="31">
        <f t="shared" si="212"/>
        <v>9948456.6885559354</v>
      </c>
      <c r="P972" s="7">
        <f t="shared" si="213"/>
        <v>0.13310687195221205</v>
      </c>
      <c r="Q972" s="26">
        <v>0.59813912272928671</v>
      </c>
      <c r="R972" s="8">
        <v>226.30000305175781</v>
      </c>
      <c r="S972" s="7">
        <f t="shared" si="214"/>
        <v>0.50526927536786148</v>
      </c>
      <c r="T972" s="38">
        <f t="shared" si="215"/>
        <v>0.41217175668312006</v>
      </c>
      <c r="U972" s="31">
        <v>0</v>
      </c>
      <c r="V972" s="31">
        <v>0</v>
      </c>
      <c r="W972" s="31">
        <v>0</v>
      </c>
      <c r="X972" s="31">
        <v>0</v>
      </c>
      <c r="Y972" s="31">
        <f t="shared" si="216"/>
        <v>0</v>
      </c>
      <c r="Z972" s="7">
        <f t="shared" si="217"/>
        <v>0</v>
      </c>
      <c r="AA972" s="31" t="s">
        <v>1085</v>
      </c>
      <c r="AB972" s="31" t="s">
        <v>1086</v>
      </c>
      <c r="AC972" s="31" t="s">
        <v>1088</v>
      </c>
      <c r="AD972" s="31">
        <f t="shared" si="218"/>
        <v>1</v>
      </c>
      <c r="AE972" s="31">
        <f t="shared" si="219"/>
        <v>2</v>
      </c>
      <c r="AF972" s="7">
        <f t="shared" si="220"/>
        <v>1</v>
      </c>
      <c r="AG972" s="38">
        <f t="shared" si="221"/>
        <v>0.5</v>
      </c>
      <c r="AH972" s="38">
        <f t="shared" si="222"/>
        <v>36.210520729335421</v>
      </c>
      <c r="AI972" s="38" t="str">
        <f t="shared" si="223"/>
        <v>G4</v>
      </c>
    </row>
    <row r="973" spans="1:35" x14ac:dyDescent="0.25">
      <c r="A973" s="1">
        <v>5667</v>
      </c>
      <c r="B973" s="1" t="s">
        <v>225</v>
      </c>
      <c r="C973" s="1">
        <v>5</v>
      </c>
      <c r="D973" s="1" t="s">
        <v>15</v>
      </c>
      <c r="E973" s="31">
        <v>135971.57530841092</v>
      </c>
      <c r="F973" s="31">
        <v>129219.54635481746</v>
      </c>
      <c r="G973" s="31">
        <v>179635.00521833141</v>
      </c>
      <c r="H973" s="31">
        <v>283367.56490228354</v>
      </c>
      <c r="I973" s="31">
        <f t="shared" si="210"/>
        <v>182048.42294596083</v>
      </c>
      <c r="J973" s="38">
        <f t="shared" si="211"/>
        <v>0.16629048689241346</v>
      </c>
      <c r="K973" s="31">
        <v>16238331.945974959</v>
      </c>
      <c r="L973" s="31">
        <v>15033418.883228559</v>
      </c>
      <c r="M973" s="31">
        <v>16754738.646008981</v>
      </c>
      <c r="N973" s="31">
        <v>16054261.53143581</v>
      </c>
      <c r="O973" s="31">
        <f t="shared" si="212"/>
        <v>16020187.751662077</v>
      </c>
      <c r="P973" s="7">
        <f t="shared" si="213"/>
        <v>0.23675782388670388</v>
      </c>
      <c r="Q973" s="26">
        <v>0.48243451463790449</v>
      </c>
      <c r="R973" s="8">
        <v>125.40000152587891</v>
      </c>
      <c r="S973" s="7">
        <f t="shared" si="214"/>
        <v>0.27998571386505072</v>
      </c>
      <c r="T973" s="38">
        <f t="shared" si="215"/>
        <v>0.33305935079655308</v>
      </c>
      <c r="U973" s="31">
        <v>15630.5517578125</v>
      </c>
      <c r="V973" s="31">
        <v>10562.68359375</v>
      </c>
      <c r="W973" s="31">
        <v>31826.30859375</v>
      </c>
      <c r="X973" s="31">
        <v>69434.8203125</v>
      </c>
      <c r="Y973" s="31">
        <f t="shared" si="216"/>
        <v>31863.591064453125</v>
      </c>
      <c r="Z973" s="7">
        <f t="shared" si="217"/>
        <v>0.67849804074262521</v>
      </c>
      <c r="AA973" s="31" t="s">
        <v>1087</v>
      </c>
      <c r="AB973" s="31" t="s">
        <v>1086</v>
      </c>
      <c r="AC973" s="31" t="s">
        <v>1086</v>
      </c>
      <c r="AD973" s="31">
        <f t="shared" si="218"/>
        <v>1</v>
      </c>
      <c r="AE973" s="31">
        <f t="shared" si="219"/>
        <v>1</v>
      </c>
      <c r="AF973" s="7">
        <f t="shared" si="220"/>
        <v>0.5</v>
      </c>
      <c r="AG973" s="38">
        <f t="shared" si="221"/>
        <v>0.58924902037131255</v>
      </c>
      <c r="AH973" s="38">
        <f t="shared" si="222"/>
        <v>36.286628602009301</v>
      </c>
      <c r="AI973" s="38" t="str">
        <f t="shared" si="223"/>
        <v>G4</v>
      </c>
    </row>
    <row r="974" spans="1:35" x14ac:dyDescent="0.25">
      <c r="A974" s="1">
        <v>5079</v>
      </c>
      <c r="B974" s="1" t="s">
        <v>533</v>
      </c>
      <c r="C974" s="1">
        <v>5</v>
      </c>
      <c r="D974" s="1" t="s">
        <v>15</v>
      </c>
      <c r="E974" s="31">
        <v>285662.74665130919</v>
      </c>
      <c r="F974" s="31">
        <v>297318.166388974</v>
      </c>
      <c r="G974" s="31">
        <v>325257.51520548365</v>
      </c>
      <c r="H974" s="31">
        <v>306686.68549552211</v>
      </c>
      <c r="I974" s="31">
        <f t="shared" si="210"/>
        <v>303731.27843532222</v>
      </c>
      <c r="J974" s="38">
        <f t="shared" si="211"/>
        <v>0.28338798695155881</v>
      </c>
      <c r="K974" s="31">
        <v>15086539.112507645</v>
      </c>
      <c r="L974" s="31">
        <v>14531709.051828127</v>
      </c>
      <c r="M974" s="31">
        <v>16388265.703598268</v>
      </c>
      <c r="N974" s="31">
        <v>18415419.131563421</v>
      </c>
      <c r="O974" s="31">
        <f t="shared" si="212"/>
        <v>16105483.249874365</v>
      </c>
      <c r="P974" s="7">
        <f t="shared" si="213"/>
        <v>0.23821390939074588</v>
      </c>
      <c r="Q974" s="26">
        <v>0.45952209701910013</v>
      </c>
      <c r="R974" s="8">
        <v>224.10000610351563</v>
      </c>
      <c r="S974" s="7">
        <f t="shared" si="214"/>
        <v>0.50035725217360816</v>
      </c>
      <c r="T974" s="38">
        <f t="shared" si="215"/>
        <v>0.39936441952781809</v>
      </c>
      <c r="U974" s="31">
        <v>37519.484375</v>
      </c>
      <c r="V974" s="31">
        <v>11335.16796875</v>
      </c>
      <c r="W974" s="31">
        <v>6644.3017578125</v>
      </c>
      <c r="X974" s="31">
        <v>5429.37353515625</v>
      </c>
      <c r="Y974" s="31">
        <f t="shared" si="216"/>
        <v>15232.081909179688</v>
      </c>
      <c r="Z974" s="7">
        <f t="shared" si="217"/>
        <v>0.32434943415211015</v>
      </c>
      <c r="AA974" s="31" t="s">
        <v>1087</v>
      </c>
      <c r="AB974" s="31" t="s">
        <v>1086</v>
      </c>
      <c r="AC974" s="31" t="s">
        <v>1088</v>
      </c>
      <c r="AD974" s="31">
        <f t="shared" si="218"/>
        <v>1</v>
      </c>
      <c r="AE974" s="31">
        <f t="shared" si="219"/>
        <v>1</v>
      </c>
      <c r="AF974" s="7">
        <f t="shared" si="220"/>
        <v>0.5</v>
      </c>
      <c r="AG974" s="38">
        <f t="shared" si="221"/>
        <v>0.41217471707605507</v>
      </c>
      <c r="AH974" s="38">
        <f t="shared" si="222"/>
        <v>36.497570785181061</v>
      </c>
      <c r="AI974" s="38" t="str">
        <f t="shared" si="223"/>
        <v>G4</v>
      </c>
    </row>
    <row r="975" spans="1:35" x14ac:dyDescent="0.25">
      <c r="A975" s="1">
        <v>15572</v>
      </c>
      <c r="B975" s="1" t="s">
        <v>806</v>
      </c>
      <c r="C975" s="1">
        <v>15</v>
      </c>
      <c r="D975" s="1" t="s">
        <v>827</v>
      </c>
      <c r="E975" s="31">
        <v>487073.92095901998</v>
      </c>
      <c r="F975" s="31">
        <v>473048.5358642959</v>
      </c>
      <c r="G975" s="31">
        <v>439201.17490570276</v>
      </c>
      <c r="H975" s="31">
        <v>470931.16062808607</v>
      </c>
      <c r="I975" s="31">
        <f t="shared" si="210"/>
        <v>467563.69808927621</v>
      </c>
      <c r="J975" s="38">
        <f t="shared" si="211"/>
        <v>0.44104673594266935</v>
      </c>
      <c r="K975" s="31">
        <v>57313189.076661646</v>
      </c>
      <c r="L975" s="31">
        <v>53728890.797802635</v>
      </c>
      <c r="M975" s="31">
        <v>52309942.425369233</v>
      </c>
      <c r="N975" s="31">
        <v>38390338.778433651</v>
      </c>
      <c r="O975" s="31">
        <f t="shared" si="212"/>
        <v>50435590.269566789</v>
      </c>
      <c r="P975" s="7">
        <f t="shared" si="213"/>
        <v>0.82426560298860763</v>
      </c>
      <c r="Q975" s="26">
        <v>0.68230655138733132</v>
      </c>
      <c r="R975" s="8">
        <v>206.80000305175781</v>
      </c>
      <c r="S975" s="7">
        <f t="shared" si="214"/>
        <v>0.46173082756934403</v>
      </c>
      <c r="T975" s="38">
        <f t="shared" si="215"/>
        <v>0.65610099398176092</v>
      </c>
      <c r="U975" s="31">
        <v>0</v>
      </c>
      <c r="V975" s="31">
        <v>0</v>
      </c>
      <c r="W975" s="31">
        <v>0</v>
      </c>
      <c r="X975" s="31">
        <v>0</v>
      </c>
      <c r="Y975" s="31">
        <f t="shared" si="216"/>
        <v>0</v>
      </c>
      <c r="Z975" s="7">
        <f t="shared" si="217"/>
        <v>0</v>
      </c>
      <c r="AA975" s="31" t="s">
        <v>1087</v>
      </c>
      <c r="AB975" s="31" t="s">
        <v>1088</v>
      </c>
      <c r="AC975" s="31" t="s">
        <v>1088</v>
      </c>
      <c r="AD975" s="31">
        <f t="shared" si="218"/>
        <v>0</v>
      </c>
      <c r="AE975" s="31">
        <f t="shared" si="219"/>
        <v>0</v>
      </c>
      <c r="AF975" s="7">
        <f t="shared" si="220"/>
        <v>0</v>
      </c>
      <c r="AG975" s="38">
        <f t="shared" si="221"/>
        <v>0</v>
      </c>
      <c r="AH975" s="38">
        <f t="shared" si="222"/>
        <v>36.57159099748101</v>
      </c>
      <c r="AI975" s="38" t="str">
        <f t="shared" si="223"/>
        <v>G4</v>
      </c>
    </row>
    <row r="976" spans="1:35" x14ac:dyDescent="0.25">
      <c r="A976" s="1">
        <v>68547</v>
      </c>
      <c r="B976" s="1" t="s">
        <v>852</v>
      </c>
      <c r="C976" s="1">
        <v>68</v>
      </c>
      <c r="D976" s="1" t="s">
        <v>350</v>
      </c>
      <c r="E976" s="31">
        <v>226163.45217274621</v>
      </c>
      <c r="F976" s="31">
        <v>296438.57602042798</v>
      </c>
      <c r="G976" s="31">
        <v>347943.37630286982</v>
      </c>
      <c r="H976" s="31">
        <v>362407.16414018103</v>
      </c>
      <c r="I976" s="31">
        <f t="shared" si="210"/>
        <v>308238.14215905627</v>
      </c>
      <c r="J976" s="38">
        <f t="shared" si="211"/>
        <v>0.28772501925602056</v>
      </c>
      <c r="K976" s="31">
        <v>13060175.275779877</v>
      </c>
      <c r="L976" s="31">
        <v>13509275.49162655</v>
      </c>
      <c r="M976" s="31">
        <v>15698460.779338663</v>
      </c>
      <c r="N976" s="31">
        <v>15847220.875784473</v>
      </c>
      <c r="O976" s="31">
        <f t="shared" si="212"/>
        <v>14528783.105632391</v>
      </c>
      <c r="P976" s="7">
        <f t="shared" si="213"/>
        <v>0.21129794931817864</v>
      </c>
      <c r="Q976" s="26">
        <v>0.81749839193825047</v>
      </c>
      <c r="R976" s="8">
        <v>284.60000610351563</v>
      </c>
      <c r="S976" s="7">
        <f t="shared" si="214"/>
        <v>0.63543807739464953</v>
      </c>
      <c r="T976" s="38">
        <f t="shared" si="215"/>
        <v>0.55474480621702627</v>
      </c>
      <c r="U976" s="31">
        <v>76.884429931640625</v>
      </c>
      <c r="V976" s="31">
        <v>2800.6806640625</v>
      </c>
      <c r="W976" s="31">
        <v>0</v>
      </c>
      <c r="X976" s="31">
        <v>158.2332763671875</v>
      </c>
      <c r="Y976" s="31">
        <f t="shared" si="216"/>
        <v>758.94959259033203</v>
      </c>
      <c r="Z976" s="7">
        <f t="shared" si="217"/>
        <v>1.6160947162337427E-2</v>
      </c>
      <c r="AA976" s="31" t="s">
        <v>1085</v>
      </c>
      <c r="AB976" s="31" t="s">
        <v>1087</v>
      </c>
      <c r="AC976" s="31" t="s">
        <v>1087</v>
      </c>
      <c r="AD976" s="31">
        <f t="shared" si="218"/>
        <v>0</v>
      </c>
      <c r="AE976" s="31">
        <f t="shared" si="219"/>
        <v>1</v>
      </c>
      <c r="AF976" s="7">
        <f t="shared" si="220"/>
        <v>0.5</v>
      </c>
      <c r="AG976" s="38">
        <f t="shared" si="221"/>
        <v>0.2580804735811687</v>
      </c>
      <c r="AH976" s="38">
        <f t="shared" si="222"/>
        <v>36.68500996847385</v>
      </c>
      <c r="AI976" s="38" t="str">
        <f t="shared" si="223"/>
        <v>G4</v>
      </c>
    </row>
    <row r="977" spans="1:35" x14ac:dyDescent="0.25">
      <c r="A977" s="1">
        <v>20295</v>
      </c>
      <c r="B977" s="1" t="s">
        <v>692</v>
      </c>
      <c r="C977" s="1">
        <v>20</v>
      </c>
      <c r="D977" s="1" t="s">
        <v>28</v>
      </c>
      <c r="E977" s="31">
        <v>123011.47816971534</v>
      </c>
      <c r="F977" s="31">
        <v>165107.775610618</v>
      </c>
      <c r="G977" s="31">
        <v>179503.78240739673</v>
      </c>
      <c r="H977" s="31">
        <v>178192.12262832726</v>
      </c>
      <c r="I977" s="31">
        <f t="shared" si="210"/>
        <v>161453.78970401431</v>
      </c>
      <c r="J977" s="38">
        <f t="shared" si="211"/>
        <v>0.14647191789542152</v>
      </c>
      <c r="K977" s="31">
        <v>6686546.2142479904</v>
      </c>
      <c r="L977" s="31">
        <v>7668493.871763316</v>
      </c>
      <c r="M977" s="31">
        <v>7665494.4955199761</v>
      </c>
      <c r="N977" s="31">
        <v>7381249.3471141364</v>
      </c>
      <c r="O977" s="31">
        <f t="shared" si="212"/>
        <v>7350445.9821613543</v>
      </c>
      <c r="P977" s="7">
        <f t="shared" si="213"/>
        <v>8.8756046783081466E-2</v>
      </c>
      <c r="Q977" s="26">
        <v>0.56338620523912519</v>
      </c>
      <c r="R977" s="8">
        <v>60.5</v>
      </c>
      <c r="S977" s="7">
        <f t="shared" si="214"/>
        <v>0.13508082522104134</v>
      </c>
      <c r="T977" s="38">
        <f t="shared" si="215"/>
        <v>0.26240769241441603</v>
      </c>
      <c r="U977" s="31">
        <v>18328.166015625</v>
      </c>
      <c r="V977" s="31">
        <v>139616.09375</v>
      </c>
      <c r="W977" s="31">
        <v>0</v>
      </c>
      <c r="X977" s="31">
        <v>8404.8310546875</v>
      </c>
      <c r="Y977" s="31">
        <f t="shared" si="216"/>
        <v>41587.272705078125</v>
      </c>
      <c r="Z977" s="7">
        <f t="shared" si="217"/>
        <v>0.88555251017213144</v>
      </c>
      <c r="AA977" s="31" t="s">
        <v>1085</v>
      </c>
      <c r="AB977" s="31" t="s">
        <v>1087</v>
      </c>
      <c r="AC977" s="31" t="s">
        <v>1087</v>
      </c>
      <c r="AD977" s="31">
        <f t="shared" si="218"/>
        <v>0</v>
      </c>
      <c r="AE977" s="31">
        <f t="shared" si="219"/>
        <v>1</v>
      </c>
      <c r="AF977" s="7">
        <f t="shared" si="220"/>
        <v>0.5</v>
      </c>
      <c r="AG977" s="38">
        <f t="shared" si="221"/>
        <v>0.69277625508606566</v>
      </c>
      <c r="AH977" s="38">
        <f t="shared" si="222"/>
        <v>36.721862179863443</v>
      </c>
      <c r="AI977" s="38" t="str">
        <f t="shared" si="223"/>
        <v>G4</v>
      </c>
    </row>
    <row r="978" spans="1:35" x14ac:dyDescent="0.25">
      <c r="A978" s="1">
        <v>5045</v>
      </c>
      <c r="B978" s="1" t="s">
        <v>527</v>
      </c>
      <c r="C978" s="1">
        <v>5</v>
      </c>
      <c r="D978" s="1" t="s">
        <v>15</v>
      </c>
      <c r="E978" s="31">
        <v>143814.145841032</v>
      </c>
      <c r="F978" s="31">
        <v>142348.7351608476</v>
      </c>
      <c r="G978" s="31">
        <v>154907.18145015743</v>
      </c>
      <c r="H978" s="31">
        <v>171885.7924408298</v>
      </c>
      <c r="I978" s="31">
        <f t="shared" si="210"/>
        <v>153238.9637232167</v>
      </c>
      <c r="J978" s="38">
        <f t="shared" si="211"/>
        <v>0.13856664987796924</v>
      </c>
      <c r="K978" s="31">
        <v>10920963.874888316</v>
      </c>
      <c r="L978" s="31">
        <v>10768688.217990836</v>
      </c>
      <c r="M978" s="31">
        <v>10790152.150612567</v>
      </c>
      <c r="N978" s="31">
        <v>12320876.45324056</v>
      </c>
      <c r="O978" s="31">
        <f t="shared" si="212"/>
        <v>11200170.174183071</v>
      </c>
      <c r="P978" s="7">
        <f t="shared" si="213"/>
        <v>0.15447496170882935</v>
      </c>
      <c r="Q978" s="26">
        <v>0.86551439775156092</v>
      </c>
      <c r="R978" s="8">
        <v>171</v>
      </c>
      <c r="S978" s="7">
        <f t="shared" si="214"/>
        <v>0.38179869607930694</v>
      </c>
      <c r="T978" s="38">
        <f t="shared" si="215"/>
        <v>0.46726268517989905</v>
      </c>
      <c r="U978" s="31">
        <v>82.77325439453125</v>
      </c>
      <c r="V978" s="31">
        <v>76.707626342773438</v>
      </c>
      <c r="W978" s="31">
        <v>270.56961059570313</v>
      </c>
      <c r="X978" s="31">
        <v>986.3062744140625</v>
      </c>
      <c r="Y978" s="31">
        <f t="shared" si="216"/>
        <v>354.08919143676758</v>
      </c>
      <c r="Z978" s="7">
        <f t="shared" si="217"/>
        <v>7.5399167078191512E-3</v>
      </c>
      <c r="AA978" s="31" t="s">
        <v>1085</v>
      </c>
      <c r="AB978" s="31" t="s">
        <v>1086</v>
      </c>
      <c r="AC978" s="31" t="s">
        <v>1088</v>
      </c>
      <c r="AD978" s="31">
        <f t="shared" si="218"/>
        <v>1</v>
      </c>
      <c r="AE978" s="31">
        <f t="shared" si="219"/>
        <v>2</v>
      </c>
      <c r="AF978" s="7">
        <f t="shared" si="220"/>
        <v>1</v>
      </c>
      <c r="AG978" s="38">
        <f t="shared" si="221"/>
        <v>0.50376995835390959</v>
      </c>
      <c r="AH978" s="38">
        <f t="shared" si="222"/>
        <v>36.986643113725926</v>
      </c>
      <c r="AI978" s="38" t="str">
        <f t="shared" si="223"/>
        <v>G4</v>
      </c>
    </row>
    <row r="979" spans="1:35" x14ac:dyDescent="0.25">
      <c r="A979" s="1">
        <v>73268</v>
      </c>
      <c r="B979" s="1" t="s">
        <v>889</v>
      </c>
      <c r="C979" s="1">
        <v>73</v>
      </c>
      <c r="D979" s="1" t="s">
        <v>35</v>
      </c>
      <c r="E979" s="31">
        <v>259999.00063057424</v>
      </c>
      <c r="F979" s="31">
        <v>239269.15563287737</v>
      </c>
      <c r="G979" s="31">
        <v>267084.08184153406</v>
      </c>
      <c r="H979" s="31">
        <v>300377.30995650729</v>
      </c>
      <c r="I979" s="31">
        <f t="shared" si="210"/>
        <v>266682.38701537321</v>
      </c>
      <c r="J979" s="38">
        <f t="shared" si="211"/>
        <v>0.24773520293534182</v>
      </c>
      <c r="K979" s="31">
        <v>15525427.333685894</v>
      </c>
      <c r="L979" s="31">
        <v>16704014.782532627</v>
      </c>
      <c r="M979" s="31">
        <v>18110952.945115034</v>
      </c>
      <c r="N979" s="31">
        <v>20885186.759100314</v>
      </c>
      <c r="O979" s="31">
        <f t="shared" si="212"/>
        <v>17806395.455108467</v>
      </c>
      <c r="P979" s="7">
        <f t="shared" si="213"/>
        <v>0.26725030237276959</v>
      </c>
      <c r="Q979" s="26">
        <v>0.76569981764991413</v>
      </c>
      <c r="R979" s="8">
        <v>355.5</v>
      </c>
      <c r="S979" s="7">
        <f t="shared" si="214"/>
        <v>0.79373939448066444</v>
      </c>
      <c r="T979" s="38">
        <f t="shared" si="215"/>
        <v>0.60889650483444946</v>
      </c>
      <c r="U979" s="31">
        <v>0</v>
      </c>
      <c r="V979" s="31">
        <v>0</v>
      </c>
      <c r="W979" s="31">
        <v>0</v>
      </c>
      <c r="X979" s="31">
        <v>1154.446533203125</v>
      </c>
      <c r="Y979" s="31">
        <f t="shared" si="216"/>
        <v>288.61163330078125</v>
      </c>
      <c r="Z979" s="7">
        <f t="shared" si="217"/>
        <v>6.1456484089945432E-3</v>
      </c>
      <c r="AA979" s="31" t="s">
        <v>1085</v>
      </c>
      <c r="AB979" s="31" t="s">
        <v>1088</v>
      </c>
      <c r="AC979" s="31" t="s">
        <v>1088</v>
      </c>
      <c r="AD979" s="31">
        <f t="shared" si="218"/>
        <v>0</v>
      </c>
      <c r="AE979" s="31">
        <f t="shared" si="219"/>
        <v>1</v>
      </c>
      <c r="AF979" s="7">
        <f t="shared" si="220"/>
        <v>0.5</v>
      </c>
      <c r="AG979" s="38">
        <f t="shared" si="221"/>
        <v>0.25307282420449728</v>
      </c>
      <c r="AH979" s="38">
        <f t="shared" si="222"/>
        <v>36.990151065809613</v>
      </c>
      <c r="AI979" s="38" t="str">
        <f t="shared" si="223"/>
        <v>G4</v>
      </c>
    </row>
    <row r="980" spans="1:35" x14ac:dyDescent="0.25">
      <c r="A980" s="1">
        <v>15469</v>
      </c>
      <c r="B980" s="1" t="s">
        <v>324</v>
      </c>
      <c r="C980" s="1">
        <v>15</v>
      </c>
      <c r="D980" s="1" t="s">
        <v>827</v>
      </c>
      <c r="E980" s="31">
        <v>130539.68360188455</v>
      </c>
      <c r="F980" s="31">
        <v>191023.18675307752</v>
      </c>
      <c r="G980" s="31">
        <v>216758.07996406779</v>
      </c>
      <c r="H980" s="31">
        <v>225956.42762878834</v>
      </c>
      <c r="I980" s="31">
        <f t="shared" si="210"/>
        <v>191069.34448695456</v>
      </c>
      <c r="J980" s="38">
        <f t="shared" si="211"/>
        <v>0.17497147450099579</v>
      </c>
      <c r="K980" s="31">
        <v>10934576.882508209</v>
      </c>
      <c r="L980" s="31">
        <v>11610161.084630743</v>
      </c>
      <c r="M980" s="31">
        <v>11797378.418986747</v>
      </c>
      <c r="N980" s="31">
        <v>11714040.468864206</v>
      </c>
      <c r="O980" s="31">
        <f t="shared" si="212"/>
        <v>11514039.213747475</v>
      </c>
      <c r="P980" s="7">
        <f t="shared" si="213"/>
        <v>0.15983304236086868</v>
      </c>
      <c r="Q980" s="26">
        <v>0.49266423698719747</v>
      </c>
      <c r="R980" s="8">
        <v>272.70001220703125</v>
      </c>
      <c r="S980" s="7">
        <f t="shared" si="214"/>
        <v>0.60886847416055923</v>
      </c>
      <c r="T980" s="38">
        <f t="shared" si="215"/>
        <v>0.4204552511695418</v>
      </c>
      <c r="U980" s="31">
        <v>721.5216064453125</v>
      </c>
      <c r="V980" s="31">
        <v>1129.0291748046875</v>
      </c>
      <c r="W980" s="31">
        <v>2100.8046875</v>
      </c>
      <c r="X980" s="31">
        <v>1868.9842529296875</v>
      </c>
      <c r="Y980" s="31">
        <f t="shared" si="216"/>
        <v>1455.0849304199219</v>
      </c>
      <c r="Z980" s="7">
        <f t="shared" si="217"/>
        <v>3.0984337967650873E-2</v>
      </c>
      <c r="AA980" s="31" t="s">
        <v>1085</v>
      </c>
      <c r="AB980" s="31" t="s">
        <v>1086</v>
      </c>
      <c r="AC980" s="31" t="s">
        <v>1088</v>
      </c>
      <c r="AD980" s="31">
        <f t="shared" si="218"/>
        <v>1</v>
      </c>
      <c r="AE980" s="31">
        <f t="shared" si="219"/>
        <v>2</v>
      </c>
      <c r="AF980" s="7">
        <f t="shared" si="220"/>
        <v>1</v>
      </c>
      <c r="AG980" s="38">
        <f t="shared" si="221"/>
        <v>0.51549216898382544</v>
      </c>
      <c r="AH980" s="38">
        <f t="shared" si="222"/>
        <v>37.030629821812092</v>
      </c>
      <c r="AI980" s="38" t="str">
        <f t="shared" si="223"/>
        <v>G4</v>
      </c>
    </row>
    <row r="981" spans="1:35" x14ac:dyDescent="0.25">
      <c r="A981" s="1">
        <v>15696</v>
      </c>
      <c r="B981" s="1" t="s">
        <v>698</v>
      </c>
      <c r="C981" s="1">
        <v>15</v>
      </c>
      <c r="D981" s="1" t="s">
        <v>827</v>
      </c>
      <c r="E981" s="31">
        <v>532532.05609351071</v>
      </c>
      <c r="F981" s="31">
        <v>712806.02636534825</v>
      </c>
      <c r="G981" s="31">
        <v>864494.74746580957</v>
      </c>
      <c r="H981" s="31">
        <v>1350356.6521864654</v>
      </c>
      <c r="I981" s="31">
        <f t="shared" si="210"/>
        <v>865047.37052778341</v>
      </c>
      <c r="J981" s="38">
        <f t="shared" si="211"/>
        <v>0.82355209522022788</v>
      </c>
      <c r="K981" s="31">
        <v>14502750.483125692</v>
      </c>
      <c r="L981" s="31">
        <v>15417871.002285864</v>
      </c>
      <c r="M981" s="31">
        <v>13186239.000180095</v>
      </c>
      <c r="N981" s="31">
        <v>10618348.864312166</v>
      </c>
      <c r="O981" s="31">
        <f t="shared" si="212"/>
        <v>13431302.337475954</v>
      </c>
      <c r="P981" s="7">
        <f t="shared" si="213"/>
        <v>0.19256277722855417</v>
      </c>
      <c r="Q981" s="26">
        <v>0.26664201183431951</v>
      </c>
      <c r="R981" s="8">
        <v>180.60000610351563</v>
      </c>
      <c r="S981" s="7">
        <f t="shared" si="214"/>
        <v>0.40323302246922305</v>
      </c>
      <c r="T981" s="38">
        <f t="shared" si="215"/>
        <v>0.28747927051069894</v>
      </c>
      <c r="U981" s="31">
        <v>0</v>
      </c>
      <c r="V981" s="31">
        <v>0</v>
      </c>
      <c r="W981" s="31">
        <v>0</v>
      </c>
      <c r="X981" s="31">
        <v>0</v>
      </c>
      <c r="Y981" s="31">
        <f t="shared" si="216"/>
        <v>0</v>
      </c>
      <c r="Z981" s="7">
        <f t="shared" si="217"/>
        <v>0</v>
      </c>
      <c r="AA981" s="31" t="s">
        <v>1087</v>
      </c>
      <c r="AB981" s="31" t="s">
        <v>1088</v>
      </c>
      <c r="AC981" s="31" t="s">
        <v>1088</v>
      </c>
      <c r="AD981" s="31">
        <f t="shared" si="218"/>
        <v>0</v>
      </c>
      <c r="AE981" s="31">
        <f t="shared" si="219"/>
        <v>0</v>
      </c>
      <c r="AF981" s="7">
        <f t="shared" si="220"/>
        <v>0</v>
      </c>
      <c r="AG981" s="38">
        <f t="shared" si="221"/>
        <v>0</v>
      </c>
      <c r="AH981" s="38">
        <f t="shared" si="222"/>
        <v>37.034378857697561</v>
      </c>
      <c r="AI981" s="38" t="str">
        <f t="shared" si="223"/>
        <v>G4</v>
      </c>
    </row>
    <row r="982" spans="1:35" x14ac:dyDescent="0.25">
      <c r="A982" s="1">
        <v>15494</v>
      </c>
      <c r="B982" s="1" t="s">
        <v>722</v>
      </c>
      <c r="C982" s="1">
        <v>15</v>
      </c>
      <c r="D982" s="1" t="s">
        <v>827</v>
      </c>
      <c r="E982" s="31">
        <v>133400.40516034886</v>
      </c>
      <c r="F982" s="31">
        <v>274845.54511696746</v>
      </c>
      <c r="G982" s="31">
        <v>233891.80247639376</v>
      </c>
      <c r="H982" s="31">
        <v>191496.48105431156</v>
      </c>
      <c r="I982" s="31">
        <f t="shared" si="210"/>
        <v>208408.55845200544</v>
      </c>
      <c r="J982" s="38">
        <f t="shared" si="211"/>
        <v>0.1916572976609856</v>
      </c>
      <c r="K982" s="31">
        <v>6695377.2383234948</v>
      </c>
      <c r="L982" s="31">
        <v>7737995.6730110319</v>
      </c>
      <c r="M982" s="31">
        <v>9922759.8561326675</v>
      </c>
      <c r="N982" s="31">
        <v>9932076.9097370915</v>
      </c>
      <c r="O982" s="31">
        <f t="shared" si="212"/>
        <v>8572052.4193010703</v>
      </c>
      <c r="P982" s="7">
        <f t="shared" si="213"/>
        <v>0.10961017697804741</v>
      </c>
      <c r="Q982" s="26">
        <v>0.19820094526604665</v>
      </c>
      <c r="R982" s="8">
        <v>83.300003051757813</v>
      </c>
      <c r="S982" s="7">
        <f t="shared" si="214"/>
        <v>0.18598732484540015</v>
      </c>
      <c r="T982" s="38">
        <f t="shared" si="215"/>
        <v>0.16459948236316474</v>
      </c>
      <c r="U982" s="31">
        <v>59552.66796875</v>
      </c>
      <c r="V982" s="31">
        <v>7434.32470703125</v>
      </c>
      <c r="W982" s="31">
        <v>29839.55859375</v>
      </c>
      <c r="X982" s="31">
        <v>0</v>
      </c>
      <c r="Y982" s="31">
        <f t="shared" si="216"/>
        <v>24206.637817382813</v>
      </c>
      <c r="Z982" s="7">
        <f t="shared" si="217"/>
        <v>0.51545214407371953</v>
      </c>
      <c r="AA982" s="31" t="s">
        <v>1085</v>
      </c>
      <c r="AB982" s="31" t="s">
        <v>1086</v>
      </c>
      <c r="AC982" s="31" t="s">
        <v>1087</v>
      </c>
      <c r="AD982" s="31">
        <f t="shared" si="218"/>
        <v>1</v>
      </c>
      <c r="AE982" s="31">
        <f t="shared" si="219"/>
        <v>2</v>
      </c>
      <c r="AF982" s="7">
        <f t="shared" si="220"/>
        <v>1</v>
      </c>
      <c r="AG982" s="38">
        <f t="shared" si="221"/>
        <v>0.75772607203685971</v>
      </c>
      <c r="AH982" s="38">
        <f t="shared" si="222"/>
        <v>37.132761735366998</v>
      </c>
      <c r="AI982" s="38" t="str">
        <f t="shared" si="223"/>
        <v>G4</v>
      </c>
    </row>
    <row r="983" spans="1:35" x14ac:dyDescent="0.25">
      <c r="A983" s="1">
        <v>76834</v>
      </c>
      <c r="B983" s="1" t="s">
        <v>747</v>
      </c>
      <c r="C983" s="1">
        <v>76</v>
      </c>
      <c r="D983" s="1" t="s">
        <v>57</v>
      </c>
      <c r="E983" s="31">
        <v>233069.43646523246</v>
      </c>
      <c r="F983" s="31">
        <v>235489.60994328134</v>
      </c>
      <c r="G983" s="31">
        <v>236005.54120771252</v>
      </c>
      <c r="H983" s="31">
        <v>249235.91881318294</v>
      </c>
      <c r="I983" s="31">
        <f t="shared" si="210"/>
        <v>238450.12660735231</v>
      </c>
      <c r="J983" s="38">
        <f t="shared" si="211"/>
        <v>0.22056681424572014</v>
      </c>
      <c r="K983" s="31">
        <v>12970391.887333648</v>
      </c>
      <c r="L983" s="31">
        <v>12798581.510248331</v>
      </c>
      <c r="M983" s="31">
        <v>12760844.981068013</v>
      </c>
      <c r="N983" s="31">
        <v>12333374.437125059</v>
      </c>
      <c r="O983" s="31">
        <f t="shared" si="212"/>
        <v>12715798.203943763</v>
      </c>
      <c r="P983" s="7">
        <f t="shared" si="213"/>
        <v>0.18034835538034147</v>
      </c>
      <c r="Q983" s="26">
        <v>0.86336181636009601</v>
      </c>
      <c r="R983" s="8">
        <v>283.20001220703125</v>
      </c>
      <c r="S983" s="7">
        <f t="shared" si="214"/>
        <v>0.63231225374437627</v>
      </c>
      <c r="T983" s="38">
        <f t="shared" si="215"/>
        <v>0.55867414182827124</v>
      </c>
      <c r="U983" s="31">
        <v>8639.580078125</v>
      </c>
      <c r="V983" s="31">
        <v>11224.07421875</v>
      </c>
      <c r="W983" s="31">
        <v>8689.2197265625</v>
      </c>
      <c r="X983" s="31">
        <v>3420.423583984375</v>
      </c>
      <c r="Y983" s="31">
        <f t="shared" si="216"/>
        <v>7993.3244018554688</v>
      </c>
      <c r="Z983" s="7">
        <f t="shared" si="217"/>
        <v>0.17020852843324158</v>
      </c>
      <c r="AA983" s="31" t="s">
        <v>1085</v>
      </c>
      <c r="AB983" s="31" t="s">
        <v>1087</v>
      </c>
      <c r="AC983" s="31" t="s">
        <v>1087</v>
      </c>
      <c r="AD983" s="31">
        <f t="shared" si="218"/>
        <v>0</v>
      </c>
      <c r="AE983" s="31">
        <f t="shared" si="219"/>
        <v>1</v>
      </c>
      <c r="AF983" s="7">
        <f t="shared" si="220"/>
        <v>0.5</v>
      </c>
      <c r="AG983" s="38">
        <f t="shared" si="221"/>
        <v>0.33510426421662076</v>
      </c>
      <c r="AH983" s="38">
        <f t="shared" si="222"/>
        <v>37.144840676353738</v>
      </c>
      <c r="AI983" s="38" t="str">
        <f t="shared" si="223"/>
        <v>G4</v>
      </c>
    </row>
    <row r="984" spans="1:35" x14ac:dyDescent="0.25">
      <c r="A984" s="1">
        <v>15051</v>
      </c>
      <c r="B984" s="1" t="s">
        <v>353</v>
      </c>
      <c r="C984" s="1">
        <v>15</v>
      </c>
      <c r="D984" s="1" t="s">
        <v>827</v>
      </c>
      <c r="E984" s="31">
        <v>183819.5723970102</v>
      </c>
      <c r="F984" s="31">
        <v>194692.82494511118</v>
      </c>
      <c r="G984" s="31">
        <v>227313.16974614406</v>
      </c>
      <c r="H984" s="31">
        <v>361117.16932922823</v>
      </c>
      <c r="I984" s="31">
        <f t="shared" si="210"/>
        <v>241735.68410437342</v>
      </c>
      <c r="J984" s="38">
        <f t="shared" si="211"/>
        <v>0.22372856260915652</v>
      </c>
      <c r="K984" s="31">
        <v>17117562.481680397</v>
      </c>
      <c r="L984" s="31">
        <v>16219074.713069819</v>
      </c>
      <c r="M984" s="31">
        <v>15848412.952385413</v>
      </c>
      <c r="N984" s="31">
        <v>17132240.476943273</v>
      </c>
      <c r="O984" s="31">
        <f t="shared" si="212"/>
        <v>16579322.656019725</v>
      </c>
      <c r="P984" s="7">
        <f t="shared" si="213"/>
        <v>0.24630285552498316</v>
      </c>
      <c r="Q984" s="26">
        <v>0.37423664122137407</v>
      </c>
      <c r="R984" s="8">
        <v>236.5</v>
      </c>
      <c r="S984" s="7">
        <f t="shared" si="214"/>
        <v>0.52804322586407071</v>
      </c>
      <c r="T984" s="38">
        <f t="shared" si="215"/>
        <v>0.38286090753680929</v>
      </c>
      <c r="U984" s="31">
        <v>4092.015625</v>
      </c>
      <c r="V984" s="31">
        <v>0</v>
      </c>
      <c r="W984" s="31">
        <v>0</v>
      </c>
      <c r="X984" s="31">
        <v>0</v>
      </c>
      <c r="Y984" s="31">
        <f t="shared" si="216"/>
        <v>1023.00390625</v>
      </c>
      <c r="Z984" s="7">
        <f t="shared" si="217"/>
        <v>2.1783676066475095E-2</v>
      </c>
      <c r="AA984" s="31" t="s">
        <v>1085</v>
      </c>
      <c r="AB984" s="31" t="s">
        <v>1086</v>
      </c>
      <c r="AC984" s="31" t="s">
        <v>1087</v>
      </c>
      <c r="AD984" s="31">
        <f t="shared" si="218"/>
        <v>1</v>
      </c>
      <c r="AE984" s="31">
        <f t="shared" si="219"/>
        <v>2</v>
      </c>
      <c r="AF984" s="7">
        <f t="shared" si="220"/>
        <v>1</v>
      </c>
      <c r="AG984" s="38">
        <f t="shared" si="221"/>
        <v>0.51089183803323757</v>
      </c>
      <c r="AH984" s="38">
        <f t="shared" si="222"/>
        <v>37.249376939306771</v>
      </c>
      <c r="AI984" s="38" t="str">
        <f t="shared" si="223"/>
        <v>G4</v>
      </c>
    </row>
    <row r="985" spans="1:35" x14ac:dyDescent="0.25">
      <c r="A985" s="1">
        <v>25335</v>
      </c>
      <c r="B985" s="1" t="s">
        <v>398</v>
      </c>
      <c r="C985" s="1">
        <v>25</v>
      </c>
      <c r="D985" s="1" t="s">
        <v>61</v>
      </c>
      <c r="E985" s="31">
        <v>712754.94758055871</v>
      </c>
      <c r="F985" s="31">
        <v>699049.09553520172</v>
      </c>
      <c r="G985" s="31">
        <v>1034919.6406397331</v>
      </c>
      <c r="H985" s="31">
        <v>1158863.2478793282</v>
      </c>
      <c r="I985" s="31">
        <f t="shared" si="210"/>
        <v>901396.73290870548</v>
      </c>
      <c r="J985" s="38">
        <f t="shared" si="211"/>
        <v>0.85853171043744347</v>
      </c>
      <c r="K985" s="31">
        <v>8851331.9480141923</v>
      </c>
      <c r="L985" s="31">
        <v>9897536.8961978219</v>
      </c>
      <c r="M985" s="31">
        <v>10398802.121611722</v>
      </c>
      <c r="N985" s="31">
        <v>9366034.4854316786</v>
      </c>
      <c r="O985" s="31">
        <f t="shared" si="212"/>
        <v>9628426.3628138527</v>
      </c>
      <c r="P985" s="7">
        <f t="shared" si="213"/>
        <v>0.12764361154652099</v>
      </c>
      <c r="Q985" s="26">
        <v>0.30237274386534174</v>
      </c>
      <c r="R985" s="8">
        <v>131.10000610351563</v>
      </c>
      <c r="S985" s="7">
        <f t="shared" si="214"/>
        <v>0.29271234728837103</v>
      </c>
      <c r="T985" s="38">
        <f t="shared" si="215"/>
        <v>0.24090956756674461</v>
      </c>
      <c r="U985" s="31">
        <v>7451.95556640625</v>
      </c>
      <c r="V985" s="31">
        <v>0</v>
      </c>
      <c r="W985" s="31">
        <v>0</v>
      </c>
      <c r="X985" s="31">
        <v>0</v>
      </c>
      <c r="Y985" s="31">
        <f t="shared" si="216"/>
        <v>1862.9888916015625</v>
      </c>
      <c r="Z985" s="7">
        <f t="shared" si="217"/>
        <v>3.9670177486274792E-2</v>
      </c>
      <c r="AA985" s="31" t="s">
        <v>1087</v>
      </c>
      <c r="AB985" s="31" t="s">
        <v>1088</v>
      </c>
      <c r="AC985" s="31" t="s">
        <v>1087</v>
      </c>
      <c r="AD985" s="31">
        <f t="shared" si="218"/>
        <v>0</v>
      </c>
      <c r="AE985" s="31">
        <f t="shared" si="219"/>
        <v>0</v>
      </c>
      <c r="AF985" s="7">
        <f t="shared" si="220"/>
        <v>0</v>
      </c>
      <c r="AG985" s="38">
        <f t="shared" si="221"/>
        <v>1.9835088743137396E-2</v>
      </c>
      <c r="AH985" s="38">
        <f t="shared" si="222"/>
        <v>37.309212224910844</v>
      </c>
      <c r="AI985" s="38" t="str">
        <f t="shared" si="223"/>
        <v>G4</v>
      </c>
    </row>
    <row r="986" spans="1:35" x14ac:dyDescent="0.25">
      <c r="A986" s="1">
        <v>99001</v>
      </c>
      <c r="B986" s="1" t="s">
        <v>821</v>
      </c>
      <c r="C986" s="1">
        <v>99</v>
      </c>
      <c r="D986" s="1" t="s">
        <v>753</v>
      </c>
      <c r="E986" s="31">
        <v>156817.99927609018</v>
      </c>
      <c r="F986" s="31">
        <v>186100.83123940538</v>
      </c>
      <c r="G986" s="31">
        <v>303027.67186808889</v>
      </c>
      <c r="H986" s="31">
        <v>425651.93435377389</v>
      </c>
      <c r="I986" s="31">
        <f t="shared" si="210"/>
        <v>267899.60918433958</v>
      </c>
      <c r="J986" s="38">
        <f t="shared" si="211"/>
        <v>0.24890655671751036</v>
      </c>
      <c r="K986" s="31">
        <v>7582844.2292474583</v>
      </c>
      <c r="L986" s="31">
        <v>8139145.8062109109</v>
      </c>
      <c r="M986" s="31">
        <v>7916125.4387258692</v>
      </c>
      <c r="N986" s="31">
        <v>8431097.6122505739</v>
      </c>
      <c r="O986" s="31">
        <f t="shared" si="212"/>
        <v>8017303.2716087028</v>
      </c>
      <c r="P986" s="7">
        <f t="shared" si="213"/>
        <v>0.10014001490309112</v>
      </c>
      <c r="Q986" s="26">
        <v>0.83901479083349206</v>
      </c>
      <c r="R986" s="8">
        <v>415.60000610351563</v>
      </c>
      <c r="S986" s="7">
        <f t="shared" si="214"/>
        <v>0.92792713696417706</v>
      </c>
      <c r="T986" s="38">
        <f t="shared" si="215"/>
        <v>0.62236064756692011</v>
      </c>
      <c r="U986" s="31">
        <v>0</v>
      </c>
      <c r="V986" s="31">
        <v>0</v>
      </c>
      <c r="W986" s="31">
        <v>0</v>
      </c>
      <c r="X986" s="31">
        <v>0</v>
      </c>
      <c r="Y986" s="31">
        <f t="shared" si="216"/>
        <v>0</v>
      </c>
      <c r="Z986" s="7">
        <f t="shared" si="217"/>
        <v>0</v>
      </c>
      <c r="AA986" s="31" t="s">
        <v>1085</v>
      </c>
      <c r="AB986" s="31" t="s">
        <v>1088</v>
      </c>
      <c r="AC986" s="31" t="s">
        <v>1088</v>
      </c>
      <c r="AD986" s="31">
        <f t="shared" si="218"/>
        <v>0</v>
      </c>
      <c r="AE986" s="31">
        <f t="shared" si="219"/>
        <v>1</v>
      </c>
      <c r="AF986" s="7">
        <f t="shared" si="220"/>
        <v>0.5</v>
      </c>
      <c r="AG986" s="38">
        <f t="shared" si="221"/>
        <v>0.25</v>
      </c>
      <c r="AH986" s="38">
        <f t="shared" si="222"/>
        <v>37.375573476147686</v>
      </c>
      <c r="AI986" s="38" t="str">
        <f t="shared" si="223"/>
        <v>G4</v>
      </c>
    </row>
    <row r="987" spans="1:35" x14ac:dyDescent="0.25">
      <c r="A987" s="1">
        <v>66075</v>
      </c>
      <c r="B987" s="1" t="s">
        <v>466</v>
      </c>
      <c r="C987" s="1">
        <v>66</v>
      </c>
      <c r="D987" s="1" t="s">
        <v>38</v>
      </c>
      <c r="E987" s="31">
        <v>291472.06291483762</v>
      </c>
      <c r="F987" s="31">
        <v>371674.14370911272</v>
      </c>
      <c r="G987" s="31">
        <v>498918.1147573897</v>
      </c>
      <c r="H987" s="31">
        <v>430553.34717336245</v>
      </c>
      <c r="I987" s="31">
        <f t="shared" si="210"/>
        <v>398154.41713867564</v>
      </c>
      <c r="J987" s="38">
        <f t="shared" si="211"/>
        <v>0.37425299373854448</v>
      </c>
      <c r="K987" s="31">
        <v>25824062.311207294</v>
      </c>
      <c r="L987" s="31">
        <v>24890140.505110696</v>
      </c>
      <c r="M987" s="31">
        <v>25618143.059066016</v>
      </c>
      <c r="N987" s="31">
        <v>33979504.166480415</v>
      </c>
      <c r="O987" s="31">
        <f t="shared" si="212"/>
        <v>27577962.510466106</v>
      </c>
      <c r="P987" s="7">
        <f t="shared" si="213"/>
        <v>0.43406141713604424</v>
      </c>
      <c r="Q987" s="26">
        <v>0.29182449494949497</v>
      </c>
      <c r="R987" s="8">
        <v>176.89999389648438</v>
      </c>
      <c r="S987" s="7">
        <f t="shared" si="214"/>
        <v>0.3949718538369304</v>
      </c>
      <c r="T987" s="38">
        <f t="shared" si="215"/>
        <v>0.37361925530748991</v>
      </c>
      <c r="U987" s="31">
        <v>43663.8671875</v>
      </c>
      <c r="V987" s="31">
        <v>870.68798828125</v>
      </c>
      <c r="W987" s="31">
        <v>651.8963623046875</v>
      </c>
      <c r="X987" s="31">
        <v>2209.595947265625</v>
      </c>
      <c r="Y987" s="31">
        <f t="shared" si="216"/>
        <v>11849.011871337891</v>
      </c>
      <c r="Z987" s="7">
        <f t="shared" si="217"/>
        <v>0.25231090002305889</v>
      </c>
      <c r="AA987" s="31" t="s">
        <v>1085</v>
      </c>
      <c r="AB987" s="31" t="s">
        <v>1088</v>
      </c>
      <c r="AC987" s="31" t="s">
        <v>1087</v>
      </c>
      <c r="AD987" s="31">
        <f t="shared" si="218"/>
        <v>0</v>
      </c>
      <c r="AE987" s="31">
        <f t="shared" si="219"/>
        <v>1</v>
      </c>
      <c r="AF987" s="7">
        <f t="shared" si="220"/>
        <v>0.5</v>
      </c>
      <c r="AG987" s="38">
        <f t="shared" si="221"/>
        <v>0.37615545001152945</v>
      </c>
      <c r="AH987" s="38">
        <f t="shared" si="222"/>
        <v>37.467589968585457</v>
      </c>
      <c r="AI987" s="38" t="str">
        <f t="shared" si="223"/>
        <v>G4</v>
      </c>
    </row>
    <row r="988" spans="1:35" x14ac:dyDescent="0.25">
      <c r="A988" s="1">
        <v>68132</v>
      </c>
      <c r="B988" s="1" t="s">
        <v>799</v>
      </c>
      <c r="C988" s="1">
        <v>68</v>
      </c>
      <c r="D988" s="1" t="s">
        <v>350</v>
      </c>
      <c r="E988" s="31">
        <v>1094287.4845947514</v>
      </c>
      <c r="F988" s="31">
        <v>614161.60982074367</v>
      </c>
      <c r="G988" s="31">
        <v>287918.17323869577</v>
      </c>
      <c r="H988" s="31">
        <v>382608.85976975947</v>
      </c>
      <c r="I988" s="31">
        <f t="shared" si="210"/>
        <v>594744.03185598762</v>
      </c>
      <c r="J988" s="38">
        <f t="shared" si="211"/>
        <v>0.56343455369133855</v>
      </c>
      <c r="K988" s="31">
        <v>7034427.5020714384</v>
      </c>
      <c r="L988" s="31">
        <v>7890414.6029150616</v>
      </c>
      <c r="M988" s="31">
        <v>9294164.7937330883</v>
      </c>
      <c r="N988" s="31">
        <v>9614899.3999496084</v>
      </c>
      <c r="O988" s="31">
        <f t="shared" si="212"/>
        <v>8458476.5746672992</v>
      </c>
      <c r="P988" s="7">
        <f t="shared" si="213"/>
        <v>0.10767131567297637</v>
      </c>
      <c r="Q988" s="26">
        <v>0.53528225806451613</v>
      </c>
      <c r="R988" s="8">
        <v>244.30000305175781</v>
      </c>
      <c r="S988" s="7">
        <f t="shared" si="214"/>
        <v>0.54545861179726229</v>
      </c>
      <c r="T988" s="38">
        <f t="shared" si="215"/>
        <v>0.39613739517825158</v>
      </c>
      <c r="U988" s="31">
        <v>0</v>
      </c>
      <c r="V988" s="31">
        <v>41232.78125</v>
      </c>
      <c r="W988" s="31">
        <v>5268.27685546875</v>
      </c>
      <c r="X988" s="31">
        <v>16323.0849609375</v>
      </c>
      <c r="Y988" s="31">
        <f t="shared" si="216"/>
        <v>15706.035766601563</v>
      </c>
      <c r="Z988" s="7">
        <f t="shared" si="217"/>
        <v>0.33444172924253707</v>
      </c>
      <c r="AA988" s="31" t="s">
        <v>1087</v>
      </c>
      <c r="AB988" s="31" t="s">
        <v>1088</v>
      </c>
      <c r="AC988" s="31" t="s">
        <v>1087</v>
      </c>
      <c r="AD988" s="31">
        <f t="shared" si="218"/>
        <v>0</v>
      </c>
      <c r="AE988" s="31">
        <f t="shared" si="219"/>
        <v>0</v>
      </c>
      <c r="AF988" s="7">
        <f t="shared" si="220"/>
        <v>0</v>
      </c>
      <c r="AG988" s="38">
        <f t="shared" si="221"/>
        <v>0.16722086462126853</v>
      </c>
      <c r="AH988" s="38">
        <f t="shared" si="222"/>
        <v>37.55976044969529</v>
      </c>
      <c r="AI988" s="38" t="str">
        <f t="shared" si="223"/>
        <v>G4</v>
      </c>
    </row>
    <row r="989" spans="1:35" x14ac:dyDescent="0.25">
      <c r="A989" s="1">
        <v>15537</v>
      </c>
      <c r="B989" s="1" t="s">
        <v>1113</v>
      </c>
      <c r="C989" s="1">
        <v>15</v>
      </c>
      <c r="D989" s="1" t="s">
        <v>827</v>
      </c>
      <c r="E989" s="31">
        <v>192901.12599298992</v>
      </c>
      <c r="F989" s="31">
        <v>160810.57837746144</v>
      </c>
      <c r="G989" s="31">
        <v>167391.395752329</v>
      </c>
      <c r="H989" s="31">
        <v>146174.45203993033</v>
      </c>
      <c r="I989" s="31">
        <f t="shared" si="210"/>
        <v>166819.3880406777</v>
      </c>
      <c r="J989" s="38">
        <f t="shared" si="211"/>
        <v>0.15163532525480686</v>
      </c>
      <c r="K989" s="31">
        <v>8190549.2350796135</v>
      </c>
      <c r="L989" s="31">
        <v>7964588.6413737629</v>
      </c>
      <c r="M989" s="31">
        <v>10364494.645494474</v>
      </c>
      <c r="N989" s="31">
        <v>10452642.131704975</v>
      </c>
      <c r="O989" s="31">
        <f t="shared" si="212"/>
        <v>9243068.663413208</v>
      </c>
      <c r="P989" s="7">
        <f t="shared" si="213"/>
        <v>0.12106514290833183</v>
      </c>
      <c r="Q989" s="26">
        <v>0.62393162393162394</v>
      </c>
      <c r="R989" s="8">
        <v>255.5</v>
      </c>
      <c r="S989" s="7">
        <f t="shared" si="214"/>
        <v>0.57046530320621591</v>
      </c>
      <c r="T989" s="38">
        <f t="shared" si="215"/>
        <v>0.43848735668205724</v>
      </c>
      <c r="U989" s="31">
        <v>0</v>
      </c>
      <c r="V989" s="31">
        <v>13994.341796875</v>
      </c>
      <c r="W989" s="31">
        <v>79.744857788085938</v>
      </c>
      <c r="X989" s="31">
        <v>0</v>
      </c>
      <c r="Y989" s="31">
        <f t="shared" si="216"/>
        <v>3518.5216636657715</v>
      </c>
      <c r="Z989" s="7">
        <f t="shared" si="217"/>
        <v>7.492281865778086E-2</v>
      </c>
      <c r="AA989" s="31" t="s">
        <v>1085</v>
      </c>
      <c r="AB989" s="31" t="s">
        <v>1086</v>
      </c>
      <c r="AC989" s="31" t="s">
        <v>1088</v>
      </c>
      <c r="AD989" s="31">
        <f t="shared" si="218"/>
        <v>1</v>
      </c>
      <c r="AE989" s="31">
        <f t="shared" si="219"/>
        <v>2</v>
      </c>
      <c r="AF989" s="7">
        <f t="shared" si="220"/>
        <v>1</v>
      </c>
      <c r="AG989" s="38">
        <f t="shared" si="221"/>
        <v>0.53746140932889042</v>
      </c>
      <c r="AH989" s="38">
        <f t="shared" si="222"/>
        <v>37.58613637552515</v>
      </c>
      <c r="AI989" s="38" t="str">
        <f t="shared" si="223"/>
        <v>G4</v>
      </c>
    </row>
    <row r="990" spans="1:35" x14ac:dyDescent="0.25">
      <c r="A990" s="1">
        <v>85225</v>
      </c>
      <c r="B990" s="1" t="s">
        <v>618</v>
      </c>
      <c r="C990" s="1">
        <v>85</v>
      </c>
      <c r="D990" s="1" t="s">
        <v>114</v>
      </c>
      <c r="E990" s="31">
        <v>277372.5598805747</v>
      </c>
      <c r="F990" s="31">
        <v>452831.35394400446</v>
      </c>
      <c r="G990" s="31">
        <v>364421.14086925186</v>
      </c>
      <c r="H990" s="31">
        <v>370875.42502650782</v>
      </c>
      <c r="I990" s="31">
        <f t="shared" si="210"/>
        <v>366375.11993008474</v>
      </c>
      <c r="J990" s="38">
        <f t="shared" si="211"/>
        <v>0.34367123066438721</v>
      </c>
      <c r="K990" s="31">
        <v>16105497.716834612</v>
      </c>
      <c r="L990" s="31">
        <v>23043466.607078943</v>
      </c>
      <c r="M990" s="31">
        <v>22650499.917107202</v>
      </c>
      <c r="N990" s="31">
        <v>24654930.64914665</v>
      </c>
      <c r="O990" s="31">
        <f t="shared" si="212"/>
        <v>21613598.722541854</v>
      </c>
      <c r="P990" s="7">
        <f t="shared" si="213"/>
        <v>0.33224333957684171</v>
      </c>
      <c r="Q990" s="26">
        <v>0.23926588875042484</v>
      </c>
      <c r="R990" s="8">
        <v>127.40000152587891</v>
      </c>
      <c r="S990" s="7">
        <f t="shared" si="214"/>
        <v>0.28445119569053967</v>
      </c>
      <c r="T990" s="38">
        <f t="shared" si="215"/>
        <v>0.28532014133926875</v>
      </c>
      <c r="U990" s="31">
        <v>0</v>
      </c>
      <c r="V990" s="31">
        <v>0</v>
      </c>
      <c r="W990" s="31">
        <v>0</v>
      </c>
      <c r="X990" s="31">
        <v>0</v>
      </c>
      <c r="Y990" s="31">
        <f t="shared" si="216"/>
        <v>0</v>
      </c>
      <c r="Z990" s="7">
        <f t="shared" si="217"/>
        <v>0</v>
      </c>
      <c r="AA990" s="31" t="s">
        <v>1085</v>
      </c>
      <c r="AB990" s="31" t="s">
        <v>1086</v>
      </c>
      <c r="AC990" s="31" t="s">
        <v>1088</v>
      </c>
      <c r="AD990" s="31">
        <f t="shared" si="218"/>
        <v>1</v>
      </c>
      <c r="AE990" s="31">
        <f t="shared" si="219"/>
        <v>2</v>
      </c>
      <c r="AF990" s="7">
        <f t="shared" si="220"/>
        <v>1</v>
      </c>
      <c r="AG990" s="38">
        <f t="shared" si="221"/>
        <v>0.5</v>
      </c>
      <c r="AH990" s="38">
        <f t="shared" si="222"/>
        <v>37.633045733455198</v>
      </c>
      <c r="AI990" s="38" t="str">
        <f t="shared" si="223"/>
        <v>G4</v>
      </c>
    </row>
    <row r="991" spans="1:35" x14ac:dyDescent="0.25">
      <c r="A991" s="1">
        <v>5129</v>
      </c>
      <c r="B991" s="1" t="s">
        <v>96</v>
      </c>
      <c r="C991" s="1">
        <v>5</v>
      </c>
      <c r="D991" s="1" t="s">
        <v>15</v>
      </c>
      <c r="E991" s="31">
        <v>186427.94705489799</v>
      </c>
      <c r="F991" s="31">
        <v>197184.57677084557</v>
      </c>
      <c r="G991" s="31">
        <v>232893.98444407777</v>
      </c>
      <c r="H991" s="31">
        <v>293392.11901630764</v>
      </c>
      <c r="I991" s="31">
        <f t="shared" si="210"/>
        <v>227474.65682153223</v>
      </c>
      <c r="J991" s="38">
        <f t="shared" si="211"/>
        <v>0.21000493131878162</v>
      </c>
      <c r="K991" s="31">
        <v>9853132.2397179827</v>
      </c>
      <c r="L991" s="31">
        <v>9855423.4712713566</v>
      </c>
      <c r="M991" s="31">
        <v>10738048.8186391</v>
      </c>
      <c r="N991" s="31">
        <v>10581771.029368069</v>
      </c>
      <c r="O991" s="31">
        <f t="shared" si="212"/>
        <v>10257093.889749128</v>
      </c>
      <c r="P991" s="7">
        <f t="shared" si="213"/>
        <v>0.1383756395200737</v>
      </c>
      <c r="Q991" s="26">
        <v>0.78798155356018862</v>
      </c>
      <c r="R991" s="8">
        <v>235.19999694824219</v>
      </c>
      <c r="S991" s="7">
        <f t="shared" si="214"/>
        <v>0.52514065586371839</v>
      </c>
      <c r="T991" s="38">
        <f t="shared" si="215"/>
        <v>0.48383261631466024</v>
      </c>
      <c r="U991" s="31">
        <v>26067.498046875</v>
      </c>
      <c r="V991" s="31">
        <v>705.04998779296875</v>
      </c>
      <c r="W991" s="31">
        <v>32547.17578125</v>
      </c>
      <c r="X991" s="31">
        <v>14220.4326171875</v>
      </c>
      <c r="Y991" s="31">
        <f t="shared" si="216"/>
        <v>18385.039108276367</v>
      </c>
      <c r="Z991" s="7">
        <f t="shared" si="217"/>
        <v>0.39148798353297443</v>
      </c>
      <c r="AA991" s="31" t="s">
        <v>1087</v>
      </c>
      <c r="AB991" s="31" t="s">
        <v>1086</v>
      </c>
      <c r="AC991" s="31" t="s">
        <v>1087</v>
      </c>
      <c r="AD991" s="31">
        <f t="shared" si="218"/>
        <v>1</v>
      </c>
      <c r="AE991" s="31">
        <f t="shared" si="219"/>
        <v>1</v>
      </c>
      <c r="AF991" s="7">
        <f t="shared" si="220"/>
        <v>0.5</v>
      </c>
      <c r="AG991" s="38">
        <f t="shared" si="221"/>
        <v>0.44574399176648721</v>
      </c>
      <c r="AH991" s="38">
        <f t="shared" si="222"/>
        <v>37.986051313330968</v>
      </c>
      <c r="AI991" s="38" t="str">
        <f t="shared" si="223"/>
        <v>G4</v>
      </c>
    </row>
    <row r="992" spans="1:35" x14ac:dyDescent="0.25">
      <c r="A992" s="1">
        <v>52001</v>
      </c>
      <c r="B992" s="1" t="s">
        <v>797</v>
      </c>
      <c r="C992" s="1">
        <v>52</v>
      </c>
      <c r="D992" s="1" t="s">
        <v>18</v>
      </c>
      <c r="E992" s="31">
        <v>353112.70806955855</v>
      </c>
      <c r="F992" s="31">
        <v>378817.08353570162</v>
      </c>
      <c r="G992" s="31">
        <v>310807.79744219279</v>
      </c>
      <c r="H992" s="31">
        <v>319054.56095324241</v>
      </c>
      <c r="I992" s="31">
        <f t="shared" si="210"/>
        <v>340448.03750017384</v>
      </c>
      <c r="J992" s="38">
        <f t="shared" si="211"/>
        <v>0.31872115430268155</v>
      </c>
      <c r="K992" s="31">
        <v>9250142.667038925</v>
      </c>
      <c r="L992" s="31">
        <v>9897713.7301372141</v>
      </c>
      <c r="M992" s="31">
        <v>10347880.853020895</v>
      </c>
      <c r="N992" s="31">
        <v>10632567.537755258</v>
      </c>
      <c r="O992" s="31">
        <f t="shared" si="212"/>
        <v>10032076.196988072</v>
      </c>
      <c r="P992" s="7">
        <f t="shared" si="213"/>
        <v>0.13453434651575955</v>
      </c>
      <c r="Q992" s="26">
        <v>0.83103822106260783</v>
      </c>
      <c r="R992" s="8">
        <v>308.29998779296875</v>
      </c>
      <c r="S992" s="7">
        <f t="shared" si="214"/>
        <v>0.68835399614398662</v>
      </c>
      <c r="T992" s="38">
        <f t="shared" si="215"/>
        <v>0.55130885457411793</v>
      </c>
      <c r="U992" s="31">
        <v>948.15020751953125</v>
      </c>
      <c r="V992" s="31">
        <v>351.97036743164063</v>
      </c>
      <c r="W992" s="31">
        <v>5133.25927734375</v>
      </c>
      <c r="X992" s="31">
        <v>912.1314697265625</v>
      </c>
      <c r="Y992" s="31">
        <f t="shared" si="216"/>
        <v>1836.3778305053711</v>
      </c>
      <c r="Z992" s="7">
        <f t="shared" si="217"/>
        <v>3.9103525950378366E-2</v>
      </c>
      <c r="AA992" s="31" t="s">
        <v>1085</v>
      </c>
      <c r="AB992" s="31" t="s">
        <v>1088</v>
      </c>
      <c r="AC992" s="31" t="s">
        <v>1087</v>
      </c>
      <c r="AD992" s="31">
        <f t="shared" si="218"/>
        <v>0</v>
      </c>
      <c r="AE992" s="31">
        <f t="shared" si="219"/>
        <v>1</v>
      </c>
      <c r="AF992" s="7">
        <f t="shared" si="220"/>
        <v>0.5</v>
      </c>
      <c r="AG992" s="38">
        <f t="shared" si="221"/>
        <v>0.26955176297518918</v>
      </c>
      <c r="AH992" s="38">
        <f t="shared" si="222"/>
        <v>37.986059061732959</v>
      </c>
      <c r="AI992" s="38" t="str">
        <f t="shared" si="223"/>
        <v>C</v>
      </c>
    </row>
    <row r="993" spans="1:35" x14ac:dyDescent="0.25">
      <c r="A993" s="1">
        <v>15518</v>
      </c>
      <c r="B993" s="1" t="s">
        <v>465</v>
      </c>
      <c r="C993" s="1">
        <v>15</v>
      </c>
      <c r="D993" s="1" t="s">
        <v>827</v>
      </c>
      <c r="E993" s="31">
        <v>485536.61714833631</v>
      </c>
      <c r="F993" s="31">
        <v>494826.0178703022</v>
      </c>
      <c r="G993" s="31">
        <v>495315.48363809113</v>
      </c>
      <c r="H993" s="31">
        <v>640523.56322744966</v>
      </c>
      <c r="I993" s="31">
        <f t="shared" si="210"/>
        <v>529050.42047104484</v>
      </c>
      <c r="J993" s="38">
        <f t="shared" si="211"/>
        <v>0.500216464075531</v>
      </c>
      <c r="K993" s="31">
        <v>16335042.046059977</v>
      </c>
      <c r="L993" s="31">
        <v>15719068.031144027</v>
      </c>
      <c r="M993" s="31">
        <v>16678111.320229268</v>
      </c>
      <c r="N993" s="31">
        <v>16309809.529221633</v>
      </c>
      <c r="O993" s="31">
        <f t="shared" si="212"/>
        <v>16260507.731663726</v>
      </c>
      <c r="P993" s="7">
        <f t="shared" si="213"/>
        <v>0.24086034332262007</v>
      </c>
      <c r="Q993" s="26">
        <v>0.42175683536940084</v>
      </c>
      <c r="R993" s="8">
        <v>251.5</v>
      </c>
      <c r="S993" s="7">
        <f t="shared" si="214"/>
        <v>0.56153433955523802</v>
      </c>
      <c r="T993" s="38">
        <f t="shared" si="215"/>
        <v>0.40805050608241961</v>
      </c>
      <c r="U993" s="31">
        <v>16416.828125</v>
      </c>
      <c r="V993" s="31">
        <v>32140.908203125</v>
      </c>
      <c r="W993" s="31">
        <v>9290.41015625</v>
      </c>
      <c r="X993" s="31">
        <v>29926.119140625</v>
      </c>
      <c r="Y993" s="31">
        <f t="shared" si="216"/>
        <v>21943.56640625</v>
      </c>
      <c r="Z993" s="7">
        <f t="shared" si="217"/>
        <v>0.46726267555435841</v>
      </c>
      <c r="AA993" s="31" t="s">
        <v>1087</v>
      </c>
      <c r="AB993" s="31" t="s">
        <v>1088</v>
      </c>
      <c r="AC993" s="31" t="s">
        <v>1087</v>
      </c>
      <c r="AD993" s="31">
        <f t="shared" si="218"/>
        <v>0</v>
      </c>
      <c r="AE993" s="31">
        <f t="shared" si="219"/>
        <v>0</v>
      </c>
      <c r="AF993" s="7">
        <f t="shared" si="220"/>
        <v>0</v>
      </c>
      <c r="AG993" s="38">
        <f t="shared" si="221"/>
        <v>0.2336313377771792</v>
      </c>
      <c r="AH993" s="38">
        <f t="shared" si="222"/>
        <v>38.063276931170996</v>
      </c>
      <c r="AI993" s="38" t="str">
        <f t="shared" si="223"/>
        <v>G4</v>
      </c>
    </row>
    <row r="994" spans="1:35" x14ac:dyDescent="0.25">
      <c r="A994" s="1">
        <v>76001</v>
      </c>
      <c r="B994" s="1" t="s">
        <v>735</v>
      </c>
      <c r="C994" s="1">
        <v>76</v>
      </c>
      <c r="D994" s="1" t="s">
        <v>57</v>
      </c>
      <c r="E994" s="31">
        <v>438554.81040173036</v>
      </c>
      <c r="F994" s="31">
        <v>541971.23401290865</v>
      </c>
      <c r="G994" s="31">
        <v>577355.13374448789</v>
      </c>
      <c r="H994" s="31">
        <v>621896.66698455287</v>
      </c>
      <c r="I994" s="31">
        <f t="shared" si="210"/>
        <v>544944.46128592</v>
      </c>
      <c r="J994" s="38">
        <f t="shared" si="211"/>
        <v>0.51551157231222611</v>
      </c>
      <c r="K994" s="31">
        <v>12639016.160518767</v>
      </c>
      <c r="L994" s="31">
        <v>13007365.559977977</v>
      </c>
      <c r="M994" s="31">
        <v>13690287.257884644</v>
      </c>
      <c r="N994" s="31">
        <v>14048302.73134733</v>
      </c>
      <c r="O994" s="31">
        <f t="shared" si="212"/>
        <v>13346242.927432179</v>
      </c>
      <c r="P994" s="7">
        <f t="shared" si="213"/>
        <v>0.19111072200239382</v>
      </c>
      <c r="Q994" s="26">
        <v>0.98454820005392807</v>
      </c>
      <c r="R994" s="8">
        <v>292.39999389648438</v>
      </c>
      <c r="S994" s="7">
        <f t="shared" si="214"/>
        <v>0.65285342925891843</v>
      </c>
      <c r="T994" s="38">
        <f t="shared" si="215"/>
        <v>0.60950411710508012</v>
      </c>
      <c r="U994" s="31">
        <v>214.13337707519531</v>
      </c>
      <c r="V994" s="31">
        <v>867.63275146484375</v>
      </c>
      <c r="W994" s="31">
        <v>345.78375244140625</v>
      </c>
      <c r="X994" s="31">
        <v>5251.314453125</v>
      </c>
      <c r="Y994" s="31">
        <f t="shared" si="216"/>
        <v>1669.7160835266113</v>
      </c>
      <c r="Z994" s="7">
        <f t="shared" si="217"/>
        <v>3.5554658261137184E-2</v>
      </c>
      <c r="AA994" s="31" t="s">
        <v>1087</v>
      </c>
      <c r="AB994" s="31" t="s">
        <v>1088</v>
      </c>
      <c r="AC994" s="31" t="s">
        <v>1087</v>
      </c>
      <c r="AD994" s="31">
        <f t="shared" si="218"/>
        <v>0</v>
      </c>
      <c r="AE994" s="31">
        <f t="shared" si="219"/>
        <v>0</v>
      </c>
      <c r="AF994" s="7">
        <f t="shared" si="220"/>
        <v>0</v>
      </c>
      <c r="AG994" s="38">
        <f t="shared" si="221"/>
        <v>1.7777329130568592E-2</v>
      </c>
      <c r="AH994" s="38">
        <f t="shared" si="222"/>
        <v>38.09310061826249</v>
      </c>
      <c r="AI994" s="38" t="str">
        <f t="shared" si="223"/>
        <v>C</v>
      </c>
    </row>
    <row r="995" spans="1:35" x14ac:dyDescent="0.25">
      <c r="A995" s="1">
        <v>15104</v>
      </c>
      <c r="B995" s="1" t="s">
        <v>827</v>
      </c>
      <c r="C995" s="1">
        <v>15</v>
      </c>
      <c r="D995" s="1" t="s">
        <v>827</v>
      </c>
      <c r="E995" s="31">
        <v>214380.02331866889</v>
      </c>
      <c r="F995" s="31">
        <v>241618.89332003988</v>
      </c>
      <c r="G995" s="31">
        <v>328214.32496602542</v>
      </c>
      <c r="H995" s="31">
        <v>372633.73185568763</v>
      </c>
      <c r="I995" s="31">
        <f t="shared" si="210"/>
        <v>289211.74336510547</v>
      </c>
      <c r="J995" s="38">
        <f t="shared" si="211"/>
        <v>0.26941558918109298</v>
      </c>
      <c r="K995" s="31">
        <v>16333457.322771898</v>
      </c>
      <c r="L995" s="31">
        <v>23688243.865669422</v>
      </c>
      <c r="M995" s="31">
        <v>27602958.115686007</v>
      </c>
      <c r="N995" s="31">
        <v>27520360.946161889</v>
      </c>
      <c r="O995" s="31">
        <f t="shared" si="212"/>
        <v>23786255.062572308</v>
      </c>
      <c r="P995" s="7">
        <f t="shared" si="213"/>
        <v>0.36933291016718667</v>
      </c>
      <c r="Q995" s="26">
        <v>9.0116279069767435E-2</v>
      </c>
      <c r="R995" s="8">
        <v>68</v>
      </c>
      <c r="S995" s="7">
        <f t="shared" si="214"/>
        <v>0.15182638206662499</v>
      </c>
      <c r="T995" s="38">
        <f t="shared" si="215"/>
        <v>0.20375852376785972</v>
      </c>
      <c r="U995" s="31">
        <v>0</v>
      </c>
      <c r="V995" s="31">
        <v>0</v>
      </c>
      <c r="W995" s="31">
        <v>58175.85546875</v>
      </c>
      <c r="X995" s="31">
        <v>7160.107421875</v>
      </c>
      <c r="Y995" s="31">
        <f t="shared" si="216"/>
        <v>16333.99072265625</v>
      </c>
      <c r="Z995" s="7">
        <f t="shared" si="217"/>
        <v>0.34781329826926377</v>
      </c>
      <c r="AA995" s="31" t="s">
        <v>1085</v>
      </c>
      <c r="AB995" s="31" t="s">
        <v>1086</v>
      </c>
      <c r="AC995" s="31" t="s">
        <v>1088</v>
      </c>
      <c r="AD995" s="31">
        <f t="shared" si="218"/>
        <v>1</v>
      </c>
      <c r="AE995" s="31">
        <f t="shared" si="219"/>
        <v>2</v>
      </c>
      <c r="AF995" s="7">
        <f t="shared" si="220"/>
        <v>1</v>
      </c>
      <c r="AG995" s="38">
        <f t="shared" si="221"/>
        <v>0.67390664913463194</v>
      </c>
      <c r="AH995" s="38">
        <f t="shared" si="222"/>
        <v>38.236025402786147</v>
      </c>
      <c r="AI995" s="38" t="str">
        <f t="shared" si="223"/>
        <v>G4</v>
      </c>
    </row>
    <row r="996" spans="1:35" x14ac:dyDescent="0.25">
      <c r="A996" s="1">
        <v>76113</v>
      </c>
      <c r="B996" s="1" t="s">
        <v>857</v>
      </c>
      <c r="C996" s="1">
        <v>76</v>
      </c>
      <c r="D996" s="1" t="s">
        <v>57</v>
      </c>
      <c r="E996" s="31">
        <v>342998.22876377904</v>
      </c>
      <c r="F996" s="31">
        <v>373596.73706495255</v>
      </c>
      <c r="G996" s="31">
        <v>406219.32376242871</v>
      </c>
      <c r="H996" s="31">
        <v>474338.30608266836</v>
      </c>
      <c r="I996" s="31">
        <f t="shared" si="210"/>
        <v>399288.14891845721</v>
      </c>
      <c r="J996" s="38">
        <f t="shared" si="211"/>
        <v>0.37534400328640666</v>
      </c>
      <c r="K996" s="31">
        <v>31390456.189525198</v>
      </c>
      <c r="L996" s="31">
        <v>31502497.350478873</v>
      </c>
      <c r="M996" s="31">
        <v>31957691.440603778</v>
      </c>
      <c r="N996" s="31">
        <v>26457463.312141329</v>
      </c>
      <c r="O996" s="31">
        <f t="shared" si="212"/>
        <v>30327027.073187295</v>
      </c>
      <c r="P996" s="7">
        <f t="shared" si="213"/>
        <v>0.48099089340794937</v>
      </c>
      <c r="Q996" s="26">
        <v>0.56213688536205186</v>
      </c>
      <c r="R996" s="8">
        <v>148.60000610351563</v>
      </c>
      <c r="S996" s="7">
        <f t="shared" si="214"/>
        <v>0.33178531326139954</v>
      </c>
      <c r="T996" s="38">
        <f t="shared" si="215"/>
        <v>0.45830436401046692</v>
      </c>
      <c r="U996" s="31">
        <v>3985.218017578125</v>
      </c>
      <c r="V996" s="31">
        <v>274.08938598632813</v>
      </c>
      <c r="W996" s="31">
        <v>12995.7900390625</v>
      </c>
      <c r="X996" s="31">
        <v>8635.255859375</v>
      </c>
      <c r="Y996" s="31">
        <f t="shared" si="216"/>
        <v>6472.5883255004883</v>
      </c>
      <c r="Z996" s="7">
        <f t="shared" si="217"/>
        <v>0.13782622581686851</v>
      </c>
      <c r="AA996" s="31" t="s">
        <v>1085</v>
      </c>
      <c r="AB996" s="31" t="s">
        <v>1088</v>
      </c>
      <c r="AC996" s="31" t="s">
        <v>1087</v>
      </c>
      <c r="AD996" s="31">
        <f t="shared" si="218"/>
        <v>0</v>
      </c>
      <c r="AE996" s="31">
        <f t="shared" si="219"/>
        <v>1</v>
      </c>
      <c r="AF996" s="7">
        <f t="shared" si="220"/>
        <v>0.5</v>
      </c>
      <c r="AG996" s="38">
        <f t="shared" si="221"/>
        <v>0.31891311290843427</v>
      </c>
      <c r="AH996" s="38">
        <f t="shared" si="222"/>
        <v>38.418716006843596</v>
      </c>
      <c r="AI996" s="38" t="str">
        <f t="shared" si="223"/>
        <v>G4</v>
      </c>
    </row>
    <row r="997" spans="1:35" x14ac:dyDescent="0.25">
      <c r="A997" s="1">
        <v>25430</v>
      </c>
      <c r="B997" s="1" t="s">
        <v>950</v>
      </c>
      <c r="C997" s="1">
        <v>25</v>
      </c>
      <c r="D997" s="1" t="s">
        <v>61</v>
      </c>
      <c r="E997" s="31">
        <v>313050.28394513432</v>
      </c>
      <c r="F997" s="31">
        <v>428264.56976757396</v>
      </c>
      <c r="G997" s="31">
        <v>478172.64280976792</v>
      </c>
      <c r="H997" s="31">
        <v>585212.30858987535</v>
      </c>
      <c r="I997" s="31">
        <f t="shared" si="210"/>
        <v>451174.95127808792</v>
      </c>
      <c r="J997" s="38">
        <f t="shared" si="211"/>
        <v>0.42527556363598212</v>
      </c>
      <c r="K997" s="31">
        <v>12383839.019878374</v>
      </c>
      <c r="L997" s="31">
        <v>12268414.237173013</v>
      </c>
      <c r="M997" s="31">
        <v>14441905.827122703</v>
      </c>
      <c r="N997" s="31">
        <v>11935739.770762071</v>
      </c>
      <c r="O997" s="31">
        <f t="shared" si="212"/>
        <v>12757474.71373404</v>
      </c>
      <c r="P997" s="7">
        <f t="shared" si="213"/>
        <v>0.1810598180370652</v>
      </c>
      <c r="Q997" s="26">
        <v>0.86989063083720874</v>
      </c>
      <c r="R997" s="8">
        <v>150.19999694824219</v>
      </c>
      <c r="S997" s="7">
        <f t="shared" si="214"/>
        <v>0.33535767828043717</v>
      </c>
      <c r="T997" s="38">
        <f t="shared" si="215"/>
        <v>0.46210270905157041</v>
      </c>
      <c r="U997" s="31">
        <v>4579.06201171875</v>
      </c>
      <c r="V997" s="31">
        <v>985.37921142578125</v>
      </c>
      <c r="W997" s="31">
        <v>0</v>
      </c>
      <c r="X997" s="31">
        <v>154.58538818359375</v>
      </c>
      <c r="Y997" s="31">
        <f t="shared" si="216"/>
        <v>1429.7566528320313</v>
      </c>
      <c r="Z997" s="7">
        <f t="shared" si="217"/>
        <v>3.0445001811722709E-2</v>
      </c>
      <c r="AA997" s="31" t="s">
        <v>1085</v>
      </c>
      <c r="AB997" s="31" t="s">
        <v>1088</v>
      </c>
      <c r="AC997" s="31" t="s">
        <v>1087</v>
      </c>
      <c r="AD997" s="31">
        <f t="shared" si="218"/>
        <v>0</v>
      </c>
      <c r="AE997" s="31">
        <f t="shared" si="219"/>
        <v>1</v>
      </c>
      <c r="AF997" s="7">
        <f t="shared" si="220"/>
        <v>0.5</v>
      </c>
      <c r="AG997" s="38">
        <f t="shared" si="221"/>
        <v>0.26522250090586136</v>
      </c>
      <c r="AH997" s="38">
        <f t="shared" si="222"/>
        <v>38.420025786447127</v>
      </c>
      <c r="AI997" s="38" t="str">
        <f t="shared" si="223"/>
        <v>G4</v>
      </c>
    </row>
    <row r="998" spans="1:35" x14ac:dyDescent="0.25">
      <c r="A998" s="1">
        <v>68051</v>
      </c>
      <c r="B998" s="1" t="s">
        <v>536</v>
      </c>
      <c r="C998" s="1">
        <v>68</v>
      </c>
      <c r="D998" s="1" t="s">
        <v>350</v>
      </c>
      <c r="E998" s="31">
        <v>181983.12163666199</v>
      </c>
      <c r="F998" s="31">
        <v>210601.89225864597</v>
      </c>
      <c r="G998" s="31">
        <v>243398.90708910307</v>
      </c>
      <c r="H998" s="31">
        <v>261130.30265683183</v>
      </c>
      <c r="I998" s="31">
        <f t="shared" si="210"/>
        <v>224278.55591031071</v>
      </c>
      <c r="J998" s="38">
        <f t="shared" si="211"/>
        <v>0.20692926856304097</v>
      </c>
      <c r="K998" s="31">
        <v>41098315.823136352</v>
      </c>
      <c r="L998" s="31">
        <v>45219330.783849917</v>
      </c>
      <c r="M998" s="31">
        <v>39488966.723025769</v>
      </c>
      <c r="N998" s="31">
        <v>32204299.781156376</v>
      </c>
      <c r="O998" s="31">
        <f t="shared" si="212"/>
        <v>39502728.277792104</v>
      </c>
      <c r="P998" s="7">
        <f t="shared" si="213"/>
        <v>0.63762993993996231</v>
      </c>
      <c r="Q998" s="26">
        <v>0.29294995187680462</v>
      </c>
      <c r="R998" s="8">
        <v>163.80000305175781</v>
      </c>
      <c r="S998" s="7">
        <f t="shared" si="214"/>
        <v>0.36572296832133117</v>
      </c>
      <c r="T998" s="38">
        <f t="shared" si="215"/>
        <v>0.43210095337936605</v>
      </c>
      <c r="U998" s="31">
        <v>0</v>
      </c>
      <c r="V998" s="31">
        <v>2520.646240234375</v>
      </c>
      <c r="W998" s="31">
        <v>0</v>
      </c>
      <c r="X998" s="31">
        <v>2981.23193359375</v>
      </c>
      <c r="Y998" s="31">
        <f t="shared" si="216"/>
        <v>1375.4695434570313</v>
      </c>
      <c r="Z998" s="7">
        <f t="shared" si="217"/>
        <v>2.9289021078916684E-2</v>
      </c>
      <c r="AA998" s="31" t="s">
        <v>1085</v>
      </c>
      <c r="AB998" s="31" t="s">
        <v>1086</v>
      </c>
      <c r="AC998" s="31" t="s">
        <v>1087</v>
      </c>
      <c r="AD998" s="31">
        <f t="shared" si="218"/>
        <v>1</v>
      </c>
      <c r="AE998" s="31">
        <f t="shared" si="219"/>
        <v>2</v>
      </c>
      <c r="AF998" s="7">
        <f t="shared" si="220"/>
        <v>1</v>
      </c>
      <c r="AG998" s="38">
        <f t="shared" si="221"/>
        <v>0.51464451053945837</v>
      </c>
      <c r="AH998" s="38">
        <f t="shared" si="222"/>
        <v>38.455824416062185</v>
      </c>
      <c r="AI998" s="38" t="str">
        <f t="shared" si="223"/>
        <v>G4</v>
      </c>
    </row>
    <row r="999" spans="1:35" x14ac:dyDescent="0.25">
      <c r="A999" s="1">
        <v>76497</v>
      </c>
      <c r="B999" s="1" t="s">
        <v>462</v>
      </c>
      <c r="C999" s="1">
        <v>76</v>
      </c>
      <c r="D999" s="1" t="s">
        <v>57</v>
      </c>
      <c r="E999" s="31">
        <v>165859.77236675983</v>
      </c>
      <c r="F999" s="31">
        <v>186388.0703503495</v>
      </c>
      <c r="G999" s="31">
        <v>272037.57114717626</v>
      </c>
      <c r="H999" s="31">
        <v>244844.67783380437</v>
      </c>
      <c r="I999" s="31">
        <f t="shared" si="210"/>
        <v>217282.52292452252</v>
      </c>
      <c r="J999" s="38">
        <f t="shared" si="211"/>
        <v>0.2001968659606157</v>
      </c>
      <c r="K999" s="31">
        <v>18398081.874851443</v>
      </c>
      <c r="L999" s="31">
        <v>17612456.585293192</v>
      </c>
      <c r="M999" s="31">
        <v>14373653.105276471</v>
      </c>
      <c r="N999" s="31">
        <v>12953387.234066904</v>
      </c>
      <c r="O999" s="31">
        <f t="shared" si="212"/>
        <v>15834394.699872004</v>
      </c>
      <c r="P999" s="7">
        <f t="shared" si="213"/>
        <v>0.23358613751247179</v>
      </c>
      <c r="Q999" s="26">
        <v>0.74095339831753237</v>
      </c>
      <c r="R999" s="8">
        <v>116.90000152587891</v>
      </c>
      <c r="S999" s="7">
        <f t="shared" si="214"/>
        <v>0.26100741610672257</v>
      </c>
      <c r="T999" s="38">
        <f t="shared" si="215"/>
        <v>0.41184898397890896</v>
      </c>
      <c r="U999" s="31">
        <v>217.37448120117188</v>
      </c>
      <c r="V999" s="31">
        <v>1754.9300537109375</v>
      </c>
      <c r="W999" s="31">
        <v>2420.194580078125</v>
      </c>
      <c r="X999" s="31">
        <v>12017.6259765625</v>
      </c>
      <c r="Y999" s="31">
        <f t="shared" si="216"/>
        <v>4102.5312728881836</v>
      </c>
      <c r="Z999" s="7">
        <f t="shared" si="217"/>
        <v>8.7358622733685123E-2</v>
      </c>
      <c r="AA999" s="31" t="s">
        <v>1085</v>
      </c>
      <c r="AB999" s="31" t="s">
        <v>1086</v>
      </c>
      <c r="AC999" s="31" t="s">
        <v>1088</v>
      </c>
      <c r="AD999" s="31">
        <f t="shared" si="218"/>
        <v>1</v>
      </c>
      <c r="AE999" s="31">
        <f t="shared" si="219"/>
        <v>2</v>
      </c>
      <c r="AF999" s="7">
        <f t="shared" si="220"/>
        <v>1</v>
      </c>
      <c r="AG999" s="38">
        <f t="shared" si="221"/>
        <v>0.54367931136684255</v>
      </c>
      <c r="AH999" s="38">
        <f t="shared" si="222"/>
        <v>38.524172043545576</v>
      </c>
      <c r="AI999" s="38" t="str">
        <f t="shared" si="223"/>
        <v>G4</v>
      </c>
    </row>
    <row r="1000" spans="1:35" x14ac:dyDescent="0.25">
      <c r="A1000" s="1">
        <v>47545</v>
      </c>
      <c r="B1000" s="1" t="s">
        <v>1166</v>
      </c>
      <c r="C1000" s="1">
        <v>47</v>
      </c>
      <c r="D1000" s="1" t="s">
        <v>69</v>
      </c>
      <c r="E1000" s="31">
        <v>66335.121614079355</v>
      </c>
      <c r="F1000" s="31">
        <v>70952.580324508468</v>
      </c>
      <c r="G1000" s="31">
        <v>90309.906437541125</v>
      </c>
      <c r="H1000" s="31">
        <v>123193.22173702375</v>
      </c>
      <c r="I1000" s="31">
        <f t="shared" si="210"/>
        <v>87697.707528288171</v>
      </c>
      <c r="J1000" s="38">
        <f t="shared" si="211"/>
        <v>7.5495174276107677E-2</v>
      </c>
      <c r="K1000" s="31">
        <v>5426915.8522755289</v>
      </c>
      <c r="L1000" s="31">
        <v>5706472.1597714173</v>
      </c>
      <c r="M1000" s="31">
        <v>5932848.9290234065</v>
      </c>
      <c r="N1000" s="31">
        <v>5883574.3386397501</v>
      </c>
      <c r="O1000" s="31">
        <f t="shared" si="212"/>
        <v>5737452.8199275257</v>
      </c>
      <c r="P1000" s="7">
        <f t="shared" si="213"/>
        <v>6.1220526024388079E-2</v>
      </c>
      <c r="Q1000" s="26">
        <v>0.49965099308331745</v>
      </c>
      <c r="R1000" s="8">
        <v>37</v>
      </c>
      <c r="S1000" s="7">
        <f t="shared" si="214"/>
        <v>8.2611413771545947E-2</v>
      </c>
      <c r="T1000" s="38">
        <f t="shared" si="215"/>
        <v>0.21449431095975047</v>
      </c>
      <c r="U1000" s="31">
        <v>2229.395751953125</v>
      </c>
      <c r="V1000" s="31">
        <v>11091.8427734375</v>
      </c>
      <c r="W1000" s="31">
        <v>7940.68505859375</v>
      </c>
      <c r="X1000" s="31">
        <v>116733.546875</v>
      </c>
      <c r="Y1000" s="31">
        <f t="shared" si="216"/>
        <v>34498.867614746094</v>
      </c>
      <c r="Z1000" s="7">
        <f t="shared" si="217"/>
        <v>0.73461318396587227</v>
      </c>
      <c r="AA1000" s="31" t="s">
        <v>1085</v>
      </c>
      <c r="AB1000" s="31" t="s">
        <v>1086</v>
      </c>
      <c r="AC1000" s="31" t="s">
        <v>1087</v>
      </c>
      <c r="AD1000" s="31">
        <f t="shared" si="218"/>
        <v>1</v>
      </c>
      <c r="AE1000" s="31">
        <f t="shared" si="219"/>
        <v>2</v>
      </c>
      <c r="AF1000" s="7">
        <f t="shared" si="220"/>
        <v>1</v>
      </c>
      <c r="AG1000" s="38">
        <f t="shared" si="221"/>
        <v>0.86730659198293614</v>
      </c>
      <c r="AH1000" s="38">
        <f t="shared" si="222"/>
        <v>38.576535907293149</v>
      </c>
      <c r="AI1000" s="38" t="str">
        <f t="shared" si="223"/>
        <v>G4</v>
      </c>
    </row>
    <row r="1001" spans="1:35" x14ac:dyDescent="0.25">
      <c r="A1001" s="1">
        <v>73504</v>
      </c>
      <c r="B1001" s="1" t="s">
        <v>493</v>
      </c>
      <c r="C1001" s="1">
        <v>73</v>
      </c>
      <c r="D1001" s="1" t="s">
        <v>35</v>
      </c>
      <c r="E1001" s="31">
        <v>56761.762038395049</v>
      </c>
      <c r="F1001" s="31">
        <v>55370.859897372102</v>
      </c>
      <c r="G1001" s="31">
        <v>81046.489170373927</v>
      </c>
      <c r="H1001" s="31">
        <v>103632.61061332832</v>
      </c>
      <c r="I1001" s="31">
        <f t="shared" si="210"/>
        <v>74202.930429867352</v>
      </c>
      <c r="J1001" s="38">
        <f t="shared" si="211"/>
        <v>6.2508918687959991E-2</v>
      </c>
      <c r="K1001" s="31">
        <v>9624781.2963046692</v>
      </c>
      <c r="L1001" s="31">
        <v>9350627.0431452245</v>
      </c>
      <c r="M1001" s="31">
        <v>8379644.695647331</v>
      </c>
      <c r="N1001" s="31">
        <v>8413129.429751398</v>
      </c>
      <c r="O1001" s="31">
        <f t="shared" si="212"/>
        <v>8942045.6162121557</v>
      </c>
      <c r="P1001" s="7">
        <f t="shared" si="213"/>
        <v>0.11592635710370353</v>
      </c>
      <c r="Q1001" s="26">
        <v>0.24898536465379412</v>
      </c>
      <c r="R1001" s="8">
        <v>80.5</v>
      </c>
      <c r="S1001" s="7">
        <f t="shared" si="214"/>
        <v>0.17973564347593105</v>
      </c>
      <c r="T1001" s="38">
        <f t="shared" si="215"/>
        <v>0.18154912174447624</v>
      </c>
      <c r="U1001" s="31">
        <v>978.44683837890625</v>
      </c>
      <c r="V1001" s="31">
        <v>1281.4830322265625</v>
      </c>
      <c r="W1001" s="31">
        <v>0</v>
      </c>
      <c r="X1001" s="31">
        <v>153412.25</v>
      </c>
      <c r="Y1001" s="31">
        <f t="shared" si="216"/>
        <v>38918.044967651367</v>
      </c>
      <c r="Z1001" s="7">
        <f t="shared" si="217"/>
        <v>0.8287144159825427</v>
      </c>
      <c r="AA1001" s="31" t="s">
        <v>1085</v>
      </c>
      <c r="AB1001" s="31" t="s">
        <v>1086</v>
      </c>
      <c r="AC1001" s="31" t="s">
        <v>1088</v>
      </c>
      <c r="AD1001" s="31">
        <f t="shared" si="218"/>
        <v>1</v>
      </c>
      <c r="AE1001" s="31">
        <f t="shared" si="219"/>
        <v>2</v>
      </c>
      <c r="AF1001" s="7">
        <f t="shared" si="220"/>
        <v>1</v>
      </c>
      <c r="AG1001" s="38">
        <f t="shared" si="221"/>
        <v>0.9143572079912714</v>
      </c>
      <c r="AH1001" s="38">
        <f t="shared" si="222"/>
        <v>38.613841614123587</v>
      </c>
      <c r="AI1001" s="38" t="str">
        <f t="shared" si="223"/>
        <v>G4</v>
      </c>
    </row>
    <row r="1002" spans="1:35" x14ac:dyDescent="0.25">
      <c r="A1002" s="1">
        <v>54001</v>
      </c>
      <c r="B1002" s="1" t="s">
        <v>733</v>
      </c>
      <c r="C1002" s="1">
        <v>54</v>
      </c>
      <c r="D1002" s="1" t="s">
        <v>12</v>
      </c>
      <c r="E1002" s="31">
        <v>266711.49271262466</v>
      </c>
      <c r="F1002" s="31">
        <v>237038.19132172863</v>
      </c>
      <c r="G1002" s="31">
        <v>259610.21134149723</v>
      </c>
      <c r="H1002" s="31">
        <v>242202.26537512441</v>
      </c>
      <c r="I1002" s="31">
        <f t="shared" si="210"/>
        <v>251390.54018774373</v>
      </c>
      <c r="J1002" s="38">
        <f t="shared" si="211"/>
        <v>0.23301959630693442</v>
      </c>
      <c r="K1002" s="31">
        <v>9558965.0145515818</v>
      </c>
      <c r="L1002" s="31">
        <v>10328684.243383719</v>
      </c>
      <c r="M1002" s="31">
        <v>10458875.439205853</v>
      </c>
      <c r="N1002" s="31">
        <v>10508790.705288587</v>
      </c>
      <c r="O1002" s="31">
        <f t="shared" si="212"/>
        <v>10213828.850607436</v>
      </c>
      <c r="P1002" s="7">
        <f t="shared" si="213"/>
        <v>0.13763705896604214</v>
      </c>
      <c r="Q1002" s="26">
        <v>0.9663021087335445</v>
      </c>
      <c r="R1002" s="8">
        <v>415.10000610351563</v>
      </c>
      <c r="S1002" s="7">
        <f t="shared" si="214"/>
        <v>0.92681076650780481</v>
      </c>
      <c r="T1002" s="38">
        <f t="shared" si="215"/>
        <v>0.67691664473579716</v>
      </c>
      <c r="U1002" s="31">
        <v>0</v>
      </c>
      <c r="V1002" s="31">
        <v>0</v>
      </c>
      <c r="W1002" s="31">
        <v>0</v>
      </c>
      <c r="X1002" s="31">
        <v>0</v>
      </c>
      <c r="Y1002" s="31">
        <f t="shared" si="216"/>
        <v>0</v>
      </c>
      <c r="Z1002" s="7">
        <f t="shared" si="217"/>
        <v>0</v>
      </c>
      <c r="AA1002" s="31" t="s">
        <v>1085</v>
      </c>
      <c r="AB1002" s="31" t="s">
        <v>1088</v>
      </c>
      <c r="AC1002" s="31" t="s">
        <v>1088</v>
      </c>
      <c r="AD1002" s="31">
        <f t="shared" si="218"/>
        <v>0</v>
      </c>
      <c r="AE1002" s="31">
        <f t="shared" si="219"/>
        <v>1</v>
      </c>
      <c r="AF1002" s="7">
        <f t="shared" si="220"/>
        <v>0.5</v>
      </c>
      <c r="AG1002" s="38">
        <f t="shared" si="221"/>
        <v>0.25</v>
      </c>
      <c r="AH1002" s="38">
        <f t="shared" si="222"/>
        <v>38.664541368091051</v>
      </c>
      <c r="AI1002" s="38" t="str">
        <f t="shared" si="223"/>
        <v>C</v>
      </c>
    </row>
    <row r="1003" spans="1:35" x14ac:dyDescent="0.25">
      <c r="A1003" s="1">
        <v>5376</v>
      </c>
      <c r="B1003" s="1" t="s">
        <v>443</v>
      </c>
      <c r="C1003" s="1">
        <v>5</v>
      </c>
      <c r="D1003" s="1" t="s">
        <v>15</v>
      </c>
      <c r="E1003" s="31">
        <v>375153.86787724163</v>
      </c>
      <c r="F1003" s="31">
        <v>386533.77146236476</v>
      </c>
      <c r="G1003" s="31">
        <v>336883.56795217458</v>
      </c>
      <c r="H1003" s="31">
        <v>443222.74367626559</v>
      </c>
      <c r="I1003" s="31">
        <f t="shared" si="210"/>
        <v>385448.48774201167</v>
      </c>
      <c r="J1003" s="38">
        <f t="shared" si="211"/>
        <v>0.3620258598313571</v>
      </c>
      <c r="K1003" s="31">
        <v>8521273.7216801178</v>
      </c>
      <c r="L1003" s="31">
        <v>8278118.1348796701</v>
      </c>
      <c r="M1003" s="31">
        <v>8268616.4796520416</v>
      </c>
      <c r="N1003" s="31">
        <v>9194842.9128851183</v>
      </c>
      <c r="O1003" s="31">
        <f t="shared" si="212"/>
        <v>8565712.8122742362</v>
      </c>
      <c r="P1003" s="7">
        <f t="shared" si="213"/>
        <v>0.10950195309652296</v>
      </c>
      <c r="Q1003" s="26">
        <v>0.86829277544904504</v>
      </c>
      <c r="R1003" s="8">
        <v>301.89999389648438</v>
      </c>
      <c r="S1003" s="7">
        <f t="shared" si="214"/>
        <v>0.67406446792999097</v>
      </c>
      <c r="T1003" s="38">
        <f t="shared" si="215"/>
        <v>0.55061973215851967</v>
      </c>
      <c r="U1003" s="31">
        <v>11.689488410949707</v>
      </c>
      <c r="V1003" s="31">
        <v>0</v>
      </c>
      <c r="W1003" s="31">
        <v>0</v>
      </c>
      <c r="X1003" s="31">
        <v>0</v>
      </c>
      <c r="Y1003" s="31">
        <f t="shared" si="216"/>
        <v>2.9223721027374268</v>
      </c>
      <c r="Z1003" s="7">
        <f t="shared" si="217"/>
        <v>6.2228508457111065E-5</v>
      </c>
      <c r="AA1003" s="31" t="s">
        <v>1087</v>
      </c>
      <c r="AB1003" s="31" t="s">
        <v>1086</v>
      </c>
      <c r="AC1003" s="31" t="s">
        <v>1087</v>
      </c>
      <c r="AD1003" s="31">
        <f t="shared" si="218"/>
        <v>1</v>
      </c>
      <c r="AE1003" s="31">
        <f t="shared" si="219"/>
        <v>1</v>
      </c>
      <c r="AF1003" s="7">
        <f t="shared" si="220"/>
        <v>0.5</v>
      </c>
      <c r="AG1003" s="38">
        <f t="shared" si="221"/>
        <v>0.25003111425422858</v>
      </c>
      <c r="AH1003" s="38">
        <f t="shared" si="222"/>
        <v>38.755890208136847</v>
      </c>
      <c r="AI1003" s="38" t="str">
        <f t="shared" si="223"/>
        <v>G4</v>
      </c>
    </row>
    <row r="1004" spans="1:35" x14ac:dyDescent="0.25">
      <c r="A1004" s="1">
        <v>25875</v>
      </c>
      <c r="B1004" s="1" t="s">
        <v>434</v>
      </c>
      <c r="C1004" s="1">
        <v>25</v>
      </c>
      <c r="D1004" s="1" t="s">
        <v>61</v>
      </c>
      <c r="E1004" s="31">
        <v>267590.73235631717</v>
      </c>
      <c r="F1004" s="31">
        <v>439650.59813948366</v>
      </c>
      <c r="G1004" s="31">
        <v>282887.25147343829</v>
      </c>
      <c r="H1004" s="31">
        <v>326728.58431501826</v>
      </c>
      <c r="I1004" s="31">
        <f t="shared" si="210"/>
        <v>329214.29157106433</v>
      </c>
      <c r="J1004" s="38">
        <f t="shared" si="211"/>
        <v>0.30791072781073148</v>
      </c>
      <c r="K1004" s="31">
        <v>12475213.464806456</v>
      </c>
      <c r="L1004" s="31">
        <v>11904583.673132762</v>
      </c>
      <c r="M1004" s="31">
        <v>11759908.543684982</v>
      </c>
      <c r="N1004" s="31">
        <v>9296161.8063208405</v>
      </c>
      <c r="O1004" s="31">
        <f t="shared" si="212"/>
        <v>11358966.871986261</v>
      </c>
      <c r="P1004" s="7">
        <f t="shared" si="213"/>
        <v>0.157185791408018</v>
      </c>
      <c r="Q1004" s="26">
        <v>0.64290255921157213</v>
      </c>
      <c r="R1004" s="8">
        <v>314.60000610351563</v>
      </c>
      <c r="S1004" s="7">
        <f t="shared" si="214"/>
        <v>0.70242030477698403</v>
      </c>
      <c r="T1004" s="38">
        <f t="shared" si="215"/>
        <v>0.50083621846552473</v>
      </c>
      <c r="U1004" s="31">
        <v>12658.658203125</v>
      </c>
      <c r="V1004" s="31">
        <v>16814.365234375</v>
      </c>
      <c r="W1004" s="31">
        <v>75489.671875</v>
      </c>
      <c r="X1004" s="31">
        <v>30829.376953125</v>
      </c>
      <c r="Y1004" s="31">
        <f t="shared" si="216"/>
        <v>33948.01806640625</v>
      </c>
      <c r="Z1004" s="7">
        <f t="shared" si="217"/>
        <v>0.72288348474469766</v>
      </c>
      <c r="AA1004" s="31" t="s">
        <v>1087</v>
      </c>
      <c r="AB1004" s="31" t="s">
        <v>1088</v>
      </c>
      <c r="AC1004" s="31" t="s">
        <v>1087</v>
      </c>
      <c r="AD1004" s="31">
        <f t="shared" si="218"/>
        <v>0</v>
      </c>
      <c r="AE1004" s="31">
        <f t="shared" si="219"/>
        <v>0</v>
      </c>
      <c r="AF1004" s="7">
        <f t="shared" si="220"/>
        <v>0</v>
      </c>
      <c r="AG1004" s="38">
        <f t="shared" si="221"/>
        <v>0.36144174237234883</v>
      </c>
      <c r="AH1004" s="38">
        <f t="shared" si="222"/>
        <v>39.006289621620169</v>
      </c>
      <c r="AI1004" s="38" t="str">
        <f t="shared" si="223"/>
        <v>G4</v>
      </c>
    </row>
    <row r="1005" spans="1:35" x14ac:dyDescent="0.25">
      <c r="A1005" s="1">
        <v>54518</v>
      </c>
      <c r="B1005" s="1" t="s">
        <v>116</v>
      </c>
      <c r="C1005" s="1">
        <v>54</v>
      </c>
      <c r="D1005" s="1" t="s">
        <v>12</v>
      </c>
      <c r="E1005" s="31">
        <v>87766.291789612558</v>
      </c>
      <c r="F1005" s="31">
        <v>90361.523395307537</v>
      </c>
      <c r="G1005" s="31">
        <v>114795.99127698205</v>
      </c>
      <c r="H1005" s="31">
        <v>109326.37754815209</v>
      </c>
      <c r="I1005" s="31">
        <f t="shared" si="210"/>
        <v>100562.54600251355</v>
      </c>
      <c r="J1005" s="38">
        <f t="shared" si="211"/>
        <v>8.7875229115700171E-2</v>
      </c>
      <c r="K1005" s="31">
        <v>5299022.6012371723</v>
      </c>
      <c r="L1005" s="31">
        <v>5517929.5976147987</v>
      </c>
      <c r="M1005" s="31">
        <v>6041522.3968437649</v>
      </c>
      <c r="N1005" s="31">
        <v>5937833.1626001969</v>
      </c>
      <c r="O1005" s="31">
        <f t="shared" si="212"/>
        <v>5699076.9395739827</v>
      </c>
      <c r="P1005" s="7">
        <f t="shared" si="213"/>
        <v>6.0565408647049235E-2</v>
      </c>
      <c r="Q1005" s="26">
        <v>0.94786820692418938</v>
      </c>
      <c r="R1005" s="8">
        <v>248.10000610351563</v>
      </c>
      <c r="S1005" s="7">
        <f t="shared" si="214"/>
        <v>0.55394303407947576</v>
      </c>
      <c r="T1005" s="38">
        <f t="shared" si="215"/>
        <v>0.52079221655023811</v>
      </c>
      <c r="U1005" s="31">
        <v>7495.65576171875</v>
      </c>
      <c r="V1005" s="31">
        <v>15380.919921875</v>
      </c>
      <c r="W1005" s="31">
        <v>303.83560180664063</v>
      </c>
      <c r="X1005" s="31">
        <v>0</v>
      </c>
      <c r="Y1005" s="31">
        <f t="shared" si="216"/>
        <v>5795.1028213500977</v>
      </c>
      <c r="Z1005" s="7">
        <f t="shared" si="217"/>
        <v>0.12339996148690797</v>
      </c>
      <c r="AA1005" s="31" t="s">
        <v>1085</v>
      </c>
      <c r="AB1005" s="31" t="s">
        <v>1086</v>
      </c>
      <c r="AC1005" s="31" t="s">
        <v>1088</v>
      </c>
      <c r="AD1005" s="31">
        <f t="shared" si="218"/>
        <v>1</v>
      </c>
      <c r="AE1005" s="31">
        <f t="shared" si="219"/>
        <v>2</v>
      </c>
      <c r="AF1005" s="7">
        <f t="shared" si="220"/>
        <v>1</v>
      </c>
      <c r="AG1005" s="38">
        <f t="shared" si="221"/>
        <v>0.56169998074345395</v>
      </c>
      <c r="AH1005" s="38">
        <f t="shared" si="222"/>
        <v>39.012247546979737</v>
      </c>
      <c r="AI1005" s="38" t="str">
        <f t="shared" si="223"/>
        <v>G4</v>
      </c>
    </row>
    <row r="1006" spans="1:35" x14ac:dyDescent="0.25">
      <c r="A1006" s="1">
        <v>5264</v>
      </c>
      <c r="B1006" s="1" t="s">
        <v>609</v>
      </c>
      <c r="C1006" s="1">
        <v>5</v>
      </c>
      <c r="D1006" s="1" t="s">
        <v>15</v>
      </c>
      <c r="E1006" s="31">
        <v>388379.94789495604</v>
      </c>
      <c r="F1006" s="31">
        <v>382989.49401407334</v>
      </c>
      <c r="G1006" s="31">
        <v>412228.50262717321</v>
      </c>
      <c r="H1006" s="31">
        <v>511246.28268294473</v>
      </c>
      <c r="I1006" s="31">
        <f t="shared" si="210"/>
        <v>423711.05680478684</v>
      </c>
      <c r="J1006" s="38">
        <f t="shared" si="211"/>
        <v>0.39884658667140965</v>
      </c>
      <c r="K1006" s="31">
        <v>12433812.60691621</v>
      </c>
      <c r="L1006" s="31">
        <v>13859531.92501363</v>
      </c>
      <c r="M1006" s="31">
        <v>15122891.011741541</v>
      </c>
      <c r="N1006" s="31">
        <v>24046887.269800022</v>
      </c>
      <c r="O1006" s="31">
        <f t="shared" si="212"/>
        <v>16365780.703367852</v>
      </c>
      <c r="P1006" s="7">
        <f t="shared" si="213"/>
        <v>0.24265746569459207</v>
      </c>
      <c r="Q1006" s="26">
        <v>0.51919597989949751</v>
      </c>
      <c r="R1006" s="8">
        <v>333.60000610351563</v>
      </c>
      <c r="S1006" s="7">
        <f t="shared" si="214"/>
        <v>0.74484238211912934</v>
      </c>
      <c r="T1006" s="38">
        <f t="shared" si="215"/>
        <v>0.50223194257107295</v>
      </c>
      <c r="U1006" s="31">
        <v>0</v>
      </c>
      <c r="V1006" s="31">
        <v>6757.82373046875</v>
      </c>
      <c r="W1006" s="31">
        <v>0</v>
      </c>
      <c r="X1006" s="31">
        <v>1459.7989501953125</v>
      </c>
      <c r="Y1006" s="31">
        <f t="shared" si="216"/>
        <v>2054.4056701660156</v>
      </c>
      <c r="Z1006" s="7">
        <f t="shared" si="217"/>
        <v>4.3746174725836889E-2</v>
      </c>
      <c r="AA1006" s="31" t="s">
        <v>1085</v>
      </c>
      <c r="AB1006" s="31" t="s">
        <v>1088</v>
      </c>
      <c r="AC1006" s="31" t="s">
        <v>1087</v>
      </c>
      <c r="AD1006" s="31">
        <f t="shared" si="218"/>
        <v>0</v>
      </c>
      <c r="AE1006" s="31">
        <f t="shared" si="219"/>
        <v>1</v>
      </c>
      <c r="AF1006" s="7">
        <f t="shared" si="220"/>
        <v>0.5</v>
      </c>
      <c r="AG1006" s="38">
        <f t="shared" si="221"/>
        <v>0.27187308736291843</v>
      </c>
      <c r="AH1006" s="38">
        <f t="shared" si="222"/>
        <v>39.098387220180037</v>
      </c>
      <c r="AI1006" s="38" t="str">
        <f t="shared" si="223"/>
        <v>G4</v>
      </c>
    </row>
    <row r="1007" spans="1:35" x14ac:dyDescent="0.25">
      <c r="A1007" s="1">
        <v>23001</v>
      </c>
      <c r="B1007" s="1" t="s">
        <v>789</v>
      </c>
      <c r="C1007" s="1">
        <v>23</v>
      </c>
      <c r="D1007" s="1" t="s">
        <v>410</v>
      </c>
      <c r="E1007" s="31">
        <v>226466.81496374361</v>
      </c>
      <c r="F1007" s="31">
        <v>232663.39996708083</v>
      </c>
      <c r="G1007" s="31">
        <v>266040.67044422484</v>
      </c>
      <c r="H1007" s="31">
        <v>294487.3908695539</v>
      </c>
      <c r="I1007" s="31">
        <f t="shared" si="210"/>
        <v>254914.5690611508</v>
      </c>
      <c r="J1007" s="38">
        <f t="shared" si="211"/>
        <v>0.23641082976831793</v>
      </c>
      <c r="K1007" s="31">
        <v>8107955.9484405546</v>
      </c>
      <c r="L1007" s="31">
        <v>8715688.603445515</v>
      </c>
      <c r="M1007" s="31">
        <v>8941517.8982764948</v>
      </c>
      <c r="N1007" s="31">
        <v>9099013.7719526067</v>
      </c>
      <c r="O1007" s="31">
        <f t="shared" si="212"/>
        <v>8716044.0555287935</v>
      </c>
      <c r="P1007" s="7">
        <f t="shared" si="213"/>
        <v>0.11206826842025523</v>
      </c>
      <c r="Q1007" s="26">
        <v>0.773515129129551</v>
      </c>
      <c r="R1007" s="8">
        <v>174.60000610351563</v>
      </c>
      <c r="S1007" s="7">
        <f t="shared" si="214"/>
        <v>0.38983657699275615</v>
      </c>
      <c r="T1007" s="38">
        <f t="shared" si="215"/>
        <v>0.42513999151418741</v>
      </c>
      <c r="U1007" s="31">
        <v>479.46966552734375</v>
      </c>
      <c r="V1007" s="31">
        <v>941.3516845703125</v>
      </c>
      <c r="W1007" s="31">
        <v>1131.0015869140625</v>
      </c>
      <c r="X1007" s="31">
        <v>2193.504638671875</v>
      </c>
      <c r="Y1007" s="31">
        <f t="shared" si="216"/>
        <v>1186.3318939208984</v>
      </c>
      <c r="Z1007" s="7">
        <f t="shared" si="217"/>
        <v>2.5261555236119847E-2</v>
      </c>
      <c r="AA1007" s="31" t="s">
        <v>1085</v>
      </c>
      <c r="AB1007" s="31" t="s">
        <v>1086</v>
      </c>
      <c r="AC1007" s="31" t="s">
        <v>1088</v>
      </c>
      <c r="AD1007" s="31">
        <f t="shared" si="218"/>
        <v>1</v>
      </c>
      <c r="AE1007" s="31">
        <f t="shared" si="219"/>
        <v>2</v>
      </c>
      <c r="AF1007" s="7">
        <f t="shared" si="220"/>
        <v>1</v>
      </c>
      <c r="AG1007" s="38">
        <f t="shared" si="221"/>
        <v>0.51263077761805997</v>
      </c>
      <c r="AH1007" s="38">
        <f t="shared" si="222"/>
        <v>39.139386630018841</v>
      </c>
      <c r="AI1007" s="38" t="str">
        <f t="shared" si="223"/>
        <v>C</v>
      </c>
    </row>
    <row r="1008" spans="1:35" x14ac:dyDescent="0.25">
      <c r="A1008" s="1">
        <v>5541</v>
      </c>
      <c r="B1008" s="1" t="s">
        <v>770</v>
      </c>
      <c r="C1008" s="1">
        <v>5</v>
      </c>
      <c r="D1008" s="1" t="s">
        <v>15</v>
      </c>
      <c r="E1008" s="31">
        <v>185160.36392091442</v>
      </c>
      <c r="F1008" s="31">
        <v>209979.42986804363</v>
      </c>
      <c r="G1008" s="31">
        <v>201961.07965023012</v>
      </c>
      <c r="H1008" s="31">
        <v>217873.24528823467</v>
      </c>
      <c r="I1008" s="31">
        <f t="shared" si="210"/>
        <v>203743.5296818557</v>
      </c>
      <c r="J1008" s="38">
        <f t="shared" si="211"/>
        <v>0.18716806041805878</v>
      </c>
      <c r="K1008" s="31">
        <v>9371183.0080168843</v>
      </c>
      <c r="L1008" s="31">
        <v>10206532.33834241</v>
      </c>
      <c r="M1008" s="31">
        <v>10179756.167601857</v>
      </c>
      <c r="N1008" s="31">
        <v>10606271.386788484</v>
      </c>
      <c r="O1008" s="31">
        <f t="shared" si="212"/>
        <v>10090935.72518741</v>
      </c>
      <c r="P1008" s="7">
        <f t="shared" si="213"/>
        <v>0.13553914169935177</v>
      </c>
      <c r="Q1008" s="26">
        <v>0.57580716218767702</v>
      </c>
      <c r="R1008" s="8">
        <v>147</v>
      </c>
      <c r="S1008" s="7">
        <f t="shared" si="214"/>
        <v>0.32821291417343934</v>
      </c>
      <c r="T1008" s="38">
        <f t="shared" si="215"/>
        <v>0.34651973935348934</v>
      </c>
      <c r="U1008" s="31">
        <v>17662.970703125</v>
      </c>
      <c r="V1008" s="31">
        <v>4828.24560546875</v>
      </c>
      <c r="W1008" s="31">
        <v>20292.931640625</v>
      </c>
      <c r="X1008" s="31">
        <v>10193.2783203125</v>
      </c>
      <c r="Y1008" s="31">
        <f t="shared" si="216"/>
        <v>13244.356567382813</v>
      </c>
      <c r="Z1008" s="7">
        <f t="shared" si="217"/>
        <v>0.28202313931561218</v>
      </c>
      <c r="AA1008" s="31" t="s">
        <v>1085</v>
      </c>
      <c r="AB1008" s="31" t="s">
        <v>1086</v>
      </c>
      <c r="AC1008" s="31" t="s">
        <v>1088</v>
      </c>
      <c r="AD1008" s="31">
        <f t="shared" si="218"/>
        <v>1</v>
      </c>
      <c r="AE1008" s="31">
        <f t="shared" si="219"/>
        <v>2</v>
      </c>
      <c r="AF1008" s="7">
        <f t="shared" si="220"/>
        <v>1</v>
      </c>
      <c r="AG1008" s="38">
        <f t="shared" si="221"/>
        <v>0.64101156965780604</v>
      </c>
      <c r="AH1008" s="38">
        <f t="shared" si="222"/>
        <v>39.156645647645135</v>
      </c>
      <c r="AI1008" s="38" t="str">
        <f t="shared" si="223"/>
        <v>G4</v>
      </c>
    </row>
    <row r="1009" spans="1:35" x14ac:dyDescent="0.25">
      <c r="A1009" s="1">
        <v>54498</v>
      </c>
      <c r="B1009" s="1" t="s">
        <v>273</v>
      </c>
      <c r="C1009" s="1">
        <v>54</v>
      </c>
      <c r="D1009" s="1" t="s">
        <v>12</v>
      </c>
      <c r="E1009" s="31">
        <v>119517.82161546484</v>
      </c>
      <c r="F1009" s="31">
        <v>135542.70743580698</v>
      </c>
      <c r="G1009" s="31">
        <v>158643.65101335666</v>
      </c>
      <c r="H1009" s="31">
        <v>149230.16355992752</v>
      </c>
      <c r="I1009" s="31">
        <f t="shared" si="210"/>
        <v>140733.58590613899</v>
      </c>
      <c r="J1009" s="38">
        <f t="shared" si="211"/>
        <v>0.12653251019752002</v>
      </c>
      <c r="K1009" s="31">
        <v>6162201.2483017445</v>
      </c>
      <c r="L1009" s="31">
        <v>7274373.1248099227</v>
      </c>
      <c r="M1009" s="31">
        <v>7997030.0962461634</v>
      </c>
      <c r="N1009" s="31">
        <v>7897700.7376146847</v>
      </c>
      <c r="O1009" s="31">
        <f t="shared" si="212"/>
        <v>7332826.3017431283</v>
      </c>
      <c r="P1009" s="7">
        <f t="shared" si="213"/>
        <v>8.8455259968061292E-2</v>
      </c>
      <c r="Q1009" s="26">
        <v>0.9051094890510949</v>
      </c>
      <c r="R1009" s="8">
        <v>292.60000610351563</v>
      </c>
      <c r="S1009" s="7">
        <f t="shared" si="214"/>
        <v>0.65330000469660543</v>
      </c>
      <c r="T1009" s="38">
        <f t="shared" si="215"/>
        <v>0.54895491790525386</v>
      </c>
      <c r="U1009" s="31">
        <v>0</v>
      </c>
      <c r="V1009" s="31">
        <v>0</v>
      </c>
      <c r="W1009" s="31">
        <v>0</v>
      </c>
      <c r="X1009" s="31">
        <v>0</v>
      </c>
      <c r="Y1009" s="31">
        <f t="shared" si="216"/>
        <v>0</v>
      </c>
      <c r="Z1009" s="7">
        <f t="shared" si="217"/>
        <v>0</v>
      </c>
      <c r="AA1009" s="31" t="s">
        <v>1085</v>
      </c>
      <c r="AB1009" s="31" t="s">
        <v>1086</v>
      </c>
      <c r="AC1009" s="31" t="s">
        <v>1088</v>
      </c>
      <c r="AD1009" s="31">
        <f t="shared" si="218"/>
        <v>1</v>
      </c>
      <c r="AE1009" s="31">
        <f t="shared" si="219"/>
        <v>2</v>
      </c>
      <c r="AF1009" s="7">
        <f t="shared" si="220"/>
        <v>1</v>
      </c>
      <c r="AG1009" s="38">
        <f t="shared" si="221"/>
        <v>0.5</v>
      </c>
      <c r="AH1009" s="38">
        <f t="shared" si="222"/>
        <v>39.182914270092461</v>
      </c>
      <c r="AI1009" s="38" t="str">
        <f t="shared" si="223"/>
        <v>G4</v>
      </c>
    </row>
    <row r="1010" spans="1:35" x14ac:dyDescent="0.25">
      <c r="A1010" s="1">
        <v>5856</v>
      </c>
      <c r="B1010" s="1" t="s">
        <v>994</v>
      </c>
      <c r="C1010" s="1">
        <v>5</v>
      </c>
      <c r="D1010" s="1" t="s">
        <v>15</v>
      </c>
      <c r="E1010" s="31">
        <v>313825.42999648006</v>
      </c>
      <c r="F1010" s="31">
        <v>320712.34757637215</v>
      </c>
      <c r="G1010" s="31">
        <v>324238.57902057684</v>
      </c>
      <c r="H1010" s="31">
        <v>365893.58731076092</v>
      </c>
      <c r="I1010" s="31">
        <f t="shared" si="210"/>
        <v>331167.48597604752</v>
      </c>
      <c r="J1010" s="38">
        <f t="shared" si="211"/>
        <v>0.30979032030577314</v>
      </c>
      <c r="K1010" s="31">
        <v>10017953.918093743</v>
      </c>
      <c r="L1010" s="31">
        <v>11284548.910989664</v>
      </c>
      <c r="M1010" s="31">
        <v>13015297.847932154</v>
      </c>
      <c r="N1010" s="31">
        <v>11103888.802068593</v>
      </c>
      <c r="O1010" s="31">
        <f t="shared" si="212"/>
        <v>11355422.369771037</v>
      </c>
      <c r="P1010" s="7">
        <f t="shared" si="213"/>
        <v>0.15712528295912206</v>
      </c>
      <c r="Q1010" s="26">
        <v>0.54697116942014901</v>
      </c>
      <c r="R1010" s="8">
        <v>169.10000610351563</v>
      </c>
      <c r="S1010" s="7">
        <f t="shared" si="214"/>
        <v>0.3775565019726615</v>
      </c>
      <c r="T1010" s="38">
        <f t="shared" si="215"/>
        <v>0.36055098478397757</v>
      </c>
      <c r="U1010" s="31">
        <v>0</v>
      </c>
      <c r="V1010" s="31">
        <v>0</v>
      </c>
      <c r="W1010" s="31">
        <v>0</v>
      </c>
      <c r="X1010" s="31">
        <v>2915.451904296875</v>
      </c>
      <c r="Y1010" s="31">
        <f t="shared" si="216"/>
        <v>728.86297607421875</v>
      </c>
      <c r="Z1010" s="7">
        <f t="shared" si="217"/>
        <v>1.5520287723874728E-2</v>
      </c>
      <c r="AA1010" s="31" t="s">
        <v>1085</v>
      </c>
      <c r="AB1010" s="31" t="s">
        <v>1086</v>
      </c>
      <c r="AC1010" s="31" t="s">
        <v>1087</v>
      </c>
      <c r="AD1010" s="31">
        <f t="shared" si="218"/>
        <v>1</v>
      </c>
      <c r="AE1010" s="31">
        <f t="shared" si="219"/>
        <v>2</v>
      </c>
      <c r="AF1010" s="7">
        <f t="shared" si="220"/>
        <v>1</v>
      </c>
      <c r="AG1010" s="38">
        <f t="shared" si="221"/>
        <v>0.50776014386193735</v>
      </c>
      <c r="AH1010" s="38">
        <f t="shared" si="222"/>
        <v>39.270048298389604</v>
      </c>
      <c r="AI1010" s="38" t="str">
        <f t="shared" si="223"/>
        <v>G4</v>
      </c>
    </row>
    <row r="1011" spans="1:35" x14ac:dyDescent="0.25">
      <c r="A1011" s="1">
        <v>44078</v>
      </c>
      <c r="B1011" s="1" t="s">
        <v>134</v>
      </c>
      <c r="C1011" s="1">
        <v>44</v>
      </c>
      <c r="D1011" s="1" t="s">
        <v>23</v>
      </c>
      <c r="E1011" s="31">
        <v>239210.698293744</v>
      </c>
      <c r="F1011" s="31">
        <v>1005896.6042736883</v>
      </c>
      <c r="G1011" s="31">
        <v>213500.61241405914</v>
      </c>
      <c r="H1011" s="31">
        <v>119440.19074435717</v>
      </c>
      <c r="I1011" s="31">
        <f t="shared" si="210"/>
        <v>394512.02643146215</v>
      </c>
      <c r="J1011" s="38">
        <f t="shared" si="211"/>
        <v>0.37074785865325999</v>
      </c>
      <c r="K1011" s="31">
        <v>45847888.98826053</v>
      </c>
      <c r="L1011" s="31">
        <v>33230451.653669842</v>
      </c>
      <c r="M1011" s="31">
        <v>24653946.906349603</v>
      </c>
      <c r="N1011" s="31">
        <v>24744297.757535037</v>
      </c>
      <c r="O1011" s="31">
        <f t="shared" si="212"/>
        <v>32119146.326453753</v>
      </c>
      <c r="P1011" s="7">
        <f t="shared" si="213"/>
        <v>0.51158428838058034</v>
      </c>
      <c r="Q1011" s="26">
        <v>0.50795805771397207</v>
      </c>
      <c r="R1011" s="8">
        <v>86.199996948242188</v>
      </c>
      <c r="S1011" s="7">
        <f t="shared" si="214"/>
        <v>0.1924622598647901</v>
      </c>
      <c r="T1011" s="38">
        <f t="shared" si="215"/>
        <v>0.40400153531978084</v>
      </c>
      <c r="U1011" s="31">
        <v>0</v>
      </c>
      <c r="V1011" s="31">
        <v>598.85516357421875</v>
      </c>
      <c r="W1011" s="31">
        <v>54815.078125</v>
      </c>
      <c r="X1011" s="31">
        <v>2888.587158203125</v>
      </c>
      <c r="Y1011" s="31">
        <f t="shared" si="216"/>
        <v>14575.630111694336</v>
      </c>
      <c r="Z1011" s="7">
        <f t="shared" si="217"/>
        <v>0.31037105809478388</v>
      </c>
      <c r="AA1011" s="31" t="s">
        <v>1085</v>
      </c>
      <c r="AB1011" s="31" t="s">
        <v>1088</v>
      </c>
      <c r="AC1011" s="31" t="s">
        <v>1088</v>
      </c>
      <c r="AD1011" s="31">
        <f t="shared" si="218"/>
        <v>0</v>
      </c>
      <c r="AE1011" s="31">
        <f t="shared" si="219"/>
        <v>1</v>
      </c>
      <c r="AF1011" s="7">
        <f t="shared" si="220"/>
        <v>0.5</v>
      </c>
      <c r="AG1011" s="38">
        <f t="shared" si="221"/>
        <v>0.40518552904739191</v>
      </c>
      <c r="AH1011" s="38">
        <f t="shared" si="222"/>
        <v>39.331164100681093</v>
      </c>
      <c r="AI1011" s="38" t="str">
        <f t="shared" si="223"/>
        <v>G4</v>
      </c>
    </row>
    <row r="1012" spans="1:35" x14ac:dyDescent="0.25">
      <c r="A1012" s="1">
        <v>25851</v>
      </c>
      <c r="B1012" s="1" t="s">
        <v>1077</v>
      </c>
      <c r="C1012" s="1">
        <v>25</v>
      </c>
      <c r="D1012" s="1" t="s">
        <v>61</v>
      </c>
      <c r="E1012" s="31">
        <v>158682.59368200292</v>
      </c>
      <c r="F1012" s="31">
        <v>181121.34376741468</v>
      </c>
      <c r="G1012" s="31">
        <v>207608.27258647475</v>
      </c>
      <c r="H1012" s="31">
        <v>191743.41500376718</v>
      </c>
      <c r="I1012" s="31">
        <f t="shared" si="210"/>
        <v>184788.90625991486</v>
      </c>
      <c r="J1012" s="38">
        <f t="shared" si="211"/>
        <v>0.16892770101536669</v>
      </c>
      <c r="K1012" s="31">
        <v>10631253.701593673</v>
      </c>
      <c r="L1012" s="31">
        <v>10583385.656710412</v>
      </c>
      <c r="M1012" s="31">
        <v>8880033.2957995087</v>
      </c>
      <c r="N1012" s="31">
        <v>6334484.2639884017</v>
      </c>
      <c r="O1012" s="31">
        <f t="shared" si="212"/>
        <v>9107289.2295229994</v>
      </c>
      <c r="P1012" s="7">
        <f t="shared" si="213"/>
        <v>0.1187472425551092</v>
      </c>
      <c r="Q1012" s="26">
        <v>0.54512779552715651</v>
      </c>
      <c r="R1012" s="8">
        <v>173.39999389648438</v>
      </c>
      <c r="S1012" s="7">
        <f t="shared" si="214"/>
        <v>0.3871572606423247</v>
      </c>
      <c r="T1012" s="38">
        <f t="shared" si="215"/>
        <v>0.35034409957486345</v>
      </c>
      <c r="U1012" s="31">
        <v>42124.484375</v>
      </c>
      <c r="V1012" s="31">
        <v>43875.8828125</v>
      </c>
      <c r="W1012" s="31">
        <v>14205.099609375</v>
      </c>
      <c r="X1012" s="31">
        <v>54235.42578125</v>
      </c>
      <c r="Y1012" s="31">
        <f t="shared" si="216"/>
        <v>38610.22314453125</v>
      </c>
      <c r="Z1012" s="7">
        <f t="shared" si="217"/>
        <v>0.82215970896717983</v>
      </c>
      <c r="AA1012" s="31" t="s">
        <v>1085</v>
      </c>
      <c r="AB1012" s="31" t="s">
        <v>1088</v>
      </c>
      <c r="AC1012" s="31" t="s">
        <v>1088</v>
      </c>
      <c r="AD1012" s="31">
        <f t="shared" si="218"/>
        <v>0</v>
      </c>
      <c r="AE1012" s="31">
        <f t="shared" si="219"/>
        <v>1</v>
      </c>
      <c r="AF1012" s="7">
        <f t="shared" si="220"/>
        <v>0.5</v>
      </c>
      <c r="AG1012" s="38">
        <f t="shared" si="221"/>
        <v>0.66107985448358986</v>
      </c>
      <c r="AH1012" s="38">
        <f t="shared" si="222"/>
        <v>39.345055169127335</v>
      </c>
      <c r="AI1012" s="38" t="str">
        <f t="shared" si="223"/>
        <v>G4</v>
      </c>
    </row>
    <row r="1013" spans="1:35" x14ac:dyDescent="0.25">
      <c r="A1013" s="1">
        <v>5353</v>
      </c>
      <c r="B1013" s="1" t="s">
        <v>204</v>
      </c>
      <c r="C1013" s="1">
        <v>5</v>
      </c>
      <c r="D1013" s="1" t="s">
        <v>15</v>
      </c>
      <c r="E1013" s="31">
        <v>174364.60882205819</v>
      </c>
      <c r="F1013" s="31">
        <v>178538.82015201563</v>
      </c>
      <c r="G1013" s="31">
        <v>230462.04915704243</v>
      </c>
      <c r="H1013" s="31">
        <v>258274.58683874883</v>
      </c>
      <c r="I1013" s="31">
        <f t="shared" si="210"/>
        <v>210410.01624246628</v>
      </c>
      <c r="J1013" s="38">
        <f t="shared" si="211"/>
        <v>0.19358333484012918</v>
      </c>
      <c r="K1013" s="31">
        <v>9044076.9064582549</v>
      </c>
      <c r="L1013" s="31">
        <v>10262444.256454082</v>
      </c>
      <c r="M1013" s="31">
        <v>13233114.96164001</v>
      </c>
      <c r="N1013" s="31">
        <v>11148977.036663057</v>
      </c>
      <c r="O1013" s="31">
        <f t="shared" si="212"/>
        <v>10922153.290303851</v>
      </c>
      <c r="P1013" s="7">
        <f t="shared" si="213"/>
        <v>0.14972891575118769</v>
      </c>
      <c r="Q1013" s="26">
        <v>0.66255904703224477</v>
      </c>
      <c r="R1013" s="8">
        <v>199</v>
      </c>
      <c r="S1013" s="7">
        <f t="shared" si="214"/>
        <v>0.44431544163615255</v>
      </c>
      <c r="T1013" s="38">
        <f t="shared" si="215"/>
        <v>0.41886780147319502</v>
      </c>
      <c r="U1013" s="31">
        <v>121731.5703125</v>
      </c>
      <c r="V1013" s="31">
        <v>0</v>
      </c>
      <c r="W1013" s="31">
        <v>0</v>
      </c>
      <c r="X1013" s="31">
        <v>0</v>
      </c>
      <c r="Y1013" s="31">
        <f t="shared" si="216"/>
        <v>30432.892578125</v>
      </c>
      <c r="Z1013" s="7">
        <f t="shared" si="217"/>
        <v>0.64803298368413154</v>
      </c>
      <c r="AA1013" s="31" t="s">
        <v>1087</v>
      </c>
      <c r="AB1013" s="31" t="s">
        <v>1086</v>
      </c>
      <c r="AC1013" s="31" t="s">
        <v>1087</v>
      </c>
      <c r="AD1013" s="31">
        <f t="shared" si="218"/>
        <v>1</v>
      </c>
      <c r="AE1013" s="31">
        <f t="shared" si="219"/>
        <v>1</v>
      </c>
      <c r="AF1013" s="7">
        <f t="shared" si="220"/>
        <v>0.5</v>
      </c>
      <c r="AG1013" s="38">
        <f t="shared" si="221"/>
        <v>0.57401649184206582</v>
      </c>
      <c r="AH1013" s="38">
        <f t="shared" si="222"/>
        <v>39.548920938513007</v>
      </c>
      <c r="AI1013" s="38" t="str">
        <f t="shared" si="223"/>
        <v>G4</v>
      </c>
    </row>
    <row r="1014" spans="1:35" x14ac:dyDescent="0.25">
      <c r="A1014" s="1">
        <v>25175</v>
      </c>
      <c r="B1014" s="1" t="s">
        <v>945</v>
      </c>
      <c r="C1014" s="1">
        <v>25</v>
      </c>
      <c r="D1014" s="1" t="s">
        <v>61</v>
      </c>
      <c r="E1014" s="31">
        <v>550084.70511767094</v>
      </c>
      <c r="F1014" s="31">
        <v>763076.4876156575</v>
      </c>
      <c r="G1014" s="31">
        <v>682333.65197336837</v>
      </c>
      <c r="H1014" s="31">
        <v>926818.25825424213</v>
      </c>
      <c r="I1014" s="31">
        <f t="shared" si="210"/>
        <v>730578.27574023465</v>
      </c>
      <c r="J1014" s="38">
        <f t="shared" si="211"/>
        <v>0.69415017765744624</v>
      </c>
      <c r="K1014" s="31">
        <v>12523955.766311817</v>
      </c>
      <c r="L1014" s="31">
        <v>12052411.822383774</v>
      </c>
      <c r="M1014" s="31">
        <v>12595589.381701697</v>
      </c>
      <c r="N1014" s="31">
        <v>13097897.753236879</v>
      </c>
      <c r="O1014" s="31">
        <f t="shared" si="212"/>
        <v>12567463.680908542</v>
      </c>
      <c r="P1014" s="7">
        <f t="shared" si="213"/>
        <v>0.17781612620919568</v>
      </c>
      <c r="Q1014" s="26">
        <v>0.78348480421960254</v>
      </c>
      <c r="R1014" s="8">
        <v>223.5</v>
      </c>
      <c r="S1014" s="7">
        <f t="shared" si="214"/>
        <v>0.49901759399839241</v>
      </c>
      <c r="T1014" s="38">
        <f t="shared" si="215"/>
        <v>0.48677284147573019</v>
      </c>
      <c r="U1014" s="31">
        <v>2145.484130859375</v>
      </c>
      <c r="V1014" s="31">
        <v>314.81622314453125</v>
      </c>
      <c r="W1014" s="31">
        <v>115.5775146484375</v>
      </c>
      <c r="X1014" s="31">
        <v>226.3077392578125</v>
      </c>
      <c r="Y1014" s="31">
        <f t="shared" si="216"/>
        <v>700.54640197753906</v>
      </c>
      <c r="Z1014" s="7">
        <f t="shared" si="217"/>
        <v>1.4917319276084981E-2</v>
      </c>
      <c r="AA1014" s="31" t="s">
        <v>1087</v>
      </c>
      <c r="AB1014" s="31" t="s">
        <v>1088</v>
      </c>
      <c r="AC1014" s="31" t="s">
        <v>1087</v>
      </c>
      <c r="AD1014" s="31">
        <f t="shared" si="218"/>
        <v>0</v>
      </c>
      <c r="AE1014" s="31">
        <f t="shared" si="219"/>
        <v>0</v>
      </c>
      <c r="AF1014" s="7">
        <f t="shared" si="220"/>
        <v>0</v>
      </c>
      <c r="AG1014" s="38">
        <f t="shared" si="221"/>
        <v>7.4586596380424907E-3</v>
      </c>
      <c r="AH1014" s="38">
        <f t="shared" si="222"/>
        <v>39.612722625707299</v>
      </c>
      <c r="AI1014" s="38" t="str">
        <f t="shared" si="223"/>
        <v>G4</v>
      </c>
    </row>
    <row r="1015" spans="1:35" x14ac:dyDescent="0.25">
      <c r="A1015" s="1">
        <v>76036</v>
      </c>
      <c r="B1015" s="1" t="s">
        <v>890</v>
      </c>
      <c r="C1015" s="1">
        <v>76</v>
      </c>
      <c r="D1015" s="1" t="s">
        <v>57</v>
      </c>
      <c r="E1015" s="31">
        <v>215336.35321250654</v>
      </c>
      <c r="F1015" s="31">
        <v>255341.08212725385</v>
      </c>
      <c r="G1015" s="31">
        <v>231118.30896214617</v>
      </c>
      <c r="H1015" s="31">
        <v>261052.93061938643</v>
      </c>
      <c r="I1015" s="31">
        <f t="shared" si="210"/>
        <v>240712.16873032326</v>
      </c>
      <c r="J1015" s="38">
        <f t="shared" si="211"/>
        <v>0.22274361619997357</v>
      </c>
      <c r="K1015" s="31">
        <v>11631052.281510899</v>
      </c>
      <c r="L1015" s="31">
        <v>13383024.450915113</v>
      </c>
      <c r="M1015" s="31">
        <v>12012262.078094427</v>
      </c>
      <c r="N1015" s="31">
        <v>12582600.720049417</v>
      </c>
      <c r="O1015" s="31">
        <f t="shared" si="212"/>
        <v>12402234.882642465</v>
      </c>
      <c r="P1015" s="7">
        <f t="shared" si="213"/>
        <v>0.17499549366647074</v>
      </c>
      <c r="Q1015" s="26">
        <v>0.82278978388998036</v>
      </c>
      <c r="R1015" s="8">
        <v>174.80000305175781</v>
      </c>
      <c r="S1015" s="7">
        <f t="shared" si="214"/>
        <v>0.39028311836152052</v>
      </c>
      <c r="T1015" s="38">
        <f t="shared" si="215"/>
        <v>0.46268946530599053</v>
      </c>
      <c r="U1015" s="31">
        <v>667.1961669921875</v>
      </c>
      <c r="V1015" s="31">
        <v>587.815673828125</v>
      </c>
      <c r="W1015" s="31">
        <v>0</v>
      </c>
      <c r="X1015" s="31">
        <v>0</v>
      </c>
      <c r="Y1015" s="31">
        <f t="shared" si="216"/>
        <v>313.75296020507813</v>
      </c>
      <c r="Z1015" s="7">
        <f t="shared" si="217"/>
        <v>6.681003667971158E-3</v>
      </c>
      <c r="AA1015" s="31" t="s">
        <v>1085</v>
      </c>
      <c r="AB1015" s="31" t="s">
        <v>1086</v>
      </c>
      <c r="AC1015" s="31" t="s">
        <v>1087</v>
      </c>
      <c r="AD1015" s="31">
        <f t="shared" si="218"/>
        <v>1</v>
      </c>
      <c r="AE1015" s="31">
        <f t="shared" si="219"/>
        <v>2</v>
      </c>
      <c r="AF1015" s="7">
        <f t="shared" si="220"/>
        <v>1</v>
      </c>
      <c r="AG1015" s="38">
        <f t="shared" si="221"/>
        <v>0.5033405018339856</v>
      </c>
      <c r="AH1015" s="38">
        <f t="shared" si="222"/>
        <v>39.625786111331657</v>
      </c>
      <c r="AI1015" s="38" t="str">
        <f t="shared" si="223"/>
        <v>G4</v>
      </c>
    </row>
    <row r="1016" spans="1:35" x14ac:dyDescent="0.25">
      <c r="A1016" s="1">
        <v>5150</v>
      </c>
      <c r="B1016" s="1" t="s">
        <v>642</v>
      </c>
      <c r="C1016" s="1">
        <v>5</v>
      </c>
      <c r="D1016" s="1" t="s">
        <v>15</v>
      </c>
      <c r="E1016" s="31">
        <v>396349.05654003401</v>
      </c>
      <c r="F1016" s="31">
        <v>391610.66246606503</v>
      </c>
      <c r="G1016" s="31">
        <v>367345.7299483096</v>
      </c>
      <c r="H1016" s="31">
        <v>483276.65310583985</v>
      </c>
      <c r="I1016" s="31">
        <f t="shared" si="210"/>
        <v>409645.52551506209</v>
      </c>
      <c r="J1016" s="38">
        <f t="shared" si="211"/>
        <v>0.38531108453015317</v>
      </c>
      <c r="K1016" s="31">
        <v>7112734.9453757899</v>
      </c>
      <c r="L1016" s="31">
        <v>8144537.0979236709</v>
      </c>
      <c r="M1016" s="31">
        <v>8639533.3522675727</v>
      </c>
      <c r="N1016" s="31">
        <v>8218813.7698957808</v>
      </c>
      <c r="O1016" s="31">
        <f t="shared" si="212"/>
        <v>8028904.7913657036</v>
      </c>
      <c r="P1016" s="7">
        <f t="shared" si="213"/>
        <v>0.10033806527030958</v>
      </c>
      <c r="Q1016" s="26">
        <v>0.80766051253788917</v>
      </c>
      <c r="R1016" s="8">
        <v>192.60000610351563</v>
      </c>
      <c r="S1016" s="7">
        <f t="shared" si="214"/>
        <v>0.4300259134221569</v>
      </c>
      <c r="T1016" s="38">
        <f t="shared" si="215"/>
        <v>0.44600816374345187</v>
      </c>
      <c r="U1016" s="31">
        <v>13240.2275390625</v>
      </c>
      <c r="V1016" s="31">
        <v>4533.8115234375</v>
      </c>
      <c r="W1016" s="31">
        <v>13842.6328125</v>
      </c>
      <c r="X1016" s="31">
        <v>10760.9599609375</v>
      </c>
      <c r="Y1016" s="31">
        <f t="shared" si="216"/>
        <v>10594.407958984375</v>
      </c>
      <c r="Z1016" s="7">
        <f t="shared" si="217"/>
        <v>0.22559557171251141</v>
      </c>
      <c r="AA1016" s="31" t="s">
        <v>1087</v>
      </c>
      <c r="AB1016" s="31" t="s">
        <v>1086</v>
      </c>
      <c r="AC1016" s="31" t="s">
        <v>1087</v>
      </c>
      <c r="AD1016" s="31">
        <f t="shared" si="218"/>
        <v>1</v>
      </c>
      <c r="AE1016" s="31">
        <f t="shared" si="219"/>
        <v>1</v>
      </c>
      <c r="AF1016" s="7">
        <f t="shared" si="220"/>
        <v>0.5</v>
      </c>
      <c r="AG1016" s="38">
        <f t="shared" si="221"/>
        <v>0.36279778585625572</v>
      </c>
      <c r="AH1016" s="38">
        <f t="shared" si="222"/>
        <v>39.803901137662031</v>
      </c>
      <c r="AI1016" s="38" t="str">
        <f t="shared" si="223"/>
        <v>G4</v>
      </c>
    </row>
    <row r="1017" spans="1:35" x14ac:dyDescent="0.25">
      <c r="A1017" s="1">
        <v>15690</v>
      </c>
      <c r="B1017" s="1" t="s">
        <v>98</v>
      </c>
      <c r="C1017" s="1">
        <v>15</v>
      </c>
      <c r="D1017" s="1" t="s">
        <v>827</v>
      </c>
      <c r="E1017" s="31">
        <v>447804.33201784297</v>
      </c>
      <c r="F1017" s="31">
        <v>416298.85010012583</v>
      </c>
      <c r="G1017" s="31">
        <v>443069.38244550145</v>
      </c>
      <c r="H1017" s="31">
        <v>852259.05221910204</v>
      </c>
      <c r="I1017" s="31">
        <f t="shared" si="210"/>
        <v>539857.90419564303</v>
      </c>
      <c r="J1017" s="38">
        <f t="shared" si="211"/>
        <v>0.51061669113291619</v>
      </c>
      <c r="K1017" s="31">
        <v>96639772.937798157</v>
      </c>
      <c r="L1017" s="31">
        <v>97646700.822404072</v>
      </c>
      <c r="M1017" s="31">
        <v>124793757.75329342</v>
      </c>
      <c r="N1017" s="31">
        <v>151290299.23434559</v>
      </c>
      <c r="O1017" s="31">
        <f t="shared" si="212"/>
        <v>117592632.68696031</v>
      </c>
      <c r="P1017" s="7">
        <f t="shared" si="213"/>
        <v>1</v>
      </c>
      <c r="Q1017" s="26">
        <v>0.57738693467336688</v>
      </c>
      <c r="R1017" s="8">
        <v>168.5</v>
      </c>
      <c r="S1017" s="7">
        <f t="shared" si="214"/>
        <v>0.37621684379744574</v>
      </c>
      <c r="T1017" s="38">
        <f t="shared" si="215"/>
        <v>0.65120125949027086</v>
      </c>
      <c r="U1017" s="31">
        <v>770.1982421875</v>
      </c>
      <c r="V1017" s="31">
        <v>7648.95703125</v>
      </c>
      <c r="W1017" s="31">
        <v>0</v>
      </c>
      <c r="X1017" s="31">
        <v>4865.0751953125</v>
      </c>
      <c r="Y1017" s="31">
        <f t="shared" si="216"/>
        <v>3321.0576171875</v>
      </c>
      <c r="Z1017" s="7">
        <f t="shared" si="217"/>
        <v>7.071805189493835E-2</v>
      </c>
      <c r="AA1017" s="31" t="s">
        <v>1087</v>
      </c>
      <c r="AB1017" s="31" t="s">
        <v>1088</v>
      </c>
      <c r="AC1017" s="31" t="s">
        <v>1087</v>
      </c>
      <c r="AD1017" s="31">
        <f t="shared" si="218"/>
        <v>0</v>
      </c>
      <c r="AE1017" s="31">
        <f t="shared" si="219"/>
        <v>0</v>
      </c>
      <c r="AF1017" s="7">
        <f t="shared" si="220"/>
        <v>0</v>
      </c>
      <c r="AG1017" s="38">
        <f t="shared" si="221"/>
        <v>3.5359025947469175E-2</v>
      </c>
      <c r="AH1017" s="38">
        <f t="shared" si="222"/>
        <v>39.905899219021876</v>
      </c>
      <c r="AI1017" s="38" t="str">
        <f t="shared" si="223"/>
        <v>G4</v>
      </c>
    </row>
    <row r="1018" spans="1:35" x14ac:dyDescent="0.25">
      <c r="A1018" s="1">
        <v>19300</v>
      </c>
      <c r="B1018" s="1" t="s">
        <v>1123</v>
      </c>
      <c r="C1018" s="1">
        <v>19</v>
      </c>
      <c r="D1018" s="1" t="s">
        <v>80</v>
      </c>
      <c r="E1018" s="31">
        <v>692727.20249930292</v>
      </c>
      <c r="F1018" s="31">
        <v>536768.11648977653</v>
      </c>
      <c r="G1018" s="31">
        <v>497782.68967864808</v>
      </c>
      <c r="H1018" s="31">
        <v>535985.75750866416</v>
      </c>
      <c r="I1018" s="31">
        <f t="shared" si="210"/>
        <v>565815.94154409785</v>
      </c>
      <c r="J1018" s="38">
        <f t="shared" si="211"/>
        <v>0.53559655594395972</v>
      </c>
      <c r="K1018" s="31">
        <v>3526170.7195316078</v>
      </c>
      <c r="L1018" s="31">
        <v>6167593.6395439738</v>
      </c>
      <c r="M1018" s="31">
        <v>6599540.771529492</v>
      </c>
      <c r="N1018" s="31">
        <v>6918473.0701381965</v>
      </c>
      <c r="O1018" s="31">
        <f t="shared" si="212"/>
        <v>5802944.5501858173</v>
      </c>
      <c r="P1018" s="7">
        <f t="shared" si="213"/>
        <v>6.2338540000065744E-2</v>
      </c>
      <c r="Q1018" s="26">
        <v>0.25571536714610144</v>
      </c>
      <c r="R1018" s="8">
        <v>85.599998474121094</v>
      </c>
      <c r="S1018" s="7">
        <f t="shared" si="214"/>
        <v>0.19112261872403566</v>
      </c>
      <c r="T1018" s="38">
        <f t="shared" si="215"/>
        <v>0.16972550862340094</v>
      </c>
      <c r="U1018" s="31">
        <v>0</v>
      </c>
      <c r="V1018" s="31">
        <v>1540.286865234375</v>
      </c>
      <c r="W1018" s="31">
        <v>774.713623046875</v>
      </c>
      <c r="X1018" s="31">
        <v>0</v>
      </c>
      <c r="Y1018" s="31">
        <f t="shared" si="216"/>
        <v>578.7501220703125</v>
      </c>
      <c r="Z1018" s="7">
        <f t="shared" si="217"/>
        <v>1.2323809425935519E-2</v>
      </c>
      <c r="AA1018" s="31" t="s">
        <v>1085</v>
      </c>
      <c r="AB1018" s="31" t="s">
        <v>1086</v>
      </c>
      <c r="AC1018" s="31" t="s">
        <v>1087</v>
      </c>
      <c r="AD1018" s="31">
        <f t="shared" si="218"/>
        <v>1</v>
      </c>
      <c r="AE1018" s="31">
        <f t="shared" si="219"/>
        <v>2</v>
      </c>
      <c r="AF1018" s="7">
        <f t="shared" si="220"/>
        <v>1</v>
      </c>
      <c r="AG1018" s="38">
        <f t="shared" si="221"/>
        <v>0.50616190471296774</v>
      </c>
      <c r="AH1018" s="38">
        <f t="shared" si="222"/>
        <v>40.382798976010939</v>
      </c>
      <c r="AI1018" s="38" t="str">
        <f t="shared" si="223"/>
        <v>G4</v>
      </c>
    </row>
    <row r="1019" spans="1:35" x14ac:dyDescent="0.25">
      <c r="A1019" s="1">
        <v>76520</v>
      </c>
      <c r="B1019" s="1" t="s">
        <v>850</v>
      </c>
      <c r="C1019" s="1">
        <v>76</v>
      </c>
      <c r="D1019" s="1" t="s">
        <v>57</v>
      </c>
      <c r="E1019" s="31">
        <v>397694.57983337686</v>
      </c>
      <c r="F1019" s="31">
        <v>443171.98518964887</v>
      </c>
      <c r="G1019" s="31">
        <v>492050.81752822141</v>
      </c>
      <c r="H1019" s="31">
        <v>531045.94847777579</v>
      </c>
      <c r="I1019" s="31">
        <f t="shared" si="210"/>
        <v>465990.83275725576</v>
      </c>
      <c r="J1019" s="38">
        <f t="shared" si="211"/>
        <v>0.4395331406414365</v>
      </c>
      <c r="K1019" s="31">
        <v>14924765.209657738</v>
      </c>
      <c r="L1019" s="31">
        <v>15903936.381868426</v>
      </c>
      <c r="M1019" s="31">
        <v>16157591.993006153</v>
      </c>
      <c r="N1019" s="31">
        <v>16796086.060252871</v>
      </c>
      <c r="O1019" s="31">
        <f t="shared" si="212"/>
        <v>15945594.911196299</v>
      </c>
      <c r="P1019" s="7">
        <f t="shared" si="213"/>
        <v>0.23548444421270029</v>
      </c>
      <c r="Q1019" s="26">
        <v>0.80195907919996057</v>
      </c>
      <c r="R1019" s="8">
        <v>231.69999694824219</v>
      </c>
      <c r="S1019" s="7">
        <f t="shared" si="214"/>
        <v>0.51732606266911274</v>
      </c>
      <c r="T1019" s="38">
        <f t="shared" si="215"/>
        <v>0.51825652869392458</v>
      </c>
      <c r="U1019" s="31">
        <v>0</v>
      </c>
      <c r="V1019" s="31">
        <v>100.57571411132813</v>
      </c>
      <c r="W1019" s="31">
        <v>0</v>
      </c>
      <c r="X1019" s="31">
        <v>1743.31787109375</v>
      </c>
      <c r="Y1019" s="31">
        <f t="shared" si="216"/>
        <v>460.97339630126953</v>
      </c>
      <c r="Z1019" s="7">
        <f t="shared" si="217"/>
        <v>9.8158912971303275E-3</v>
      </c>
      <c r="AA1019" s="31" t="s">
        <v>1085</v>
      </c>
      <c r="AB1019" s="31" t="s">
        <v>1087</v>
      </c>
      <c r="AC1019" s="31" t="s">
        <v>1087</v>
      </c>
      <c r="AD1019" s="31">
        <f t="shared" si="218"/>
        <v>0</v>
      </c>
      <c r="AE1019" s="31">
        <f t="shared" si="219"/>
        <v>1</v>
      </c>
      <c r="AF1019" s="7">
        <f t="shared" si="220"/>
        <v>0.5</v>
      </c>
      <c r="AG1019" s="38">
        <f t="shared" si="221"/>
        <v>0.25490794564856517</v>
      </c>
      <c r="AH1019" s="38">
        <f t="shared" si="222"/>
        <v>40.423253832797542</v>
      </c>
      <c r="AI1019" s="38" t="str">
        <f t="shared" si="223"/>
        <v>G4</v>
      </c>
    </row>
    <row r="1020" spans="1:35" x14ac:dyDescent="0.25">
      <c r="A1020" s="1">
        <v>15507</v>
      </c>
      <c r="B1020" s="1" t="s">
        <v>156</v>
      </c>
      <c r="C1020" s="1">
        <v>15</v>
      </c>
      <c r="D1020" s="1" t="s">
        <v>827</v>
      </c>
      <c r="E1020" s="31">
        <v>298072.70283859916</v>
      </c>
      <c r="F1020" s="31">
        <v>419424.87570674595</v>
      </c>
      <c r="G1020" s="31">
        <v>497311.78314241488</v>
      </c>
      <c r="H1020" s="31">
        <v>749361.26938009355</v>
      </c>
      <c r="I1020" s="31">
        <f t="shared" si="210"/>
        <v>491042.65776696336</v>
      </c>
      <c r="J1020" s="38">
        <f t="shared" si="211"/>
        <v>0.46364094176722787</v>
      </c>
      <c r="K1020" s="31">
        <v>7209862.3261398282</v>
      </c>
      <c r="L1020" s="31">
        <v>7570729.6361969048</v>
      </c>
      <c r="M1020" s="31">
        <v>7680891.1672757929</v>
      </c>
      <c r="N1020" s="31">
        <v>7731542.7716898788</v>
      </c>
      <c r="O1020" s="31">
        <f t="shared" si="212"/>
        <v>7548256.4753256012</v>
      </c>
      <c r="P1020" s="7">
        <f t="shared" si="213"/>
        <v>9.2132883751979838E-2</v>
      </c>
      <c r="Q1020" s="26">
        <v>0.39146341463414636</v>
      </c>
      <c r="R1020" s="8">
        <v>95.599998474121094</v>
      </c>
      <c r="S1020" s="7">
        <f t="shared" si="214"/>
        <v>0.21345002785148051</v>
      </c>
      <c r="T1020" s="38">
        <f t="shared" si="215"/>
        <v>0.23234877541253554</v>
      </c>
      <c r="U1020" s="31">
        <v>0</v>
      </c>
      <c r="V1020" s="31">
        <v>0</v>
      </c>
      <c r="W1020" s="31">
        <v>0</v>
      </c>
      <c r="X1020" s="31">
        <v>7029.3623046875</v>
      </c>
      <c r="Y1020" s="31">
        <f t="shared" si="216"/>
        <v>1757.340576171875</v>
      </c>
      <c r="Z1020" s="7">
        <f t="shared" si="217"/>
        <v>3.7420519722283149E-2</v>
      </c>
      <c r="AA1020" s="31" t="s">
        <v>1085</v>
      </c>
      <c r="AB1020" s="31" t="s">
        <v>1086</v>
      </c>
      <c r="AC1020" s="31" t="s">
        <v>1088</v>
      </c>
      <c r="AD1020" s="31">
        <f t="shared" si="218"/>
        <v>1</v>
      </c>
      <c r="AE1020" s="31">
        <f t="shared" si="219"/>
        <v>2</v>
      </c>
      <c r="AF1020" s="7">
        <f t="shared" si="220"/>
        <v>1</v>
      </c>
      <c r="AG1020" s="38">
        <f t="shared" si="221"/>
        <v>0.51871025986114161</v>
      </c>
      <c r="AH1020" s="38">
        <f t="shared" si="222"/>
        <v>40.489999234696832</v>
      </c>
      <c r="AI1020" s="38" t="str">
        <f t="shared" si="223"/>
        <v>G4</v>
      </c>
    </row>
    <row r="1021" spans="1:35" x14ac:dyDescent="0.25">
      <c r="A1021" s="1">
        <v>13001</v>
      </c>
      <c r="B1021" s="1" t="s">
        <v>1103</v>
      </c>
      <c r="C1021" s="1">
        <v>13</v>
      </c>
      <c r="D1021" s="1" t="s">
        <v>222</v>
      </c>
      <c r="E1021" s="31">
        <v>489209.71052369644</v>
      </c>
      <c r="F1021" s="31">
        <v>552917.97306100535</v>
      </c>
      <c r="G1021" s="31">
        <v>597993.48247173685</v>
      </c>
      <c r="H1021" s="31">
        <v>619199.14924307843</v>
      </c>
      <c r="I1021" s="31">
        <f t="shared" si="210"/>
        <v>564830.07882487925</v>
      </c>
      <c r="J1021" s="38">
        <f t="shared" si="211"/>
        <v>0.53464784333068527</v>
      </c>
      <c r="K1021" s="31">
        <v>16913945.166724849</v>
      </c>
      <c r="L1021" s="31">
        <v>19584003.156038456</v>
      </c>
      <c r="M1021" s="31">
        <v>19258250.067500483</v>
      </c>
      <c r="N1021" s="31">
        <v>17653482.395930473</v>
      </c>
      <c r="O1021" s="31">
        <f t="shared" si="212"/>
        <v>18352420.196548566</v>
      </c>
      <c r="P1021" s="7">
        <f t="shared" si="213"/>
        <v>0.27657152948935698</v>
      </c>
      <c r="Q1021" s="26">
        <v>0.95791286292556566</v>
      </c>
      <c r="R1021" s="8">
        <v>231.89999389648438</v>
      </c>
      <c r="S1021" s="7">
        <f t="shared" si="214"/>
        <v>0.51777260403787706</v>
      </c>
      <c r="T1021" s="38">
        <f t="shared" si="215"/>
        <v>0.58408566548426666</v>
      </c>
      <c r="U1021" s="31">
        <v>0</v>
      </c>
      <c r="V1021" s="31">
        <v>21577.203125</v>
      </c>
      <c r="W1021" s="31">
        <v>14545.5849609375</v>
      </c>
      <c r="X1021" s="31">
        <v>451.44338989257813</v>
      </c>
      <c r="Y1021" s="31">
        <f t="shared" si="216"/>
        <v>9143.5578689575195</v>
      </c>
      <c r="Z1021" s="7">
        <f t="shared" si="217"/>
        <v>0.19470140973612723</v>
      </c>
      <c r="AA1021" s="31" t="s">
        <v>1087</v>
      </c>
      <c r="AB1021" s="31" t="s">
        <v>1088</v>
      </c>
      <c r="AC1021" s="31" t="s">
        <v>1088</v>
      </c>
      <c r="AD1021" s="31">
        <f t="shared" si="218"/>
        <v>0</v>
      </c>
      <c r="AE1021" s="31">
        <f t="shared" si="219"/>
        <v>0</v>
      </c>
      <c r="AF1021" s="7">
        <f t="shared" si="220"/>
        <v>0</v>
      </c>
      <c r="AG1021" s="38">
        <f t="shared" si="221"/>
        <v>9.7350704868063617E-2</v>
      </c>
      <c r="AH1021" s="38">
        <f t="shared" si="222"/>
        <v>40.536140456100519</v>
      </c>
      <c r="AI1021" s="38" t="str">
        <f t="shared" si="223"/>
        <v>C</v>
      </c>
    </row>
    <row r="1022" spans="1:35" x14ac:dyDescent="0.25">
      <c r="A1022" s="1">
        <v>68689</v>
      </c>
      <c r="B1022" s="1" t="s">
        <v>923</v>
      </c>
      <c r="C1022" s="1">
        <v>68</v>
      </c>
      <c r="D1022" s="1" t="s">
        <v>350</v>
      </c>
      <c r="E1022" s="31">
        <v>139883.46748665717</v>
      </c>
      <c r="F1022" s="31">
        <v>169669.66087890265</v>
      </c>
      <c r="G1022" s="31">
        <v>170037.54950230327</v>
      </c>
      <c r="H1022" s="31">
        <v>197074.48664218117</v>
      </c>
      <c r="I1022" s="31">
        <f t="shared" si="210"/>
        <v>169166.29112751107</v>
      </c>
      <c r="J1022" s="38">
        <f t="shared" si="211"/>
        <v>0.15389379037089962</v>
      </c>
      <c r="K1022" s="31">
        <v>18839276.926960453</v>
      </c>
      <c r="L1022" s="31">
        <v>17718822.890828494</v>
      </c>
      <c r="M1022" s="31">
        <v>16328647.48006079</v>
      </c>
      <c r="N1022" s="31">
        <v>15936414.682261486</v>
      </c>
      <c r="O1022" s="31">
        <f t="shared" si="212"/>
        <v>17205790.495027803</v>
      </c>
      <c r="P1022" s="7">
        <f t="shared" si="213"/>
        <v>0.25699733246980239</v>
      </c>
      <c r="Q1022" s="26">
        <v>0.39454387990762124</v>
      </c>
      <c r="R1022" s="8">
        <v>203.69999694824219</v>
      </c>
      <c r="S1022" s="7">
        <f t="shared" si="214"/>
        <v>0.45480931711226708</v>
      </c>
      <c r="T1022" s="38">
        <f t="shared" si="215"/>
        <v>0.36878350982989688</v>
      </c>
      <c r="U1022" s="31">
        <v>17790.71875</v>
      </c>
      <c r="V1022" s="31">
        <v>18756.802734375</v>
      </c>
      <c r="W1022" s="31">
        <v>22095</v>
      </c>
      <c r="X1022" s="31">
        <v>14493.7353515625</v>
      </c>
      <c r="Y1022" s="31">
        <f t="shared" si="216"/>
        <v>18284.064208984375</v>
      </c>
      <c r="Z1022" s="7">
        <f t="shared" si="217"/>
        <v>0.38933784071965444</v>
      </c>
      <c r="AA1022" s="31" t="s">
        <v>1085</v>
      </c>
      <c r="AB1022" s="31" t="s">
        <v>1086</v>
      </c>
      <c r="AC1022" s="31" t="s">
        <v>1087</v>
      </c>
      <c r="AD1022" s="31">
        <f t="shared" si="218"/>
        <v>1</v>
      </c>
      <c r="AE1022" s="31">
        <f t="shared" si="219"/>
        <v>2</v>
      </c>
      <c r="AF1022" s="7">
        <f t="shared" si="220"/>
        <v>1</v>
      </c>
      <c r="AG1022" s="38">
        <f t="shared" si="221"/>
        <v>0.69466892035982719</v>
      </c>
      <c r="AH1022" s="38">
        <f t="shared" si="222"/>
        <v>40.578207352020783</v>
      </c>
      <c r="AI1022" s="38" t="str">
        <f t="shared" si="223"/>
        <v>G4</v>
      </c>
    </row>
    <row r="1023" spans="1:35" x14ac:dyDescent="0.25">
      <c r="A1023" s="1">
        <v>5021</v>
      </c>
      <c r="B1023" s="1" t="s">
        <v>257</v>
      </c>
      <c r="C1023" s="1">
        <v>5</v>
      </c>
      <c r="D1023" s="1" t="s">
        <v>15</v>
      </c>
      <c r="E1023" s="31">
        <v>235651.86444699275</v>
      </c>
      <c r="F1023" s="31">
        <v>205474.45691095726</v>
      </c>
      <c r="G1023" s="31">
        <v>311545.3348109037</v>
      </c>
      <c r="H1023" s="31">
        <v>457043.5767770824</v>
      </c>
      <c r="I1023" s="31">
        <f t="shared" si="210"/>
        <v>302428.80823648401</v>
      </c>
      <c r="J1023" s="38">
        <f t="shared" si="211"/>
        <v>0.28213459752728759</v>
      </c>
      <c r="K1023" s="31">
        <v>9301411.9129449446</v>
      </c>
      <c r="L1023" s="31">
        <v>10004625.426753966</v>
      </c>
      <c r="M1023" s="31">
        <v>10276827.333449585</v>
      </c>
      <c r="N1023" s="31">
        <v>10997046.543638844</v>
      </c>
      <c r="O1023" s="31">
        <f t="shared" si="212"/>
        <v>10144977.804196835</v>
      </c>
      <c r="P1023" s="7">
        <f t="shared" si="213"/>
        <v>0.13646169786589257</v>
      </c>
      <c r="Q1023" s="26">
        <v>0.52279284477784194</v>
      </c>
      <c r="R1023" s="8">
        <v>209.60000610351563</v>
      </c>
      <c r="S1023" s="7">
        <f t="shared" si="214"/>
        <v>0.46798250893881316</v>
      </c>
      <c r="T1023" s="38">
        <f t="shared" si="215"/>
        <v>0.37574568386084922</v>
      </c>
      <c r="U1023" s="31">
        <v>74.829521179199219</v>
      </c>
      <c r="V1023" s="31">
        <v>16734.0859375</v>
      </c>
      <c r="W1023" s="31">
        <v>1501.8931884765625</v>
      </c>
      <c r="X1023" s="31">
        <v>5178.88037109375</v>
      </c>
      <c r="Y1023" s="31">
        <f t="shared" si="216"/>
        <v>5872.4222545623779</v>
      </c>
      <c r="Z1023" s="7">
        <f t="shared" si="217"/>
        <v>0.12504638871602178</v>
      </c>
      <c r="AA1023" s="31" t="s">
        <v>1085</v>
      </c>
      <c r="AB1023" s="31" t="s">
        <v>1086</v>
      </c>
      <c r="AC1023" s="31" t="s">
        <v>1087</v>
      </c>
      <c r="AD1023" s="31">
        <f t="shared" si="218"/>
        <v>1</v>
      </c>
      <c r="AE1023" s="31">
        <f t="shared" si="219"/>
        <v>2</v>
      </c>
      <c r="AF1023" s="7">
        <f t="shared" si="220"/>
        <v>1</v>
      </c>
      <c r="AG1023" s="38">
        <f t="shared" si="221"/>
        <v>0.5625231943580109</v>
      </c>
      <c r="AH1023" s="38">
        <f t="shared" si="222"/>
        <v>40.680115858204921</v>
      </c>
      <c r="AI1023" s="38" t="str">
        <f t="shared" si="223"/>
        <v>G4</v>
      </c>
    </row>
    <row r="1024" spans="1:35" x14ac:dyDescent="0.25">
      <c r="A1024" s="1">
        <v>68861</v>
      </c>
      <c r="B1024" s="1" t="s">
        <v>915</v>
      </c>
      <c r="C1024" s="1">
        <v>68</v>
      </c>
      <c r="D1024" s="1" t="s">
        <v>350</v>
      </c>
      <c r="E1024" s="31">
        <v>154127.33500808553</v>
      </c>
      <c r="F1024" s="31">
        <v>158607.03983956392</v>
      </c>
      <c r="G1024" s="31">
        <v>190188.97376808425</v>
      </c>
      <c r="H1024" s="31">
        <v>167132.54561971978</v>
      </c>
      <c r="I1024" s="31">
        <f t="shared" si="210"/>
        <v>167513.97355886339</v>
      </c>
      <c r="J1024" s="38">
        <f t="shared" si="211"/>
        <v>0.15230373681886603</v>
      </c>
      <c r="K1024" s="31">
        <v>10002219.481177904</v>
      </c>
      <c r="L1024" s="31">
        <v>10925773.696968878</v>
      </c>
      <c r="M1024" s="31">
        <v>11551680.873925216</v>
      </c>
      <c r="N1024" s="31">
        <v>11789048.113999063</v>
      </c>
      <c r="O1024" s="31">
        <f t="shared" si="212"/>
        <v>11067180.541517764</v>
      </c>
      <c r="P1024" s="7">
        <f t="shared" si="213"/>
        <v>0.1522046862503301</v>
      </c>
      <c r="Q1024" s="26">
        <v>0.53686309492574902</v>
      </c>
      <c r="R1024" s="8">
        <v>304.29998779296875</v>
      </c>
      <c r="S1024" s="7">
        <f t="shared" si="214"/>
        <v>0.67942303249300873</v>
      </c>
      <c r="T1024" s="38">
        <f t="shared" si="215"/>
        <v>0.45616360455636262</v>
      </c>
      <c r="U1024" s="31">
        <v>10544.515625</v>
      </c>
      <c r="V1024" s="31">
        <v>9086.37109375</v>
      </c>
      <c r="W1024" s="31">
        <v>3879.32373046875</v>
      </c>
      <c r="X1024" s="31">
        <v>18876.0546875</v>
      </c>
      <c r="Y1024" s="31">
        <f t="shared" si="216"/>
        <v>10596.566284179688</v>
      </c>
      <c r="Z1024" s="7">
        <f t="shared" si="217"/>
        <v>0.22564153073242674</v>
      </c>
      <c r="AA1024" s="31" t="s">
        <v>1085</v>
      </c>
      <c r="AB1024" s="31" t="s">
        <v>1086</v>
      </c>
      <c r="AC1024" s="31" t="s">
        <v>1088</v>
      </c>
      <c r="AD1024" s="31">
        <f t="shared" si="218"/>
        <v>1</v>
      </c>
      <c r="AE1024" s="31">
        <f t="shared" si="219"/>
        <v>2</v>
      </c>
      <c r="AF1024" s="7">
        <f t="shared" si="220"/>
        <v>1</v>
      </c>
      <c r="AG1024" s="38">
        <f t="shared" si="221"/>
        <v>0.61282076536621333</v>
      </c>
      <c r="AH1024" s="38">
        <f t="shared" si="222"/>
        <v>40.709603558048066</v>
      </c>
      <c r="AI1024" s="38" t="str">
        <f t="shared" si="223"/>
        <v>G4</v>
      </c>
    </row>
    <row r="1025" spans="1:35" x14ac:dyDescent="0.25">
      <c r="A1025" s="1">
        <v>25402</v>
      </c>
      <c r="B1025" s="1" t="s">
        <v>217</v>
      </c>
      <c r="C1025" s="1">
        <v>25</v>
      </c>
      <c r="D1025" s="1" t="s">
        <v>61</v>
      </c>
      <c r="E1025" s="31">
        <v>402368.6428561029</v>
      </c>
      <c r="F1025" s="31">
        <v>568349.83092460444</v>
      </c>
      <c r="G1025" s="31">
        <v>548717.4785924101</v>
      </c>
      <c r="H1025" s="31">
        <v>627656.14448595617</v>
      </c>
      <c r="I1025" s="31">
        <f t="shared" si="210"/>
        <v>536773.02421476843</v>
      </c>
      <c r="J1025" s="38">
        <f t="shared" si="211"/>
        <v>0.50764805818713121</v>
      </c>
      <c r="K1025" s="31">
        <v>10234679.132492382</v>
      </c>
      <c r="L1025" s="31">
        <v>12588467.648520896</v>
      </c>
      <c r="M1025" s="31">
        <v>12922147.236363389</v>
      </c>
      <c r="N1025" s="31">
        <v>14442406.99638165</v>
      </c>
      <c r="O1025" s="31">
        <f t="shared" si="212"/>
        <v>12546925.253439579</v>
      </c>
      <c r="P1025" s="7">
        <f t="shared" si="213"/>
        <v>0.17746551325610707</v>
      </c>
      <c r="Q1025" s="26">
        <v>0.37034434293745611</v>
      </c>
      <c r="R1025" s="8">
        <v>337.10000610351563</v>
      </c>
      <c r="S1025" s="7">
        <f t="shared" si="214"/>
        <v>0.75265697531373499</v>
      </c>
      <c r="T1025" s="38">
        <f t="shared" si="215"/>
        <v>0.43348894383576608</v>
      </c>
      <c r="U1025" s="31">
        <v>44437.51953125</v>
      </c>
      <c r="V1025" s="31">
        <v>1157.6563720703125</v>
      </c>
      <c r="W1025" s="31">
        <v>0</v>
      </c>
      <c r="X1025" s="31">
        <v>61493.2734375</v>
      </c>
      <c r="Y1025" s="31">
        <f t="shared" si="216"/>
        <v>26772.112335205078</v>
      </c>
      <c r="Z1025" s="7">
        <f t="shared" si="217"/>
        <v>0.57008093435653928</v>
      </c>
      <c r="AA1025" s="31" t="s">
        <v>1087</v>
      </c>
      <c r="AB1025" s="31" t="s">
        <v>1088</v>
      </c>
      <c r="AC1025" s="31" t="s">
        <v>1087</v>
      </c>
      <c r="AD1025" s="31">
        <f t="shared" si="218"/>
        <v>0</v>
      </c>
      <c r="AE1025" s="31">
        <f t="shared" si="219"/>
        <v>0</v>
      </c>
      <c r="AF1025" s="7">
        <f t="shared" si="220"/>
        <v>0</v>
      </c>
      <c r="AG1025" s="38">
        <f t="shared" si="221"/>
        <v>0.28504046717826964</v>
      </c>
      <c r="AH1025" s="38">
        <f t="shared" si="222"/>
        <v>40.87258230670556</v>
      </c>
      <c r="AI1025" s="38" t="str">
        <f t="shared" si="223"/>
        <v>G4</v>
      </c>
    </row>
    <row r="1026" spans="1:35" x14ac:dyDescent="0.25">
      <c r="A1026" s="1">
        <v>19455</v>
      </c>
      <c r="B1026" s="1" t="s">
        <v>756</v>
      </c>
      <c r="C1026" s="1">
        <v>19</v>
      </c>
      <c r="D1026" s="1" t="s">
        <v>80</v>
      </c>
      <c r="E1026" s="31">
        <v>241819.94241114109</v>
      </c>
      <c r="F1026" s="31">
        <v>231577.40870008687</v>
      </c>
      <c r="G1026" s="31">
        <v>251460.85785462352</v>
      </c>
      <c r="H1026" s="31">
        <v>304093.28929967008</v>
      </c>
      <c r="I1026" s="31">
        <f t="shared" si="210"/>
        <v>257237.8745663804</v>
      </c>
      <c r="J1026" s="38">
        <f t="shared" si="211"/>
        <v>0.23864658652667095</v>
      </c>
      <c r="K1026" s="31">
        <v>12393837.104311896</v>
      </c>
      <c r="L1026" s="31">
        <v>13858277.862715963</v>
      </c>
      <c r="M1026" s="31">
        <v>13565201.731872819</v>
      </c>
      <c r="N1026" s="31">
        <v>16661710.156795232</v>
      </c>
      <c r="O1026" s="31">
        <f t="shared" si="212"/>
        <v>14119756.713923978</v>
      </c>
      <c r="P1026" s="7">
        <f t="shared" si="213"/>
        <v>0.20431543075365929</v>
      </c>
      <c r="Q1026" s="26">
        <v>0.71640062440203434</v>
      </c>
      <c r="R1026" s="8">
        <v>114.90000152587891</v>
      </c>
      <c r="S1026" s="7">
        <f t="shared" si="214"/>
        <v>0.25654193428123362</v>
      </c>
      <c r="T1026" s="38">
        <f t="shared" si="215"/>
        <v>0.39241932981230909</v>
      </c>
      <c r="U1026" s="31">
        <v>1921.39794921875</v>
      </c>
      <c r="V1026" s="31">
        <v>126.17172241210938</v>
      </c>
      <c r="W1026" s="31">
        <v>0</v>
      </c>
      <c r="X1026" s="31">
        <v>33713.07421875</v>
      </c>
      <c r="Y1026" s="31">
        <f t="shared" si="216"/>
        <v>8940.1609725952148</v>
      </c>
      <c r="Z1026" s="7">
        <f t="shared" si="217"/>
        <v>0.19037030984861608</v>
      </c>
      <c r="AA1026" s="31" t="s">
        <v>1085</v>
      </c>
      <c r="AB1026" s="31" t="s">
        <v>1086</v>
      </c>
      <c r="AC1026" s="31" t="s">
        <v>1088</v>
      </c>
      <c r="AD1026" s="31">
        <f t="shared" si="218"/>
        <v>1</v>
      </c>
      <c r="AE1026" s="31">
        <f t="shared" si="219"/>
        <v>2</v>
      </c>
      <c r="AF1026" s="7">
        <f t="shared" si="220"/>
        <v>1</v>
      </c>
      <c r="AG1026" s="38">
        <f t="shared" si="221"/>
        <v>0.59518515492430801</v>
      </c>
      <c r="AH1026" s="38">
        <f t="shared" si="222"/>
        <v>40.875035708776267</v>
      </c>
      <c r="AI1026" s="38" t="str">
        <f t="shared" si="223"/>
        <v>G4</v>
      </c>
    </row>
    <row r="1027" spans="1:35" x14ac:dyDescent="0.25">
      <c r="A1027" s="1">
        <v>5148</v>
      </c>
      <c r="B1027" s="1" t="s">
        <v>1091</v>
      </c>
      <c r="C1027" s="1">
        <v>5</v>
      </c>
      <c r="D1027" s="1" t="s">
        <v>15</v>
      </c>
      <c r="E1027" s="31">
        <v>214619.88099996469</v>
      </c>
      <c r="F1027" s="31">
        <v>297988.25500111189</v>
      </c>
      <c r="G1027" s="31">
        <v>339258.1419790166</v>
      </c>
      <c r="H1027" s="31">
        <v>390244.33676886593</v>
      </c>
      <c r="I1027" s="31">
        <f t="shared" ref="I1027:I1090" si="224">AVERAGE(E1027:H1027)</f>
        <v>310527.65368723974</v>
      </c>
      <c r="J1027" s="38">
        <f t="shared" ref="J1027:J1090" si="225">IF(I1027&gt;$J$1127,1,IF(I1027&lt;$J$1126,0,(I1027-$J$1126)/($J$1127-$J$1126)))</f>
        <v>0.28992825549031748</v>
      </c>
      <c r="K1027" s="31">
        <v>7837737.5296176774</v>
      </c>
      <c r="L1027" s="31">
        <v>8439678.8660697509</v>
      </c>
      <c r="M1027" s="31">
        <v>11018008.409083709</v>
      </c>
      <c r="N1027" s="31">
        <v>10116646.450355811</v>
      </c>
      <c r="O1027" s="31">
        <f t="shared" ref="O1027:O1090" si="226">AVERAGE(K1027:N1027)</f>
        <v>9353017.8137817364</v>
      </c>
      <c r="P1027" s="7">
        <f t="shared" ref="P1027:P1090" si="227">IF(O1027&gt;$P$1127,1,IF(O1027&lt;$P$1126,0,(O1027-$P$1126)/($P$1127-$P$1126)))</f>
        <v>0.12294209265818727</v>
      </c>
      <c r="Q1027" s="26">
        <v>0.64398622489358515</v>
      </c>
      <c r="R1027" s="8">
        <v>246.89999389648438</v>
      </c>
      <c r="S1027" s="7">
        <f t="shared" ref="S1027:S1090" si="228">IF(R1027&gt;$S$1127,1,IF(R1027&lt;$S$1126,0,(R1027-$S$1126)/($S$1127-$S$1126)))</f>
        <v>0.55126371772904437</v>
      </c>
      <c r="T1027" s="38">
        <f t="shared" ref="T1027:T1090" si="229">AVERAGE(P1027,Q1027,S1027)</f>
        <v>0.43939734509360556</v>
      </c>
      <c r="U1027" s="31">
        <v>0</v>
      </c>
      <c r="V1027" s="31">
        <v>0</v>
      </c>
      <c r="W1027" s="31">
        <v>0</v>
      </c>
      <c r="X1027" s="31">
        <v>1.5763512849807739</v>
      </c>
      <c r="Y1027" s="31">
        <f t="shared" ref="Y1027:Y1090" si="230">AVERAGE(U1027:X1027)</f>
        <v>0.39408782124519348</v>
      </c>
      <c r="Z1027" s="7">
        <f t="shared" ref="Z1027:Z1090" si="231">IF(Y1027&gt;$Z$1127,1,IF(Y1027&lt;$Z$1126,0,(Y1027-$Z$1126)/($Z$1127-$Z$1126)))</f>
        <v>8.3916409187692065E-6</v>
      </c>
      <c r="AA1027" s="31" t="s">
        <v>1085</v>
      </c>
      <c r="AB1027" s="31" t="s">
        <v>1086</v>
      </c>
      <c r="AC1027" s="31" t="s">
        <v>1087</v>
      </c>
      <c r="AD1027" s="31">
        <f t="shared" ref="AD1027:AD1090" si="232">IF(OR(AB1027="Adoptado",AC1027="Adoptado"),1,0)</f>
        <v>1</v>
      </c>
      <c r="AE1027" s="31">
        <f t="shared" ref="AE1027:AE1090" si="233">SUM(IF(AA1027="Creado",1,0),AD1027)</f>
        <v>2</v>
      </c>
      <c r="AF1027" s="7">
        <f t="shared" ref="AF1027:AF1090" si="234">AE1027/$AE$1126</f>
        <v>1</v>
      </c>
      <c r="AG1027" s="38">
        <f t="shared" ref="AG1027:AG1090" si="235">AVERAGE(Z1027,AF1027)</f>
        <v>0.50000419582045941</v>
      </c>
      <c r="AH1027" s="38">
        <f t="shared" ref="AH1027:AH1090" si="236">AVERAGE(J1027,T1027,AG1027)*100</f>
        <v>40.977659880146078</v>
      </c>
      <c r="AI1027" s="38" t="str">
        <f t="shared" ref="AI1027:AI1090" si="237">IF(OR(A1027=5001,A1027=8001,A1027=11001,A1027=13001,A1027=17001,A1027=23001,A1027=50001,A1027=52001,A1027=54001,A1027=66001,A1027=68001,A1027=73001,A1027=76001),"C",IF(AH1027&lt;$AI$1126,"G1",IF(AND(AH1027&gt;=$AI$1126,AH1027&lt;$AI$1127),"G2",IF(AND(AH1027&gt;=$AI$1127,AH1027&lt;$AI$1128),"G3","G4"))))</f>
        <v>G4</v>
      </c>
    </row>
    <row r="1028" spans="1:35" x14ac:dyDescent="0.25">
      <c r="A1028" s="1">
        <v>88564</v>
      </c>
      <c r="B1028" s="1" t="s">
        <v>648</v>
      </c>
      <c r="C1028" s="1">
        <v>88</v>
      </c>
      <c r="D1028" s="1" t="s">
        <v>1200</v>
      </c>
      <c r="E1028" s="31">
        <v>236810.11197052809</v>
      </c>
      <c r="F1028" s="31">
        <v>345793.63126782852</v>
      </c>
      <c r="G1028" s="31">
        <v>401075.49361141934</v>
      </c>
      <c r="H1028" s="31">
        <v>318024.72127001302</v>
      </c>
      <c r="I1028" s="31">
        <f t="shared" si="224"/>
        <v>325425.98952994728</v>
      </c>
      <c r="J1028" s="38">
        <f t="shared" si="225"/>
        <v>0.30426517974482054</v>
      </c>
      <c r="K1028" s="31">
        <v>17412630.906418771</v>
      </c>
      <c r="L1028" s="31">
        <v>18782264.19689687</v>
      </c>
      <c r="M1028" s="31">
        <v>18880568.562710807</v>
      </c>
      <c r="N1028" s="31">
        <v>17185139.894931439</v>
      </c>
      <c r="O1028" s="31">
        <f t="shared" si="226"/>
        <v>18065150.89023947</v>
      </c>
      <c r="P1028" s="7">
        <f t="shared" si="227"/>
        <v>0.27166753477170119</v>
      </c>
      <c r="Q1028" s="26">
        <v>0.4411134903640257</v>
      </c>
      <c r="R1028" s="8">
        <v>634.29998779296875</v>
      </c>
      <c r="S1028" s="7">
        <f t="shared" si="228"/>
        <v>1</v>
      </c>
      <c r="T1028" s="38">
        <f t="shared" si="229"/>
        <v>0.57092700837857568</v>
      </c>
      <c r="U1028" s="31">
        <v>0</v>
      </c>
      <c r="V1028" s="31">
        <v>41225.84375</v>
      </c>
      <c r="W1028" s="31">
        <v>0</v>
      </c>
      <c r="X1028" s="31">
        <v>0</v>
      </c>
      <c r="Y1028" s="31">
        <f t="shared" si="230"/>
        <v>10306.4609375</v>
      </c>
      <c r="Z1028" s="7">
        <f t="shared" si="231"/>
        <v>0.21946407543766816</v>
      </c>
      <c r="AA1028" s="31" t="s">
        <v>1085</v>
      </c>
      <c r="AB1028" s="31" t="s">
        <v>1088</v>
      </c>
      <c r="AC1028" s="31" t="s">
        <v>1088</v>
      </c>
      <c r="AD1028" s="31">
        <f t="shared" si="232"/>
        <v>0</v>
      </c>
      <c r="AE1028" s="31">
        <f t="shared" si="233"/>
        <v>1</v>
      </c>
      <c r="AF1028" s="7">
        <f t="shared" si="234"/>
        <v>0.5</v>
      </c>
      <c r="AG1028" s="38">
        <f t="shared" si="235"/>
        <v>0.35973203771883411</v>
      </c>
      <c r="AH1028" s="38">
        <f t="shared" si="236"/>
        <v>41.164140861407674</v>
      </c>
      <c r="AI1028" s="38" t="str">
        <f t="shared" si="237"/>
        <v>G4</v>
      </c>
    </row>
    <row r="1029" spans="1:35" x14ac:dyDescent="0.25">
      <c r="A1029" s="1">
        <v>15550</v>
      </c>
      <c r="B1029" s="1" t="s">
        <v>1114</v>
      </c>
      <c r="C1029" s="1">
        <v>15</v>
      </c>
      <c r="D1029" s="1" t="s">
        <v>827</v>
      </c>
      <c r="E1029" s="31">
        <v>491632.64065255108</v>
      </c>
      <c r="F1029" s="31">
        <v>361655.14475360041</v>
      </c>
      <c r="G1029" s="31">
        <v>381179.16323967464</v>
      </c>
      <c r="H1029" s="31">
        <v>1175889.8780459443</v>
      </c>
      <c r="I1029" s="31">
        <f t="shared" si="224"/>
        <v>602589.20667294262</v>
      </c>
      <c r="J1029" s="38">
        <f t="shared" si="225"/>
        <v>0.57098410005017386</v>
      </c>
      <c r="K1029" s="31">
        <v>8867841.5391658433</v>
      </c>
      <c r="L1029" s="31">
        <v>8866039.4982543699</v>
      </c>
      <c r="M1029" s="31">
        <v>9251913.5066457111</v>
      </c>
      <c r="N1029" s="31">
        <v>9414093.9676507507</v>
      </c>
      <c r="O1029" s="31">
        <f t="shared" si="226"/>
        <v>9099972.1279291678</v>
      </c>
      <c r="P1029" s="7">
        <f t="shared" si="227"/>
        <v>0.11862233179445143</v>
      </c>
      <c r="Q1029" s="26">
        <v>0.29092261904761907</v>
      </c>
      <c r="R1029" s="8">
        <v>45.400001525878906</v>
      </c>
      <c r="S1029" s="7">
        <f t="shared" si="228"/>
        <v>0.10136644084549189</v>
      </c>
      <c r="T1029" s="38">
        <f t="shared" si="229"/>
        <v>0.17030379722918745</v>
      </c>
      <c r="U1029" s="31">
        <v>0</v>
      </c>
      <c r="V1029" s="31">
        <v>0</v>
      </c>
      <c r="W1029" s="31">
        <v>0</v>
      </c>
      <c r="X1029" s="31">
        <v>0</v>
      </c>
      <c r="Y1029" s="31">
        <f t="shared" si="230"/>
        <v>0</v>
      </c>
      <c r="Z1029" s="7">
        <f t="shared" si="231"/>
        <v>0</v>
      </c>
      <c r="AA1029" s="31" t="s">
        <v>1085</v>
      </c>
      <c r="AB1029" s="31" t="s">
        <v>1086</v>
      </c>
      <c r="AC1029" s="31" t="s">
        <v>1087</v>
      </c>
      <c r="AD1029" s="31">
        <f t="shared" si="232"/>
        <v>1</v>
      </c>
      <c r="AE1029" s="31">
        <f t="shared" si="233"/>
        <v>2</v>
      </c>
      <c r="AF1029" s="7">
        <f t="shared" si="234"/>
        <v>1</v>
      </c>
      <c r="AG1029" s="38">
        <f t="shared" si="235"/>
        <v>0.5</v>
      </c>
      <c r="AH1029" s="38">
        <f t="shared" si="236"/>
        <v>41.376263242645379</v>
      </c>
      <c r="AI1029" s="38" t="str">
        <f t="shared" si="237"/>
        <v>G4</v>
      </c>
    </row>
    <row r="1030" spans="1:35" x14ac:dyDescent="0.25">
      <c r="A1030" s="1">
        <v>18001</v>
      </c>
      <c r="B1030" s="1" t="s">
        <v>323</v>
      </c>
      <c r="C1030" s="1">
        <v>18</v>
      </c>
      <c r="D1030" s="1" t="s">
        <v>1121</v>
      </c>
      <c r="E1030" s="31">
        <v>185177.18237279641</v>
      </c>
      <c r="F1030" s="31">
        <v>206073.64544437642</v>
      </c>
      <c r="G1030" s="31">
        <v>222702.42159881632</v>
      </c>
      <c r="H1030" s="31">
        <v>226756.66632914211</v>
      </c>
      <c r="I1030" s="31">
        <f t="shared" si="224"/>
        <v>210177.4789362828</v>
      </c>
      <c r="J1030" s="38">
        <f t="shared" si="225"/>
        <v>0.19335956019977357</v>
      </c>
      <c r="K1030" s="31">
        <v>8758980.1092429273</v>
      </c>
      <c r="L1030" s="31">
        <v>9488187.9986539483</v>
      </c>
      <c r="M1030" s="31">
        <v>9272347.6275602616</v>
      </c>
      <c r="N1030" s="31">
        <v>9752420.1390962619</v>
      </c>
      <c r="O1030" s="31">
        <f t="shared" si="226"/>
        <v>9317983.9686383493</v>
      </c>
      <c r="P1030" s="7">
        <f t="shared" si="227"/>
        <v>0.12234402740113025</v>
      </c>
      <c r="Q1030" s="26">
        <v>0.87560627509224664</v>
      </c>
      <c r="R1030" s="8">
        <v>280.79998779296875</v>
      </c>
      <c r="S1030" s="7">
        <f t="shared" si="228"/>
        <v>0.62695362104351338</v>
      </c>
      <c r="T1030" s="38">
        <f t="shared" si="229"/>
        <v>0.54163464117896343</v>
      </c>
      <c r="U1030" s="31">
        <v>147.38786315917969</v>
      </c>
      <c r="V1030" s="31">
        <v>1193.9954833984375</v>
      </c>
      <c r="W1030" s="31">
        <v>1108.3660888671875</v>
      </c>
      <c r="X1030" s="31">
        <v>928.14044189453125</v>
      </c>
      <c r="Y1030" s="31">
        <f t="shared" si="230"/>
        <v>844.47246932983398</v>
      </c>
      <c r="Z1030" s="7">
        <f t="shared" si="231"/>
        <v>1.7982057161805121E-2</v>
      </c>
      <c r="AA1030" s="31" t="s">
        <v>1085</v>
      </c>
      <c r="AB1030" s="31" t="s">
        <v>1086</v>
      </c>
      <c r="AC1030" s="31" t="s">
        <v>1088</v>
      </c>
      <c r="AD1030" s="31">
        <f t="shared" si="232"/>
        <v>1</v>
      </c>
      <c r="AE1030" s="31">
        <f t="shared" si="233"/>
        <v>2</v>
      </c>
      <c r="AF1030" s="7">
        <f t="shared" si="234"/>
        <v>1</v>
      </c>
      <c r="AG1030" s="38">
        <f t="shared" si="235"/>
        <v>0.5089910285809025</v>
      </c>
      <c r="AH1030" s="38">
        <f t="shared" si="236"/>
        <v>41.466174331987979</v>
      </c>
      <c r="AI1030" s="38" t="str">
        <f t="shared" si="237"/>
        <v>G4</v>
      </c>
    </row>
    <row r="1031" spans="1:35" x14ac:dyDescent="0.25">
      <c r="A1031" s="1">
        <v>54099</v>
      </c>
      <c r="B1031" s="1" t="s">
        <v>385</v>
      </c>
      <c r="C1031" s="1">
        <v>54</v>
      </c>
      <c r="D1031" s="1" t="s">
        <v>12</v>
      </c>
      <c r="E1031" s="31">
        <v>106471.76230741672</v>
      </c>
      <c r="F1031" s="31">
        <v>165715.69876543511</v>
      </c>
      <c r="G1031" s="31">
        <v>267915.03855055216</v>
      </c>
      <c r="H1031" s="31">
        <v>234916.5830690139</v>
      </c>
      <c r="I1031" s="31">
        <f t="shared" si="224"/>
        <v>193754.77067310447</v>
      </c>
      <c r="J1031" s="38">
        <f t="shared" si="225"/>
        <v>0.17755570620501768</v>
      </c>
      <c r="K1031" s="31">
        <v>10793300.027377741</v>
      </c>
      <c r="L1031" s="31">
        <v>10118470.500714427</v>
      </c>
      <c r="M1031" s="31">
        <v>10552405.130425546</v>
      </c>
      <c r="N1031" s="31">
        <v>10442619.241065089</v>
      </c>
      <c r="O1031" s="31">
        <f t="shared" si="226"/>
        <v>10476698.724895701</v>
      </c>
      <c r="P1031" s="7">
        <f t="shared" si="227"/>
        <v>0.14212452924785995</v>
      </c>
      <c r="Q1031" s="26">
        <v>0.35981643482002007</v>
      </c>
      <c r="R1031" s="8">
        <v>159.5</v>
      </c>
      <c r="S1031" s="7">
        <f t="shared" si="228"/>
        <v>0.35612217558274539</v>
      </c>
      <c r="T1031" s="38">
        <f t="shared" si="229"/>
        <v>0.28602104655020849</v>
      </c>
      <c r="U1031" s="31">
        <v>0</v>
      </c>
      <c r="V1031" s="31">
        <v>0</v>
      </c>
      <c r="W1031" s="31">
        <v>65886.359375</v>
      </c>
      <c r="X1031" s="31">
        <v>43166.484375</v>
      </c>
      <c r="Y1031" s="31">
        <f t="shared" si="230"/>
        <v>27263.2109375</v>
      </c>
      <c r="Z1031" s="7">
        <f t="shared" si="231"/>
        <v>0.58053830681008778</v>
      </c>
      <c r="AA1031" s="31" t="s">
        <v>1085</v>
      </c>
      <c r="AB1031" s="31" t="s">
        <v>1086</v>
      </c>
      <c r="AC1031" s="31" t="s">
        <v>1088</v>
      </c>
      <c r="AD1031" s="31">
        <f t="shared" si="232"/>
        <v>1</v>
      </c>
      <c r="AE1031" s="31">
        <f t="shared" si="233"/>
        <v>2</v>
      </c>
      <c r="AF1031" s="7">
        <f t="shared" si="234"/>
        <v>1</v>
      </c>
      <c r="AG1031" s="38">
        <f t="shared" si="235"/>
        <v>0.79026915340504389</v>
      </c>
      <c r="AH1031" s="38">
        <f t="shared" si="236"/>
        <v>41.794863538675671</v>
      </c>
      <c r="AI1031" s="38" t="str">
        <f t="shared" si="237"/>
        <v>G4</v>
      </c>
    </row>
    <row r="1032" spans="1:35" x14ac:dyDescent="0.25">
      <c r="A1032" s="1">
        <v>15455</v>
      </c>
      <c r="B1032" s="1" t="s">
        <v>587</v>
      </c>
      <c r="C1032" s="1">
        <v>15</v>
      </c>
      <c r="D1032" s="1" t="s">
        <v>827</v>
      </c>
      <c r="E1032" s="31">
        <v>407333.40446710243</v>
      </c>
      <c r="F1032" s="31">
        <v>424652.23463505093</v>
      </c>
      <c r="G1032" s="31">
        <v>487579.0499618341</v>
      </c>
      <c r="H1032" s="31">
        <v>672427.12251269724</v>
      </c>
      <c r="I1032" s="31">
        <f t="shared" si="224"/>
        <v>497997.95289417118</v>
      </c>
      <c r="J1032" s="38">
        <f t="shared" si="225"/>
        <v>0.47033414162923143</v>
      </c>
      <c r="K1032" s="31">
        <v>9164156.2094162237</v>
      </c>
      <c r="L1032" s="31">
        <v>10029590.75808927</v>
      </c>
      <c r="M1032" s="31">
        <v>10705408.62140703</v>
      </c>
      <c r="N1032" s="31">
        <v>10464253.38475295</v>
      </c>
      <c r="O1032" s="31">
        <f t="shared" si="226"/>
        <v>10090852.243416369</v>
      </c>
      <c r="P1032" s="7">
        <f t="shared" si="227"/>
        <v>0.13553771657611302</v>
      </c>
      <c r="Q1032" s="26">
        <v>0.5768640687327401</v>
      </c>
      <c r="R1032" s="8">
        <v>262.79998779296875</v>
      </c>
      <c r="S1032" s="7">
        <f t="shared" si="228"/>
        <v>0.58676428461411256</v>
      </c>
      <c r="T1032" s="38">
        <f t="shared" si="229"/>
        <v>0.43305535664098854</v>
      </c>
      <c r="U1032" s="31">
        <v>18276.572265625</v>
      </c>
      <c r="V1032" s="31">
        <v>2061.0146484375</v>
      </c>
      <c r="W1032" s="31">
        <v>10079.931640625</v>
      </c>
      <c r="X1032" s="31">
        <v>8668.302734375</v>
      </c>
      <c r="Y1032" s="31">
        <f t="shared" si="230"/>
        <v>9771.455322265625</v>
      </c>
      <c r="Z1032" s="7">
        <f t="shared" si="231"/>
        <v>0.20807175430887401</v>
      </c>
      <c r="AA1032" s="31" t="s">
        <v>1087</v>
      </c>
      <c r="AB1032" s="31" t="s">
        <v>1086</v>
      </c>
      <c r="AC1032" s="31" t="s">
        <v>1087</v>
      </c>
      <c r="AD1032" s="31">
        <f t="shared" si="232"/>
        <v>1</v>
      </c>
      <c r="AE1032" s="31">
        <f t="shared" si="233"/>
        <v>1</v>
      </c>
      <c r="AF1032" s="7">
        <f t="shared" si="234"/>
        <v>0.5</v>
      </c>
      <c r="AG1032" s="38">
        <f t="shared" si="235"/>
        <v>0.35403587715443702</v>
      </c>
      <c r="AH1032" s="38">
        <f t="shared" si="236"/>
        <v>41.914179180821897</v>
      </c>
      <c r="AI1032" s="38" t="str">
        <f t="shared" si="237"/>
        <v>G4</v>
      </c>
    </row>
    <row r="1033" spans="1:35" x14ac:dyDescent="0.25">
      <c r="A1033" s="1">
        <v>68432</v>
      </c>
      <c r="B1033" s="1" t="s">
        <v>601</v>
      </c>
      <c r="C1033" s="1">
        <v>68</v>
      </c>
      <c r="D1033" s="1" t="s">
        <v>350</v>
      </c>
      <c r="E1033" s="31">
        <v>164916.66194894345</v>
      </c>
      <c r="F1033" s="31">
        <v>160086.66293182224</v>
      </c>
      <c r="G1033" s="31">
        <v>158886.95471673433</v>
      </c>
      <c r="H1033" s="31">
        <v>177293.93373102765</v>
      </c>
      <c r="I1033" s="31">
        <f t="shared" si="224"/>
        <v>165296.05333213191</v>
      </c>
      <c r="J1033" s="38">
        <f t="shared" si="225"/>
        <v>0.15016939412254776</v>
      </c>
      <c r="K1033" s="31">
        <v>10426436.030532861</v>
      </c>
      <c r="L1033" s="31">
        <v>10199005.769642869</v>
      </c>
      <c r="M1033" s="31">
        <v>10534794.74414916</v>
      </c>
      <c r="N1033" s="31">
        <v>10489340.213377314</v>
      </c>
      <c r="O1033" s="31">
        <f t="shared" si="226"/>
        <v>10412394.18942555</v>
      </c>
      <c r="P1033" s="7">
        <f t="shared" si="227"/>
        <v>0.14102678195867474</v>
      </c>
      <c r="Q1033" s="26">
        <v>0.83619845501033618</v>
      </c>
      <c r="R1033" s="8">
        <v>358</v>
      </c>
      <c r="S1033" s="7">
        <f t="shared" si="228"/>
        <v>0.79932124676252569</v>
      </c>
      <c r="T1033" s="38">
        <f t="shared" si="229"/>
        <v>0.59218216124384548</v>
      </c>
      <c r="U1033" s="31">
        <v>5077.96142578125</v>
      </c>
      <c r="V1033" s="31">
        <v>2946.4033203125</v>
      </c>
      <c r="W1033" s="31">
        <v>0</v>
      </c>
      <c r="X1033" s="31">
        <v>0</v>
      </c>
      <c r="Y1033" s="31">
        <f t="shared" si="230"/>
        <v>2006.0911865234375</v>
      </c>
      <c r="Z1033" s="7">
        <f t="shared" si="231"/>
        <v>4.2717374098039745E-2</v>
      </c>
      <c r="AA1033" s="31" t="s">
        <v>1085</v>
      </c>
      <c r="AB1033" s="31" t="s">
        <v>1086</v>
      </c>
      <c r="AC1033" s="31" t="s">
        <v>1088</v>
      </c>
      <c r="AD1033" s="31">
        <f t="shared" si="232"/>
        <v>1</v>
      </c>
      <c r="AE1033" s="31">
        <f t="shared" si="233"/>
        <v>2</v>
      </c>
      <c r="AF1033" s="7">
        <f t="shared" si="234"/>
        <v>1</v>
      </c>
      <c r="AG1033" s="38">
        <f t="shared" si="235"/>
        <v>0.52135868704901989</v>
      </c>
      <c r="AH1033" s="38">
        <f t="shared" si="236"/>
        <v>42.123674747180438</v>
      </c>
      <c r="AI1033" s="38" t="str">
        <f t="shared" si="237"/>
        <v>G4</v>
      </c>
    </row>
    <row r="1034" spans="1:35" x14ac:dyDescent="0.25">
      <c r="A1034" s="1">
        <v>15215</v>
      </c>
      <c r="B1034" s="1" t="s">
        <v>322</v>
      </c>
      <c r="C1034" s="1">
        <v>15</v>
      </c>
      <c r="D1034" s="1" t="s">
        <v>827</v>
      </c>
      <c r="E1034" s="31">
        <v>263359.91365348484</v>
      </c>
      <c r="F1034" s="31">
        <v>312884.42387429986</v>
      </c>
      <c r="G1034" s="31">
        <v>301523.25661510642</v>
      </c>
      <c r="H1034" s="31">
        <v>394334.5371553459</v>
      </c>
      <c r="I1034" s="31">
        <f t="shared" si="224"/>
        <v>318025.53282455925</v>
      </c>
      <c r="J1034" s="38">
        <f t="shared" si="225"/>
        <v>0.29714359325663492</v>
      </c>
      <c r="K1034" s="31">
        <v>57721681.030419834</v>
      </c>
      <c r="L1034" s="31">
        <v>53821050.975284651</v>
      </c>
      <c r="M1034" s="31">
        <v>52730433.36321827</v>
      </c>
      <c r="N1034" s="31">
        <v>33223868.846709199</v>
      </c>
      <c r="O1034" s="31">
        <f t="shared" si="226"/>
        <v>49374258.55390799</v>
      </c>
      <c r="P1034" s="7">
        <f t="shared" si="227"/>
        <v>0.80614753393993921</v>
      </c>
      <c r="Q1034" s="26">
        <v>0.68411790585129784</v>
      </c>
      <c r="R1034" s="8">
        <v>244.30000305175781</v>
      </c>
      <c r="S1034" s="7">
        <f t="shared" si="228"/>
        <v>0.54545861179726229</v>
      </c>
      <c r="T1034" s="38">
        <f t="shared" si="229"/>
        <v>0.67857468386283315</v>
      </c>
      <c r="U1034" s="31">
        <v>9748.1513671875</v>
      </c>
      <c r="V1034" s="31">
        <v>1577.0018310546875</v>
      </c>
      <c r="W1034" s="31">
        <v>3203.440185546875</v>
      </c>
      <c r="X1034" s="31">
        <v>0</v>
      </c>
      <c r="Y1034" s="31">
        <f t="shared" si="230"/>
        <v>3632.1483459472656</v>
      </c>
      <c r="Z1034" s="7">
        <f t="shared" si="231"/>
        <v>7.7342366446607649E-2</v>
      </c>
      <c r="AA1034" s="31" t="s">
        <v>1085</v>
      </c>
      <c r="AB1034" s="31" t="s">
        <v>1088</v>
      </c>
      <c r="AC1034" s="31" t="s">
        <v>1088</v>
      </c>
      <c r="AD1034" s="31">
        <f t="shared" si="232"/>
        <v>0</v>
      </c>
      <c r="AE1034" s="31">
        <f t="shared" si="233"/>
        <v>1</v>
      </c>
      <c r="AF1034" s="7">
        <f t="shared" si="234"/>
        <v>0.5</v>
      </c>
      <c r="AG1034" s="38">
        <f t="shared" si="235"/>
        <v>0.28867118322330382</v>
      </c>
      <c r="AH1034" s="38">
        <f t="shared" si="236"/>
        <v>42.14631534475906</v>
      </c>
      <c r="AI1034" s="38" t="str">
        <f t="shared" si="237"/>
        <v>G4</v>
      </c>
    </row>
    <row r="1035" spans="1:35" x14ac:dyDescent="0.25">
      <c r="A1035" s="1">
        <v>15238</v>
      </c>
      <c r="B1035" s="1" t="s">
        <v>892</v>
      </c>
      <c r="C1035" s="1">
        <v>15</v>
      </c>
      <c r="D1035" s="1" t="s">
        <v>827</v>
      </c>
      <c r="E1035" s="31">
        <v>287913.54901679704</v>
      </c>
      <c r="F1035" s="31">
        <v>311209.54450820101</v>
      </c>
      <c r="G1035" s="31">
        <v>327130.83524180279</v>
      </c>
      <c r="H1035" s="31">
        <v>334835.47670655965</v>
      </c>
      <c r="I1035" s="31">
        <f t="shared" si="224"/>
        <v>315272.35136834008</v>
      </c>
      <c r="J1035" s="38">
        <f t="shared" si="225"/>
        <v>0.2944941594934648</v>
      </c>
      <c r="K1035" s="31">
        <v>13019964.213781074</v>
      </c>
      <c r="L1035" s="31">
        <v>15412632.559032632</v>
      </c>
      <c r="M1035" s="31">
        <v>15717736.289490893</v>
      </c>
      <c r="N1035" s="31">
        <v>17468437.542994462</v>
      </c>
      <c r="O1035" s="31">
        <f t="shared" si="226"/>
        <v>15404692.651324766</v>
      </c>
      <c r="P1035" s="7">
        <f t="shared" si="227"/>
        <v>0.22625066334255073</v>
      </c>
      <c r="Q1035" s="26">
        <v>0.90972739857310192</v>
      </c>
      <c r="R1035" s="8">
        <v>460.60000610351563</v>
      </c>
      <c r="S1035" s="7">
        <f t="shared" si="228"/>
        <v>1</v>
      </c>
      <c r="T1035" s="38">
        <f t="shared" si="229"/>
        <v>0.71199268730521759</v>
      </c>
      <c r="U1035" s="31">
        <v>430.76089477539063</v>
      </c>
      <c r="V1035" s="31">
        <v>931.7364501953125</v>
      </c>
      <c r="W1035" s="31">
        <v>745.69415283203125</v>
      </c>
      <c r="X1035" s="31">
        <v>5035.80322265625</v>
      </c>
      <c r="Y1035" s="31">
        <f t="shared" si="230"/>
        <v>1785.9986801147461</v>
      </c>
      <c r="Z1035" s="7">
        <f t="shared" si="231"/>
        <v>3.803076065015925E-2</v>
      </c>
      <c r="AA1035" s="31" t="s">
        <v>1085</v>
      </c>
      <c r="AB1035" s="31" t="s">
        <v>1088</v>
      </c>
      <c r="AC1035" s="31" t="s">
        <v>1088</v>
      </c>
      <c r="AD1035" s="31">
        <f t="shared" si="232"/>
        <v>0</v>
      </c>
      <c r="AE1035" s="31">
        <f t="shared" si="233"/>
        <v>1</v>
      </c>
      <c r="AF1035" s="7">
        <f t="shared" si="234"/>
        <v>0.5</v>
      </c>
      <c r="AG1035" s="38">
        <f t="shared" si="235"/>
        <v>0.2690153803250796</v>
      </c>
      <c r="AH1035" s="38">
        <f t="shared" si="236"/>
        <v>42.516740904125406</v>
      </c>
      <c r="AI1035" s="38" t="str">
        <f t="shared" si="237"/>
        <v>G4</v>
      </c>
    </row>
    <row r="1036" spans="1:35" x14ac:dyDescent="0.25">
      <c r="A1036" s="1">
        <v>5697</v>
      </c>
      <c r="B1036" s="1" t="s">
        <v>1098</v>
      </c>
      <c r="C1036" s="1">
        <v>5</v>
      </c>
      <c r="D1036" s="1" t="s">
        <v>15</v>
      </c>
      <c r="E1036" s="31">
        <v>195790.05235339745</v>
      </c>
      <c r="F1036" s="31">
        <v>218010.99518242275</v>
      </c>
      <c r="G1036" s="31">
        <v>236305.58408175284</v>
      </c>
      <c r="H1036" s="31">
        <v>289824.59774411173</v>
      </c>
      <c r="I1036" s="31">
        <f t="shared" si="224"/>
        <v>234982.80734042119</v>
      </c>
      <c r="J1036" s="38">
        <f t="shared" si="225"/>
        <v>0.21723015341185237</v>
      </c>
      <c r="K1036" s="31">
        <v>11502001.287024681</v>
      </c>
      <c r="L1036" s="31">
        <v>12921751.271833749</v>
      </c>
      <c r="M1036" s="31">
        <v>17950434.253035266</v>
      </c>
      <c r="N1036" s="31">
        <v>16102238.829232464</v>
      </c>
      <c r="O1036" s="31">
        <f t="shared" si="226"/>
        <v>14619106.410281541</v>
      </c>
      <c r="P1036" s="7">
        <f t="shared" si="227"/>
        <v>0.21283986486276538</v>
      </c>
      <c r="Q1036" s="26">
        <v>0.84804572271386436</v>
      </c>
      <c r="R1036" s="8">
        <v>239.19999694824219</v>
      </c>
      <c r="S1036" s="7">
        <f t="shared" si="228"/>
        <v>0.53407161951469628</v>
      </c>
      <c r="T1036" s="38">
        <f t="shared" si="229"/>
        <v>0.53165240236377531</v>
      </c>
      <c r="U1036" s="31">
        <v>2082.4658203125</v>
      </c>
      <c r="V1036" s="31">
        <v>1865.4927978515625</v>
      </c>
      <c r="W1036" s="31">
        <v>5822.88134765625</v>
      </c>
      <c r="X1036" s="31">
        <v>3824.5576171875</v>
      </c>
      <c r="Y1036" s="31">
        <f t="shared" si="230"/>
        <v>3398.8493957519531</v>
      </c>
      <c r="Z1036" s="7">
        <f t="shared" si="231"/>
        <v>7.2374537167897698E-2</v>
      </c>
      <c r="AA1036" s="31" t="s">
        <v>1085</v>
      </c>
      <c r="AB1036" s="31" t="s">
        <v>1086</v>
      </c>
      <c r="AC1036" s="31" t="s">
        <v>1087</v>
      </c>
      <c r="AD1036" s="31">
        <f t="shared" si="232"/>
        <v>1</v>
      </c>
      <c r="AE1036" s="31">
        <f t="shared" si="233"/>
        <v>2</v>
      </c>
      <c r="AF1036" s="7">
        <f t="shared" si="234"/>
        <v>1</v>
      </c>
      <c r="AG1036" s="38">
        <f t="shared" si="235"/>
        <v>0.53618726858394883</v>
      </c>
      <c r="AH1036" s="38">
        <f t="shared" si="236"/>
        <v>42.835660811985889</v>
      </c>
      <c r="AI1036" s="38" t="str">
        <f t="shared" si="237"/>
        <v>G4</v>
      </c>
    </row>
    <row r="1037" spans="1:35" x14ac:dyDescent="0.25">
      <c r="A1037" s="1">
        <v>5861</v>
      </c>
      <c r="B1037" s="1" t="s">
        <v>318</v>
      </c>
      <c r="C1037" s="1">
        <v>5</v>
      </c>
      <c r="D1037" s="1" t="s">
        <v>15</v>
      </c>
      <c r="E1037" s="31">
        <v>193169.80369687418</v>
      </c>
      <c r="F1037" s="31">
        <v>237565.17679005107</v>
      </c>
      <c r="G1037" s="31">
        <v>260716.22513954228</v>
      </c>
      <c r="H1037" s="31">
        <v>307933.15369633288</v>
      </c>
      <c r="I1037" s="31">
        <f t="shared" si="224"/>
        <v>249846.08983070008</v>
      </c>
      <c r="J1037" s="38">
        <f t="shared" si="225"/>
        <v>0.23153334522375632</v>
      </c>
      <c r="K1037" s="31">
        <v>9016437.7746936437</v>
      </c>
      <c r="L1037" s="31">
        <v>9566415.4983898755</v>
      </c>
      <c r="M1037" s="31">
        <v>10013669.686329423</v>
      </c>
      <c r="N1037" s="31">
        <v>9728195.4941192083</v>
      </c>
      <c r="O1037" s="31">
        <f t="shared" si="226"/>
        <v>9581179.6133830361</v>
      </c>
      <c r="P1037" s="7">
        <f t="shared" si="227"/>
        <v>0.126837058933532</v>
      </c>
      <c r="Q1037" s="26">
        <v>0.51543046857315322</v>
      </c>
      <c r="R1037" s="8">
        <v>154.19999694824219</v>
      </c>
      <c r="S1037" s="7">
        <f t="shared" si="228"/>
        <v>0.34428864193141506</v>
      </c>
      <c r="T1037" s="38">
        <f t="shared" si="229"/>
        <v>0.32885205647936677</v>
      </c>
      <c r="U1037" s="31">
        <v>12646.9697265625</v>
      </c>
      <c r="V1037" s="31">
        <v>7336.7900390625</v>
      </c>
      <c r="W1037" s="31">
        <v>78527.9609375</v>
      </c>
      <c r="X1037" s="31">
        <v>80653.359375</v>
      </c>
      <c r="Y1037" s="31">
        <f t="shared" si="230"/>
        <v>44791.27001953125</v>
      </c>
      <c r="Z1037" s="7">
        <f t="shared" si="231"/>
        <v>0.95377789933193258</v>
      </c>
      <c r="AA1037" s="31" t="s">
        <v>1087</v>
      </c>
      <c r="AB1037" s="31" t="s">
        <v>1086</v>
      </c>
      <c r="AC1037" s="31" t="s">
        <v>1087</v>
      </c>
      <c r="AD1037" s="31">
        <f t="shared" si="232"/>
        <v>1</v>
      </c>
      <c r="AE1037" s="31">
        <f t="shared" si="233"/>
        <v>1</v>
      </c>
      <c r="AF1037" s="7">
        <f t="shared" si="234"/>
        <v>0.5</v>
      </c>
      <c r="AG1037" s="38">
        <f t="shared" si="235"/>
        <v>0.72688894966596629</v>
      </c>
      <c r="AH1037" s="38">
        <f t="shared" si="236"/>
        <v>42.909145045636315</v>
      </c>
      <c r="AI1037" s="38" t="str">
        <f t="shared" si="237"/>
        <v>G4</v>
      </c>
    </row>
    <row r="1038" spans="1:35" x14ac:dyDescent="0.25">
      <c r="A1038" s="1">
        <v>15001</v>
      </c>
      <c r="B1038" s="1" t="s">
        <v>904</v>
      </c>
      <c r="C1038" s="1">
        <v>15</v>
      </c>
      <c r="D1038" s="1" t="s">
        <v>827</v>
      </c>
      <c r="E1038" s="31">
        <v>409005.79349413776</v>
      </c>
      <c r="F1038" s="31">
        <v>440887.01254766824</v>
      </c>
      <c r="G1038" s="31">
        <v>503575.08383071044</v>
      </c>
      <c r="H1038" s="31">
        <v>476821.39948176558</v>
      </c>
      <c r="I1038" s="31">
        <f t="shared" si="224"/>
        <v>457572.32233857049</v>
      </c>
      <c r="J1038" s="38">
        <f t="shared" si="225"/>
        <v>0.43143186359393904</v>
      </c>
      <c r="K1038" s="31">
        <v>12856551.892777774</v>
      </c>
      <c r="L1038" s="31">
        <v>12912063.375835998</v>
      </c>
      <c r="M1038" s="31">
        <v>13215356.390672673</v>
      </c>
      <c r="N1038" s="31">
        <v>14545136.497092161</v>
      </c>
      <c r="O1038" s="31">
        <f t="shared" si="226"/>
        <v>13382277.039094649</v>
      </c>
      <c r="P1038" s="7">
        <f t="shared" si="227"/>
        <v>0.1917258628801945</v>
      </c>
      <c r="Q1038" s="26">
        <v>0.9586686484764837</v>
      </c>
      <c r="R1038" s="8">
        <v>303.10000610351563</v>
      </c>
      <c r="S1038" s="7">
        <f t="shared" si="228"/>
        <v>0.67674378428042248</v>
      </c>
      <c r="T1038" s="38">
        <f t="shared" si="229"/>
        <v>0.60904609854570024</v>
      </c>
      <c r="U1038" s="31">
        <v>393.1495361328125</v>
      </c>
      <c r="V1038" s="31">
        <v>0</v>
      </c>
      <c r="W1038" s="31">
        <v>300.12265014648438</v>
      </c>
      <c r="X1038" s="31">
        <v>0</v>
      </c>
      <c r="Y1038" s="31">
        <f t="shared" si="230"/>
        <v>173.31804656982422</v>
      </c>
      <c r="Z1038" s="7">
        <f t="shared" si="231"/>
        <v>3.6906058323775788E-3</v>
      </c>
      <c r="AA1038" s="31" t="s">
        <v>1085</v>
      </c>
      <c r="AB1038" s="31" t="s">
        <v>1088</v>
      </c>
      <c r="AC1038" s="31" t="s">
        <v>1087</v>
      </c>
      <c r="AD1038" s="31">
        <f t="shared" si="232"/>
        <v>0</v>
      </c>
      <c r="AE1038" s="31">
        <f t="shared" si="233"/>
        <v>1</v>
      </c>
      <c r="AF1038" s="7">
        <f t="shared" si="234"/>
        <v>0.5</v>
      </c>
      <c r="AG1038" s="38">
        <f t="shared" si="235"/>
        <v>0.25184530291618878</v>
      </c>
      <c r="AH1038" s="38">
        <f t="shared" si="236"/>
        <v>43.077442168527604</v>
      </c>
      <c r="AI1038" s="38" t="str">
        <f t="shared" si="237"/>
        <v>G4</v>
      </c>
    </row>
    <row r="1039" spans="1:35" x14ac:dyDescent="0.25">
      <c r="A1039" s="1">
        <v>50680</v>
      </c>
      <c r="B1039" s="1" t="s">
        <v>1031</v>
      </c>
      <c r="C1039" s="1">
        <v>50</v>
      </c>
      <c r="D1039" s="1" t="s">
        <v>145</v>
      </c>
      <c r="E1039" s="31">
        <v>669581.94170081639</v>
      </c>
      <c r="F1039" s="31">
        <v>667742.44827015069</v>
      </c>
      <c r="G1039" s="31">
        <v>725415.56299898727</v>
      </c>
      <c r="H1039" s="31">
        <v>761264.06643438176</v>
      </c>
      <c r="I1039" s="31">
        <f t="shared" si="224"/>
        <v>706001.00485108397</v>
      </c>
      <c r="J1039" s="38">
        <f t="shared" si="225"/>
        <v>0.67049904810577687</v>
      </c>
      <c r="K1039" s="31">
        <v>74906780.944734827</v>
      </c>
      <c r="L1039" s="31">
        <v>38039474.129055686</v>
      </c>
      <c r="M1039" s="31">
        <v>40677725.608475871</v>
      </c>
      <c r="N1039" s="31">
        <v>41102133.421373956</v>
      </c>
      <c r="O1039" s="31">
        <f t="shared" si="226"/>
        <v>48681528.525910087</v>
      </c>
      <c r="P1039" s="7">
        <f t="shared" si="227"/>
        <v>0.79432189046375112</v>
      </c>
      <c r="Q1039" s="26">
        <v>0.48283060223358731</v>
      </c>
      <c r="R1039" s="8">
        <v>256.60000610351563</v>
      </c>
      <c r="S1039" s="7">
        <f t="shared" si="228"/>
        <v>0.57292133183780392</v>
      </c>
      <c r="T1039" s="38">
        <f t="shared" si="229"/>
        <v>0.61669127484504749</v>
      </c>
      <c r="U1039" s="31">
        <v>1869.8660888671875</v>
      </c>
      <c r="V1039" s="31">
        <v>0</v>
      </c>
      <c r="W1039" s="31">
        <v>0</v>
      </c>
      <c r="X1039" s="31">
        <v>1878.71826171875</v>
      </c>
      <c r="Y1039" s="31">
        <f t="shared" si="230"/>
        <v>937.14608764648438</v>
      </c>
      <c r="Z1039" s="7">
        <f t="shared" si="231"/>
        <v>1.9955433870324474E-2</v>
      </c>
      <c r="AA1039" s="31" t="s">
        <v>1087</v>
      </c>
      <c r="AB1039" s="31" t="s">
        <v>1087</v>
      </c>
      <c r="AC1039" s="31" t="s">
        <v>1087</v>
      </c>
      <c r="AD1039" s="31">
        <f t="shared" si="232"/>
        <v>0</v>
      </c>
      <c r="AE1039" s="31">
        <f t="shared" si="233"/>
        <v>0</v>
      </c>
      <c r="AF1039" s="7">
        <f t="shared" si="234"/>
        <v>0</v>
      </c>
      <c r="AG1039" s="38">
        <f t="shared" si="235"/>
        <v>9.9777169351622369E-3</v>
      </c>
      <c r="AH1039" s="38">
        <f t="shared" si="236"/>
        <v>43.238934662866221</v>
      </c>
      <c r="AI1039" s="38" t="str">
        <f t="shared" si="237"/>
        <v>G4</v>
      </c>
    </row>
    <row r="1040" spans="1:35" x14ac:dyDescent="0.25">
      <c r="A1040" s="1">
        <v>25488</v>
      </c>
      <c r="B1040" s="1" t="s">
        <v>908</v>
      </c>
      <c r="C1040" s="1">
        <v>25</v>
      </c>
      <c r="D1040" s="1" t="s">
        <v>61</v>
      </c>
      <c r="E1040" s="31">
        <v>271935.40959548345</v>
      </c>
      <c r="F1040" s="31">
        <v>551953.33446883317</v>
      </c>
      <c r="G1040" s="31">
        <v>498739.23412102775</v>
      </c>
      <c r="H1040" s="31">
        <v>557383.1530007408</v>
      </c>
      <c r="I1040" s="31">
        <f t="shared" si="224"/>
        <v>470002.78279652132</v>
      </c>
      <c r="J1040" s="38">
        <f t="shared" si="225"/>
        <v>0.44339390901402997</v>
      </c>
      <c r="K1040" s="31">
        <v>6816434.9305561651</v>
      </c>
      <c r="L1040" s="31">
        <v>7041744.4179217294</v>
      </c>
      <c r="M1040" s="31">
        <v>7258970.6283524595</v>
      </c>
      <c r="N1040" s="31">
        <v>7154493.9100286728</v>
      </c>
      <c r="O1040" s="31">
        <f t="shared" si="226"/>
        <v>7067910.9717147574</v>
      </c>
      <c r="P1040" s="7">
        <f t="shared" si="227"/>
        <v>8.3932871566122835E-2</v>
      </c>
      <c r="Q1040" s="26">
        <v>0.25527632724107918</v>
      </c>
      <c r="R1040" s="8">
        <v>99.699996948242188</v>
      </c>
      <c r="S1040" s="7">
        <f t="shared" si="228"/>
        <v>0.22260426218684065</v>
      </c>
      <c r="T1040" s="38">
        <f t="shared" si="229"/>
        <v>0.18727115366468086</v>
      </c>
      <c r="U1040" s="31">
        <v>1381.3734130859375</v>
      </c>
      <c r="V1040" s="31">
        <v>3250.2646484375</v>
      </c>
      <c r="W1040" s="31">
        <v>2901.71923828125</v>
      </c>
      <c r="X1040" s="31">
        <v>55262.3203125</v>
      </c>
      <c r="Y1040" s="31">
        <f t="shared" si="230"/>
        <v>15698.919403076172</v>
      </c>
      <c r="Z1040" s="7">
        <f t="shared" si="231"/>
        <v>0.33429019457403647</v>
      </c>
      <c r="AA1040" s="31" t="s">
        <v>1085</v>
      </c>
      <c r="AB1040" s="31" t="s">
        <v>1086</v>
      </c>
      <c r="AC1040" s="31" t="s">
        <v>1088</v>
      </c>
      <c r="AD1040" s="31">
        <f t="shared" si="232"/>
        <v>1</v>
      </c>
      <c r="AE1040" s="31">
        <f t="shared" si="233"/>
        <v>2</v>
      </c>
      <c r="AF1040" s="7">
        <f t="shared" si="234"/>
        <v>1</v>
      </c>
      <c r="AG1040" s="38">
        <f t="shared" si="235"/>
        <v>0.66714509728701821</v>
      </c>
      <c r="AH1040" s="38">
        <f t="shared" si="236"/>
        <v>43.260338665524301</v>
      </c>
      <c r="AI1040" s="38" t="str">
        <f t="shared" si="237"/>
        <v>G4</v>
      </c>
    </row>
    <row r="1041" spans="1:35" x14ac:dyDescent="0.25">
      <c r="A1041" s="1">
        <v>5425</v>
      </c>
      <c r="B1041" s="1" t="s">
        <v>189</v>
      </c>
      <c r="C1041" s="1">
        <v>5</v>
      </c>
      <c r="D1041" s="1" t="s">
        <v>15</v>
      </c>
      <c r="E1041" s="31">
        <v>274674.96857142466</v>
      </c>
      <c r="F1041" s="31">
        <v>400796.24926672759</v>
      </c>
      <c r="G1041" s="31">
        <v>309039.99754126294</v>
      </c>
      <c r="H1041" s="31">
        <v>528901.53992010839</v>
      </c>
      <c r="I1041" s="31">
        <f t="shared" si="224"/>
        <v>378353.18882488093</v>
      </c>
      <c r="J1041" s="38">
        <f t="shared" si="225"/>
        <v>0.35519793191968008</v>
      </c>
      <c r="K1041" s="31">
        <v>10565644.878148392</v>
      </c>
      <c r="L1041" s="31">
        <v>10166519.511834009</v>
      </c>
      <c r="M1041" s="31">
        <v>10967271.40578183</v>
      </c>
      <c r="N1041" s="31">
        <v>10667484.763411257</v>
      </c>
      <c r="O1041" s="31">
        <f t="shared" si="226"/>
        <v>10591730.139793873</v>
      </c>
      <c r="P1041" s="7">
        <f t="shared" si="227"/>
        <v>0.14408823869622731</v>
      </c>
      <c r="Q1041" s="26">
        <v>0.41677607585703863</v>
      </c>
      <c r="R1041" s="8">
        <v>343.89999389648438</v>
      </c>
      <c r="S1041" s="7">
        <f t="shared" si="228"/>
        <v>0.76783958626525939</v>
      </c>
      <c r="T1041" s="38">
        <f t="shared" si="229"/>
        <v>0.44290130027284175</v>
      </c>
      <c r="U1041" s="31">
        <v>0</v>
      </c>
      <c r="V1041" s="31">
        <v>0</v>
      </c>
      <c r="W1041" s="31">
        <v>0</v>
      </c>
      <c r="X1041" s="31">
        <v>0</v>
      </c>
      <c r="Y1041" s="31">
        <f t="shared" si="230"/>
        <v>0</v>
      </c>
      <c r="Z1041" s="7">
        <f t="shared" si="231"/>
        <v>0</v>
      </c>
      <c r="AA1041" s="31" t="s">
        <v>1085</v>
      </c>
      <c r="AB1041" s="31" t="s">
        <v>1086</v>
      </c>
      <c r="AC1041" s="31" t="s">
        <v>1087</v>
      </c>
      <c r="AD1041" s="31">
        <f t="shared" si="232"/>
        <v>1</v>
      </c>
      <c r="AE1041" s="31">
        <f t="shared" si="233"/>
        <v>2</v>
      </c>
      <c r="AF1041" s="7">
        <f t="shared" si="234"/>
        <v>1</v>
      </c>
      <c r="AG1041" s="38">
        <f t="shared" si="235"/>
        <v>0.5</v>
      </c>
      <c r="AH1041" s="38">
        <f t="shared" si="236"/>
        <v>43.269974406417397</v>
      </c>
      <c r="AI1041" s="38" t="str">
        <f t="shared" si="237"/>
        <v>G4</v>
      </c>
    </row>
    <row r="1042" spans="1:35" x14ac:dyDescent="0.25">
      <c r="A1042" s="1">
        <v>68077</v>
      </c>
      <c r="B1042" s="1" t="s">
        <v>533</v>
      </c>
      <c r="C1042" s="1">
        <v>68</v>
      </c>
      <c r="D1042" s="1" t="s">
        <v>350</v>
      </c>
      <c r="E1042" s="31">
        <v>132455.61824021491</v>
      </c>
      <c r="F1042" s="31">
        <v>129360.76022961967</v>
      </c>
      <c r="G1042" s="31">
        <v>148870.96855814746</v>
      </c>
      <c r="H1042" s="31">
        <v>204697.33042223222</v>
      </c>
      <c r="I1042" s="31">
        <f t="shared" si="224"/>
        <v>153846.16936255357</v>
      </c>
      <c r="J1042" s="38">
        <f t="shared" si="225"/>
        <v>0.13915097428507012</v>
      </c>
      <c r="K1042" s="31">
        <v>10981870.569979368</v>
      </c>
      <c r="L1042" s="31">
        <v>12019596.950760182</v>
      </c>
      <c r="M1042" s="31">
        <v>12567937.747309545</v>
      </c>
      <c r="N1042" s="31">
        <v>13138066.218627458</v>
      </c>
      <c r="O1042" s="31">
        <f t="shared" si="226"/>
        <v>12176867.871669138</v>
      </c>
      <c r="P1042" s="7">
        <f t="shared" si="227"/>
        <v>0.1711482374261612</v>
      </c>
      <c r="Q1042" s="26">
        <v>0.80565741225772658</v>
      </c>
      <c r="R1042" s="8">
        <v>489</v>
      </c>
      <c r="S1042" s="7">
        <f t="shared" si="228"/>
        <v>1</v>
      </c>
      <c r="T1042" s="38">
        <f t="shared" si="229"/>
        <v>0.65893521656129594</v>
      </c>
      <c r="U1042" s="31">
        <v>0</v>
      </c>
      <c r="V1042" s="31">
        <v>0</v>
      </c>
      <c r="W1042" s="31">
        <v>0</v>
      </c>
      <c r="X1042" s="31">
        <v>593.6790771484375</v>
      </c>
      <c r="Y1042" s="31">
        <f t="shared" si="230"/>
        <v>148.41976928710938</v>
      </c>
      <c r="Z1042" s="7">
        <f t="shared" si="231"/>
        <v>3.1604260318642942E-3</v>
      </c>
      <c r="AA1042" s="31" t="s">
        <v>1085</v>
      </c>
      <c r="AB1042" s="31" t="s">
        <v>1086</v>
      </c>
      <c r="AC1042" s="31" t="s">
        <v>1087</v>
      </c>
      <c r="AD1042" s="31">
        <f t="shared" si="232"/>
        <v>1</v>
      </c>
      <c r="AE1042" s="31">
        <f t="shared" si="233"/>
        <v>2</v>
      </c>
      <c r="AF1042" s="7">
        <f t="shared" si="234"/>
        <v>1</v>
      </c>
      <c r="AG1042" s="38">
        <f t="shared" si="235"/>
        <v>0.50158021301593214</v>
      </c>
      <c r="AH1042" s="38">
        <f t="shared" si="236"/>
        <v>43.322213462076611</v>
      </c>
      <c r="AI1042" s="38" t="str">
        <f t="shared" si="237"/>
        <v>G4</v>
      </c>
    </row>
    <row r="1043" spans="1:35" x14ac:dyDescent="0.25">
      <c r="A1043" s="1">
        <v>25513</v>
      </c>
      <c r="B1043" s="1" t="s">
        <v>311</v>
      </c>
      <c r="C1043" s="1">
        <v>25</v>
      </c>
      <c r="D1043" s="1" t="s">
        <v>61</v>
      </c>
      <c r="E1043" s="31">
        <v>147640.44190511075</v>
      </c>
      <c r="F1043" s="31">
        <v>163129.54243742302</v>
      </c>
      <c r="G1043" s="31">
        <v>169240.63707959125</v>
      </c>
      <c r="H1043" s="31">
        <v>180313.55780197948</v>
      </c>
      <c r="I1043" s="31">
        <f t="shared" si="224"/>
        <v>165081.04480602613</v>
      </c>
      <c r="J1043" s="38">
        <f t="shared" si="225"/>
        <v>0.14996248772807555</v>
      </c>
      <c r="K1043" s="31">
        <v>6955143.6321958536</v>
      </c>
      <c r="L1043" s="31">
        <v>6856645.0816320656</v>
      </c>
      <c r="M1043" s="31">
        <v>7191639.8592946641</v>
      </c>
      <c r="N1043" s="31">
        <v>6952561.3116907617</v>
      </c>
      <c r="O1043" s="31">
        <f t="shared" si="226"/>
        <v>6988997.4712033365</v>
      </c>
      <c r="P1043" s="7">
        <f t="shared" si="227"/>
        <v>8.258573359781049E-2</v>
      </c>
      <c r="Q1043" s="26">
        <v>0.56573089517642294</v>
      </c>
      <c r="R1043" s="8">
        <v>166.89999389648438</v>
      </c>
      <c r="S1043" s="7">
        <f t="shared" si="228"/>
        <v>0.37264444470948554</v>
      </c>
      <c r="T1043" s="38">
        <f t="shared" si="229"/>
        <v>0.34032035782790632</v>
      </c>
      <c r="U1043" s="31">
        <v>623.53240966796875</v>
      </c>
      <c r="V1043" s="31">
        <v>430.740234375</v>
      </c>
      <c r="W1043" s="31">
        <v>2375.884033203125</v>
      </c>
      <c r="X1043" s="31">
        <v>113584.7890625</v>
      </c>
      <c r="Y1043" s="31">
        <f t="shared" si="230"/>
        <v>29253.736434936523</v>
      </c>
      <c r="Z1043" s="7">
        <f t="shared" si="231"/>
        <v>0.62292422769788147</v>
      </c>
      <c r="AA1043" s="31" t="s">
        <v>1085</v>
      </c>
      <c r="AB1043" s="31" t="s">
        <v>1086</v>
      </c>
      <c r="AC1043" s="31" t="s">
        <v>1088</v>
      </c>
      <c r="AD1043" s="31">
        <f t="shared" si="232"/>
        <v>1</v>
      </c>
      <c r="AE1043" s="31">
        <f t="shared" si="233"/>
        <v>2</v>
      </c>
      <c r="AF1043" s="7">
        <f t="shared" si="234"/>
        <v>1</v>
      </c>
      <c r="AG1043" s="38">
        <f t="shared" si="235"/>
        <v>0.81146211384894074</v>
      </c>
      <c r="AH1043" s="38">
        <f t="shared" si="236"/>
        <v>43.391498646830755</v>
      </c>
      <c r="AI1043" s="38" t="str">
        <f t="shared" si="237"/>
        <v>G4</v>
      </c>
    </row>
    <row r="1044" spans="1:35" x14ac:dyDescent="0.25">
      <c r="A1044" s="1">
        <v>50313</v>
      </c>
      <c r="B1044" s="1" t="s">
        <v>359</v>
      </c>
      <c r="C1044" s="1">
        <v>50</v>
      </c>
      <c r="D1044" s="1" t="s">
        <v>145</v>
      </c>
      <c r="E1044" s="31">
        <v>223306.91792557199</v>
      </c>
      <c r="F1044" s="31">
        <v>225688.27648860111</v>
      </c>
      <c r="G1044" s="31">
        <v>232393.14572428365</v>
      </c>
      <c r="H1044" s="31">
        <v>230551.84587878649</v>
      </c>
      <c r="I1044" s="31">
        <f t="shared" si="224"/>
        <v>227985.04650431083</v>
      </c>
      <c r="J1044" s="38">
        <f t="shared" si="225"/>
        <v>0.21049608806941011</v>
      </c>
      <c r="K1044" s="31">
        <v>9183800.9223365821</v>
      </c>
      <c r="L1044" s="31">
        <v>10660026.219257027</v>
      </c>
      <c r="M1044" s="31">
        <v>11538487.878316052</v>
      </c>
      <c r="N1044" s="31">
        <v>11225079.174993059</v>
      </c>
      <c r="O1044" s="31">
        <f t="shared" si="226"/>
        <v>10651848.54872568</v>
      </c>
      <c r="P1044" s="7">
        <f t="shared" si="227"/>
        <v>0.14511452432215571</v>
      </c>
      <c r="Q1044" s="26">
        <v>0.83886575897378191</v>
      </c>
      <c r="R1044" s="8">
        <v>355.39999389648438</v>
      </c>
      <c r="S1044" s="7">
        <f t="shared" si="228"/>
        <v>0.79351610676182094</v>
      </c>
      <c r="T1044" s="38">
        <f t="shared" si="229"/>
        <v>0.59249879668591954</v>
      </c>
      <c r="U1044" s="31">
        <v>0</v>
      </c>
      <c r="V1044" s="31">
        <v>878.86358642578125</v>
      </c>
      <c r="W1044" s="31">
        <v>0</v>
      </c>
      <c r="X1044" s="31">
        <v>3245.86474609375</v>
      </c>
      <c r="Y1044" s="31">
        <f t="shared" si="230"/>
        <v>1031.1820831298828</v>
      </c>
      <c r="Z1044" s="7">
        <f t="shared" si="231"/>
        <v>2.195782081301741E-2</v>
      </c>
      <c r="AA1044" s="31" t="s">
        <v>1085</v>
      </c>
      <c r="AB1044" s="31" t="s">
        <v>1086</v>
      </c>
      <c r="AC1044" s="31" t="s">
        <v>1088</v>
      </c>
      <c r="AD1044" s="31">
        <f t="shared" si="232"/>
        <v>1</v>
      </c>
      <c r="AE1044" s="31">
        <f t="shared" si="233"/>
        <v>2</v>
      </c>
      <c r="AF1044" s="7">
        <f t="shared" si="234"/>
        <v>1</v>
      </c>
      <c r="AG1044" s="38">
        <f t="shared" si="235"/>
        <v>0.51097891040650867</v>
      </c>
      <c r="AH1044" s="38">
        <f t="shared" si="236"/>
        <v>43.799126505394611</v>
      </c>
      <c r="AI1044" s="38" t="str">
        <f t="shared" si="237"/>
        <v>G4</v>
      </c>
    </row>
    <row r="1045" spans="1:35" x14ac:dyDescent="0.25">
      <c r="A1045" s="1">
        <v>15514</v>
      </c>
      <c r="B1045" s="1" t="s">
        <v>360</v>
      </c>
      <c r="C1045" s="1">
        <v>15</v>
      </c>
      <c r="D1045" s="1" t="s">
        <v>827</v>
      </c>
      <c r="E1045" s="31">
        <v>639114.6038658485</v>
      </c>
      <c r="F1045" s="31">
        <v>926107.46903086465</v>
      </c>
      <c r="G1045" s="31">
        <v>839327.86128751968</v>
      </c>
      <c r="H1045" s="31">
        <v>1080156.1056360344</v>
      </c>
      <c r="I1045" s="31">
        <f t="shared" si="224"/>
        <v>871176.50995506672</v>
      </c>
      <c r="J1045" s="38">
        <f t="shared" si="225"/>
        <v>0.82945027127438498</v>
      </c>
      <c r="K1045" s="31">
        <v>12955300.880001087</v>
      </c>
      <c r="L1045" s="31">
        <v>13289099.638900911</v>
      </c>
      <c r="M1045" s="31">
        <v>13401601.098101055</v>
      </c>
      <c r="N1045" s="31">
        <v>12882351.425383288</v>
      </c>
      <c r="O1045" s="31">
        <f t="shared" si="226"/>
        <v>13132088.260596585</v>
      </c>
      <c r="P1045" s="7">
        <f t="shared" si="227"/>
        <v>0.18745487248468348</v>
      </c>
      <c r="Q1045" s="26">
        <v>0.40130449708204602</v>
      </c>
      <c r="R1045" s="8">
        <v>247.60000610351563</v>
      </c>
      <c r="S1045" s="7">
        <f t="shared" si="228"/>
        <v>0.55282666362310362</v>
      </c>
      <c r="T1045" s="38">
        <f t="shared" si="229"/>
        <v>0.38052867772994436</v>
      </c>
      <c r="U1045" s="31">
        <v>39230.921875</v>
      </c>
      <c r="V1045" s="31">
        <v>0</v>
      </c>
      <c r="W1045" s="31">
        <v>0</v>
      </c>
      <c r="X1045" s="31">
        <v>0</v>
      </c>
      <c r="Y1045" s="31">
        <f t="shared" si="230"/>
        <v>9807.73046875</v>
      </c>
      <c r="Z1045" s="7">
        <f t="shared" si="231"/>
        <v>0.20884419128145235</v>
      </c>
      <c r="AA1045" s="31" t="s">
        <v>1087</v>
      </c>
      <c r="AB1045" s="31" t="s">
        <v>1088</v>
      </c>
      <c r="AC1045" s="31" t="s">
        <v>1087</v>
      </c>
      <c r="AD1045" s="31">
        <f t="shared" si="232"/>
        <v>0</v>
      </c>
      <c r="AE1045" s="31">
        <f t="shared" si="233"/>
        <v>0</v>
      </c>
      <c r="AF1045" s="7">
        <f t="shared" si="234"/>
        <v>0</v>
      </c>
      <c r="AG1045" s="38">
        <f t="shared" si="235"/>
        <v>0.10442209564072617</v>
      </c>
      <c r="AH1045" s="38">
        <f t="shared" si="236"/>
        <v>43.813368154835189</v>
      </c>
      <c r="AI1045" s="38" t="str">
        <f t="shared" si="237"/>
        <v>G4</v>
      </c>
    </row>
    <row r="1046" spans="1:35" x14ac:dyDescent="0.25">
      <c r="A1046" s="1">
        <v>5190</v>
      </c>
      <c r="B1046" s="1" t="s">
        <v>142</v>
      </c>
      <c r="C1046" s="1">
        <v>5</v>
      </c>
      <c r="D1046" s="1" t="s">
        <v>15</v>
      </c>
      <c r="E1046" s="31">
        <v>166418.78562310012</v>
      </c>
      <c r="F1046" s="31">
        <v>236024.23336019574</v>
      </c>
      <c r="G1046" s="31">
        <v>312028.62390962354</v>
      </c>
      <c r="H1046" s="31">
        <v>381725.6456654339</v>
      </c>
      <c r="I1046" s="31">
        <f t="shared" si="224"/>
        <v>274049.32213958836</v>
      </c>
      <c r="J1046" s="38">
        <f t="shared" si="225"/>
        <v>0.25482453103069475</v>
      </c>
      <c r="K1046" s="31">
        <v>9253596.2621929664</v>
      </c>
      <c r="L1046" s="31">
        <v>9691087.7548401449</v>
      </c>
      <c r="M1046" s="31">
        <v>10233233.818818109</v>
      </c>
      <c r="N1046" s="31">
        <v>9492255.9332830738</v>
      </c>
      <c r="O1046" s="31">
        <f t="shared" si="226"/>
        <v>9667543.4422835745</v>
      </c>
      <c r="P1046" s="7">
        <f t="shared" si="227"/>
        <v>0.12831138198658054</v>
      </c>
      <c r="Q1046" s="26">
        <v>0.83716052108633254</v>
      </c>
      <c r="R1046" s="8">
        <v>295.60000610351563</v>
      </c>
      <c r="S1046" s="7">
        <f t="shared" si="228"/>
        <v>0.65999822743483882</v>
      </c>
      <c r="T1046" s="38">
        <f t="shared" si="229"/>
        <v>0.5418233768359173</v>
      </c>
      <c r="U1046" s="31">
        <v>6944.23681640625</v>
      </c>
      <c r="V1046" s="31">
        <v>0</v>
      </c>
      <c r="W1046" s="31">
        <v>0</v>
      </c>
      <c r="X1046" s="31">
        <v>1943.0338134765625</v>
      </c>
      <c r="Y1046" s="31">
        <f t="shared" si="230"/>
        <v>2221.8176574707031</v>
      </c>
      <c r="Z1046" s="7">
        <f t="shared" si="231"/>
        <v>4.7311017908555825E-2</v>
      </c>
      <c r="AA1046" s="31" t="s">
        <v>1085</v>
      </c>
      <c r="AB1046" s="31" t="s">
        <v>1086</v>
      </c>
      <c r="AC1046" s="31" t="s">
        <v>1088</v>
      </c>
      <c r="AD1046" s="31">
        <f t="shared" si="232"/>
        <v>1</v>
      </c>
      <c r="AE1046" s="31">
        <f t="shared" si="233"/>
        <v>2</v>
      </c>
      <c r="AF1046" s="7">
        <f t="shared" si="234"/>
        <v>1</v>
      </c>
      <c r="AG1046" s="38">
        <f t="shared" si="235"/>
        <v>0.52365550895427793</v>
      </c>
      <c r="AH1046" s="38">
        <f t="shared" si="236"/>
        <v>44.010113894029665</v>
      </c>
      <c r="AI1046" s="38" t="str">
        <f t="shared" si="237"/>
        <v>G4</v>
      </c>
    </row>
    <row r="1047" spans="1:35" x14ac:dyDescent="0.25">
      <c r="A1047" s="1">
        <v>44035</v>
      </c>
      <c r="B1047" s="1" t="s">
        <v>906</v>
      </c>
      <c r="C1047" s="1">
        <v>44</v>
      </c>
      <c r="D1047" s="1" t="s">
        <v>23</v>
      </c>
      <c r="E1047" s="31">
        <v>409418.70265761844</v>
      </c>
      <c r="F1047" s="31">
        <v>351649.12980295601</v>
      </c>
      <c r="G1047" s="31">
        <v>575988.48593869177</v>
      </c>
      <c r="H1047" s="31">
        <v>513053.55051088391</v>
      </c>
      <c r="I1047" s="31">
        <f t="shared" si="224"/>
        <v>462527.46722753753</v>
      </c>
      <c r="J1047" s="38">
        <f t="shared" si="225"/>
        <v>0.43620028455673954</v>
      </c>
      <c r="K1047" s="31">
        <v>110667478.41194463</v>
      </c>
      <c r="L1047" s="31">
        <v>103387389.10686731</v>
      </c>
      <c r="M1047" s="31">
        <v>96053022.705848441</v>
      </c>
      <c r="N1047" s="31">
        <v>97118290.378516376</v>
      </c>
      <c r="O1047" s="31">
        <f t="shared" si="226"/>
        <v>101806545.15079419</v>
      </c>
      <c r="P1047" s="7">
        <f t="shared" si="227"/>
        <v>1</v>
      </c>
      <c r="Q1047" s="26">
        <v>0.50045102608434189</v>
      </c>
      <c r="R1047" s="8">
        <v>117.69999694824219</v>
      </c>
      <c r="S1047" s="7">
        <f t="shared" si="228"/>
        <v>0.26279359861624135</v>
      </c>
      <c r="T1047" s="38">
        <f t="shared" si="229"/>
        <v>0.58774820823352769</v>
      </c>
      <c r="U1047" s="31">
        <v>1710.8675537109375</v>
      </c>
      <c r="V1047" s="31">
        <v>354.15176391601563</v>
      </c>
      <c r="W1047" s="31">
        <v>0</v>
      </c>
      <c r="X1047" s="31">
        <v>17087.19921875</v>
      </c>
      <c r="Y1047" s="31">
        <f t="shared" si="230"/>
        <v>4788.0546340942383</v>
      </c>
      <c r="Z1047" s="7">
        <f t="shared" si="231"/>
        <v>0.10195604386304739</v>
      </c>
      <c r="AA1047" s="31" t="s">
        <v>1085</v>
      </c>
      <c r="AB1047" s="31" t="s">
        <v>1088</v>
      </c>
      <c r="AC1047" s="31" t="s">
        <v>1088</v>
      </c>
      <c r="AD1047" s="31">
        <f t="shared" si="232"/>
        <v>0</v>
      </c>
      <c r="AE1047" s="31">
        <f t="shared" si="233"/>
        <v>1</v>
      </c>
      <c r="AF1047" s="7">
        <f t="shared" si="234"/>
        <v>0.5</v>
      </c>
      <c r="AG1047" s="38">
        <f t="shared" si="235"/>
        <v>0.30097802193152368</v>
      </c>
      <c r="AH1047" s="38">
        <f t="shared" si="236"/>
        <v>44.164217157393026</v>
      </c>
      <c r="AI1047" s="38" t="str">
        <f t="shared" si="237"/>
        <v>G4</v>
      </c>
    </row>
    <row r="1048" spans="1:35" x14ac:dyDescent="0.25">
      <c r="A1048" s="1">
        <v>73030</v>
      </c>
      <c r="B1048" s="1" t="s">
        <v>862</v>
      </c>
      <c r="C1048" s="1">
        <v>73</v>
      </c>
      <c r="D1048" s="1" t="s">
        <v>35</v>
      </c>
      <c r="E1048" s="31">
        <v>147521.05412978758</v>
      </c>
      <c r="F1048" s="31">
        <v>193799.33414043582</v>
      </c>
      <c r="G1048" s="31">
        <v>196987.08696604948</v>
      </c>
      <c r="H1048" s="31">
        <v>227732.63286006291</v>
      </c>
      <c r="I1048" s="31">
        <f t="shared" si="224"/>
        <v>191510.02702408395</v>
      </c>
      <c r="J1048" s="38">
        <f t="shared" si="225"/>
        <v>0.17539555086910899</v>
      </c>
      <c r="K1048" s="31">
        <v>16222358.632847942</v>
      </c>
      <c r="L1048" s="31">
        <v>17616753.029225238</v>
      </c>
      <c r="M1048" s="31">
        <v>14870687.743467435</v>
      </c>
      <c r="N1048" s="31">
        <v>15472845.557817433</v>
      </c>
      <c r="O1048" s="31">
        <f t="shared" si="226"/>
        <v>16045661.240839511</v>
      </c>
      <c r="P1048" s="7">
        <f t="shared" si="227"/>
        <v>0.23719268362849608</v>
      </c>
      <c r="Q1048" s="26">
        <v>0.76510165277168352</v>
      </c>
      <c r="R1048" s="8">
        <v>204.30000305175781</v>
      </c>
      <c r="S1048" s="7">
        <f t="shared" si="228"/>
        <v>0.45614897528748283</v>
      </c>
      <c r="T1048" s="38">
        <f t="shared" si="229"/>
        <v>0.48614777056255409</v>
      </c>
      <c r="U1048" s="31">
        <v>0</v>
      </c>
      <c r="V1048" s="31">
        <v>151899.4375</v>
      </c>
      <c r="W1048" s="31">
        <v>910.67315673828125</v>
      </c>
      <c r="X1048" s="31">
        <v>3641.9482421875</v>
      </c>
      <c r="Y1048" s="31">
        <f t="shared" si="230"/>
        <v>39113.014724731445</v>
      </c>
      <c r="Z1048" s="7">
        <f t="shared" si="231"/>
        <v>0.83286606975927213</v>
      </c>
      <c r="AA1048" s="31" t="s">
        <v>1085</v>
      </c>
      <c r="AB1048" s="31" t="s">
        <v>1088</v>
      </c>
      <c r="AC1048" s="31" t="s">
        <v>1087</v>
      </c>
      <c r="AD1048" s="31">
        <f t="shared" si="232"/>
        <v>0</v>
      </c>
      <c r="AE1048" s="31">
        <f t="shared" si="233"/>
        <v>1</v>
      </c>
      <c r="AF1048" s="7">
        <f t="shared" si="234"/>
        <v>0.5</v>
      </c>
      <c r="AG1048" s="38">
        <f t="shared" si="235"/>
        <v>0.66643303487963612</v>
      </c>
      <c r="AH1048" s="38">
        <f t="shared" si="236"/>
        <v>44.265878543709974</v>
      </c>
      <c r="AI1048" s="38" t="str">
        <f t="shared" si="237"/>
        <v>G4</v>
      </c>
    </row>
    <row r="1049" spans="1:35" x14ac:dyDescent="0.25">
      <c r="A1049" s="1">
        <v>5237</v>
      </c>
      <c r="B1049" s="1" t="s">
        <v>1092</v>
      </c>
      <c r="C1049" s="1">
        <v>5</v>
      </c>
      <c r="D1049" s="1" t="s">
        <v>15</v>
      </c>
      <c r="E1049" s="31">
        <v>286751.37268372544</v>
      </c>
      <c r="F1049" s="31">
        <v>316813.74636363273</v>
      </c>
      <c r="G1049" s="31">
        <v>394517.19596550165</v>
      </c>
      <c r="H1049" s="31">
        <v>431731.3860856503</v>
      </c>
      <c r="I1049" s="31">
        <f t="shared" si="224"/>
        <v>357453.42527462752</v>
      </c>
      <c r="J1049" s="38">
        <f t="shared" si="225"/>
        <v>0.33508573079060738</v>
      </c>
      <c r="K1049" s="31">
        <v>10615707.074009148</v>
      </c>
      <c r="L1049" s="31">
        <v>13898986.186558353</v>
      </c>
      <c r="M1049" s="31">
        <v>15224493.508755842</v>
      </c>
      <c r="N1049" s="31">
        <v>14905576.960667746</v>
      </c>
      <c r="O1049" s="31">
        <f t="shared" si="226"/>
        <v>13661190.932497771</v>
      </c>
      <c r="P1049" s="7">
        <f t="shared" si="227"/>
        <v>0.19648722175108618</v>
      </c>
      <c r="Q1049" s="26">
        <v>0.65795980757991279</v>
      </c>
      <c r="R1049" s="8">
        <v>279.89999389648438</v>
      </c>
      <c r="S1049" s="7">
        <f t="shared" si="228"/>
        <v>0.62494416784961238</v>
      </c>
      <c r="T1049" s="38">
        <f t="shared" si="229"/>
        <v>0.49313039906020378</v>
      </c>
      <c r="U1049" s="31">
        <v>51.376132965087891</v>
      </c>
      <c r="V1049" s="31">
        <v>189.41346740722656</v>
      </c>
      <c r="W1049" s="31">
        <v>445.1058349609375</v>
      </c>
      <c r="X1049" s="31">
        <v>359.66372680664063</v>
      </c>
      <c r="Y1049" s="31">
        <f t="shared" si="230"/>
        <v>261.38979053497314</v>
      </c>
      <c r="Z1049" s="7">
        <f t="shared" si="231"/>
        <v>5.5659909891938725E-3</v>
      </c>
      <c r="AA1049" s="31" t="s">
        <v>1085</v>
      </c>
      <c r="AB1049" s="31" t="s">
        <v>1086</v>
      </c>
      <c r="AC1049" s="31" t="s">
        <v>1086</v>
      </c>
      <c r="AD1049" s="31">
        <f t="shared" si="232"/>
        <v>1</v>
      </c>
      <c r="AE1049" s="31">
        <f t="shared" si="233"/>
        <v>2</v>
      </c>
      <c r="AF1049" s="7">
        <f t="shared" si="234"/>
        <v>1</v>
      </c>
      <c r="AG1049" s="38">
        <f t="shared" si="235"/>
        <v>0.50278299549459693</v>
      </c>
      <c r="AH1049" s="38">
        <f t="shared" si="236"/>
        <v>44.366637511513602</v>
      </c>
      <c r="AI1049" s="38" t="str">
        <f t="shared" si="237"/>
        <v>G4</v>
      </c>
    </row>
    <row r="1050" spans="1:35" x14ac:dyDescent="0.25">
      <c r="A1050" s="1">
        <v>19533</v>
      </c>
      <c r="B1050" s="1" t="s">
        <v>911</v>
      </c>
      <c r="C1050" s="1">
        <v>19</v>
      </c>
      <c r="D1050" s="1" t="s">
        <v>80</v>
      </c>
      <c r="E1050" s="31">
        <v>109653.75325455386</v>
      </c>
      <c r="F1050" s="31">
        <v>117089.8225850429</v>
      </c>
      <c r="G1050" s="31">
        <v>170634.5153329368</v>
      </c>
      <c r="H1050" s="31">
        <v>188846.74675597288</v>
      </c>
      <c r="I1050" s="31">
        <f t="shared" si="224"/>
        <v>146556.20948212661</v>
      </c>
      <c r="J1050" s="38">
        <f t="shared" si="225"/>
        <v>0.13213572078780075</v>
      </c>
      <c r="K1050" s="31">
        <v>13035271.719727816</v>
      </c>
      <c r="L1050" s="31">
        <v>12950015.531381406</v>
      </c>
      <c r="M1050" s="31">
        <v>13190127.913832914</v>
      </c>
      <c r="N1050" s="31">
        <v>9702171.5937328748</v>
      </c>
      <c r="O1050" s="31">
        <f t="shared" si="226"/>
        <v>12219396.689668752</v>
      </c>
      <c r="P1050" s="7">
        <f t="shared" si="227"/>
        <v>0.17187424989682121</v>
      </c>
      <c r="Q1050" s="26">
        <v>8.5204845515176264E-2</v>
      </c>
      <c r="R1050" s="8">
        <v>154.5</v>
      </c>
      <c r="S1050" s="7">
        <f t="shared" si="228"/>
        <v>0.34495847101902294</v>
      </c>
      <c r="T1050" s="38">
        <f t="shared" si="229"/>
        <v>0.20067918881034016</v>
      </c>
      <c r="U1050" s="31">
        <v>39150.734375</v>
      </c>
      <c r="V1050" s="31">
        <v>48891.1640625</v>
      </c>
      <c r="W1050" s="31">
        <v>88312.0703125</v>
      </c>
      <c r="X1050" s="31">
        <v>121504.5625</v>
      </c>
      <c r="Y1050" s="31">
        <f t="shared" si="230"/>
        <v>74464.6328125</v>
      </c>
      <c r="Z1050" s="7">
        <f t="shared" si="231"/>
        <v>1</v>
      </c>
      <c r="AA1050" s="31" t="s">
        <v>1085</v>
      </c>
      <c r="AB1050" s="31" t="s">
        <v>1086</v>
      </c>
      <c r="AC1050" s="31" t="s">
        <v>1087</v>
      </c>
      <c r="AD1050" s="31">
        <f t="shared" si="232"/>
        <v>1</v>
      </c>
      <c r="AE1050" s="31">
        <f t="shared" si="233"/>
        <v>2</v>
      </c>
      <c r="AF1050" s="7">
        <f t="shared" si="234"/>
        <v>1</v>
      </c>
      <c r="AG1050" s="38">
        <f t="shared" si="235"/>
        <v>1</v>
      </c>
      <c r="AH1050" s="38">
        <f t="shared" si="236"/>
        <v>44.427163653271364</v>
      </c>
      <c r="AI1050" s="38" t="str">
        <f t="shared" si="237"/>
        <v>G4</v>
      </c>
    </row>
    <row r="1051" spans="1:35" x14ac:dyDescent="0.25">
      <c r="A1051" s="1">
        <v>5088</v>
      </c>
      <c r="B1051" s="1" t="s">
        <v>760</v>
      </c>
      <c r="C1051" s="1">
        <v>5</v>
      </c>
      <c r="D1051" s="1" t="s">
        <v>15</v>
      </c>
      <c r="E1051" s="31">
        <v>209283.9921376034</v>
      </c>
      <c r="F1051" s="31">
        <v>227618.66787360029</v>
      </c>
      <c r="G1051" s="31">
        <v>270143.46003611654</v>
      </c>
      <c r="H1051" s="31">
        <v>277640.12594874582</v>
      </c>
      <c r="I1051" s="31">
        <f t="shared" si="224"/>
        <v>246171.56149901653</v>
      </c>
      <c r="J1051" s="38">
        <f t="shared" si="225"/>
        <v>0.22799728355092466</v>
      </c>
      <c r="K1051" s="31">
        <v>8735162.2793938164</v>
      </c>
      <c r="L1051" s="31">
        <v>8390210.0173537657</v>
      </c>
      <c r="M1051" s="31">
        <v>9170686.2657628898</v>
      </c>
      <c r="N1051" s="31">
        <v>9730514.9011904504</v>
      </c>
      <c r="O1051" s="31">
        <f t="shared" si="226"/>
        <v>9006643.3659252301</v>
      </c>
      <c r="P1051" s="7">
        <f t="shared" si="227"/>
        <v>0.1170291098740413</v>
      </c>
      <c r="Q1051" s="26">
        <v>0.98485077819091182</v>
      </c>
      <c r="R1051" s="8">
        <v>145.39999389648438</v>
      </c>
      <c r="S1051" s="7">
        <f t="shared" si="228"/>
        <v>0.32464051508547909</v>
      </c>
      <c r="T1051" s="38">
        <f t="shared" si="229"/>
        <v>0.47550680105014403</v>
      </c>
      <c r="U1051" s="31">
        <v>19190.310546875</v>
      </c>
      <c r="V1051" s="31">
        <v>1723.44287109375</v>
      </c>
      <c r="W1051" s="31">
        <v>1261.892822265625</v>
      </c>
      <c r="X1051" s="31">
        <v>26768.673828125</v>
      </c>
      <c r="Y1051" s="31">
        <f t="shared" si="230"/>
        <v>12236.080017089844</v>
      </c>
      <c r="Z1051" s="7">
        <f t="shared" si="231"/>
        <v>0.26055306513230059</v>
      </c>
      <c r="AA1051" s="31" t="s">
        <v>1085</v>
      </c>
      <c r="AB1051" s="31" t="s">
        <v>1086</v>
      </c>
      <c r="AC1051" s="31" t="s">
        <v>1087</v>
      </c>
      <c r="AD1051" s="31">
        <f t="shared" si="232"/>
        <v>1</v>
      </c>
      <c r="AE1051" s="31">
        <f t="shared" si="233"/>
        <v>2</v>
      </c>
      <c r="AF1051" s="7">
        <f t="shared" si="234"/>
        <v>1</v>
      </c>
      <c r="AG1051" s="38">
        <f t="shared" si="235"/>
        <v>0.63027653256615035</v>
      </c>
      <c r="AH1051" s="38">
        <f t="shared" si="236"/>
        <v>44.45935390557397</v>
      </c>
      <c r="AI1051" s="38" t="str">
        <f t="shared" si="237"/>
        <v>G4</v>
      </c>
    </row>
    <row r="1052" spans="1:35" x14ac:dyDescent="0.25">
      <c r="A1052" s="1">
        <v>25126</v>
      </c>
      <c r="B1052" s="1" t="s">
        <v>1037</v>
      </c>
      <c r="C1052" s="1">
        <v>25</v>
      </c>
      <c r="D1052" s="1" t="s">
        <v>61</v>
      </c>
      <c r="E1052" s="31">
        <v>639478.14332851546</v>
      </c>
      <c r="F1052" s="31">
        <v>826292.10747797857</v>
      </c>
      <c r="G1052" s="31">
        <v>806132.2314235298</v>
      </c>
      <c r="H1052" s="31">
        <v>1320193.6212225275</v>
      </c>
      <c r="I1052" s="31">
        <f t="shared" si="224"/>
        <v>898024.02586313779</v>
      </c>
      <c r="J1052" s="38">
        <f t="shared" si="225"/>
        <v>0.85528609656785137</v>
      </c>
      <c r="K1052" s="31">
        <v>18205832.836688004</v>
      </c>
      <c r="L1052" s="31">
        <v>16424039.160613038</v>
      </c>
      <c r="M1052" s="31">
        <v>18529486.498446751</v>
      </c>
      <c r="N1052" s="31">
        <v>19018116.175787203</v>
      </c>
      <c r="O1052" s="31">
        <f t="shared" si="226"/>
        <v>18044368.667883746</v>
      </c>
      <c r="P1052" s="7">
        <f t="shared" si="227"/>
        <v>0.27131275997879678</v>
      </c>
      <c r="Q1052" s="26">
        <v>0.62769230769230766</v>
      </c>
      <c r="R1052" s="8">
        <v>242.60000610351563</v>
      </c>
      <c r="S1052" s="7">
        <f t="shared" si="228"/>
        <v>0.54166295905938111</v>
      </c>
      <c r="T1052" s="38">
        <f t="shared" si="229"/>
        <v>0.48022267557682846</v>
      </c>
      <c r="U1052" s="31">
        <v>0</v>
      </c>
      <c r="V1052" s="31">
        <v>0</v>
      </c>
      <c r="W1052" s="31">
        <v>0</v>
      </c>
      <c r="X1052" s="31">
        <v>0</v>
      </c>
      <c r="Y1052" s="31">
        <f t="shared" si="230"/>
        <v>0</v>
      </c>
      <c r="Z1052" s="7">
        <f t="shared" si="231"/>
        <v>0</v>
      </c>
      <c r="AA1052" s="31" t="s">
        <v>1087</v>
      </c>
      <c r="AB1052" s="31" t="s">
        <v>1087</v>
      </c>
      <c r="AC1052" s="31" t="s">
        <v>1087</v>
      </c>
      <c r="AD1052" s="31">
        <f t="shared" si="232"/>
        <v>0</v>
      </c>
      <c r="AE1052" s="31">
        <f t="shared" si="233"/>
        <v>0</v>
      </c>
      <c r="AF1052" s="7">
        <f t="shared" si="234"/>
        <v>0</v>
      </c>
      <c r="AG1052" s="38">
        <f t="shared" si="235"/>
        <v>0</v>
      </c>
      <c r="AH1052" s="38">
        <f t="shared" si="236"/>
        <v>44.516959071489332</v>
      </c>
      <c r="AI1052" s="38" t="str">
        <f t="shared" si="237"/>
        <v>G4</v>
      </c>
    </row>
    <row r="1053" spans="1:35" x14ac:dyDescent="0.25">
      <c r="A1053" s="1">
        <v>25307</v>
      </c>
      <c r="B1053" s="1" t="s">
        <v>804</v>
      </c>
      <c r="C1053" s="1">
        <v>25</v>
      </c>
      <c r="D1053" s="1" t="s">
        <v>61</v>
      </c>
      <c r="E1053" s="31">
        <v>377698.95928245148</v>
      </c>
      <c r="F1053" s="31">
        <v>416148.70756774541</v>
      </c>
      <c r="G1053" s="31">
        <v>484361.68332348776</v>
      </c>
      <c r="H1053" s="31">
        <v>465648.55793821666</v>
      </c>
      <c r="I1053" s="31">
        <f t="shared" si="224"/>
        <v>435964.47702797537</v>
      </c>
      <c r="J1053" s="38">
        <f t="shared" si="225"/>
        <v>0.41063826323536901</v>
      </c>
      <c r="K1053" s="31">
        <v>9043828.2420846857</v>
      </c>
      <c r="L1053" s="31">
        <v>9573736.021084521</v>
      </c>
      <c r="M1053" s="31">
        <v>9645611.7438518144</v>
      </c>
      <c r="N1053" s="31">
        <v>9642887.2874109726</v>
      </c>
      <c r="O1053" s="31">
        <f t="shared" si="226"/>
        <v>9476515.823607998</v>
      </c>
      <c r="P1053" s="7">
        <f t="shared" si="227"/>
        <v>0.12505033594950965</v>
      </c>
      <c r="Q1053" s="26">
        <v>0.9669315316172622</v>
      </c>
      <c r="R1053" s="8">
        <v>388.89999389648438</v>
      </c>
      <c r="S1053" s="7">
        <f t="shared" si="228"/>
        <v>0.8683129273387612</v>
      </c>
      <c r="T1053" s="38">
        <f t="shared" si="229"/>
        <v>0.65343159830184439</v>
      </c>
      <c r="U1053" s="31">
        <v>8694.2626953125</v>
      </c>
      <c r="V1053" s="31">
        <v>0</v>
      </c>
      <c r="W1053" s="31">
        <v>167.7506103515625</v>
      </c>
      <c r="X1053" s="31">
        <v>0</v>
      </c>
      <c r="Y1053" s="31">
        <f t="shared" si="230"/>
        <v>2215.5033264160156</v>
      </c>
      <c r="Z1053" s="7">
        <f t="shared" si="231"/>
        <v>4.7176561586902074E-2</v>
      </c>
      <c r="AA1053" s="31" t="s">
        <v>1085</v>
      </c>
      <c r="AB1053" s="31" t="s">
        <v>1088</v>
      </c>
      <c r="AC1053" s="31" t="s">
        <v>1088</v>
      </c>
      <c r="AD1053" s="31">
        <f t="shared" si="232"/>
        <v>0</v>
      </c>
      <c r="AE1053" s="31">
        <f t="shared" si="233"/>
        <v>1</v>
      </c>
      <c r="AF1053" s="7">
        <f t="shared" si="234"/>
        <v>0.5</v>
      </c>
      <c r="AG1053" s="38">
        <f t="shared" si="235"/>
        <v>0.27358828079345104</v>
      </c>
      <c r="AH1053" s="38">
        <f t="shared" si="236"/>
        <v>44.588604744355486</v>
      </c>
      <c r="AI1053" s="38" t="str">
        <f t="shared" si="237"/>
        <v>G4</v>
      </c>
    </row>
    <row r="1054" spans="1:35" x14ac:dyDescent="0.25">
      <c r="A1054" s="1">
        <v>5380</v>
      </c>
      <c r="B1054" s="1" t="s">
        <v>784</v>
      </c>
      <c r="C1054" s="1">
        <v>5</v>
      </c>
      <c r="D1054" s="1" t="s">
        <v>15</v>
      </c>
      <c r="E1054" s="31">
        <v>490935.10500100313</v>
      </c>
      <c r="F1054" s="31">
        <v>795406.35458498308</v>
      </c>
      <c r="G1054" s="31">
        <v>596214.06916935614</v>
      </c>
      <c r="H1054" s="31">
        <v>802046.78089613945</v>
      </c>
      <c r="I1054" s="31">
        <f t="shared" si="224"/>
        <v>671150.57741287036</v>
      </c>
      <c r="J1054" s="38">
        <f t="shared" si="225"/>
        <v>0.63696188370742612</v>
      </c>
      <c r="K1054" s="31">
        <v>17001171.854713462</v>
      </c>
      <c r="L1054" s="31">
        <v>15720159.438448956</v>
      </c>
      <c r="M1054" s="31">
        <v>15042333.152443128</v>
      </c>
      <c r="N1054" s="31">
        <v>17421254.253394675</v>
      </c>
      <c r="O1054" s="31">
        <f t="shared" si="226"/>
        <v>16296229.674750056</v>
      </c>
      <c r="P1054" s="7">
        <f t="shared" si="227"/>
        <v>0.24147015514850051</v>
      </c>
      <c r="Q1054" s="26">
        <v>0.563562584204786</v>
      </c>
      <c r="R1054" s="8">
        <v>253.30000305175781</v>
      </c>
      <c r="S1054" s="7">
        <f t="shared" si="228"/>
        <v>0.56555328001196259</v>
      </c>
      <c r="T1054" s="38">
        <f t="shared" si="229"/>
        <v>0.45686200645508307</v>
      </c>
      <c r="U1054" s="31">
        <v>0</v>
      </c>
      <c r="V1054" s="31">
        <v>0</v>
      </c>
      <c r="W1054" s="31">
        <v>0</v>
      </c>
      <c r="X1054" s="31">
        <v>0</v>
      </c>
      <c r="Y1054" s="31">
        <f t="shared" si="230"/>
        <v>0</v>
      </c>
      <c r="Z1054" s="7">
        <f t="shared" si="231"/>
        <v>0</v>
      </c>
      <c r="AA1054" s="31" t="s">
        <v>1087</v>
      </c>
      <c r="AB1054" s="31" t="s">
        <v>1086</v>
      </c>
      <c r="AC1054" s="31" t="s">
        <v>1086</v>
      </c>
      <c r="AD1054" s="31">
        <f t="shared" si="232"/>
        <v>1</v>
      </c>
      <c r="AE1054" s="31">
        <f t="shared" si="233"/>
        <v>1</v>
      </c>
      <c r="AF1054" s="7">
        <f t="shared" si="234"/>
        <v>0.5</v>
      </c>
      <c r="AG1054" s="38">
        <f t="shared" si="235"/>
        <v>0.25</v>
      </c>
      <c r="AH1054" s="38">
        <f t="shared" si="236"/>
        <v>44.794129672083642</v>
      </c>
      <c r="AI1054" s="38" t="str">
        <f t="shared" si="237"/>
        <v>G4</v>
      </c>
    </row>
    <row r="1055" spans="1:35" x14ac:dyDescent="0.25">
      <c r="A1055" s="1">
        <v>5893</v>
      </c>
      <c r="B1055" s="1" t="s">
        <v>1101</v>
      </c>
      <c r="C1055" s="1">
        <v>5</v>
      </c>
      <c r="D1055" s="1" t="s">
        <v>15</v>
      </c>
      <c r="E1055" s="31">
        <v>671061.93216563354</v>
      </c>
      <c r="F1055" s="31">
        <v>738160.16270882846</v>
      </c>
      <c r="G1055" s="31">
        <v>877999.86325547134</v>
      </c>
      <c r="H1055" s="31">
        <v>769327.47921374673</v>
      </c>
      <c r="I1055" s="31">
        <f t="shared" si="224"/>
        <v>764137.35933592007</v>
      </c>
      <c r="J1055" s="38">
        <f t="shared" si="225"/>
        <v>0.72644465971514427</v>
      </c>
      <c r="K1055" s="31">
        <v>91012695.563303307</v>
      </c>
      <c r="L1055" s="31">
        <v>82097256.42114003</v>
      </c>
      <c r="M1055" s="31">
        <v>70482570.019870743</v>
      </c>
      <c r="N1055" s="31">
        <v>49193029.819576807</v>
      </c>
      <c r="O1055" s="31">
        <f t="shared" si="226"/>
        <v>73196387.955972716</v>
      </c>
      <c r="P1055" s="7">
        <f t="shared" si="227"/>
        <v>1</v>
      </c>
      <c r="Q1055" s="26">
        <v>0.50453983774781064</v>
      </c>
      <c r="R1055" s="8">
        <v>105.80000305175781</v>
      </c>
      <c r="S1055" s="7">
        <f t="shared" si="228"/>
        <v>0.23622399538215105</v>
      </c>
      <c r="T1055" s="38">
        <f t="shared" si="229"/>
        <v>0.58025461104332055</v>
      </c>
      <c r="U1055" s="31">
        <v>15347.3173828125</v>
      </c>
      <c r="V1055" s="31">
        <v>6461.7138671875</v>
      </c>
      <c r="W1055" s="31">
        <v>0</v>
      </c>
      <c r="X1055" s="31">
        <v>0</v>
      </c>
      <c r="Y1055" s="31">
        <f t="shared" si="230"/>
        <v>5452.2578125</v>
      </c>
      <c r="Z1055" s="7">
        <f t="shared" si="231"/>
        <v>0.11609947654430874</v>
      </c>
      <c r="AA1055" s="31" t="s">
        <v>1087</v>
      </c>
      <c r="AB1055" s="31" t="s">
        <v>1088</v>
      </c>
      <c r="AC1055" s="31" t="s">
        <v>1087</v>
      </c>
      <c r="AD1055" s="31">
        <f t="shared" si="232"/>
        <v>0</v>
      </c>
      <c r="AE1055" s="31">
        <f t="shared" si="233"/>
        <v>0</v>
      </c>
      <c r="AF1055" s="7">
        <f t="shared" si="234"/>
        <v>0</v>
      </c>
      <c r="AG1055" s="38">
        <f t="shared" si="235"/>
        <v>5.8049738272154372E-2</v>
      </c>
      <c r="AH1055" s="38">
        <f t="shared" si="236"/>
        <v>45.491633634353974</v>
      </c>
      <c r="AI1055" s="38" t="str">
        <f t="shared" si="237"/>
        <v>G4</v>
      </c>
    </row>
    <row r="1056" spans="1:35" x14ac:dyDescent="0.25">
      <c r="A1056" s="1">
        <v>19845</v>
      </c>
      <c r="B1056" s="1" t="s">
        <v>985</v>
      </c>
      <c r="C1056" s="1">
        <v>19</v>
      </c>
      <c r="D1056" s="1" t="s">
        <v>80</v>
      </c>
      <c r="E1056" s="31">
        <v>405139.5203731457</v>
      </c>
      <c r="F1056" s="31">
        <v>443041.29089500703</v>
      </c>
      <c r="G1056" s="31">
        <v>493203.28785016446</v>
      </c>
      <c r="H1056" s="31">
        <v>599647.12374927127</v>
      </c>
      <c r="I1056" s="31">
        <f t="shared" si="224"/>
        <v>485257.80571689707</v>
      </c>
      <c r="J1056" s="38">
        <f t="shared" si="225"/>
        <v>0.45807407936454531</v>
      </c>
      <c r="K1056" s="31">
        <v>6205142.3146721385</v>
      </c>
      <c r="L1056" s="31">
        <v>5875426.0327283284</v>
      </c>
      <c r="M1056" s="31">
        <v>6521234.8273190912</v>
      </c>
      <c r="N1056" s="31">
        <v>6646312.103448865</v>
      </c>
      <c r="O1056" s="31">
        <f t="shared" si="226"/>
        <v>6312028.8195421053</v>
      </c>
      <c r="P1056" s="7">
        <f t="shared" si="227"/>
        <v>7.1029153695768565E-2</v>
      </c>
      <c r="Q1056" s="26">
        <v>0.77997405645808882</v>
      </c>
      <c r="R1056" s="8">
        <v>167.69999694824219</v>
      </c>
      <c r="S1056" s="7">
        <f t="shared" si="228"/>
        <v>0.37443064425346562</v>
      </c>
      <c r="T1056" s="38">
        <f t="shared" si="229"/>
        <v>0.40847795146910765</v>
      </c>
      <c r="U1056" s="31">
        <v>1028.64208984375</v>
      </c>
      <c r="V1056" s="31">
        <v>203024.125</v>
      </c>
      <c r="W1056" s="31">
        <v>0</v>
      </c>
      <c r="X1056" s="31">
        <v>173661.796875</v>
      </c>
      <c r="Y1056" s="31">
        <f t="shared" si="230"/>
        <v>94428.640991210938</v>
      </c>
      <c r="Z1056" s="7">
        <f t="shared" si="231"/>
        <v>1</v>
      </c>
      <c r="AA1056" s="31" t="s">
        <v>1087</v>
      </c>
      <c r="AB1056" s="31" t="s">
        <v>1088</v>
      </c>
      <c r="AC1056" s="31" t="s">
        <v>1087</v>
      </c>
      <c r="AD1056" s="31">
        <f t="shared" si="232"/>
        <v>0</v>
      </c>
      <c r="AE1056" s="31">
        <f t="shared" si="233"/>
        <v>0</v>
      </c>
      <c r="AF1056" s="7">
        <f t="shared" si="234"/>
        <v>0</v>
      </c>
      <c r="AG1056" s="38">
        <f t="shared" si="235"/>
        <v>0.5</v>
      </c>
      <c r="AH1056" s="38">
        <f t="shared" si="236"/>
        <v>45.551734361121767</v>
      </c>
      <c r="AI1056" s="38" t="str">
        <f t="shared" si="237"/>
        <v>G4</v>
      </c>
    </row>
    <row r="1057" spans="1:35" x14ac:dyDescent="0.25">
      <c r="A1057" s="1">
        <v>41885</v>
      </c>
      <c r="B1057" s="1" t="s">
        <v>538</v>
      </c>
      <c r="C1057" s="1">
        <v>41</v>
      </c>
      <c r="D1057" s="1" t="s">
        <v>99</v>
      </c>
      <c r="E1057" s="31">
        <v>490030.40956810291</v>
      </c>
      <c r="F1057" s="31">
        <v>546610.04795388959</v>
      </c>
      <c r="G1057" s="31">
        <v>502780.50281611312</v>
      </c>
      <c r="H1057" s="31">
        <v>664512.50554356631</v>
      </c>
      <c r="I1057" s="31">
        <f t="shared" si="224"/>
        <v>550983.36647041794</v>
      </c>
      <c r="J1057" s="38">
        <f t="shared" si="225"/>
        <v>0.52132291440602452</v>
      </c>
      <c r="K1057" s="31">
        <v>60538076.334881634</v>
      </c>
      <c r="L1057" s="31">
        <v>56828272.86084687</v>
      </c>
      <c r="M1057" s="31">
        <v>60334821.261058472</v>
      </c>
      <c r="N1057" s="31">
        <v>54726046.496104375</v>
      </c>
      <c r="O1057" s="31">
        <f t="shared" si="226"/>
        <v>58106804.238222837</v>
      </c>
      <c r="P1057" s="7">
        <f t="shared" si="227"/>
        <v>0.95522144113101759</v>
      </c>
      <c r="Q1057" s="26">
        <v>0.84758073527768463</v>
      </c>
      <c r="R1057" s="8">
        <v>300.10000610351563</v>
      </c>
      <c r="S1057" s="7">
        <f t="shared" si="228"/>
        <v>0.67004556154218908</v>
      </c>
      <c r="T1057" s="38">
        <f t="shared" si="229"/>
        <v>0.8242825793169638</v>
      </c>
      <c r="U1057" s="31">
        <v>0</v>
      </c>
      <c r="V1057" s="31">
        <v>0</v>
      </c>
      <c r="W1057" s="31">
        <v>6933.01708984375</v>
      </c>
      <c r="X1057" s="31">
        <v>5016.47265625</v>
      </c>
      <c r="Y1057" s="31">
        <f t="shared" si="230"/>
        <v>2987.3724365234375</v>
      </c>
      <c r="Z1057" s="7">
        <f t="shared" si="231"/>
        <v>6.3612614819517452E-2</v>
      </c>
      <c r="AA1057" s="31" t="s">
        <v>1087</v>
      </c>
      <c r="AB1057" s="31" t="s">
        <v>1088</v>
      </c>
      <c r="AC1057" s="31" t="s">
        <v>1087</v>
      </c>
      <c r="AD1057" s="31">
        <f t="shared" si="232"/>
        <v>0</v>
      </c>
      <c r="AE1057" s="31">
        <f t="shared" si="233"/>
        <v>0</v>
      </c>
      <c r="AF1057" s="7">
        <f t="shared" si="234"/>
        <v>0</v>
      </c>
      <c r="AG1057" s="38">
        <f t="shared" si="235"/>
        <v>3.1806307409758726E-2</v>
      </c>
      <c r="AH1057" s="38">
        <f t="shared" si="236"/>
        <v>45.913726704424903</v>
      </c>
      <c r="AI1057" s="38" t="str">
        <f t="shared" si="237"/>
        <v>G4</v>
      </c>
    </row>
    <row r="1058" spans="1:35" x14ac:dyDescent="0.25">
      <c r="A1058" s="1">
        <v>25286</v>
      </c>
      <c r="B1058" s="1" t="s">
        <v>899</v>
      </c>
      <c r="C1058" s="1">
        <v>25</v>
      </c>
      <c r="D1058" s="1" t="s">
        <v>61</v>
      </c>
      <c r="E1058" s="31">
        <v>618683.48076058656</v>
      </c>
      <c r="F1058" s="31">
        <v>807863.90938033257</v>
      </c>
      <c r="G1058" s="31">
        <v>922562.20214121474</v>
      </c>
      <c r="H1058" s="31">
        <v>1107816.6213918382</v>
      </c>
      <c r="I1058" s="31">
        <f t="shared" si="224"/>
        <v>864231.5534184929</v>
      </c>
      <c r="J1058" s="38">
        <f t="shared" si="225"/>
        <v>0.82276702041557104</v>
      </c>
      <c r="K1058" s="31">
        <v>18752224.628157426</v>
      </c>
      <c r="L1058" s="31">
        <v>18323864.820700858</v>
      </c>
      <c r="M1058" s="31">
        <v>22537117.629903119</v>
      </c>
      <c r="N1058" s="31">
        <v>23611802.701317228</v>
      </c>
      <c r="O1058" s="31">
        <f t="shared" si="226"/>
        <v>20806252.445019655</v>
      </c>
      <c r="P1058" s="7">
        <f t="shared" si="227"/>
        <v>0.31846107396985113</v>
      </c>
      <c r="Q1058" s="26">
        <v>0.9372528201725282</v>
      </c>
      <c r="R1058" s="8">
        <v>218.5</v>
      </c>
      <c r="S1058" s="7">
        <f t="shared" si="228"/>
        <v>0.48785388943467001</v>
      </c>
      <c r="T1058" s="38">
        <f t="shared" si="229"/>
        <v>0.58118926119234982</v>
      </c>
      <c r="U1058" s="31">
        <v>0</v>
      </c>
      <c r="V1058" s="31">
        <v>0</v>
      </c>
      <c r="W1058" s="31">
        <v>408.60650634765625</v>
      </c>
      <c r="X1058" s="31">
        <v>0</v>
      </c>
      <c r="Y1058" s="31">
        <f t="shared" si="230"/>
        <v>102.15162658691406</v>
      </c>
      <c r="Z1058" s="7">
        <f t="shared" si="231"/>
        <v>2.1751998498127541E-3</v>
      </c>
      <c r="AA1058" s="31" t="s">
        <v>1087</v>
      </c>
      <c r="AB1058" s="31" t="s">
        <v>1088</v>
      </c>
      <c r="AC1058" s="31" t="s">
        <v>1087</v>
      </c>
      <c r="AD1058" s="31">
        <f t="shared" si="232"/>
        <v>0</v>
      </c>
      <c r="AE1058" s="31">
        <f t="shared" si="233"/>
        <v>0</v>
      </c>
      <c r="AF1058" s="7">
        <f t="shared" si="234"/>
        <v>0</v>
      </c>
      <c r="AG1058" s="38">
        <f t="shared" si="235"/>
        <v>1.087599924906377E-3</v>
      </c>
      <c r="AH1058" s="38">
        <f t="shared" si="236"/>
        <v>46.834796051094244</v>
      </c>
      <c r="AI1058" s="38" t="str">
        <f t="shared" si="237"/>
        <v>G4</v>
      </c>
    </row>
    <row r="1059" spans="1:35" x14ac:dyDescent="0.25">
      <c r="A1059" s="1">
        <v>8849</v>
      </c>
      <c r="B1059" s="1" t="s">
        <v>1056</v>
      </c>
      <c r="C1059" s="1">
        <v>8</v>
      </c>
      <c r="D1059" s="1" t="s">
        <v>1102</v>
      </c>
      <c r="E1059" s="31">
        <v>68910.65024880835</v>
      </c>
      <c r="F1059" s="31">
        <v>58049.183004151557</v>
      </c>
      <c r="G1059" s="31">
        <v>43273.847460802659</v>
      </c>
      <c r="H1059" s="31">
        <v>98918.741731978793</v>
      </c>
      <c r="I1059" s="31">
        <f t="shared" si="224"/>
        <v>67288.105611435341</v>
      </c>
      <c r="J1059" s="38">
        <f t="shared" si="225"/>
        <v>5.5854664098609778E-2</v>
      </c>
      <c r="K1059" s="31">
        <v>4454982.9473065203</v>
      </c>
      <c r="L1059" s="31">
        <v>4852521.536615951</v>
      </c>
      <c r="M1059" s="31">
        <v>5174808.5469279913</v>
      </c>
      <c r="N1059" s="31">
        <v>5155381.1248860331</v>
      </c>
      <c r="O1059" s="31">
        <f t="shared" si="226"/>
        <v>4909423.5389341237</v>
      </c>
      <c r="P1059" s="7">
        <f t="shared" si="227"/>
        <v>4.7085179397112965E-2</v>
      </c>
      <c r="Q1059" s="26">
        <v>0.89286474973375929</v>
      </c>
      <c r="R1059" s="8">
        <v>55.099998474121094</v>
      </c>
      <c r="S1059" s="7">
        <f t="shared" si="228"/>
        <v>0.12302402088532886</v>
      </c>
      <c r="T1059" s="38">
        <f t="shared" si="229"/>
        <v>0.35432465000540042</v>
      </c>
      <c r="U1059" s="31">
        <v>1332.9412841796875</v>
      </c>
      <c r="V1059" s="31">
        <v>181551.015625</v>
      </c>
      <c r="W1059" s="31">
        <v>55761.58203125</v>
      </c>
      <c r="X1059" s="31">
        <v>16731.095703125</v>
      </c>
      <c r="Y1059" s="31">
        <f t="shared" si="230"/>
        <v>63844.158660888672</v>
      </c>
      <c r="Z1059" s="7">
        <f t="shared" si="231"/>
        <v>1</v>
      </c>
      <c r="AA1059" s="31" t="s">
        <v>1085</v>
      </c>
      <c r="AB1059" s="31" t="s">
        <v>1086</v>
      </c>
      <c r="AC1059" s="31" t="s">
        <v>1087</v>
      </c>
      <c r="AD1059" s="31">
        <f t="shared" si="232"/>
        <v>1</v>
      </c>
      <c r="AE1059" s="31">
        <f t="shared" si="233"/>
        <v>2</v>
      </c>
      <c r="AF1059" s="7">
        <f t="shared" si="234"/>
        <v>1</v>
      </c>
      <c r="AG1059" s="38">
        <f t="shared" si="235"/>
        <v>1</v>
      </c>
      <c r="AH1059" s="38">
        <f t="shared" si="236"/>
        <v>47.00597713680034</v>
      </c>
      <c r="AI1059" s="38" t="str">
        <f t="shared" si="237"/>
        <v>G4</v>
      </c>
    </row>
    <row r="1060" spans="1:35" x14ac:dyDescent="0.25">
      <c r="A1060" s="1">
        <v>85250</v>
      </c>
      <c r="B1060" s="1" t="s">
        <v>195</v>
      </c>
      <c r="C1060" s="1">
        <v>85</v>
      </c>
      <c r="D1060" s="1" t="s">
        <v>114</v>
      </c>
      <c r="E1060" s="31">
        <v>380424.11520649568</v>
      </c>
      <c r="F1060" s="31">
        <v>415067.17926322744</v>
      </c>
      <c r="G1060" s="31">
        <v>432513.67631808913</v>
      </c>
      <c r="H1060" s="31">
        <v>398070.66049628129</v>
      </c>
      <c r="I1060" s="31">
        <f t="shared" si="224"/>
        <v>406518.90782102337</v>
      </c>
      <c r="J1060" s="38">
        <f t="shared" si="225"/>
        <v>0.38230228666672178</v>
      </c>
      <c r="K1060" s="31">
        <v>38485322.888235793</v>
      </c>
      <c r="L1060" s="31">
        <v>44730409.248268574</v>
      </c>
      <c r="M1060" s="31">
        <v>39054153.738262542</v>
      </c>
      <c r="N1060" s="31">
        <v>31926866.263359461</v>
      </c>
      <c r="O1060" s="31">
        <f t="shared" si="226"/>
        <v>38549188.034531593</v>
      </c>
      <c r="P1060" s="7">
        <f t="shared" si="227"/>
        <v>0.62135198676737291</v>
      </c>
      <c r="Q1060" s="26">
        <v>0.71863489438472528</v>
      </c>
      <c r="R1060" s="8">
        <v>453</v>
      </c>
      <c r="S1060" s="7">
        <f t="shared" si="228"/>
        <v>1</v>
      </c>
      <c r="T1060" s="38">
        <f t="shared" si="229"/>
        <v>0.77999562705069936</v>
      </c>
      <c r="U1060" s="31">
        <v>0</v>
      </c>
      <c r="V1060" s="31">
        <v>0</v>
      </c>
      <c r="W1060" s="31">
        <v>0</v>
      </c>
      <c r="X1060" s="31">
        <v>0</v>
      </c>
      <c r="Y1060" s="31">
        <f t="shared" si="230"/>
        <v>0</v>
      </c>
      <c r="Z1060" s="7">
        <f t="shared" si="231"/>
        <v>0</v>
      </c>
      <c r="AA1060" s="31" t="s">
        <v>1085</v>
      </c>
      <c r="AB1060" s="31" t="s">
        <v>1088</v>
      </c>
      <c r="AC1060" s="31" t="s">
        <v>1087</v>
      </c>
      <c r="AD1060" s="31">
        <f t="shared" si="232"/>
        <v>0</v>
      </c>
      <c r="AE1060" s="31">
        <f t="shared" si="233"/>
        <v>1</v>
      </c>
      <c r="AF1060" s="7">
        <f t="shared" si="234"/>
        <v>0.5</v>
      </c>
      <c r="AG1060" s="38">
        <f t="shared" si="235"/>
        <v>0.25</v>
      </c>
      <c r="AH1060" s="38">
        <f t="shared" si="236"/>
        <v>47.076597123914041</v>
      </c>
      <c r="AI1060" s="38" t="str">
        <f t="shared" si="237"/>
        <v>G4</v>
      </c>
    </row>
    <row r="1061" spans="1:35" x14ac:dyDescent="0.25">
      <c r="A1061" s="1">
        <v>85430</v>
      </c>
      <c r="B1061" s="1" t="s">
        <v>515</v>
      </c>
      <c r="C1061" s="1">
        <v>85</v>
      </c>
      <c r="D1061" s="1" t="s">
        <v>114</v>
      </c>
      <c r="E1061" s="31">
        <v>412281.50921448582</v>
      </c>
      <c r="F1061" s="31">
        <v>620014.65131517011</v>
      </c>
      <c r="G1061" s="31">
        <v>460827.40875105886</v>
      </c>
      <c r="H1061" s="31">
        <v>416942.38771219656</v>
      </c>
      <c r="I1061" s="31">
        <f t="shared" si="224"/>
        <v>477516.48924822779</v>
      </c>
      <c r="J1061" s="38">
        <f t="shared" si="225"/>
        <v>0.45062447767659741</v>
      </c>
      <c r="K1061" s="31">
        <v>38399495.824611813</v>
      </c>
      <c r="L1061" s="31">
        <v>34543637.475078747</v>
      </c>
      <c r="M1061" s="31">
        <v>31672782.821344435</v>
      </c>
      <c r="N1061" s="31">
        <v>21614404.526988264</v>
      </c>
      <c r="O1061" s="31">
        <f t="shared" si="226"/>
        <v>31557580.162005816</v>
      </c>
      <c r="P1061" s="7">
        <f t="shared" si="227"/>
        <v>0.50199775252873502</v>
      </c>
      <c r="Q1061" s="26">
        <v>0.56980134246389591</v>
      </c>
      <c r="R1061" s="8">
        <v>302.5</v>
      </c>
      <c r="S1061" s="7">
        <f t="shared" si="228"/>
        <v>0.67540412610520673</v>
      </c>
      <c r="T1061" s="38">
        <f t="shared" si="229"/>
        <v>0.58240107369927918</v>
      </c>
      <c r="U1061" s="31">
        <v>0</v>
      </c>
      <c r="V1061" s="31">
        <v>14452.05859375</v>
      </c>
      <c r="W1061" s="31">
        <v>25522.9765625</v>
      </c>
      <c r="X1061" s="31">
        <v>10776.9990234375</v>
      </c>
      <c r="Y1061" s="31">
        <f t="shared" si="230"/>
        <v>12688.008544921875</v>
      </c>
      <c r="Z1061" s="7">
        <f t="shared" si="231"/>
        <v>0.27017635649545801</v>
      </c>
      <c r="AA1061" s="31" t="s">
        <v>1085</v>
      </c>
      <c r="AB1061" s="31" t="s">
        <v>1087</v>
      </c>
      <c r="AC1061" s="31" t="s">
        <v>1087</v>
      </c>
      <c r="AD1061" s="31">
        <f t="shared" si="232"/>
        <v>0</v>
      </c>
      <c r="AE1061" s="31">
        <f t="shared" si="233"/>
        <v>1</v>
      </c>
      <c r="AF1061" s="7">
        <f t="shared" si="234"/>
        <v>0.5</v>
      </c>
      <c r="AG1061" s="38">
        <f t="shared" si="235"/>
        <v>0.38508817824772901</v>
      </c>
      <c r="AH1061" s="38">
        <f t="shared" si="236"/>
        <v>47.270457654120186</v>
      </c>
      <c r="AI1061" s="38" t="str">
        <f t="shared" si="237"/>
        <v>G4</v>
      </c>
    </row>
    <row r="1062" spans="1:35" x14ac:dyDescent="0.25">
      <c r="A1062" s="1">
        <v>5440</v>
      </c>
      <c r="B1062" s="1" t="s">
        <v>613</v>
      </c>
      <c r="C1062" s="1">
        <v>5</v>
      </c>
      <c r="D1062" s="1" t="s">
        <v>15</v>
      </c>
      <c r="E1062" s="31">
        <v>240972.41598047965</v>
      </c>
      <c r="F1062" s="31">
        <v>268119.59012563789</v>
      </c>
      <c r="G1062" s="31">
        <v>307805.31572053843</v>
      </c>
      <c r="H1062" s="31">
        <v>355344.44292867312</v>
      </c>
      <c r="I1062" s="31">
        <f t="shared" si="224"/>
        <v>293060.44118883228</v>
      </c>
      <c r="J1062" s="38">
        <f t="shared" si="225"/>
        <v>0.2731192571450724</v>
      </c>
      <c r="K1062" s="31">
        <v>10145780.986649467</v>
      </c>
      <c r="L1062" s="31">
        <v>10525390.979259806</v>
      </c>
      <c r="M1062" s="31">
        <v>11952831.229924105</v>
      </c>
      <c r="N1062" s="31">
        <v>11959830.372917783</v>
      </c>
      <c r="O1062" s="31">
        <f t="shared" si="226"/>
        <v>11145958.392187789</v>
      </c>
      <c r="P1062" s="7">
        <f t="shared" si="227"/>
        <v>0.15354950853057189</v>
      </c>
      <c r="Q1062" s="26">
        <v>0.78429572451006113</v>
      </c>
      <c r="R1062" s="8">
        <v>218.30000305175781</v>
      </c>
      <c r="S1062" s="7">
        <f t="shared" si="228"/>
        <v>0.48740734806590563</v>
      </c>
      <c r="T1062" s="38">
        <f t="shared" si="229"/>
        <v>0.47508419370217952</v>
      </c>
      <c r="U1062" s="31">
        <v>517.9053955078125</v>
      </c>
      <c r="V1062" s="31">
        <v>1228.58642578125</v>
      </c>
      <c r="W1062" s="31">
        <v>0</v>
      </c>
      <c r="X1062" s="31">
        <v>62892.6640625</v>
      </c>
      <c r="Y1062" s="31">
        <f t="shared" si="230"/>
        <v>16159.788970947266</v>
      </c>
      <c r="Z1062" s="7">
        <f t="shared" si="231"/>
        <v>0.34410387496573858</v>
      </c>
      <c r="AA1062" s="31" t="s">
        <v>1085</v>
      </c>
      <c r="AB1062" s="31" t="s">
        <v>1086</v>
      </c>
      <c r="AC1062" s="31" t="s">
        <v>1088</v>
      </c>
      <c r="AD1062" s="31">
        <f t="shared" si="232"/>
        <v>1</v>
      </c>
      <c r="AE1062" s="31">
        <f t="shared" si="233"/>
        <v>2</v>
      </c>
      <c r="AF1062" s="7">
        <f t="shared" si="234"/>
        <v>1</v>
      </c>
      <c r="AG1062" s="38">
        <f t="shared" si="235"/>
        <v>0.67205193748286929</v>
      </c>
      <c r="AH1062" s="38">
        <f t="shared" si="236"/>
        <v>47.341846277670705</v>
      </c>
      <c r="AI1062" s="38" t="str">
        <f t="shared" si="237"/>
        <v>G4</v>
      </c>
    </row>
    <row r="1063" spans="1:35" x14ac:dyDescent="0.25">
      <c r="A1063" s="1">
        <v>97666</v>
      </c>
      <c r="B1063" s="1" t="s">
        <v>992</v>
      </c>
      <c r="C1063" s="1">
        <v>97</v>
      </c>
      <c r="D1063" s="1" t="s">
        <v>922</v>
      </c>
      <c r="E1063" s="31">
        <v>817793.60591561545</v>
      </c>
      <c r="F1063" s="31">
        <v>1555881.3730180424</v>
      </c>
      <c r="G1063" s="31">
        <v>2106023.5514125954</v>
      </c>
      <c r="H1063" s="31">
        <v>2268993.846705697</v>
      </c>
      <c r="I1063" s="31">
        <f t="shared" si="224"/>
        <v>1687173.0942629878</v>
      </c>
      <c r="J1063" s="38">
        <f t="shared" si="225"/>
        <v>1</v>
      </c>
      <c r="K1063" s="31">
        <v>7443347.5971028367</v>
      </c>
      <c r="L1063" s="31">
        <v>9904863.7605212126</v>
      </c>
      <c r="M1063" s="31">
        <v>11264002.864981363</v>
      </c>
      <c r="N1063" s="31">
        <v>13282218.549648164</v>
      </c>
      <c r="O1063" s="31">
        <f t="shared" si="226"/>
        <v>10473608.193063395</v>
      </c>
      <c r="P1063" s="7">
        <f t="shared" si="227"/>
        <v>0.1420717705595925</v>
      </c>
      <c r="Q1063" s="26">
        <v>0.14959016393442623</v>
      </c>
      <c r="R1063" s="8">
        <v>278.89999389648438</v>
      </c>
      <c r="S1063" s="7">
        <f t="shared" si="228"/>
        <v>0.62271142693686787</v>
      </c>
      <c r="T1063" s="38">
        <f t="shared" si="229"/>
        <v>0.30479112047696222</v>
      </c>
      <c r="U1063" s="31">
        <v>0</v>
      </c>
      <c r="V1063" s="31">
        <v>26465.037109375</v>
      </c>
      <c r="W1063" s="31">
        <v>14396.27734375</v>
      </c>
      <c r="X1063" s="31">
        <v>2998.975341796875</v>
      </c>
      <c r="Y1063" s="31">
        <f t="shared" si="230"/>
        <v>10965.072448730469</v>
      </c>
      <c r="Z1063" s="7">
        <f t="shared" si="231"/>
        <v>0.23348844008245973</v>
      </c>
      <c r="AA1063" s="31" t="s">
        <v>1087</v>
      </c>
      <c r="AB1063" s="31" t="s">
        <v>1088</v>
      </c>
      <c r="AC1063" s="31" t="s">
        <v>1087</v>
      </c>
      <c r="AD1063" s="31">
        <f t="shared" si="232"/>
        <v>0</v>
      </c>
      <c r="AE1063" s="31">
        <f t="shared" si="233"/>
        <v>0</v>
      </c>
      <c r="AF1063" s="7">
        <f t="shared" si="234"/>
        <v>0</v>
      </c>
      <c r="AG1063" s="38">
        <f t="shared" si="235"/>
        <v>0.11674422004122986</v>
      </c>
      <c r="AH1063" s="38">
        <f t="shared" si="236"/>
        <v>47.384511350606402</v>
      </c>
      <c r="AI1063" s="38" t="str">
        <f t="shared" si="237"/>
        <v>G4</v>
      </c>
    </row>
    <row r="1064" spans="1:35" x14ac:dyDescent="0.25">
      <c r="A1064" s="1">
        <v>17001</v>
      </c>
      <c r="B1064" s="1" t="s">
        <v>591</v>
      </c>
      <c r="C1064" s="1">
        <v>17</v>
      </c>
      <c r="D1064" s="1" t="s">
        <v>96</v>
      </c>
      <c r="E1064" s="31">
        <v>300594.49429794314</v>
      </c>
      <c r="F1064" s="31">
        <v>311394.4947887974</v>
      </c>
      <c r="G1064" s="31">
        <v>316311.77238852537</v>
      </c>
      <c r="H1064" s="31">
        <v>351293.29100391339</v>
      </c>
      <c r="I1064" s="31">
        <f t="shared" si="224"/>
        <v>319898.51311979484</v>
      </c>
      <c r="J1064" s="38">
        <f t="shared" si="225"/>
        <v>0.29894599433729746</v>
      </c>
      <c r="K1064" s="31">
        <v>11260592.353635669</v>
      </c>
      <c r="L1064" s="31">
        <v>11844029.281882057</v>
      </c>
      <c r="M1064" s="31">
        <v>12690794.821394527</v>
      </c>
      <c r="N1064" s="31">
        <v>13198696.567988487</v>
      </c>
      <c r="O1064" s="31">
        <f t="shared" si="226"/>
        <v>12248528.256225184</v>
      </c>
      <c r="P1064" s="7">
        <f t="shared" si="227"/>
        <v>0.17237155693719142</v>
      </c>
      <c r="Q1064" s="26">
        <v>0.93071514233415387</v>
      </c>
      <c r="R1064" s="8">
        <v>283.20001220703125</v>
      </c>
      <c r="S1064" s="7">
        <f t="shared" si="228"/>
        <v>0.63231225374437627</v>
      </c>
      <c r="T1064" s="38">
        <f t="shared" si="229"/>
        <v>0.57846631767190715</v>
      </c>
      <c r="U1064" s="31">
        <v>582.422607421875</v>
      </c>
      <c r="V1064" s="31">
        <v>2938.882080078125</v>
      </c>
      <c r="W1064" s="31">
        <v>7132.91357421875</v>
      </c>
      <c r="X1064" s="31">
        <v>7325.14111328125</v>
      </c>
      <c r="Y1064" s="31">
        <f t="shared" si="230"/>
        <v>4494.83984375</v>
      </c>
      <c r="Z1064" s="7">
        <f t="shared" si="231"/>
        <v>9.5712376588919332E-2</v>
      </c>
      <c r="AA1064" s="31" t="s">
        <v>1085</v>
      </c>
      <c r="AB1064" s="31" t="s">
        <v>1086</v>
      </c>
      <c r="AC1064" s="31" t="s">
        <v>1088</v>
      </c>
      <c r="AD1064" s="31">
        <f t="shared" si="232"/>
        <v>1</v>
      </c>
      <c r="AE1064" s="31">
        <f t="shared" si="233"/>
        <v>2</v>
      </c>
      <c r="AF1064" s="7">
        <f t="shared" si="234"/>
        <v>1</v>
      </c>
      <c r="AG1064" s="38">
        <f t="shared" si="235"/>
        <v>0.5478561882944597</v>
      </c>
      <c r="AH1064" s="38">
        <f t="shared" si="236"/>
        <v>47.508950010122142</v>
      </c>
      <c r="AI1064" s="38" t="str">
        <f t="shared" si="237"/>
        <v>C</v>
      </c>
    </row>
    <row r="1065" spans="1:35" x14ac:dyDescent="0.25">
      <c r="A1065" s="1">
        <v>5107</v>
      </c>
      <c r="B1065" s="1" t="s">
        <v>40</v>
      </c>
      <c r="C1065" s="1">
        <v>5</v>
      </c>
      <c r="D1065" s="1" t="s">
        <v>15</v>
      </c>
      <c r="E1065" s="31">
        <v>191505.54738460793</v>
      </c>
      <c r="F1065" s="31">
        <v>474223.36631161562</v>
      </c>
      <c r="G1065" s="31">
        <v>604247.71287604095</v>
      </c>
      <c r="H1065" s="31">
        <v>800032.42957348155</v>
      </c>
      <c r="I1065" s="31">
        <f t="shared" si="224"/>
        <v>517502.26403643645</v>
      </c>
      <c r="J1065" s="38">
        <f t="shared" si="225"/>
        <v>0.48910347495848322</v>
      </c>
      <c r="K1065" s="31">
        <v>7059135.0055540716</v>
      </c>
      <c r="L1065" s="31">
        <v>6553236.5091287876</v>
      </c>
      <c r="M1065" s="31">
        <v>7073663.7729464415</v>
      </c>
      <c r="N1065" s="31">
        <v>7543416.1589167351</v>
      </c>
      <c r="O1065" s="31">
        <f t="shared" si="226"/>
        <v>7057362.8616365083</v>
      </c>
      <c r="P1065" s="7">
        <f t="shared" si="227"/>
        <v>8.3752804030298708E-2</v>
      </c>
      <c r="Q1065" s="26">
        <v>0.29257641921397382</v>
      </c>
      <c r="R1065" s="8">
        <v>126.59999847412109</v>
      </c>
      <c r="S1065" s="7">
        <f t="shared" si="228"/>
        <v>0.28266499614655954</v>
      </c>
      <c r="T1065" s="38">
        <f t="shared" si="229"/>
        <v>0.21966473979694401</v>
      </c>
      <c r="U1065" s="31">
        <v>9634.482421875</v>
      </c>
      <c r="V1065" s="31">
        <v>5449.48974609375</v>
      </c>
      <c r="W1065" s="31">
        <v>4961.27392578125</v>
      </c>
      <c r="X1065" s="31">
        <v>156296.375</v>
      </c>
      <c r="Y1065" s="31">
        <f t="shared" si="230"/>
        <v>44085.4052734375</v>
      </c>
      <c r="Z1065" s="7">
        <f t="shared" si="231"/>
        <v>0.93874733211541472</v>
      </c>
      <c r="AA1065" s="31" t="s">
        <v>1085</v>
      </c>
      <c r="AB1065" s="31" t="s">
        <v>1088</v>
      </c>
      <c r="AC1065" s="31" t="s">
        <v>1087</v>
      </c>
      <c r="AD1065" s="31">
        <f t="shared" si="232"/>
        <v>0</v>
      </c>
      <c r="AE1065" s="31">
        <f t="shared" si="233"/>
        <v>1</v>
      </c>
      <c r="AF1065" s="7">
        <f t="shared" si="234"/>
        <v>0.5</v>
      </c>
      <c r="AG1065" s="38">
        <f t="shared" si="235"/>
        <v>0.71937366605770736</v>
      </c>
      <c r="AH1065" s="38">
        <f t="shared" si="236"/>
        <v>47.604729360437823</v>
      </c>
      <c r="AI1065" s="38" t="str">
        <f t="shared" si="237"/>
        <v>G4</v>
      </c>
    </row>
    <row r="1066" spans="1:35" x14ac:dyDescent="0.25">
      <c r="A1066" s="1">
        <v>68307</v>
      </c>
      <c r="B1066" s="1" t="s">
        <v>881</v>
      </c>
      <c r="C1066" s="1">
        <v>68</v>
      </c>
      <c r="D1066" s="1" t="s">
        <v>350</v>
      </c>
      <c r="E1066" s="31">
        <v>258606.44841428168</v>
      </c>
      <c r="F1066" s="31">
        <v>261948.73767417143</v>
      </c>
      <c r="G1066" s="31">
        <v>296610.15315414028</v>
      </c>
      <c r="H1066" s="31">
        <v>290202.20144605113</v>
      </c>
      <c r="I1066" s="31">
        <f t="shared" si="224"/>
        <v>276841.88517216116</v>
      </c>
      <c r="J1066" s="38">
        <f t="shared" si="225"/>
        <v>0.2575118623606244</v>
      </c>
      <c r="K1066" s="31">
        <v>13484817.157665323</v>
      </c>
      <c r="L1066" s="31">
        <v>15307122.134939728</v>
      </c>
      <c r="M1066" s="31">
        <v>18525747.550755449</v>
      </c>
      <c r="N1066" s="31">
        <v>18146208.403914757</v>
      </c>
      <c r="O1066" s="31">
        <f t="shared" si="226"/>
        <v>16365973.811818814</v>
      </c>
      <c r="P1066" s="7">
        <f t="shared" si="227"/>
        <v>0.24266076226266481</v>
      </c>
      <c r="Q1066" s="26">
        <v>0.89507531448022748</v>
      </c>
      <c r="R1066" s="8">
        <v>239.89999389648438</v>
      </c>
      <c r="S1066" s="7">
        <f t="shared" si="228"/>
        <v>0.53563453133983296</v>
      </c>
      <c r="T1066" s="38">
        <f t="shared" si="229"/>
        <v>0.55779020269424173</v>
      </c>
      <c r="U1066" s="31">
        <v>0</v>
      </c>
      <c r="V1066" s="31">
        <v>5835.123046875</v>
      </c>
      <c r="W1066" s="31">
        <v>13827.2568359375</v>
      </c>
      <c r="X1066" s="31">
        <v>22890.185546875</v>
      </c>
      <c r="Y1066" s="31">
        <f t="shared" si="230"/>
        <v>10638.141357421875</v>
      </c>
      <c r="Z1066" s="7">
        <f t="shared" si="231"/>
        <v>0.22652682346925279</v>
      </c>
      <c r="AA1066" s="31" t="s">
        <v>1085</v>
      </c>
      <c r="AB1066" s="31" t="s">
        <v>1086</v>
      </c>
      <c r="AC1066" s="31" t="s">
        <v>1087</v>
      </c>
      <c r="AD1066" s="31">
        <f t="shared" si="232"/>
        <v>1</v>
      </c>
      <c r="AE1066" s="31">
        <f t="shared" si="233"/>
        <v>2</v>
      </c>
      <c r="AF1066" s="7">
        <f t="shared" si="234"/>
        <v>1</v>
      </c>
      <c r="AG1066" s="38">
        <f t="shared" si="235"/>
        <v>0.6132634117346264</v>
      </c>
      <c r="AH1066" s="38">
        <f t="shared" si="236"/>
        <v>47.618849226316421</v>
      </c>
      <c r="AI1066" s="38" t="str">
        <f t="shared" si="237"/>
        <v>G4</v>
      </c>
    </row>
    <row r="1067" spans="1:35" x14ac:dyDescent="0.25">
      <c r="A1067" s="1">
        <v>63001</v>
      </c>
      <c r="B1067" s="1" t="s">
        <v>455</v>
      </c>
      <c r="C1067" s="1">
        <v>63</v>
      </c>
      <c r="D1067" s="1" t="s">
        <v>1184</v>
      </c>
      <c r="E1067" s="31">
        <v>296151.75391965866</v>
      </c>
      <c r="F1067" s="31">
        <v>317133.05507601443</v>
      </c>
      <c r="G1067" s="31">
        <v>331247.44389888336</v>
      </c>
      <c r="H1067" s="31">
        <v>381023.41036402911</v>
      </c>
      <c r="I1067" s="31">
        <f t="shared" si="224"/>
        <v>331388.9158146464</v>
      </c>
      <c r="J1067" s="38">
        <f t="shared" si="225"/>
        <v>0.31000340603945481</v>
      </c>
      <c r="K1067" s="31">
        <v>9996708.8764367811</v>
      </c>
      <c r="L1067" s="31">
        <v>10116515.749952389</v>
      </c>
      <c r="M1067" s="31">
        <v>10395465.744351786</v>
      </c>
      <c r="N1067" s="31">
        <v>11046129.545315154</v>
      </c>
      <c r="O1067" s="31">
        <f t="shared" si="226"/>
        <v>10388704.979014028</v>
      </c>
      <c r="P1067" s="7">
        <f t="shared" si="227"/>
        <v>0.14062238176633904</v>
      </c>
      <c r="Q1067" s="26">
        <v>0.97303856304540537</v>
      </c>
      <c r="R1067" s="8">
        <v>333.29998779296875</v>
      </c>
      <c r="S1067" s="7">
        <f t="shared" si="228"/>
        <v>0.74417251896259884</v>
      </c>
      <c r="T1067" s="38">
        <f t="shared" si="229"/>
        <v>0.61927782125811437</v>
      </c>
      <c r="U1067" s="31">
        <v>176.29853820800781</v>
      </c>
      <c r="V1067" s="31">
        <v>1040.965576171875</v>
      </c>
      <c r="W1067" s="31">
        <v>1666.7691650390625</v>
      </c>
      <c r="X1067" s="31">
        <v>870.46112060546875</v>
      </c>
      <c r="Y1067" s="31">
        <f t="shared" si="230"/>
        <v>938.62360000610352</v>
      </c>
      <c r="Z1067" s="7">
        <f t="shared" si="231"/>
        <v>1.9986895774262006E-2</v>
      </c>
      <c r="AA1067" s="31" t="s">
        <v>1085</v>
      </c>
      <c r="AB1067" s="31" t="s">
        <v>1086</v>
      </c>
      <c r="AC1067" s="31" t="s">
        <v>1086</v>
      </c>
      <c r="AD1067" s="31">
        <f t="shared" si="232"/>
        <v>1</v>
      </c>
      <c r="AE1067" s="31">
        <f t="shared" si="233"/>
        <v>2</v>
      </c>
      <c r="AF1067" s="7">
        <f t="shared" si="234"/>
        <v>1</v>
      </c>
      <c r="AG1067" s="38">
        <f t="shared" si="235"/>
        <v>0.50999344788713097</v>
      </c>
      <c r="AH1067" s="38">
        <f t="shared" si="236"/>
        <v>47.975822506156682</v>
      </c>
      <c r="AI1067" s="38" t="str">
        <f t="shared" si="237"/>
        <v>G4</v>
      </c>
    </row>
    <row r="1068" spans="1:35" x14ac:dyDescent="0.25">
      <c r="A1068" s="1">
        <v>68655</v>
      </c>
      <c r="B1068" s="1" t="s">
        <v>1026</v>
      </c>
      <c r="C1068" s="1">
        <v>68</v>
      </c>
      <c r="D1068" s="1" t="s">
        <v>350</v>
      </c>
      <c r="E1068" s="31">
        <v>501351.75854825927</v>
      </c>
      <c r="F1068" s="31">
        <v>694253.75677957141</v>
      </c>
      <c r="G1068" s="31">
        <v>784265.91153459449</v>
      </c>
      <c r="H1068" s="31">
        <v>697030.0840099249</v>
      </c>
      <c r="I1068" s="31">
        <f t="shared" si="224"/>
        <v>669225.37771808752</v>
      </c>
      <c r="J1068" s="38">
        <f t="shared" si="225"/>
        <v>0.63510923100243266</v>
      </c>
      <c r="K1068" s="31">
        <v>47603626.955966979</v>
      </c>
      <c r="L1068" s="31">
        <v>39067177.707129501</v>
      </c>
      <c r="M1068" s="31">
        <v>37582188.675890721</v>
      </c>
      <c r="N1068" s="31">
        <v>31204997.503390104</v>
      </c>
      <c r="O1068" s="31">
        <f t="shared" si="226"/>
        <v>38864497.710594326</v>
      </c>
      <c r="P1068" s="7">
        <f t="shared" si="227"/>
        <v>0.62673466062732797</v>
      </c>
      <c r="Q1068" s="26">
        <v>0.65601544070340978</v>
      </c>
      <c r="R1068" s="8">
        <v>439.60000610351563</v>
      </c>
      <c r="S1068" s="7">
        <f t="shared" si="228"/>
        <v>0.98151291887004477</v>
      </c>
      <c r="T1068" s="38">
        <f t="shared" si="229"/>
        <v>0.75475434006692754</v>
      </c>
      <c r="U1068" s="31">
        <v>19060.279296875</v>
      </c>
      <c r="V1068" s="31">
        <v>0</v>
      </c>
      <c r="W1068" s="31">
        <v>268.86947631835938</v>
      </c>
      <c r="X1068" s="31">
        <v>0</v>
      </c>
      <c r="Y1068" s="31">
        <f t="shared" si="230"/>
        <v>4832.2871932983398</v>
      </c>
      <c r="Z1068" s="7">
        <f t="shared" si="231"/>
        <v>0.10289792466663629</v>
      </c>
      <c r="AA1068" s="31" t="s">
        <v>1087</v>
      </c>
      <c r="AB1068" s="31" t="s">
        <v>1088</v>
      </c>
      <c r="AC1068" s="31" t="s">
        <v>1087</v>
      </c>
      <c r="AD1068" s="31">
        <f t="shared" si="232"/>
        <v>0</v>
      </c>
      <c r="AE1068" s="31">
        <f t="shared" si="233"/>
        <v>0</v>
      </c>
      <c r="AF1068" s="7">
        <f t="shared" si="234"/>
        <v>0</v>
      </c>
      <c r="AG1068" s="38">
        <f t="shared" si="235"/>
        <v>5.1448962333318145E-2</v>
      </c>
      <c r="AH1068" s="38">
        <f t="shared" si="236"/>
        <v>48.043751113422609</v>
      </c>
      <c r="AI1068" s="38" t="str">
        <f t="shared" si="237"/>
        <v>G4</v>
      </c>
    </row>
    <row r="1069" spans="1:35" x14ac:dyDescent="0.25">
      <c r="A1069" s="1">
        <v>85001</v>
      </c>
      <c r="B1069" s="1" t="s">
        <v>610</v>
      </c>
      <c r="C1069" s="1">
        <v>85</v>
      </c>
      <c r="D1069" s="1" t="s">
        <v>114</v>
      </c>
      <c r="E1069" s="31">
        <v>435122.84539441566</v>
      </c>
      <c r="F1069" s="31">
        <v>594544.59489718801</v>
      </c>
      <c r="G1069" s="31">
        <v>740511.29612934554</v>
      </c>
      <c r="H1069" s="31">
        <v>689830.02154509223</v>
      </c>
      <c r="I1069" s="31">
        <f t="shared" si="224"/>
        <v>615002.18949151039</v>
      </c>
      <c r="J1069" s="38">
        <f t="shared" si="225"/>
        <v>0.58292932643794959</v>
      </c>
      <c r="K1069" s="31">
        <v>31758125.820956022</v>
      </c>
      <c r="L1069" s="31">
        <v>31805290.685580999</v>
      </c>
      <c r="M1069" s="31">
        <v>28352661.562260665</v>
      </c>
      <c r="N1069" s="31">
        <v>27975711.91797569</v>
      </c>
      <c r="O1069" s="31">
        <f t="shared" si="226"/>
        <v>29972947.496693343</v>
      </c>
      <c r="P1069" s="7">
        <f t="shared" si="227"/>
        <v>0.4749463758259429</v>
      </c>
      <c r="Q1069" s="26">
        <v>0.89094435220701895</v>
      </c>
      <c r="R1069" s="8">
        <v>536.9000244140625</v>
      </c>
      <c r="S1069" s="7">
        <f t="shared" si="228"/>
        <v>1</v>
      </c>
      <c r="T1069" s="38">
        <f t="shared" si="229"/>
        <v>0.78863024267765391</v>
      </c>
      <c r="U1069" s="31">
        <v>2746.316650390625</v>
      </c>
      <c r="V1069" s="31">
        <v>24773.23828125</v>
      </c>
      <c r="W1069" s="31">
        <v>3191.775390625</v>
      </c>
      <c r="X1069" s="31">
        <v>0</v>
      </c>
      <c r="Y1069" s="31">
        <f t="shared" si="230"/>
        <v>7677.8325805664063</v>
      </c>
      <c r="Z1069" s="7">
        <f t="shared" si="231"/>
        <v>0.16349049774479993</v>
      </c>
      <c r="AA1069" s="31" t="s">
        <v>1087</v>
      </c>
      <c r="AB1069" s="31" t="s">
        <v>1088</v>
      </c>
      <c r="AC1069" s="31" t="s">
        <v>1088</v>
      </c>
      <c r="AD1069" s="31">
        <f t="shared" si="232"/>
        <v>0</v>
      </c>
      <c r="AE1069" s="31">
        <f t="shared" si="233"/>
        <v>0</v>
      </c>
      <c r="AF1069" s="7">
        <f t="shared" si="234"/>
        <v>0</v>
      </c>
      <c r="AG1069" s="38">
        <f t="shared" si="235"/>
        <v>8.1745248872399964E-2</v>
      </c>
      <c r="AH1069" s="38">
        <f t="shared" si="236"/>
        <v>48.44349393293345</v>
      </c>
      <c r="AI1069" s="38" t="str">
        <f t="shared" si="237"/>
        <v>G4</v>
      </c>
    </row>
    <row r="1070" spans="1:35" x14ac:dyDescent="0.25">
      <c r="A1070" s="1">
        <v>85300</v>
      </c>
      <c r="B1070" s="1" t="s">
        <v>126</v>
      </c>
      <c r="C1070" s="1">
        <v>85</v>
      </c>
      <c r="D1070" s="1" t="s">
        <v>114</v>
      </c>
      <c r="E1070" s="31">
        <v>888916.84792811424</v>
      </c>
      <c r="F1070" s="31">
        <v>1112218.8470384483</v>
      </c>
      <c r="G1070" s="31">
        <v>1511939.4201968599</v>
      </c>
      <c r="H1070" s="31">
        <v>2107881.8946687682</v>
      </c>
      <c r="I1070" s="31">
        <f t="shared" si="224"/>
        <v>1405239.2524580476</v>
      </c>
      <c r="J1070" s="38">
        <f t="shared" si="225"/>
        <v>1</v>
      </c>
      <c r="K1070" s="31">
        <v>9624124.9396663774</v>
      </c>
      <c r="L1070" s="31">
        <v>8790783.0132316165</v>
      </c>
      <c r="M1070" s="31">
        <v>10117178.706087874</v>
      </c>
      <c r="N1070" s="31">
        <v>10257336.196965169</v>
      </c>
      <c r="O1070" s="31">
        <f t="shared" si="226"/>
        <v>9697355.7139877602</v>
      </c>
      <c r="P1070" s="7">
        <f t="shared" si="227"/>
        <v>0.12882030939284281</v>
      </c>
      <c r="Q1070" s="26">
        <v>0.50418480080348171</v>
      </c>
      <c r="R1070" s="8">
        <v>282</v>
      </c>
      <c r="S1070" s="7">
        <f t="shared" si="228"/>
        <v>0.62963293739394477</v>
      </c>
      <c r="T1070" s="38">
        <f t="shared" si="229"/>
        <v>0.42087934919675646</v>
      </c>
      <c r="U1070" s="31">
        <v>0</v>
      </c>
      <c r="V1070" s="31">
        <v>0</v>
      </c>
      <c r="W1070" s="31">
        <v>0</v>
      </c>
      <c r="X1070" s="31">
        <v>12916.9736328125</v>
      </c>
      <c r="Y1070" s="31">
        <f t="shared" si="230"/>
        <v>3229.243408203125</v>
      </c>
      <c r="Z1070" s="7">
        <f t="shared" si="231"/>
        <v>6.8762975306671151E-2</v>
      </c>
      <c r="AA1070" s="31" t="s">
        <v>1087</v>
      </c>
      <c r="AB1070" s="31" t="s">
        <v>1087</v>
      </c>
      <c r="AC1070" s="31" t="s">
        <v>1087</v>
      </c>
      <c r="AD1070" s="31">
        <f t="shared" si="232"/>
        <v>0</v>
      </c>
      <c r="AE1070" s="31">
        <f t="shared" si="233"/>
        <v>0</v>
      </c>
      <c r="AF1070" s="7">
        <f t="shared" si="234"/>
        <v>0</v>
      </c>
      <c r="AG1070" s="38">
        <f t="shared" si="235"/>
        <v>3.4381487653335575E-2</v>
      </c>
      <c r="AH1070" s="38">
        <f t="shared" si="236"/>
        <v>48.508694561669728</v>
      </c>
      <c r="AI1070" s="38" t="str">
        <f t="shared" si="237"/>
        <v>G4</v>
      </c>
    </row>
    <row r="1071" spans="1:35" x14ac:dyDescent="0.25">
      <c r="A1071" s="1">
        <v>25758</v>
      </c>
      <c r="B1071" s="1" t="s">
        <v>951</v>
      </c>
      <c r="C1071" s="1">
        <v>25</v>
      </c>
      <c r="D1071" s="1" t="s">
        <v>61</v>
      </c>
      <c r="E1071" s="31">
        <v>754253.17986590485</v>
      </c>
      <c r="F1071" s="31">
        <v>836429.48541046656</v>
      </c>
      <c r="G1071" s="31">
        <v>840884.47900771233</v>
      </c>
      <c r="H1071" s="31">
        <v>1031315.7070168034</v>
      </c>
      <c r="I1071" s="31">
        <f t="shared" si="224"/>
        <v>865720.71282522171</v>
      </c>
      <c r="J1071" s="38">
        <f t="shared" si="225"/>
        <v>0.82420006406840307</v>
      </c>
      <c r="K1071" s="31">
        <v>25828478.72057889</v>
      </c>
      <c r="L1071" s="31">
        <v>22649485.399272107</v>
      </c>
      <c r="M1071" s="31">
        <v>25396128.129394852</v>
      </c>
      <c r="N1071" s="31">
        <v>24242901.169569258</v>
      </c>
      <c r="O1071" s="31">
        <f t="shared" si="226"/>
        <v>24529248.354703777</v>
      </c>
      <c r="P1071" s="7">
        <f t="shared" si="227"/>
        <v>0.38201660139295901</v>
      </c>
      <c r="Q1071" s="26">
        <v>0.64070379917068254</v>
      </c>
      <c r="R1071" s="8">
        <v>234.5</v>
      </c>
      <c r="S1071" s="7">
        <f t="shared" si="228"/>
        <v>0.52357774403858182</v>
      </c>
      <c r="T1071" s="38">
        <f t="shared" si="229"/>
        <v>0.51543271486740772</v>
      </c>
      <c r="U1071" s="31">
        <v>1830.291748046875</v>
      </c>
      <c r="V1071" s="31">
        <v>4029.137451171875</v>
      </c>
      <c r="W1071" s="31">
        <v>0</v>
      </c>
      <c r="X1071" s="31">
        <v>38561.359375</v>
      </c>
      <c r="Y1071" s="31">
        <f t="shared" si="230"/>
        <v>11105.197143554688</v>
      </c>
      <c r="Z1071" s="7">
        <f t="shared" si="231"/>
        <v>0.23647223216997351</v>
      </c>
      <c r="AA1071" s="31" t="s">
        <v>1087</v>
      </c>
      <c r="AB1071" s="31" t="s">
        <v>1088</v>
      </c>
      <c r="AC1071" s="31" t="s">
        <v>1087</v>
      </c>
      <c r="AD1071" s="31">
        <f t="shared" si="232"/>
        <v>0</v>
      </c>
      <c r="AE1071" s="31">
        <f t="shared" si="233"/>
        <v>0</v>
      </c>
      <c r="AF1071" s="7">
        <f t="shared" si="234"/>
        <v>0</v>
      </c>
      <c r="AG1071" s="38">
        <f t="shared" si="235"/>
        <v>0.11823611608498676</v>
      </c>
      <c r="AH1071" s="38">
        <f t="shared" si="236"/>
        <v>48.595629834026589</v>
      </c>
      <c r="AI1071" s="38" t="str">
        <f t="shared" si="237"/>
        <v>G4</v>
      </c>
    </row>
    <row r="1072" spans="1:35" x14ac:dyDescent="0.25">
      <c r="A1072" s="1">
        <v>76111</v>
      </c>
      <c r="B1072" s="1" t="s">
        <v>1196</v>
      </c>
      <c r="C1072" s="1">
        <v>76</v>
      </c>
      <c r="D1072" s="1" t="s">
        <v>57</v>
      </c>
      <c r="E1072" s="31">
        <v>331595.91799856443</v>
      </c>
      <c r="F1072" s="31">
        <v>334890.64762566867</v>
      </c>
      <c r="G1072" s="31">
        <v>380755.1153563555</v>
      </c>
      <c r="H1072" s="31">
        <v>393219.46607012686</v>
      </c>
      <c r="I1072" s="31">
        <f t="shared" si="224"/>
        <v>360115.28676267888</v>
      </c>
      <c r="J1072" s="38">
        <f t="shared" si="225"/>
        <v>0.33764728578125092</v>
      </c>
      <c r="K1072" s="31">
        <v>17378353.408567615</v>
      </c>
      <c r="L1072" s="31">
        <v>17214338.944202248</v>
      </c>
      <c r="M1072" s="31">
        <v>18257836.309467882</v>
      </c>
      <c r="N1072" s="31">
        <v>20620044.211436048</v>
      </c>
      <c r="O1072" s="31">
        <f t="shared" si="226"/>
        <v>18367643.218418449</v>
      </c>
      <c r="P1072" s="7">
        <f t="shared" si="227"/>
        <v>0.27683140277618956</v>
      </c>
      <c r="Q1072" s="26">
        <v>0.8600326292587257</v>
      </c>
      <c r="R1072" s="8">
        <v>314.60000610351563</v>
      </c>
      <c r="S1072" s="7">
        <f t="shared" si="228"/>
        <v>0.70242030477698403</v>
      </c>
      <c r="T1072" s="38">
        <f t="shared" si="229"/>
        <v>0.6130947789372998</v>
      </c>
      <c r="U1072" s="31">
        <v>0</v>
      </c>
      <c r="V1072" s="31">
        <v>1675.73046875</v>
      </c>
      <c r="W1072" s="31">
        <v>2159.5634765625</v>
      </c>
      <c r="X1072" s="31">
        <v>742.38507080078125</v>
      </c>
      <c r="Y1072" s="31">
        <f t="shared" si="230"/>
        <v>1144.4197540283203</v>
      </c>
      <c r="Z1072" s="7">
        <f t="shared" si="231"/>
        <v>2.4369085057761024E-2</v>
      </c>
      <c r="AA1072" s="31" t="s">
        <v>1085</v>
      </c>
      <c r="AB1072" s="31" t="s">
        <v>1086</v>
      </c>
      <c r="AC1072" s="31" t="s">
        <v>1086</v>
      </c>
      <c r="AD1072" s="31">
        <f t="shared" si="232"/>
        <v>1</v>
      </c>
      <c r="AE1072" s="31">
        <f t="shared" si="233"/>
        <v>2</v>
      </c>
      <c r="AF1072" s="7">
        <f t="shared" si="234"/>
        <v>1</v>
      </c>
      <c r="AG1072" s="38">
        <f t="shared" si="235"/>
        <v>0.51218454252888046</v>
      </c>
      <c r="AH1072" s="38">
        <f t="shared" si="236"/>
        <v>48.764220241581043</v>
      </c>
      <c r="AI1072" s="38" t="str">
        <f t="shared" si="237"/>
        <v>G4</v>
      </c>
    </row>
    <row r="1073" spans="1:35" x14ac:dyDescent="0.25">
      <c r="A1073" s="1">
        <v>41001</v>
      </c>
      <c r="B1073" s="1" t="s">
        <v>358</v>
      </c>
      <c r="C1073" s="1">
        <v>41</v>
      </c>
      <c r="D1073" s="1" t="s">
        <v>99</v>
      </c>
      <c r="E1073" s="31">
        <v>311209.04922186944</v>
      </c>
      <c r="F1073" s="31">
        <v>327726.12691335665</v>
      </c>
      <c r="G1073" s="31">
        <v>353162.40921676962</v>
      </c>
      <c r="H1073" s="31">
        <v>364806.52714842436</v>
      </c>
      <c r="I1073" s="31">
        <f t="shared" si="224"/>
        <v>339226.02812510502</v>
      </c>
      <c r="J1073" s="38">
        <f t="shared" si="225"/>
        <v>0.31754519370992651</v>
      </c>
      <c r="K1073" s="31">
        <v>13745313.286379173</v>
      </c>
      <c r="L1073" s="31">
        <v>15105043.438866118</v>
      </c>
      <c r="M1073" s="31">
        <v>14293912.398583971</v>
      </c>
      <c r="N1073" s="31">
        <v>14854553.355279816</v>
      </c>
      <c r="O1073" s="31">
        <f t="shared" si="226"/>
        <v>14499705.61977727</v>
      </c>
      <c r="P1073" s="7">
        <f t="shared" si="227"/>
        <v>0.21080156549329901</v>
      </c>
      <c r="Q1073" s="26">
        <v>0.94249920348886496</v>
      </c>
      <c r="R1073" s="8">
        <v>347.89999389648438</v>
      </c>
      <c r="S1073" s="7">
        <f t="shared" si="228"/>
        <v>0.77677054991623729</v>
      </c>
      <c r="T1073" s="38">
        <f t="shared" si="229"/>
        <v>0.64335710629946707</v>
      </c>
      <c r="U1073" s="31">
        <v>63.472042083740234</v>
      </c>
      <c r="V1073" s="31">
        <v>0</v>
      </c>
      <c r="W1073" s="31">
        <v>86.383956909179688</v>
      </c>
      <c r="X1073" s="31">
        <v>1806.4609375</v>
      </c>
      <c r="Y1073" s="31">
        <f t="shared" si="230"/>
        <v>489.07923412322998</v>
      </c>
      <c r="Z1073" s="7">
        <f t="shared" si="231"/>
        <v>1.0414372361523106E-2</v>
      </c>
      <c r="AA1073" s="31" t="s">
        <v>1085</v>
      </c>
      <c r="AB1073" s="31" t="s">
        <v>1086</v>
      </c>
      <c r="AC1073" s="31" t="s">
        <v>1088</v>
      </c>
      <c r="AD1073" s="31">
        <f t="shared" si="232"/>
        <v>1</v>
      </c>
      <c r="AE1073" s="31">
        <f t="shared" si="233"/>
        <v>2</v>
      </c>
      <c r="AF1073" s="7">
        <f t="shared" si="234"/>
        <v>1</v>
      </c>
      <c r="AG1073" s="38">
        <f t="shared" si="235"/>
        <v>0.50520718618076155</v>
      </c>
      <c r="AH1073" s="38">
        <f t="shared" si="236"/>
        <v>48.870316206338501</v>
      </c>
      <c r="AI1073" s="38" t="str">
        <f t="shared" si="237"/>
        <v>G4</v>
      </c>
    </row>
    <row r="1074" spans="1:35" x14ac:dyDescent="0.25">
      <c r="A1074" s="1">
        <v>5031</v>
      </c>
      <c r="B1074" s="1" t="s">
        <v>21</v>
      </c>
      <c r="C1074" s="1">
        <v>5</v>
      </c>
      <c r="D1074" s="1" t="s">
        <v>15</v>
      </c>
      <c r="E1074" s="31">
        <v>181240.68465737093</v>
      </c>
      <c r="F1074" s="31">
        <v>211723.76727773304</v>
      </c>
      <c r="G1074" s="31">
        <v>274056.55035582645</v>
      </c>
      <c r="H1074" s="31">
        <v>265673.62806409306</v>
      </c>
      <c r="I1074" s="31">
        <f t="shared" si="224"/>
        <v>233173.65758875586</v>
      </c>
      <c r="J1074" s="38">
        <f t="shared" si="225"/>
        <v>0.21548917755867514</v>
      </c>
      <c r="K1074" s="31">
        <v>14073075.011504846</v>
      </c>
      <c r="L1074" s="31">
        <v>13027467.242277615</v>
      </c>
      <c r="M1074" s="31">
        <v>14400540.009978848</v>
      </c>
      <c r="N1074" s="31">
        <v>8956102.0780512504</v>
      </c>
      <c r="O1074" s="31">
        <f t="shared" si="226"/>
        <v>12614296.085453138</v>
      </c>
      <c r="P1074" s="7">
        <f t="shared" si="227"/>
        <v>0.17861560551122282</v>
      </c>
      <c r="Q1074" s="26">
        <v>0.55396595436436069</v>
      </c>
      <c r="R1074" s="8">
        <v>220.60000610351563</v>
      </c>
      <c r="S1074" s="7">
        <f t="shared" si="228"/>
        <v>0.49254265897900246</v>
      </c>
      <c r="T1074" s="38">
        <f t="shared" si="229"/>
        <v>0.40837473961819531</v>
      </c>
      <c r="U1074" s="31">
        <v>9546.74609375</v>
      </c>
      <c r="V1074" s="31">
        <v>20408.79296875</v>
      </c>
      <c r="W1074" s="31">
        <v>56820.71875</v>
      </c>
      <c r="X1074" s="31">
        <v>43849.69140625</v>
      </c>
      <c r="Y1074" s="31">
        <f t="shared" si="230"/>
        <v>32656.4873046875</v>
      </c>
      <c r="Z1074" s="7">
        <f t="shared" si="231"/>
        <v>0.69538184220816002</v>
      </c>
      <c r="AA1074" s="31" t="s">
        <v>1085</v>
      </c>
      <c r="AB1074" s="31" t="s">
        <v>1086</v>
      </c>
      <c r="AC1074" s="31" t="s">
        <v>1087</v>
      </c>
      <c r="AD1074" s="31">
        <f t="shared" si="232"/>
        <v>1</v>
      </c>
      <c r="AE1074" s="31">
        <f t="shared" si="233"/>
        <v>2</v>
      </c>
      <c r="AF1074" s="7">
        <f t="shared" si="234"/>
        <v>1</v>
      </c>
      <c r="AG1074" s="38">
        <f t="shared" si="235"/>
        <v>0.84769092110407995</v>
      </c>
      <c r="AH1074" s="38">
        <f t="shared" si="236"/>
        <v>49.051827942698353</v>
      </c>
      <c r="AI1074" s="38" t="str">
        <f t="shared" si="237"/>
        <v>G4</v>
      </c>
    </row>
    <row r="1075" spans="1:35" x14ac:dyDescent="0.25">
      <c r="A1075" s="1">
        <v>86001</v>
      </c>
      <c r="B1075" s="1" t="s">
        <v>512</v>
      </c>
      <c r="C1075" s="1">
        <v>86</v>
      </c>
      <c r="D1075" s="1" t="s">
        <v>513</v>
      </c>
      <c r="E1075" s="31">
        <v>181356.95380266831</v>
      </c>
      <c r="F1075" s="31">
        <v>177656.65091027712</v>
      </c>
      <c r="G1075" s="31">
        <v>226890.10160002514</v>
      </c>
      <c r="H1075" s="31">
        <v>219352.7065733514</v>
      </c>
      <c r="I1075" s="31">
        <f t="shared" si="224"/>
        <v>201314.10322158047</v>
      </c>
      <c r="J1075" s="38">
        <f t="shared" si="225"/>
        <v>0.1848301816435042</v>
      </c>
      <c r="K1075" s="31">
        <v>10155699.006743556</v>
      </c>
      <c r="L1075" s="31">
        <v>13080037.891178954</v>
      </c>
      <c r="M1075" s="31">
        <v>13917330.354629241</v>
      </c>
      <c r="N1075" s="31">
        <v>13210563.552916637</v>
      </c>
      <c r="O1075" s="31">
        <f t="shared" si="226"/>
        <v>12590907.701367097</v>
      </c>
      <c r="P1075" s="7">
        <f t="shared" si="227"/>
        <v>0.1782163407464413</v>
      </c>
      <c r="Q1075" s="26">
        <v>0.81073822313067456</v>
      </c>
      <c r="R1075" s="8">
        <v>399</v>
      </c>
      <c r="S1075" s="7">
        <f t="shared" si="228"/>
        <v>0.89086362418504961</v>
      </c>
      <c r="T1075" s="38">
        <f t="shared" si="229"/>
        <v>0.6266060626873885</v>
      </c>
      <c r="U1075" s="31">
        <v>11026.3603515625</v>
      </c>
      <c r="V1075" s="31">
        <v>15529.794921875</v>
      </c>
      <c r="W1075" s="31">
        <v>9719.3984375</v>
      </c>
      <c r="X1075" s="31">
        <v>31871.46484375</v>
      </c>
      <c r="Y1075" s="31">
        <f t="shared" si="230"/>
        <v>17036.754638671875</v>
      </c>
      <c r="Z1075" s="7">
        <f t="shared" si="231"/>
        <v>0.36277783692269755</v>
      </c>
      <c r="AA1075" s="31" t="s">
        <v>1085</v>
      </c>
      <c r="AB1075" s="31" t="s">
        <v>1086</v>
      </c>
      <c r="AC1075" s="31" t="s">
        <v>1088</v>
      </c>
      <c r="AD1075" s="31">
        <f t="shared" si="232"/>
        <v>1</v>
      </c>
      <c r="AE1075" s="31">
        <f t="shared" si="233"/>
        <v>2</v>
      </c>
      <c r="AF1075" s="7">
        <f t="shared" si="234"/>
        <v>1</v>
      </c>
      <c r="AG1075" s="38">
        <f t="shared" si="235"/>
        <v>0.68138891846134875</v>
      </c>
      <c r="AH1075" s="38">
        <f t="shared" si="236"/>
        <v>49.760838759741375</v>
      </c>
      <c r="AI1075" s="38" t="str">
        <f t="shared" si="237"/>
        <v>G4</v>
      </c>
    </row>
    <row r="1076" spans="1:35" x14ac:dyDescent="0.25">
      <c r="A1076" s="1">
        <v>81001</v>
      </c>
      <c r="B1076" s="1" t="s">
        <v>104</v>
      </c>
      <c r="C1076" s="1">
        <v>81</v>
      </c>
      <c r="D1076" s="1" t="s">
        <v>104</v>
      </c>
      <c r="E1076" s="31">
        <v>284301.6541915827</v>
      </c>
      <c r="F1076" s="31">
        <v>255933.95856254062</v>
      </c>
      <c r="G1076" s="31">
        <v>297677.02812794928</v>
      </c>
      <c r="H1076" s="31">
        <v>410265.44568228279</v>
      </c>
      <c r="I1076" s="31">
        <f t="shared" si="224"/>
        <v>312044.52164108882</v>
      </c>
      <c r="J1076" s="38">
        <f t="shared" si="225"/>
        <v>0.29138796355355479</v>
      </c>
      <c r="K1076" s="31">
        <v>38749859.271751061</v>
      </c>
      <c r="L1076" s="31">
        <v>35061961.920254491</v>
      </c>
      <c r="M1076" s="31">
        <v>28368530.395308111</v>
      </c>
      <c r="N1076" s="31">
        <v>23948595.506682683</v>
      </c>
      <c r="O1076" s="31">
        <f t="shared" si="226"/>
        <v>31532236.773499083</v>
      </c>
      <c r="P1076" s="7">
        <f t="shared" si="227"/>
        <v>0.50156511374472657</v>
      </c>
      <c r="Q1076" s="26">
        <v>0.86381256993026756</v>
      </c>
      <c r="R1076" s="8">
        <v>334.5</v>
      </c>
      <c r="S1076" s="7">
        <f t="shared" si="228"/>
        <v>0.74685183531303023</v>
      </c>
      <c r="T1076" s="38">
        <f t="shared" si="229"/>
        <v>0.70407650632934138</v>
      </c>
      <c r="U1076" s="31">
        <v>0</v>
      </c>
      <c r="V1076" s="31">
        <v>3618.422607421875</v>
      </c>
      <c r="W1076" s="31">
        <v>945.6912841796875</v>
      </c>
      <c r="X1076" s="31">
        <v>395.06881713867188</v>
      </c>
      <c r="Y1076" s="31">
        <f t="shared" si="230"/>
        <v>1239.7956771850586</v>
      </c>
      <c r="Z1076" s="7">
        <f t="shared" si="231"/>
        <v>2.6400004198826044E-2</v>
      </c>
      <c r="AA1076" s="31" t="s">
        <v>1085</v>
      </c>
      <c r="AB1076" s="31" t="s">
        <v>1086</v>
      </c>
      <c r="AC1076" s="31" t="s">
        <v>1087</v>
      </c>
      <c r="AD1076" s="31">
        <f t="shared" si="232"/>
        <v>1</v>
      </c>
      <c r="AE1076" s="31">
        <f t="shared" si="233"/>
        <v>2</v>
      </c>
      <c r="AF1076" s="7">
        <f t="shared" si="234"/>
        <v>1</v>
      </c>
      <c r="AG1076" s="38">
        <f t="shared" si="235"/>
        <v>0.51320000209941297</v>
      </c>
      <c r="AH1076" s="38">
        <f t="shared" si="236"/>
        <v>50.288815732743643</v>
      </c>
      <c r="AI1076" s="38" t="str">
        <f t="shared" si="237"/>
        <v>G4</v>
      </c>
    </row>
    <row r="1077" spans="1:35" x14ac:dyDescent="0.25">
      <c r="A1077" s="1">
        <v>70221</v>
      </c>
      <c r="B1077" s="1" t="s">
        <v>1045</v>
      </c>
      <c r="C1077" s="1">
        <v>70</v>
      </c>
      <c r="D1077" s="1" t="s">
        <v>214</v>
      </c>
      <c r="E1077" s="31">
        <v>378476.58745697729</v>
      </c>
      <c r="F1077" s="31">
        <v>635563.45776987553</v>
      </c>
      <c r="G1077" s="31">
        <v>757756.2146751557</v>
      </c>
      <c r="H1077" s="31">
        <v>857496.00249048695</v>
      </c>
      <c r="I1077" s="31">
        <f t="shared" si="224"/>
        <v>657323.06559812394</v>
      </c>
      <c r="J1077" s="38">
        <f t="shared" si="225"/>
        <v>0.62365543179163707</v>
      </c>
      <c r="K1077" s="31">
        <v>8741296.9686422721</v>
      </c>
      <c r="L1077" s="31">
        <v>9665482.499964349</v>
      </c>
      <c r="M1077" s="31">
        <v>10605358.265809959</v>
      </c>
      <c r="N1077" s="31">
        <v>11037365.41195694</v>
      </c>
      <c r="O1077" s="31">
        <f t="shared" si="226"/>
        <v>10012375.786593381</v>
      </c>
      <c r="P1077" s="7">
        <f t="shared" si="227"/>
        <v>0.13419803941162617</v>
      </c>
      <c r="Q1077" s="26">
        <v>0.28174427198817442</v>
      </c>
      <c r="R1077" s="8">
        <v>346.89999389648438</v>
      </c>
      <c r="S1077" s="7">
        <f t="shared" si="228"/>
        <v>0.77453780900349289</v>
      </c>
      <c r="T1077" s="38">
        <f t="shared" si="229"/>
        <v>0.39682670680109783</v>
      </c>
      <c r="U1077" s="31">
        <v>10337.529296875</v>
      </c>
      <c r="V1077" s="31">
        <v>12732.69921875</v>
      </c>
      <c r="W1077" s="31">
        <v>63193.33203125</v>
      </c>
      <c r="X1077" s="31">
        <v>3852.40380859375</v>
      </c>
      <c r="Y1077" s="31">
        <f t="shared" si="230"/>
        <v>22528.991088867188</v>
      </c>
      <c r="Z1077" s="7">
        <f t="shared" si="231"/>
        <v>0.47972861196920463</v>
      </c>
      <c r="AA1077" s="31" t="s">
        <v>1085</v>
      </c>
      <c r="AB1077" s="31" t="s">
        <v>1088</v>
      </c>
      <c r="AC1077" s="31" t="s">
        <v>1088</v>
      </c>
      <c r="AD1077" s="31">
        <f t="shared" si="232"/>
        <v>0</v>
      </c>
      <c r="AE1077" s="31">
        <f t="shared" si="233"/>
        <v>1</v>
      </c>
      <c r="AF1077" s="7">
        <f t="shared" si="234"/>
        <v>0.5</v>
      </c>
      <c r="AG1077" s="38">
        <f t="shared" si="235"/>
        <v>0.48986430598460229</v>
      </c>
      <c r="AH1077" s="38">
        <f t="shared" si="236"/>
        <v>50.344881485911245</v>
      </c>
      <c r="AI1077" s="38" t="str">
        <f t="shared" si="237"/>
        <v>G4</v>
      </c>
    </row>
    <row r="1078" spans="1:35" x14ac:dyDescent="0.25">
      <c r="A1078" s="1">
        <v>85325</v>
      </c>
      <c r="B1078" s="1" t="s">
        <v>409</v>
      </c>
      <c r="C1078" s="1">
        <v>85</v>
      </c>
      <c r="D1078" s="1" t="s">
        <v>114</v>
      </c>
      <c r="E1078" s="31">
        <v>407462.43888863403</v>
      </c>
      <c r="F1078" s="31">
        <v>558761.50813947339</v>
      </c>
      <c r="G1078" s="31">
        <v>1298475.4100505577</v>
      </c>
      <c r="H1078" s="31">
        <v>1304496.324091509</v>
      </c>
      <c r="I1078" s="31">
        <f t="shared" si="224"/>
        <v>892298.92029254348</v>
      </c>
      <c r="J1078" s="38">
        <f t="shared" si="225"/>
        <v>0.84977672922768499</v>
      </c>
      <c r="K1078" s="31">
        <v>96436406.76743257</v>
      </c>
      <c r="L1078" s="31">
        <v>194312900.58204141</v>
      </c>
      <c r="M1078" s="31">
        <v>234228003.40083277</v>
      </c>
      <c r="N1078" s="31">
        <v>108380399.65356579</v>
      </c>
      <c r="O1078" s="31">
        <f t="shared" si="226"/>
        <v>158339427.60096812</v>
      </c>
      <c r="P1078" s="7">
        <f t="shared" si="227"/>
        <v>1</v>
      </c>
      <c r="Q1078" s="26">
        <v>0.29329213338483329</v>
      </c>
      <c r="R1078" s="8">
        <v>211.30000305175781</v>
      </c>
      <c r="S1078" s="7">
        <f t="shared" si="228"/>
        <v>0.47177816167669423</v>
      </c>
      <c r="T1078" s="38">
        <f t="shared" si="229"/>
        <v>0.58835676502050915</v>
      </c>
      <c r="U1078" s="31">
        <v>14779.7607421875</v>
      </c>
      <c r="V1078" s="31">
        <v>8195.6240234375</v>
      </c>
      <c r="W1078" s="31">
        <v>0</v>
      </c>
      <c r="X1078" s="31">
        <v>4514.484375</v>
      </c>
      <c r="Y1078" s="31">
        <f t="shared" si="230"/>
        <v>6872.46728515625</v>
      </c>
      <c r="Z1078" s="7">
        <f t="shared" si="231"/>
        <v>0.14634118227961682</v>
      </c>
      <c r="AA1078" s="31" t="s">
        <v>1087</v>
      </c>
      <c r="AB1078" s="31" t="s">
        <v>1088</v>
      </c>
      <c r="AC1078" s="31" t="s">
        <v>1087</v>
      </c>
      <c r="AD1078" s="31">
        <f t="shared" si="232"/>
        <v>0</v>
      </c>
      <c r="AE1078" s="31">
        <f t="shared" si="233"/>
        <v>0</v>
      </c>
      <c r="AF1078" s="7">
        <f t="shared" si="234"/>
        <v>0</v>
      </c>
      <c r="AG1078" s="38">
        <f t="shared" si="235"/>
        <v>7.3170591139808408E-2</v>
      </c>
      <c r="AH1078" s="38">
        <f t="shared" si="236"/>
        <v>50.376802846266742</v>
      </c>
      <c r="AI1078" s="38" t="str">
        <f t="shared" si="237"/>
        <v>G4</v>
      </c>
    </row>
    <row r="1079" spans="1:35" x14ac:dyDescent="0.25">
      <c r="A1079" s="1">
        <v>17495</v>
      </c>
      <c r="B1079" s="1" t="s">
        <v>161</v>
      </c>
      <c r="C1079" s="1">
        <v>17</v>
      </c>
      <c r="D1079" s="1" t="s">
        <v>96</v>
      </c>
      <c r="E1079" s="31">
        <v>155751.0742735872</v>
      </c>
      <c r="F1079" s="31">
        <v>328377.08137737686</v>
      </c>
      <c r="G1079" s="31">
        <v>194307.61516931831</v>
      </c>
      <c r="H1079" s="31">
        <v>212358.80509117007</v>
      </c>
      <c r="I1079" s="31">
        <f t="shared" si="224"/>
        <v>222698.64397786313</v>
      </c>
      <c r="J1079" s="38">
        <f t="shared" si="225"/>
        <v>0.20540889219728911</v>
      </c>
      <c r="K1079" s="31">
        <v>32675520.539091181</v>
      </c>
      <c r="L1079" s="31">
        <v>36445759.182117239</v>
      </c>
      <c r="M1079" s="31">
        <v>39111063.716816559</v>
      </c>
      <c r="N1079" s="31">
        <v>40525842.611595623</v>
      </c>
      <c r="O1079" s="31">
        <f t="shared" si="226"/>
        <v>37189546.51240515</v>
      </c>
      <c r="P1079" s="7">
        <f t="shared" si="227"/>
        <v>0.59814144983921513</v>
      </c>
      <c r="Q1079" s="26">
        <v>0.67414496391590839</v>
      </c>
      <c r="R1079" s="8">
        <v>253.10000610351563</v>
      </c>
      <c r="S1079" s="7">
        <f t="shared" si="228"/>
        <v>0.56510673864319827</v>
      </c>
      <c r="T1079" s="38">
        <f t="shared" si="229"/>
        <v>0.61246438413277393</v>
      </c>
      <c r="U1079" s="31">
        <v>0</v>
      </c>
      <c r="V1079" s="31">
        <v>27865.703125</v>
      </c>
      <c r="W1079" s="31">
        <v>2068.69482421875</v>
      </c>
      <c r="X1079" s="31">
        <v>44740.03515625</v>
      </c>
      <c r="Y1079" s="31">
        <f t="shared" si="230"/>
        <v>18668.608276367188</v>
      </c>
      <c r="Z1079" s="7">
        <f t="shared" si="231"/>
        <v>0.39752625852136014</v>
      </c>
      <c r="AA1079" s="31" t="s">
        <v>1085</v>
      </c>
      <c r="AB1079" s="31" t="s">
        <v>1086</v>
      </c>
      <c r="AC1079" s="31" t="s">
        <v>1087</v>
      </c>
      <c r="AD1079" s="31">
        <f t="shared" si="232"/>
        <v>1</v>
      </c>
      <c r="AE1079" s="31">
        <f t="shared" si="233"/>
        <v>2</v>
      </c>
      <c r="AF1079" s="7">
        <f t="shared" si="234"/>
        <v>1</v>
      </c>
      <c r="AG1079" s="38">
        <f t="shared" si="235"/>
        <v>0.69876312926068007</v>
      </c>
      <c r="AH1079" s="38">
        <f t="shared" si="236"/>
        <v>50.554546853024775</v>
      </c>
      <c r="AI1079" s="38" t="str">
        <f t="shared" si="237"/>
        <v>G4</v>
      </c>
    </row>
    <row r="1080" spans="1:35" x14ac:dyDescent="0.25">
      <c r="A1080" s="1">
        <v>50006</v>
      </c>
      <c r="B1080" s="1" t="s">
        <v>880</v>
      </c>
      <c r="C1080" s="1">
        <v>50</v>
      </c>
      <c r="D1080" s="1" t="s">
        <v>145</v>
      </c>
      <c r="E1080" s="31">
        <v>423970.731109277</v>
      </c>
      <c r="F1080" s="31">
        <v>436982.81580031937</v>
      </c>
      <c r="G1080" s="31">
        <v>464369.03387642821</v>
      </c>
      <c r="H1080" s="31">
        <v>622961.5048129526</v>
      </c>
      <c r="I1080" s="31">
        <f t="shared" si="224"/>
        <v>487071.02139974426</v>
      </c>
      <c r="J1080" s="38">
        <f t="shared" si="225"/>
        <v>0.45981896793307503</v>
      </c>
      <c r="K1080" s="31">
        <v>94497429.310828239</v>
      </c>
      <c r="L1080" s="31">
        <v>94730038.058766395</v>
      </c>
      <c r="M1080" s="31">
        <v>53154502.631569207</v>
      </c>
      <c r="N1080" s="31">
        <v>66553099.629367255</v>
      </c>
      <c r="O1080" s="31">
        <f t="shared" si="226"/>
        <v>77233767.407632768</v>
      </c>
      <c r="P1080" s="7">
        <f t="shared" si="227"/>
        <v>1</v>
      </c>
      <c r="Q1080" s="26">
        <v>0.84380443618627332</v>
      </c>
      <c r="R1080" s="8">
        <v>468.39999389648438</v>
      </c>
      <c r="S1080" s="7">
        <f t="shared" si="228"/>
        <v>1</v>
      </c>
      <c r="T1080" s="38">
        <f t="shared" si="229"/>
        <v>0.94793481206209107</v>
      </c>
      <c r="U1080" s="31">
        <v>649.10394287109375</v>
      </c>
      <c r="V1080" s="31">
        <v>26858.8203125</v>
      </c>
      <c r="W1080" s="31">
        <v>0</v>
      </c>
      <c r="X1080" s="31">
        <v>16022.03515625</v>
      </c>
      <c r="Y1080" s="31">
        <f t="shared" si="230"/>
        <v>10882.489852905273</v>
      </c>
      <c r="Z1080" s="7">
        <f t="shared" si="231"/>
        <v>0.23172993993872218</v>
      </c>
      <c r="AA1080" s="31" t="s">
        <v>1087</v>
      </c>
      <c r="AB1080" s="31" t="s">
        <v>1087</v>
      </c>
      <c r="AC1080" s="31" t="s">
        <v>1087</v>
      </c>
      <c r="AD1080" s="31">
        <f t="shared" si="232"/>
        <v>0</v>
      </c>
      <c r="AE1080" s="31">
        <f t="shared" si="233"/>
        <v>0</v>
      </c>
      <c r="AF1080" s="7">
        <f t="shared" si="234"/>
        <v>0</v>
      </c>
      <c r="AG1080" s="38">
        <f t="shared" si="235"/>
        <v>0.11586496996936109</v>
      </c>
      <c r="AH1080" s="38">
        <f t="shared" si="236"/>
        <v>50.787291665484233</v>
      </c>
      <c r="AI1080" s="38" t="str">
        <f t="shared" si="237"/>
        <v>G4</v>
      </c>
    </row>
    <row r="1081" spans="1:35" x14ac:dyDescent="0.25">
      <c r="A1081" s="1">
        <v>50318</v>
      </c>
      <c r="B1081" s="1" t="s">
        <v>731</v>
      </c>
      <c r="C1081" s="1">
        <v>50</v>
      </c>
      <c r="D1081" s="1" t="s">
        <v>145</v>
      </c>
      <c r="E1081" s="31">
        <v>482016.78329064645</v>
      </c>
      <c r="F1081" s="31">
        <v>630405.25858322461</v>
      </c>
      <c r="G1081" s="31">
        <v>677343.99778514518</v>
      </c>
      <c r="H1081" s="31">
        <v>890001.29903353052</v>
      </c>
      <c r="I1081" s="31">
        <f t="shared" si="224"/>
        <v>669941.83467313671</v>
      </c>
      <c r="J1081" s="38">
        <f t="shared" si="225"/>
        <v>0.63579868982552534</v>
      </c>
      <c r="K1081" s="31">
        <v>64602337.225643016</v>
      </c>
      <c r="L1081" s="31">
        <v>68441575.371222705</v>
      </c>
      <c r="M1081" s="31">
        <v>55647109.016208932</v>
      </c>
      <c r="N1081" s="31">
        <v>66952395.92360881</v>
      </c>
      <c r="O1081" s="31">
        <f t="shared" si="226"/>
        <v>63910854.384170868</v>
      </c>
      <c r="P1081" s="7">
        <f t="shared" si="227"/>
        <v>1</v>
      </c>
      <c r="Q1081" s="26">
        <v>0.72731155242366008</v>
      </c>
      <c r="R1081" s="8">
        <v>477.5</v>
      </c>
      <c r="S1081" s="7">
        <f t="shared" si="228"/>
        <v>1</v>
      </c>
      <c r="T1081" s="38">
        <f t="shared" si="229"/>
        <v>0.90910385080788669</v>
      </c>
      <c r="U1081" s="31">
        <v>1157.9505615234375</v>
      </c>
      <c r="V1081" s="31">
        <v>1462.7413330078125</v>
      </c>
      <c r="W1081" s="31">
        <v>3318.923095703125</v>
      </c>
      <c r="X1081" s="31">
        <v>0</v>
      </c>
      <c r="Y1081" s="31">
        <f t="shared" si="230"/>
        <v>1484.9037475585938</v>
      </c>
      <c r="Z1081" s="7">
        <f t="shared" si="231"/>
        <v>3.1619294930440363E-2</v>
      </c>
      <c r="AA1081" s="31" t="s">
        <v>1087</v>
      </c>
      <c r="AB1081" s="31" t="s">
        <v>1088</v>
      </c>
      <c r="AC1081" s="31" t="s">
        <v>1087</v>
      </c>
      <c r="AD1081" s="31">
        <f t="shared" si="232"/>
        <v>0</v>
      </c>
      <c r="AE1081" s="31">
        <f t="shared" si="233"/>
        <v>0</v>
      </c>
      <c r="AF1081" s="7">
        <f t="shared" si="234"/>
        <v>0</v>
      </c>
      <c r="AG1081" s="38">
        <f t="shared" si="235"/>
        <v>1.5809647465220181E-2</v>
      </c>
      <c r="AH1081" s="38">
        <f t="shared" si="236"/>
        <v>52.023739603287744</v>
      </c>
      <c r="AI1081" s="38" t="str">
        <f t="shared" si="237"/>
        <v>G4</v>
      </c>
    </row>
    <row r="1082" spans="1:35" x14ac:dyDescent="0.25">
      <c r="A1082" s="1">
        <v>5212</v>
      </c>
      <c r="B1082" s="1" t="s">
        <v>726</v>
      </c>
      <c r="C1082" s="1">
        <v>5</v>
      </c>
      <c r="D1082" s="1" t="s">
        <v>15</v>
      </c>
      <c r="E1082" s="31">
        <v>401172.98123171908</v>
      </c>
      <c r="F1082" s="31">
        <v>438559.07436238206</v>
      </c>
      <c r="G1082" s="31">
        <v>456955.90708470019</v>
      </c>
      <c r="H1082" s="31">
        <v>470826.79754080315</v>
      </c>
      <c r="I1082" s="31">
        <f t="shared" si="224"/>
        <v>441878.69005490112</v>
      </c>
      <c r="J1082" s="38">
        <f t="shared" si="225"/>
        <v>0.41632961192607082</v>
      </c>
      <c r="K1082" s="31">
        <v>11619395.579702223</v>
      </c>
      <c r="L1082" s="31">
        <v>11117038.121540215</v>
      </c>
      <c r="M1082" s="31">
        <v>11951375.513352042</v>
      </c>
      <c r="N1082" s="31">
        <v>12350167.169801421</v>
      </c>
      <c r="O1082" s="31">
        <f t="shared" si="226"/>
        <v>11759494.096098976</v>
      </c>
      <c r="P1082" s="7">
        <f t="shared" si="227"/>
        <v>0.16402322007926165</v>
      </c>
      <c r="Q1082" s="26">
        <v>0.87323461927631862</v>
      </c>
      <c r="R1082" s="8">
        <v>177.69999694824219</v>
      </c>
      <c r="S1082" s="7">
        <f t="shared" si="228"/>
        <v>0.39675805338091047</v>
      </c>
      <c r="T1082" s="38">
        <f t="shared" si="229"/>
        <v>0.47800529757883026</v>
      </c>
      <c r="U1082" s="31">
        <v>27876.861328125</v>
      </c>
      <c r="V1082" s="31">
        <v>6444.58056640625</v>
      </c>
      <c r="W1082" s="31">
        <v>14164.9208984375</v>
      </c>
      <c r="X1082" s="31">
        <v>14899.94140625</v>
      </c>
      <c r="Y1082" s="31">
        <f t="shared" si="230"/>
        <v>15846.576049804688</v>
      </c>
      <c r="Z1082" s="7">
        <f t="shared" si="231"/>
        <v>0.33743437080029021</v>
      </c>
      <c r="AA1082" s="31" t="s">
        <v>1085</v>
      </c>
      <c r="AB1082" s="31" t="s">
        <v>1086</v>
      </c>
      <c r="AC1082" s="31" t="s">
        <v>1088</v>
      </c>
      <c r="AD1082" s="31">
        <f t="shared" si="232"/>
        <v>1</v>
      </c>
      <c r="AE1082" s="31">
        <f t="shared" si="233"/>
        <v>2</v>
      </c>
      <c r="AF1082" s="7">
        <f t="shared" si="234"/>
        <v>1</v>
      </c>
      <c r="AG1082" s="38">
        <f t="shared" si="235"/>
        <v>0.66871718540014513</v>
      </c>
      <c r="AH1082" s="38">
        <f t="shared" si="236"/>
        <v>52.101736496834882</v>
      </c>
      <c r="AI1082" s="38" t="str">
        <f t="shared" si="237"/>
        <v>G4</v>
      </c>
    </row>
    <row r="1083" spans="1:35" x14ac:dyDescent="0.25">
      <c r="A1083" s="1">
        <v>25799</v>
      </c>
      <c r="B1083" s="1" t="s">
        <v>1021</v>
      </c>
      <c r="C1083" s="1">
        <v>25</v>
      </c>
      <c r="D1083" s="1" t="s">
        <v>61</v>
      </c>
      <c r="E1083" s="31">
        <v>1169054.8427595948</v>
      </c>
      <c r="F1083" s="31">
        <v>1529461.4353197797</v>
      </c>
      <c r="G1083" s="31">
        <v>2157842.2471622298</v>
      </c>
      <c r="H1083" s="31">
        <v>1773190.7025975802</v>
      </c>
      <c r="I1083" s="31">
        <f t="shared" si="224"/>
        <v>1657387.306959796</v>
      </c>
      <c r="J1083" s="38">
        <f t="shared" si="225"/>
        <v>1</v>
      </c>
      <c r="K1083" s="31">
        <v>39637953.84944313</v>
      </c>
      <c r="L1083" s="31">
        <v>37526398.778784655</v>
      </c>
      <c r="M1083" s="31">
        <v>26454712.092531819</v>
      </c>
      <c r="N1083" s="31">
        <v>41154283.940949924</v>
      </c>
      <c r="O1083" s="31">
        <f t="shared" si="226"/>
        <v>36193337.165427379</v>
      </c>
      <c r="P1083" s="7">
        <f t="shared" si="227"/>
        <v>0.58113508936852265</v>
      </c>
      <c r="Q1083" s="26">
        <v>0.47463348279510303</v>
      </c>
      <c r="R1083" s="8">
        <v>190.39999389648438</v>
      </c>
      <c r="S1083" s="7">
        <f t="shared" si="228"/>
        <v>0.42511385615898095</v>
      </c>
      <c r="T1083" s="38">
        <f t="shared" si="229"/>
        <v>0.49362747610753549</v>
      </c>
      <c r="U1083" s="31">
        <v>24665.380859375</v>
      </c>
      <c r="V1083" s="31">
        <v>2141.70947265625</v>
      </c>
      <c r="W1083" s="31">
        <v>0</v>
      </c>
      <c r="X1083" s="31">
        <v>0</v>
      </c>
      <c r="Y1083" s="31">
        <f t="shared" si="230"/>
        <v>6701.7725830078125</v>
      </c>
      <c r="Z1083" s="7">
        <f t="shared" si="231"/>
        <v>0.14270643750968204</v>
      </c>
      <c r="AA1083" s="31" t="s">
        <v>1087</v>
      </c>
      <c r="AB1083" s="31" t="s">
        <v>1088</v>
      </c>
      <c r="AC1083" s="31" t="s">
        <v>1087</v>
      </c>
      <c r="AD1083" s="31">
        <f t="shared" si="232"/>
        <v>0</v>
      </c>
      <c r="AE1083" s="31">
        <f t="shared" si="233"/>
        <v>0</v>
      </c>
      <c r="AF1083" s="7">
        <f t="shared" si="234"/>
        <v>0</v>
      </c>
      <c r="AG1083" s="38">
        <f t="shared" si="235"/>
        <v>7.1353218754841019E-2</v>
      </c>
      <c r="AH1083" s="38">
        <f t="shared" si="236"/>
        <v>52.166023162079213</v>
      </c>
      <c r="AI1083" s="38" t="str">
        <f t="shared" si="237"/>
        <v>G4</v>
      </c>
    </row>
    <row r="1084" spans="1:35" x14ac:dyDescent="0.25">
      <c r="A1084" s="1">
        <v>8001</v>
      </c>
      <c r="B1084" s="1" t="s">
        <v>1039</v>
      </c>
      <c r="C1084" s="1">
        <v>8</v>
      </c>
      <c r="D1084" s="1" t="s">
        <v>1102</v>
      </c>
      <c r="E1084" s="31">
        <v>687701.22835069557</v>
      </c>
      <c r="F1084" s="31">
        <v>662555.12831244001</v>
      </c>
      <c r="G1084" s="31">
        <v>690684.34480722714</v>
      </c>
      <c r="H1084" s="31">
        <v>696251.43622150633</v>
      </c>
      <c r="I1084" s="31">
        <f t="shared" si="224"/>
        <v>684298.03442296723</v>
      </c>
      <c r="J1084" s="38">
        <f t="shared" si="225"/>
        <v>0.64961390721415613</v>
      </c>
      <c r="K1084" s="31">
        <v>14144269.600322349</v>
      </c>
      <c r="L1084" s="31">
        <v>14966303.242840132</v>
      </c>
      <c r="M1084" s="31">
        <v>15723394.803732732</v>
      </c>
      <c r="N1084" s="31">
        <v>16477612.603325972</v>
      </c>
      <c r="O1084" s="31">
        <f t="shared" si="226"/>
        <v>15327895.062555296</v>
      </c>
      <c r="P1084" s="7">
        <f t="shared" si="227"/>
        <v>0.22493964625376733</v>
      </c>
      <c r="Q1084" s="26">
        <v>0.99653501302858083</v>
      </c>
      <c r="R1084" s="8">
        <v>258</v>
      </c>
      <c r="S1084" s="7">
        <f t="shared" si="228"/>
        <v>0.57604715548807717</v>
      </c>
      <c r="T1084" s="38">
        <f t="shared" si="229"/>
        <v>0.59917393825680854</v>
      </c>
      <c r="U1084" s="31">
        <v>15952.0068359375</v>
      </c>
      <c r="V1084" s="31">
        <v>2965.638916015625</v>
      </c>
      <c r="W1084" s="31">
        <v>0</v>
      </c>
      <c r="X1084" s="31">
        <v>9391.4091796875</v>
      </c>
      <c r="Y1084" s="31">
        <f t="shared" si="230"/>
        <v>7077.2637329101563</v>
      </c>
      <c r="Z1084" s="7">
        <f t="shared" si="231"/>
        <v>0.15070208398310028</v>
      </c>
      <c r="AA1084" s="31" t="s">
        <v>1085</v>
      </c>
      <c r="AB1084" s="31" t="s">
        <v>1088</v>
      </c>
      <c r="AC1084" s="31" t="s">
        <v>1087</v>
      </c>
      <c r="AD1084" s="31">
        <f t="shared" si="232"/>
        <v>0</v>
      </c>
      <c r="AE1084" s="31">
        <f t="shared" si="233"/>
        <v>1</v>
      </c>
      <c r="AF1084" s="7">
        <f t="shared" si="234"/>
        <v>0.5</v>
      </c>
      <c r="AG1084" s="38">
        <f t="shared" si="235"/>
        <v>0.32535104199155013</v>
      </c>
      <c r="AH1084" s="38">
        <f t="shared" si="236"/>
        <v>52.471296248750498</v>
      </c>
      <c r="AI1084" s="38" t="str">
        <f t="shared" si="237"/>
        <v>C</v>
      </c>
    </row>
    <row r="1085" spans="1:35" x14ac:dyDescent="0.25">
      <c r="A1085" s="1">
        <v>66001</v>
      </c>
      <c r="B1085" s="1" t="s">
        <v>706</v>
      </c>
      <c r="C1085" s="1">
        <v>66</v>
      </c>
      <c r="D1085" s="1" t="s">
        <v>38</v>
      </c>
      <c r="E1085" s="31">
        <v>358249.45709513349</v>
      </c>
      <c r="F1085" s="31">
        <v>428877.67178496532</v>
      </c>
      <c r="G1085" s="31">
        <v>499339.43850543292</v>
      </c>
      <c r="H1085" s="31">
        <v>577716.78401531477</v>
      </c>
      <c r="I1085" s="31">
        <f t="shared" si="224"/>
        <v>466045.83785021165</v>
      </c>
      <c r="J1085" s="38">
        <f t="shared" si="225"/>
        <v>0.43958607298634045</v>
      </c>
      <c r="K1085" s="31">
        <v>11339830.132357994</v>
      </c>
      <c r="L1085" s="31">
        <v>12362144.392318148</v>
      </c>
      <c r="M1085" s="31">
        <v>12891976.450662682</v>
      </c>
      <c r="N1085" s="31">
        <v>13428327.701354202</v>
      </c>
      <c r="O1085" s="31">
        <f t="shared" si="226"/>
        <v>12505569.669173256</v>
      </c>
      <c r="P1085" s="7">
        <f t="shared" si="227"/>
        <v>0.17675952914178125</v>
      </c>
      <c r="Q1085" s="26">
        <v>0.84364326294898773</v>
      </c>
      <c r="R1085" s="8">
        <v>390.79998779296875</v>
      </c>
      <c r="S1085" s="7">
        <f t="shared" si="228"/>
        <v>0.8725551214454067</v>
      </c>
      <c r="T1085" s="38">
        <f t="shared" si="229"/>
        <v>0.63098597117872524</v>
      </c>
      <c r="U1085" s="31">
        <v>210.08183288574219</v>
      </c>
      <c r="V1085" s="31">
        <v>271.7420654296875</v>
      </c>
      <c r="W1085" s="31">
        <v>0</v>
      </c>
      <c r="X1085" s="31">
        <v>1262.63818359375</v>
      </c>
      <c r="Y1085" s="31">
        <f t="shared" si="230"/>
        <v>436.11552047729492</v>
      </c>
      <c r="Z1085" s="7">
        <f t="shared" si="231"/>
        <v>9.2865717986006738E-3</v>
      </c>
      <c r="AA1085" s="31" t="s">
        <v>1085</v>
      </c>
      <c r="AB1085" s="31" t="s">
        <v>1086</v>
      </c>
      <c r="AC1085" s="31" t="s">
        <v>1086</v>
      </c>
      <c r="AD1085" s="31">
        <f t="shared" si="232"/>
        <v>1</v>
      </c>
      <c r="AE1085" s="31">
        <f t="shared" si="233"/>
        <v>2</v>
      </c>
      <c r="AF1085" s="7">
        <f t="shared" si="234"/>
        <v>1</v>
      </c>
      <c r="AG1085" s="38">
        <f t="shared" si="235"/>
        <v>0.5046432858993003</v>
      </c>
      <c r="AH1085" s="38">
        <f t="shared" si="236"/>
        <v>52.507177668812197</v>
      </c>
      <c r="AI1085" s="38" t="str">
        <f t="shared" si="237"/>
        <v>C</v>
      </c>
    </row>
    <row r="1086" spans="1:35" x14ac:dyDescent="0.25">
      <c r="A1086" s="1">
        <v>5360</v>
      </c>
      <c r="B1086" s="1" t="s">
        <v>1094</v>
      </c>
      <c r="C1086" s="1">
        <v>5</v>
      </c>
      <c r="D1086" s="1" t="s">
        <v>15</v>
      </c>
      <c r="E1086" s="31">
        <v>662940.5274928984</v>
      </c>
      <c r="F1086" s="31">
        <v>785871.10422178742</v>
      </c>
      <c r="G1086" s="31">
        <v>768381.11928006832</v>
      </c>
      <c r="H1086" s="31">
        <v>763820.04506470019</v>
      </c>
      <c r="I1086" s="31">
        <f t="shared" si="224"/>
        <v>745253.19901486358</v>
      </c>
      <c r="J1086" s="38">
        <f t="shared" si="225"/>
        <v>0.70827210816366326</v>
      </c>
      <c r="K1086" s="31">
        <v>18573018.322002642</v>
      </c>
      <c r="L1086" s="31">
        <v>18233614.016637266</v>
      </c>
      <c r="M1086" s="31">
        <v>19098514.747562531</v>
      </c>
      <c r="N1086" s="31">
        <v>21680447.93454938</v>
      </c>
      <c r="O1086" s="31">
        <f t="shared" si="226"/>
        <v>19396398.755187955</v>
      </c>
      <c r="P1086" s="7">
        <f t="shared" si="227"/>
        <v>0.29439336156286355</v>
      </c>
      <c r="Q1086" s="26">
        <v>0.91491538205942857</v>
      </c>
      <c r="R1086" s="8">
        <v>321.70001220703125</v>
      </c>
      <c r="S1086" s="7">
        <f t="shared" si="228"/>
        <v>0.71827277888503893</v>
      </c>
      <c r="T1086" s="38">
        <f t="shared" si="229"/>
        <v>0.64252717416911043</v>
      </c>
      <c r="U1086" s="31">
        <v>4.586216926574707</v>
      </c>
      <c r="V1086" s="31">
        <v>0</v>
      </c>
      <c r="W1086" s="31">
        <v>0</v>
      </c>
      <c r="X1086" s="31">
        <v>0</v>
      </c>
      <c r="Y1086" s="31">
        <f t="shared" si="230"/>
        <v>1.1465542316436768</v>
      </c>
      <c r="Z1086" s="7">
        <f t="shared" si="231"/>
        <v>2.4414536271251019E-5</v>
      </c>
      <c r="AA1086" s="31" t="s">
        <v>1087</v>
      </c>
      <c r="AB1086" s="31" t="s">
        <v>1086</v>
      </c>
      <c r="AC1086" s="31" t="s">
        <v>1086</v>
      </c>
      <c r="AD1086" s="31">
        <f t="shared" si="232"/>
        <v>1</v>
      </c>
      <c r="AE1086" s="31">
        <f t="shared" si="233"/>
        <v>1</v>
      </c>
      <c r="AF1086" s="7">
        <f t="shared" si="234"/>
        <v>0.5</v>
      </c>
      <c r="AG1086" s="38">
        <f t="shared" si="235"/>
        <v>0.25001220726813561</v>
      </c>
      <c r="AH1086" s="38">
        <f t="shared" si="236"/>
        <v>53.360382986696976</v>
      </c>
      <c r="AI1086" s="38" t="str">
        <f t="shared" si="237"/>
        <v>G4</v>
      </c>
    </row>
    <row r="1087" spans="1:35" x14ac:dyDescent="0.25">
      <c r="A1087" s="1">
        <v>13160</v>
      </c>
      <c r="B1087" s="1" t="s">
        <v>206</v>
      </c>
      <c r="C1087" s="1">
        <v>13</v>
      </c>
      <c r="D1087" s="1" t="s">
        <v>222</v>
      </c>
      <c r="E1087" s="31">
        <v>852979.92852369894</v>
      </c>
      <c r="F1087" s="31">
        <v>519614.02623612504</v>
      </c>
      <c r="G1087" s="31">
        <v>137002.26801828764</v>
      </c>
      <c r="H1087" s="31">
        <v>612186.37913797749</v>
      </c>
      <c r="I1087" s="31">
        <f t="shared" si="224"/>
        <v>530445.6504790223</v>
      </c>
      <c r="J1087" s="38">
        <f t="shared" si="225"/>
        <v>0.50155911785600504</v>
      </c>
      <c r="K1087" s="31">
        <v>108259597.38950358</v>
      </c>
      <c r="L1087" s="31">
        <v>106818842.06274742</v>
      </c>
      <c r="M1087" s="31">
        <v>65651755.955837779</v>
      </c>
      <c r="N1087" s="31">
        <v>53678591.948206283</v>
      </c>
      <c r="O1087" s="31">
        <f t="shared" si="226"/>
        <v>83602196.839073777</v>
      </c>
      <c r="P1087" s="7">
        <f t="shared" si="227"/>
        <v>1</v>
      </c>
      <c r="Q1087" s="26">
        <v>0.47277843922502433</v>
      </c>
      <c r="R1087" s="8">
        <v>155.39999389648438</v>
      </c>
      <c r="S1087" s="7">
        <f t="shared" si="228"/>
        <v>0.34696792421292394</v>
      </c>
      <c r="T1087" s="38">
        <f t="shared" si="229"/>
        <v>0.60658212114598276</v>
      </c>
      <c r="U1087" s="31">
        <v>0</v>
      </c>
      <c r="V1087" s="31">
        <v>195956.59375</v>
      </c>
      <c r="W1087" s="31">
        <v>0</v>
      </c>
      <c r="X1087" s="31">
        <v>0</v>
      </c>
      <c r="Y1087" s="31">
        <f t="shared" si="230"/>
        <v>48989.1484375</v>
      </c>
      <c r="Z1087" s="7">
        <f t="shared" si="231"/>
        <v>1</v>
      </c>
      <c r="AA1087" s="31" t="s">
        <v>1087</v>
      </c>
      <c r="AB1087" s="31" t="s">
        <v>1088</v>
      </c>
      <c r="AC1087" s="31" t="s">
        <v>1088</v>
      </c>
      <c r="AD1087" s="31">
        <f t="shared" si="232"/>
        <v>0</v>
      </c>
      <c r="AE1087" s="31">
        <f t="shared" si="233"/>
        <v>0</v>
      </c>
      <c r="AF1087" s="7">
        <f t="shared" si="234"/>
        <v>0</v>
      </c>
      <c r="AG1087" s="38">
        <f t="shared" si="235"/>
        <v>0.5</v>
      </c>
      <c r="AH1087" s="38">
        <f t="shared" si="236"/>
        <v>53.604707966732924</v>
      </c>
      <c r="AI1087" s="38" t="str">
        <f t="shared" si="237"/>
        <v>G4</v>
      </c>
    </row>
    <row r="1088" spans="1:35" x14ac:dyDescent="0.25">
      <c r="A1088" s="1">
        <v>85263</v>
      </c>
      <c r="B1088" s="1" t="s">
        <v>521</v>
      </c>
      <c r="C1088" s="1">
        <v>85</v>
      </c>
      <c r="D1088" s="1" t="s">
        <v>114</v>
      </c>
      <c r="E1088" s="31">
        <v>487336.28465826251</v>
      </c>
      <c r="F1088" s="31">
        <v>489502.40082680882</v>
      </c>
      <c r="G1088" s="31">
        <v>942501.35777538724</v>
      </c>
      <c r="H1088" s="31">
        <v>628959.49105695111</v>
      </c>
      <c r="I1088" s="31">
        <f t="shared" si="224"/>
        <v>637074.8835793524</v>
      </c>
      <c r="J1088" s="38">
        <f t="shared" si="225"/>
        <v>0.60417025875221919</v>
      </c>
      <c r="K1088" s="31">
        <v>75620786.803055927</v>
      </c>
      <c r="L1088" s="31">
        <v>49408152.27360002</v>
      </c>
      <c r="M1088" s="31">
        <v>24591324.86863219</v>
      </c>
      <c r="N1088" s="31">
        <v>13225017.871517621</v>
      </c>
      <c r="O1088" s="31">
        <f t="shared" si="226"/>
        <v>40711320.454201445</v>
      </c>
      <c r="P1088" s="7">
        <f t="shared" si="227"/>
        <v>0.6582619027662806</v>
      </c>
      <c r="Q1088" s="26">
        <v>0.50107309683120815</v>
      </c>
      <c r="R1088" s="8">
        <v>446</v>
      </c>
      <c r="S1088" s="7">
        <f t="shared" si="228"/>
        <v>0.99580244708404042</v>
      </c>
      <c r="T1088" s="38">
        <f t="shared" si="229"/>
        <v>0.71837914889384302</v>
      </c>
      <c r="U1088" s="31">
        <v>59689.17578125</v>
      </c>
      <c r="V1088" s="31">
        <v>6038.826171875</v>
      </c>
      <c r="W1088" s="31">
        <v>2354.931884765625</v>
      </c>
      <c r="X1088" s="31">
        <v>41554.6015625</v>
      </c>
      <c r="Y1088" s="31">
        <f t="shared" si="230"/>
        <v>27409.383850097656</v>
      </c>
      <c r="Z1088" s="7">
        <f t="shared" si="231"/>
        <v>0.58365088864703574</v>
      </c>
      <c r="AA1088" s="31" t="s">
        <v>1087</v>
      </c>
      <c r="AB1088" s="31" t="s">
        <v>1088</v>
      </c>
      <c r="AC1088" s="31" t="s">
        <v>1087</v>
      </c>
      <c r="AD1088" s="31">
        <f t="shared" si="232"/>
        <v>0</v>
      </c>
      <c r="AE1088" s="31">
        <f t="shared" si="233"/>
        <v>0</v>
      </c>
      <c r="AF1088" s="7">
        <f t="shared" si="234"/>
        <v>0</v>
      </c>
      <c r="AG1088" s="38">
        <f t="shared" si="235"/>
        <v>0.29182544432351787</v>
      </c>
      <c r="AH1088" s="38">
        <f t="shared" si="236"/>
        <v>53.812495065652669</v>
      </c>
      <c r="AI1088" s="38" t="str">
        <f t="shared" si="237"/>
        <v>G4</v>
      </c>
    </row>
    <row r="1089" spans="1:35" x14ac:dyDescent="0.25">
      <c r="A1089" s="1">
        <v>5206</v>
      </c>
      <c r="B1089" s="1" t="s">
        <v>175</v>
      </c>
      <c r="C1089" s="1">
        <v>5</v>
      </c>
      <c r="D1089" s="1" t="s">
        <v>15</v>
      </c>
      <c r="E1089" s="31">
        <v>234194.33878970388</v>
      </c>
      <c r="F1089" s="31">
        <v>279041.66328903422</v>
      </c>
      <c r="G1089" s="31">
        <v>316198.31385187927</v>
      </c>
      <c r="H1089" s="31">
        <v>403196.07432026946</v>
      </c>
      <c r="I1089" s="31">
        <f t="shared" si="224"/>
        <v>308157.5975627217</v>
      </c>
      <c r="J1089" s="38">
        <f t="shared" si="225"/>
        <v>0.28764750980872722</v>
      </c>
      <c r="K1089" s="31">
        <v>10505352.594792072</v>
      </c>
      <c r="L1089" s="31">
        <v>10900256.157152122</v>
      </c>
      <c r="M1089" s="31">
        <v>11197639.307833105</v>
      </c>
      <c r="N1089" s="31">
        <v>11679517.507722663</v>
      </c>
      <c r="O1089" s="31">
        <f t="shared" si="226"/>
        <v>11070691.391874989</v>
      </c>
      <c r="P1089" s="7">
        <f t="shared" si="227"/>
        <v>0.15226462022596962</v>
      </c>
      <c r="Q1089" s="26">
        <v>0.41178169217441524</v>
      </c>
      <c r="R1089" s="8">
        <v>192.60000610351563</v>
      </c>
      <c r="S1089" s="7">
        <f t="shared" si="228"/>
        <v>0.4300259134221569</v>
      </c>
      <c r="T1089" s="38">
        <f t="shared" si="229"/>
        <v>0.33135740860751389</v>
      </c>
      <c r="U1089" s="31">
        <v>39647.7265625</v>
      </c>
      <c r="V1089" s="31">
        <v>93112.0859375</v>
      </c>
      <c r="W1089" s="31">
        <v>126264.140625</v>
      </c>
      <c r="X1089" s="31">
        <v>199777.65625</v>
      </c>
      <c r="Y1089" s="31">
        <f t="shared" si="230"/>
        <v>114700.40234375</v>
      </c>
      <c r="Z1089" s="7">
        <f t="shared" si="231"/>
        <v>1</v>
      </c>
      <c r="AA1089" s="31" t="s">
        <v>1085</v>
      </c>
      <c r="AB1089" s="31" t="s">
        <v>1086</v>
      </c>
      <c r="AC1089" s="31" t="s">
        <v>1088</v>
      </c>
      <c r="AD1089" s="31">
        <f t="shared" si="232"/>
        <v>1</v>
      </c>
      <c r="AE1089" s="31">
        <f t="shared" si="233"/>
        <v>2</v>
      </c>
      <c r="AF1089" s="7">
        <f t="shared" si="234"/>
        <v>1</v>
      </c>
      <c r="AG1089" s="38">
        <f t="shared" si="235"/>
        <v>1</v>
      </c>
      <c r="AH1089" s="38">
        <f t="shared" si="236"/>
        <v>53.966830613874706</v>
      </c>
      <c r="AI1089" s="38" t="str">
        <f t="shared" si="237"/>
        <v>G4</v>
      </c>
    </row>
    <row r="1090" spans="1:35" x14ac:dyDescent="0.25">
      <c r="A1090" s="1">
        <v>50606</v>
      </c>
      <c r="B1090" s="1" t="s">
        <v>878</v>
      </c>
      <c r="C1090" s="1">
        <v>50</v>
      </c>
      <c r="D1090" s="1" t="s">
        <v>145</v>
      </c>
      <c r="E1090" s="31">
        <v>556558.55302523018</v>
      </c>
      <c r="F1090" s="31">
        <v>582493.89965535863</v>
      </c>
      <c r="G1090" s="31">
        <v>587426.10320042563</v>
      </c>
      <c r="H1090" s="31">
        <v>743012.2664136946</v>
      </c>
      <c r="I1090" s="31">
        <f t="shared" si="224"/>
        <v>617372.7055736772</v>
      </c>
      <c r="J1090" s="38">
        <f t="shared" si="225"/>
        <v>0.58521051474467867</v>
      </c>
      <c r="K1090" s="31">
        <v>16646210.539251681</v>
      </c>
      <c r="L1090" s="31">
        <v>18431103.386446383</v>
      </c>
      <c r="M1090" s="31">
        <v>17552193.091059096</v>
      </c>
      <c r="N1090" s="31">
        <v>15889192.175301103</v>
      </c>
      <c r="O1090" s="31">
        <f t="shared" si="226"/>
        <v>17129674.798014566</v>
      </c>
      <c r="P1090" s="7">
        <f t="shared" si="227"/>
        <v>0.25569795600358858</v>
      </c>
      <c r="Q1090" s="26">
        <v>0.69883951316161907</v>
      </c>
      <c r="R1090" s="8">
        <v>448.79998779296875</v>
      </c>
      <c r="S1090" s="7">
        <f t="shared" si="228"/>
        <v>1</v>
      </c>
      <c r="T1090" s="38">
        <f t="shared" si="229"/>
        <v>0.65151248972173592</v>
      </c>
      <c r="U1090" s="31">
        <v>94410.1953125</v>
      </c>
      <c r="V1090" s="31">
        <v>41686.69921875</v>
      </c>
      <c r="W1090" s="31">
        <v>0</v>
      </c>
      <c r="X1090" s="31">
        <v>19448.91015625</v>
      </c>
      <c r="Y1090" s="31">
        <f t="shared" si="230"/>
        <v>38886.451171875</v>
      </c>
      <c r="Z1090" s="7">
        <f t="shared" si="231"/>
        <v>0.82804166291806458</v>
      </c>
      <c r="AA1090" s="31" t="s">
        <v>1087</v>
      </c>
      <c r="AB1090" s="31" t="s">
        <v>1088</v>
      </c>
      <c r="AC1090" s="31" t="s">
        <v>1087</v>
      </c>
      <c r="AD1090" s="31">
        <f t="shared" si="232"/>
        <v>0</v>
      </c>
      <c r="AE1090" s="31">
        <f t="shared" si="233"/>
        <v>0</v>
      </c>
      <c r="AF1090" s="7">
        <f t="shared" si="234"/>
        <v>0</v>
      </c>
      <c r="AG1090" s="38">
        <f t="shared" si="235"/>
        <v>0.41402083145903229</v>
      </c>
      <c r="AH1090" s="38">
        <f t="shared" si="236"/>
        <v>55.024794530848233</v>
      </c>
      <c r="AI1090" s="38" t="str">
        <f t="shared" si="237"/>
        <v>G4</v>
      </c>
    </row>
    <row r="1091" spans="1:35" x14ac:dyDescent="0.25">
      <c r="A1091" s="1">
        <v>25035</v>
      </c>
      <c r="B1091" s="1" t="s">
        <v>481</v>
      </c>
      <c r="C1091" s="1">
        <v>25</v>
      </c>
      <c r="D1091" s="1" t="s">
        <v>61</v>
      </c>
      <c r="E1091" s="31">
        <v>660871.65040422708</v>
      </c>
      <c r="F1091" s="31">
        <v>1297164.3685692225</v>
      </c>
      <c r="G1091" s="31">
        <v>1153961.2126427586</v>
      </c>
      <c r="H1091" s="31">
        <v>1752076.0022676908</v>
      </c>
      <c r="I1091" s="31">
        <f t="shared" ref="I1091:I1154" si="238">AVERAGE(E1091:H1091)</f>
        <v>1216018.3084709747</v>
      </c>
      <c r="J1091" s="38">
        <f t="shared" ref="J1091:J1154" si="239">IF(I1091&gt;$J$1127,1,IF(I1091&lt;$J$1126,0,(I1091-$J$1126)/($J$1127-$J$1126)))</f>
        <v>1</v>
      </c>
      <c r="K1091" s="31">
        <v>9719024.4279469196</v>
      </c>
      <c r="L1091" s="31">
        <v>12433013.886767881</v>
      </c>
      <c r="M1091" s="31">
        <v>11274019.482962675</v>
      </c>
      <c r="N1091" s="31">
        <v>10643389.103043258</v>
      </c>
      <c r="O1091" s="31">
        <f t="shared" ref="O1091:O1154" si="240">AVERAGE(K1091:N1091)</f>
        <v>11017361.725180183</v>
      </c>
      <c r="P1091" s="7">
        <f t="shared" ref="P1091:P1154" si="241">IF(O1091&gt;$P$1127,1,IF(O1091&lt;$P$1126,0,(O1091-$P$1126)/($P$1127-$P$1126)))</f>
        <v>0.15135422570061691</v>
      </c>
      <c r="Q1091" s="26">
        <v>0.42886117788461536</v>
      </c>
      <c r="R1091" s="8">
        <v>301.89999389648438</v>
      </c>
      <c r="S1091" s="7">
        <f t="shared" ref="S1091:S1154" si="242">IF(R1091&gt;$S$1127,1,IF(R1091&lt;$S$1126,0,(R1091-$S$1126)/($S$1127-$S$1126)))</f>
        <v>0.67406446792999097</v>
      </c>
      <c r="T1091" s="38">
        <f t="shared" ref="T1091:T1154" si="243">AVERAGE(P1091,Q1091,S1091)</f>
        <v>0.41809329050507443</v>
      </c>
      <c r="U1091" s="31">
        <v>0</v>
      </c>
      <c r="V1091" s="31">
        <v>0</v>
      </c>
      <c r="W1091" s="31">
        <v>0</v>
      </c>
      <c r="X1091" s="31">
        <v>0</v>
      </c>
      <c r="Y1091" s="31">
        <f t="shared" ref="Y1091:Y1154" si="244">AVERAGE(U1091:X1091)</f>
        <v>0</v>
      </c>
      <c r="Z1091" s="7">
        <f t="shared" ref="Z1091:Z1154" si="245">IF(Y1091&gt;$Z$1127,1,IF(Y1091&lt;$Z$1126,0,(Y1091-$Z$1126)/($Z$1127-$Z$1126)))</f>
        <v>0</v>
      </c>
      <c r="AA1091" s="31" t="s">
        <v>1085</v>
      </c>
      <c r="AB1091" s="31" t="s">
        <v>1088</v>
      </c>
      <c r="AC1091" s="31" t="s">
        <v>1087</v>
      </c>
      <c r="AD1091" s="31">
        <f t="shared" ref="AD1091:AD1154" si="246">IF(OR(AB1091="Adoptado",AC1091="Adoptado"),1,0)</f>
        <v>0</v>
      </c>
      <c r="AE1091" s="31">
        <f t="shared" ref="AE1091:AE1154" si="247">SUM(IF(AA1091="Creado",1,0),AD1091)</f>
        <v>1</v>
      </c>
      <c r="AF1091" s="7">
        <f t="shared" ref="AF1091:AF1154" si="248">AE1091/$AE$1126</f>
        <v>0.5</v>
      </c>
      <c r="AG1091" s="38">
        <f t="shared" ref="AG1091:AG1154" si="249">AVERAGE(Z1091,AF1091)</f>
        <v>0.25</v>
      </c>
      <c r="AH1091" s="38">
        <f t="shared" ref="AH1091:AH1154" si="250">AVERAGE(J1091,T1091,AG1091)*100</f>
        <v>55.603109683502481</v>
      </c>
      <c r="AI1091" s="38" t="str">
        <f t="shared" ref="AI1091:AI1154" si="251">IF(OR(A1091=5001,A1091=8001,A1091=11001,A1091=13001,A1091=17001,A1091=23001,A1091=50001,A1091=52001,A1091=54001,A1091=66001,A1091=68001,A1091=73001,A1091=76001),"C",IF(AH1091&lt;$AI$1126,"G1",IF(AND(AH1091&gt;=$AI$1126,AH1091&lt;$AI$1127),"G2",IF(AND(AH1091&gt;=$AI$1127,AH1091&lt;$AI$1128),"G3","G4"))))</f>
        <v>G4</v>
      </c>
    </row>
    <row r="1092" spans="1:35" x14ac:dyDescent="0.25">
      <c r="A1092" s="1">
        <v>68092</v>
      </c>
      <c r="B1092" s="1" t="s">
        <v>106</v>
      </c>
      <c r="C1092" s="1">
        <v>68</v>
      </c>
      <c r="D1092" s="1" t="s">
        <v>350</v>
      </c>
      <c r="E1092" s="31">
        <v>689056.67141658906</v>
      </c>
      <c r="F1092" s="31">
        <v>859729.35791886901</v>
      </c>
      <c r="G1092" s="31">
        <v>719245.09506043512</v>
      </c>
      <c r="H1092" s="31">
        <v>669665.57512078027</v>
      </c>
      <c r="I1092" s="31">
        <f t="shared" si="238"/>
        <v>734424.17487916828</v>
      </c>
      <c r="J1092" s="38">
        <f t="shared" si="239"/>
        <v>0.6978511523990204</v>
      </c>
      <c r="K1092" s="31">
        <v>10419642.355483966</v>
      </c>
      <c r="L1092" s="31">
        <v>11870508.527727265</v>
      </c>
      <c r="M1092" s="31">
        <v>13222716.864824207</v>
      </c>
      <c r="N1092" s="31">
        <v>17360756.048636615</v>
      </c>
      <c r="O1092" s="31">
        <f t="shared" si="240"/>
        <v>13218405.949168013</v>
      </c>
      <c r="P1092" s="7">
        <f t="shared" si="241"/>
        <v>0.18892840787289888</v>
      </c>
      <c r="Q1092" s="26">
        <v>0.21800391389432486</v>
      </c>
      <c r="R1092" s="8">
        <v>191.10000610351563</v>
      </c>
      <c r="S1092" s="7">
        <f t="shared" si="242"/>
        <v>0.42667680205304015</v>
      </c>
      <c r="T1092" s="38">
        <f t="shared" si="243"/>
        <v>0.27786970794008797</v>
      </c>
      <c r="U1092" s="31">
        <v>0</v>
      </c>
      <c r="V1092" s="31">
        <v>5317.71044921875</v>
      </c>
      <c r="W1092" s="31">
        <v>0</v>
      </c>
      <c r="X1092" s="31">
        <v>73598.4375</v>
      </c>
      <c r="Y1092" s="31">
        <f t="shared" si="244"/>
        <v>19729.036987304688</v>
      </c>
      <c r="Z1092" s="7">
        <f t="shared" si="245"/>
        <v>0.42010685219214045</v>
      </c>
      <c r="AA1092" s="31" t="s">
        <v>1085</v>
      </c>
      <c r="AB1092" s="31" t="s">
        <v>1086</v>
      </c>
      <c r="AC1092" s="31" t="s">
        <v>1087</v>
      </c>
      <c r="AD1092" s="31">
        <f t="shared" si="246"/>
        <v>1</v>
      </c>
      <c r="AE1092" s="31">
        <f t="shared" si="247"/>
        <v>2</v>
      </c>
      <c r="AF1092" s="7">
        <f t="shared" si="248"/>
        <v>1</v>
      </c>
      <c r="AG1092" s="38">
        <f t="shared" si="249"/>
        <v>0.71005342609607025</v>
      </c>
      <c r="AH1092" s="38">
        <f t="shared" si="250"/>
        <v>56.192476214505952</v>
      </c>
      <c r="AI1092" s="38" t="str">
        <f t="shared" si="251"/>
        <v>G4</v>
      </c>
    </row>
    <row r="1093" spans="1:35" x14ac:dyDescent="0.25">
      <c r="A1093" s="1">
        <v>85410</v>
      </c>
      <c r="B1093" s="1" t="s">
        <v>667</v>
      </c>
      <c r="C1093" s="1">
        <v>85</v>
      </c>
      <c r="D1093" s="1" t="s">
        <v>114</v>
      </c>
      <c r="E1093" s="31">
        <v>786861.5407423696</v>
      </c>
      <c r="F1093" s="31">
        <v>747328.50476415211</v>
      </c>
      <c r="G1093" s="31">
        <v>960276.76092064031</v>
      </c>
      <c r="H1093" s="31">
        <v>1248981.3299882368</v>
      </c>
      <c r="I1093" s="31">
        <f t="shared" si="238"/>
        <v>935862.03410384967</v>
      </c>
      <c r="J1093" s="38">
        <f t="shared" si="239"/>
        <v>0.89169826124286655</v>
      </c>
      <c r="K1093" s="31">
        <v>64110528.608015843</v>
      </c>
      <c r="L1093" s="31">
        <v>50100601.661845557</v>
      </c>
      <c r="M1093" s="31">
        <v>128027574.50064814</v>
      </c>
      <c r="N1093" s="31">
        <v>72963026.379972085</v>
      </c>
      <c r="O1093" s="31">
        <f t="shared" si="240"/>
        <v>78800432.78762041</v>
      </c>
      <c r="P1093" s="7">
        <f t="shared" si="241"/>
        <v>1</v>
      </c>
      <c r="Q1093" s="26">
        <v>0.66909766262003989</v>
      </c>
      <c r="R1093" s="8">
        <v>367</v>
      </c>
      <c r="S1093" s="7">
        <f t="shared" si="242"/>
        <v>0.8194159149772261</v>
      </c>
      <c r="T1093" s="38">
        <f t="shared" si="243"/>
        <v>0.8295045258657554</v>
      </c>
      <c r="U1093" s="31">
        <v>0</v>
      </c>
      <c r="V1093" s="31">
        <v>0</v>
      </c>
      <c r="W1093" s="31">
        <v>0</v>
      </c>
      <c r="X1093" s="31">
        <v>0</v>
      </c>
      <c r="Y1093" s="31">
        <f t="shared" si="244"/>
        <v>0</v>
      </c>
      <c r="Z1093" s="7">
        <f t="shared" si="245"/>
        <v>0</v>
      </c>
      <c r="AA1093" s="31" t="s">
        <v>1087</v>
      </c>
      <c r="AB1093" s="31" t="s">
        <v>1087</v>
      </c>
      <c r="AC1093" s="31" t="s">
        <v>1087</v>
      </c>
      <c r="AD1093" s="31">
        <f t="shared" si="246"/>
        <v>0</v>
      </c>
      <c r="AE1093" s="31">
        <f t="shared" si="247"/>
        <v>0</v>
      </c>
      <c r="AF1093" s="7">
        <f t="shared" si="248"/>
        <v>0</v>
      </c>
      <c r="AG1093" s="38">
        <f t="shared" si="249"/>
        <v>0</v>
      </c>
      <c r="AH1093" s="38">
        <f t="shared" si="250"/>
        <v>57.37342623695406</v>
      </c>
      <c r="AI1093" s="38" t="str">
        <f t="shared" si="251"/>
        <v>G4</v>
      </c>
    </row>
    <row r="1094" spans="1:35" x14ac:dyDescent="0.25">
      <c r="A1094" s="1">
        <v>20045</v>
      </c>
      <c r="B1094" s="1" t="s">
        <v>1129</v>
      </c>
      <c r="C1094" s="1">
        <v>20</v>
      </c>
      <c r="D1094" s="1" t="s">
        <v>28</v>
      </c>
      <c r="E1094" s="31">
        <v>348744.9692421974</v>
      </c>
      <c r="F1094" s="31">
        <v>444752.4017232699</v>
      </c>
      <c r="G1094" s="31">
        <v>775518.02854476799</v>
      </c>
      <c r="H1094" s="31">
        <v>640884.53431648016</v>
      </c>
      <c r="I1094" s="31">
        <f t="shared" si="238"/>
        <v>552474.98345667892</v>
      </c>
      <c r="J1094" s="38">
        <f t="shared" si="239"/>
        <v>0.52275832302981529</v>
      </c>
      <c r="K1094" s="31">
        <v>14005466.608456295</v>
      </c>
      <c r="L1094" s="31">
        <v>98692285.517122388</v>
      </c>
      <c r="M1094" s="31">
        <v>93315890.15030776</v>
      </c>
      <c r="N1094" s="31">
        <v>90955565.265304402</v>
      </c>
      <c r="O1094" s="31">
        <f t="shared" si="240"/>
        <v>74242301.885297716</v>
      </c>
      <c r="P1094" s="7">
        <f t="shared" si="241"/>
        <v>1</v>
      </c>
      <c r="Q1094" s="26">
        <v>0.76867613171783244</v>
      </c>
      <c r="R1094" s="8">
        <v>158.39999389648438</v>
      </c>
      <c r="S1094" s="7">
        <f t="shared" si="242"/>
        <v>0.35366614695115739</v>
      </c>
      <c r="T1094" s="38">
        <f t="shared" si="243"/>
        <v>0.70744742622299661</v>
      </c>
      <c r="U1094" s="31">
        <v>0</v>
      </c>
      <c r="V1094" s="31">
        <v>1238.272705078125</v>
      </c>
      <c r="W1094" s="31">
        <v>0</v>
      </c>
      <c r="X1094" s="31">
        <v>0</v>
      </c>
      <c r="Y1094" s="31">
        <f t="shared" si="244"/>
        <v>309.56817626953125</v>
      </c>
      <c r="Z1094" s="7">
        <f t="shared" si="245"/>
        <v>6.5918935706360416E-3</v>
      </c>
      <c r="AA1094" s="31" t="s">
        <v>1085</v>
      </c>
      <c r="AB1094" s="31" t="s">
        <v>1086</v>
      </c>
      <c r="AC1094" s="31" t="s">
        <v>1087</v>
      </c>
      <c r="AD1094" s="31">
        <f t="shared" si="246"/>
        <v>1</v>
      </c>
      <c r="AE1094" s="31">
        <f t="shared" si="247"/>
        <v>2</v>
      </c>
      <c r="AF1094" s="7">
        <f t="shared" si="248"/>
        <v>1</v>
      </c>
      <c r="AG1094" s="38">
        <f t="shared" si="249"/>
        <v>0.50329594678531797</v>
      </c>
      <c r="AH1094" s="38">
        <f t="shared" si="250"/>
        <v>57.783389867937665</v>
      </c>
      <c r="AI1094" s="38" t="str">
        <f t="shared" si="251"/>
        <v>G4</v>
      </c>
    </row>
    <row r="1095" spans="1:35" x14ac:dyDescent="0.25">
      <c r="A1095" s="1">
        <v>25817</v>
      </c>
      <c r="B1095" s="1" t="s">
        <v>978</v>
      </c>
      <c r="C1095" s="1">
        <v>25</v>
      </c>
      <c r="D1095" s="1" t="s">
        <v>61</v>
      </c>
      <c r="E1095" s="31">
        <v>2113780.7888121102</v>
      </c>
      <c r="F1095" s="31">
        <v>2205517.3773385705</v>
      </c>
      <c r="G1095" s="31">
        <v>2516675.0909326426</v>
      </c>
      <c r="H1095" s="31">
        <v>2551576.1214816263</v>
      </c>
      <c r="I1095" s="31">
        <f t="shared" si="238"/>
        <v>2346887.3446412375</v>
      </c>
      <c r="J1095" s="38">
        <f t="shared" si="239"/>
        <v>1</v>
      </c>
      <c r="K1095" s="31">
        <v>66747851.901347525</v>
      </c>
      <c r="L1095" s="31">
        <v>53165425.50119853</v>
      </c>
      <c r="M1095" s="31">
        <v>60075150.857933588</v>
      </c>
      <c r="N1095" s="31">
        <v>68859519.093667209</v>
      </c>
      <c r="O1095" s="31">
        <f t="shared" si="240"/>
        <v>62211986.83853671</v>
      </c>
      <c r="P1095" s="7">
        <f t="shared" si="241"/>
        <v>1</v>
      </c>
      <c r="Q1095" s="26">
        <v>0.42589523064894447</v>
      </c>
      <c r="R1095" s="8">
        <v>268.10000610351563</v>
      </c>
      <c r="S1095" s="7">
        <f t="shared" si="242"/>
        <v>0.59859785233436547</v>
      </c>
      <c r="T1095" s="38">
        <f t="shared" si="243"/>
        <v>0.67483102766110337</v>
      </c>
      <c r="U1095" s="31">
        <v>0</v>
      </c>
      <c r="V1095" s="31">
        <v>53.470367431640625</v>
      </c>
      <c r="W1095" s="31">
        <v>9334.73046875</v>
      </c>
      <c r="X1095" s="31">
        <v>14716.4658203125</v>
      </c>
      <c r="Y1095" s="31">
        <f t="shared" si="244"/>
        <v>6026.1666641235352</v>
      </c>
      <c r="Z1095" s="7">
        <f t="shared" si="245"/>
        <v>0.12832019675766307</v>
      </c>
      <c r="AA1095" s="31" t="s">
        <v>1087</v>
      </c>
      <c r="AB1095" s="31" t="s">
        <v>1088</v>
      </c>
      <c r="AC1095" s="31" t="s">
        <v>1087</v>
      </c>
      <c r="AD1095" s="31">
        <f t="shared" si="246"/>
        <v>0</v>
      </c>
      <c r="AE1095" s="31">
        <f t="shared" si="247"/>
        <v>0</v>
      </c>
      <c r="AF1095" s="7">
        <f t="shared" si="248"/>
        <v>0</v>
      </c>
      <c r="AG1095" s="38">
        <f t="shared" si="249"/>
        <v>6.4160098378831534E-2</v>
      </c>
      <c r="AH1095" s="38">
        <f t="shared" si="250"/>
        <v>57.966370867997831</v>
      </c>
      <c r="AI1095" s="38" t="str">
        <f t="shared" si="251"/>
        <v>G4</v>
      </c>
    </row>
    <row r="1096" spans="1:35" x14ac:dyDescent="0.25">
      <c r="A1096" s="1">
        <v>5321</v>
      </c>
      <c r="B1096" s="1" t="s">
        <v>1093</v>
      </c>
      <c r="C1096" s="1">
        <v>5</v>
      </c>
      <c r="D1096" s="1" t="s">
        <v>15</v>
      </c>
      <c r="E1096" s="31">
        <v>487722.40898148878</v>
      </c>
      <c r="F1096" s="31">
        <v>477245.00072271132</v>
      </c>
      <c r="G1096" s="31">
        <v>766046.09175399994</v>
      </c>
      <c r="H1096" s="31">
        <v>891494.95041896531</v>
      </c>
      <c r="I1096" s="31">
        <f t="shared" si="238"/>
        <v>655627.1129692914</v>
      </c>
      <c r="J1096" s="38">
        <f t="shared" si="239"/>
        <v>0.6220233874723583</v>
      </c>
      <c r="K1096" s="31">
        <v>54782690.338490143</v>
      </c>
      <c r="L1096" s="31">
        <v>48611538.566792637</v>
      </c>
      <c r="M1096" s="31">
        <v>60084851.381835729</v>
      </c>
      <c r="N1096" s="31">
        <v>81246489.329823479</v>
      </c>
      <c r="O1096" s="31">
        <f t="shared" si="240"/>
        <v>61181392.404235497</v>
      </c>
      <c r="P1096" s="7">
        <f t="shared" si="241"/>
        <v>1</v>
      </c>
      <c r="Q1096" s="26">
        <v>0.78708088653154007</v>
      </c>
      <c r="R1096" s="8">
        <v>548.70001220703125</v>
      </c>
      <c r="S1096" s="7">
        <f t="shared" si="242"/>
        <v>1</v>
      </c>
      <c r="T1096" s="38">
        <f t="shared" si="243"/>
        <v>0.92902696217718006</v>
      </c>
      <c r="U1096" s="31">
        <v>52149.546875</v>
      </c>
      <c r="V1096" s="31">
        <v>0</v>
      </c>
      <c r="W1096" s="31">
        <v>17621.1640625</v>
      </c>
      <c r="X1096" s="31">
        <v>15265.958984375</v>
      </c>
      <c r="Y1096" s="31">
        <f t="shared" si="244"/>
        <v>21259.16748046875</v>
      </c>
      <c r="Z1096" s="7">
        <f t="shared" si="245"/>
        <v>0.45268919796705104</v>
      </c>
      <c r="AA1096" s="31" t="s">
        <v>1087</v>
      </c>
      <c r="AB1096" s="31" t="s">
        <v>1088</v>
      </c>
      <c r="AC1096" s="31" t="s">
        <v>1087</v>
      </c>
      <c r="AD1096" s="31">
        <f t="shared" si="246"/>
        <v>0</v>
      </c>
      <c r="AE1096" s="31">
        <f t="shared" si="247"/>
        <v>0</v>
      </c>
      <c r="AF1096" s="7">
        <f t="shared" si="248"/>
        <v>0</v>
      </c>
      <c r="AG1096" s="38">
        <f t="shared" si="249"/>
        <v>0.22634459898352552</v>
      </c>
      <c r="AH1096" s="38">
        <f t="shared" si="250"/>
        <v>59.246498287768787</v>
      </c>
      <c r="AI1096" s="38" t="str">
        <f t="shared" si="251"/>
        <v>G4</v>
      </c>
    </row>
    <row r="1097" spans="1:35" x14ac:dyDescent="0.25">
      <c r="A1097" s="1">
        <v>15837</v>
      </c>
      <c r="B1097" s="1" t="s">
        <v>836</v>
      </c>
      <c r="C1097" s="1">
        <v>15</v>
      </c>
      <c r="D1097" s="1" t="s">
        <v>827</v>
      </c>
      <c r="E1097" s="31">
        <v>522644.63830708497</v>
      </c>
      <c r="F1097" s="31">
        <v>1058557.1355257998</v>
      </c>
      <c r="G1097" s="31">
        <v>1080506.4961577079</v>
      </c>
      <c r="H1097" s="31">
        <v>780745.23742795608</v>
      </c>
      <c r="I1097" s="31">
        <f t="shared" si="238"/>
        <v>860613.37685463717</v>
      </c>
      <c r="J1097" s="38">
        <f t="shared" si="239"/>
        <v>0.81928518701598307</v>
      </c>
      <c r="K1097" s="31">
        <v>40553125.987507008</v>
      </c>
      <c r="L1097" s="31">
        <v>32847633.629794382</v>
      </c>
      <c r="M1097" s="31">
        <v>43140702.582307622</v>
      </c>
      <c r="N1097" s="31">
        <v>45109929.101965435</v>
      </c>
      <c r="O1097" s="31">
        <f t="shared" si="240"/>
        <v>40412847.82539361</v>
      </c>
      <c r="P1097" s="7">
        <f t="shared" si="241"/>
        <v>0.65316665533506513</v>
      </c>
      <c r="Q1097" s="26">
        <v>0.27550914917812469</v>
      </c>
      <c r="R1097" s="8">
        <v>131.5</v>
      </c>
      <c r="S1097" s="7">
        <f t="shared" si="242"/>
        <v>0.29360543002589978</v>
      </c>
      <c r="T1097" s="38">
        <f t="shared" si="243"/>
        <v>0.40742707817969653</v>
      </c>
      <c r="U1097" s="31">
        <v>19245.337890625</v>
      </c>
      <c r="V1097" s="31">
        <v>0</v>
      </c>
      <c r="W1097" s="31">
        <v>0</v>
      </c>
      <c r="X1097" s="31">
        <v>0</v>
      </c>
      <c r="Y1097" s="31">
        <f t="shared" si="244"/>
        <v>4811.33447265625</v>
      </c>
      <c r="Z1097" s="7">
        <f t="shared" si="245"/>
        <v>0.10245176089698682</v>
      </c>
      <c r="AA1097" s="31" t="s">
        <v>1085</v>
      </c>
      <c r="AB1097" s="31" t="s">
        <v>1086</v>
      </c>
      <c r="AC1097" s="31" t="s">
        <v>1086</v>
      </c>
      <c r="AD1097" s="31">
        <f t="shared" si="246"/>
        <v>1</v>
      </c>
      <c r="AE1097" s="31">
        <f t="shared" si="247"/>
        <v>2</v>
      </c>
      <c r="AF1097" s="7">
        <f t="shared" si="248"/>
        <v>1</v>
      </c>
      <c r="AG1097" s="38">
        <f t="shared" si="249"/>
        <v>0.55122588044849341</v>
      </c>
      <c r="AH1097" s="38">
        <f t="shared" si="250"/>
        <v>59.264604854805768</v>
      </c>
      <c r="AI1097" s="38" t="str">
        <f t="shared" si="251"/>
        <v>G4</v>
      </c>
    </row>
    <row r="1098" spans="1:35" x14ac:dyDescent="0.25">
      <c r="A1098" s="1">
        <v>50568</v>
      </c>
      <c r="B1098" s="1" t="s">
        <v>938</v>
      </c>
      <c r="C1098" s="1">
        <v>50</v>
      </c>
      <c r="D1098" s="1" t="s">
        <v>145</v>
      </c>
      <c r="E1098" s="31">
        <v>9354108.0714454483</v>
      </c>
      <c r="F1098" s="31">
        <v>4264418.1454204917</v>
      </c>
      <c r="G1098" s="31">
        <v>4984785.2675197069</v>
      </c>
      <c r="H1098" s="31">
        <v>3830822.8749503195</v>
      </c>
      <c r="I1098" s="31">
        <f t="shared" si="238"/>
        <v>5608533.5898339916</v>
      </c>
      <c r="J1098" s="38">
        <f t="shared" si="239"/>
        <v>1</v>
      </c>
      <c r="K1098" s="31">
        <v>922790382.66048992</v>
      </c>
      <c r="L1098" s="31">
        <v>960472550.91227984</v>
      </c>
      <c r="M1098" s="31">
        <v>804674507.40335476</v>
      </c>
      <c r="N1098" s="31">
        <v>511785416.35664761</v>
      </c>
      <c r="O1098" s="31">
        <f t="shared" si="240"/>
        <v>799930714.33319294</v>
      </c>
      <c r="P1098" s="7">
        <f t="shared" si="241"/>
        <v>1</v>
      </c>
      <c r="Q1098" s="26">
        <v>0.41522957533951282</v>
      </c>
      <c r="R1098" s="8">
        <v>552</v>
      </c>
      <c r="S1098" s="7">
        <f t="shared" si="242"/>
        <v>1</v>
      </c>
      <c r="T1098" s="38">
        <f t="shared" si="243"/>
        <v>0.80507652511317096</v>
      </c>
      <c r="U1098" s="31">
        <v>0</v>
      </c>
      <c r="V1098" s="31">
        <v>1644.9061279296875</v>
      </c>
      <c r="W1098" s="31">
        <v>0</v>
      </c>
      <c r="X1098" s="31">
        <v>0</v>
      </c>
      <c r="Y1098" s="31">
        <f t="shared" si="244"/>
        <v>411.22653198242188</v>
      </c>
      <c r="Z1098" s="7">
        <f t="shared" si="245"/>
        <v>8.7565897920001603E-3</v>
      </c>
      <c r="AA1098" s="31" t="s">
        <v>1087</v>
      </c>
      <c r="AB1098" s="31" t="s">
        <v>1088</v>
      </c>
      <c r="AC1098" s="31" t="s">
        <v>1087</v>
      </c>
      <c r="AD1098" s="31">
        <f t="shared" si="246"/>
        <v>0</v>
      </c>
      <c r="AE1098" s="31">
        <f t="shared" si="247"/>
        <v>0</v>
      </c>
      <c r="AF1098" s="7">
        <f t="shared" si="248"/>
        <v>0</v>
      </c>
      <c r="AG1098" s="38">
        <f t="shared" si="249"/>
        <v>4.3782948960000801E-3</v>
      </c>
      <c r="AH1098" s="38">
        <f t="shared" si="250"/>
        <v>60.315160666972368</v>
      </c>
      <c r="AI1098" s="38" t="str">
        <f t="shared" si="251"/>
        <v>G4</v>
      </c>
    </row>
    <row r="1099" spans="1:35" x14ac:dyDescent="0.25">
      <c r="A1099" s="1">
        <v>5607</v>
      </c>
      <c r="B1099" s="1" t="s">
        <v>651</v>
      </c>
      <c r="C1099" s="1">
        <v>5</v>
      </c>
      <c r="D1099" s="1" t="s">
        <v>15</v>
      </c>
      <c r="E1099" s="31">
        <v>727655.0143362938</v>
      </c>
      <c r="F1099" s="31">
        <v>818676.86873645836</v>
      </c>
      <c r="G1099" s="31">
        <v>1002807.315301902</v>
      </c>
      <c r="H1099" s="31">
        <v>1195222.078019514</v>
      </c>
      <c r="I1099" s="31">
        <f t="shared" si="238"/>
        <v>936090.31909854198</v>
      </c>
      <c r="J1099" s="38">
        <f t="shared" si="239"/>
        <v>0.89191794381089951</v>
      </c>
      <c r="K1099" s="31">
        <v>11498962.208916718</v>
      </c>
      <c r="L1099" s="31">
        <v>14112297.120559284</v>
      </c>
      <c r="M1099" s="31">
        <v>16515038.729668798</v>
      </c>
      <c r="N1099" s="31">
        <v>14408599.870497571</v>
      </c>
      <c r="O1099" s="31">
        <f t="shared" si="240"/>
        <v>14133724.482410593</v>
      </c>
      <c r="P1099" s="7">
        <f t="shared" si="241"/>
        <v>0.20455387552089141</v>
      </c>
      <c r="Q1099" s="26">
        <v>0.52187565417626125</v>
      </c>
      <c r="R1099" s="8">
        <v>306.60000610351563</v>
      </c>
      <c r="S1099" s="7">
        <f t="shared" si="242"/>
        <v>0.68455837747502823</v>
      </c>
      <c r="T1099" s="38">
        <f t="shared" si="243"/>
        <v>0.47032930239072696</v>
      </c>
      <c r="U1099" s="31">
        <v>2816.561767578125</v>
      </c>
      <c r="V1099" s="31">
        <v>25581.83203125</v>
      </c>
      <c r="W1099" s="31">
        <v>47854.4765625</v>
      </c>
      <c r="X1099" s="31">
        <v>1093.78271484375</v>
      </c>
      <c r="Y1099" s="31">
        <f t="shared" si="244"/>
        <v>19336.663269042969</v>
      </c>
      <c r="Z1099" s="7">
        <f t="shared" si="245"/>
        <v>0.41175171109894221</v>
      </c>
      <c r="AA1099" s="31" t="s">
        <v>1087</v>
      </c>
      <c r="AB1099" s="31" t="s">
        <v>1086</v>
      </c>
      <c r="AC1099" s="31" t="s">
        <v>1087</v>
      </c>
      <c r="AD1099" s="31">
        <f t="shared" si="246"/>
        <v>1</v>
      </c>
      <c r="AE1099" s="31">
        <f t="shared" si="247"/>
        <v>1</v>
      </c>
      <c r="AF1099" s="7">
        <f t="shared" si="248"/>
        <v>0.5</v>
      </c>
      <c r="AG1099" s="38">
        <f t="shared" si="249"/>
        <v>0.45587585554947108</v>
      </c>
      <c r="AH1099" s="38">
        <f t="shared" si="250"/>
        <v>60.604103391703248</v>
      </c>
      <c r="AI1099" s="38" t="str">
        <f t="shared" si="251"/>
        <v>G4</v>
      </c>
    </row>
    <row r="1100" spans="1:35" x14ac:dyDescent="0.25">
      <c r="A1100" s="1">
        <v>20400</v>
      </c>
      <c r="B1100" s="1" t="s">
        <v>506</v>
      </c>
      <c r="C1100" s="1">
        <v>20</v>
      </c>
      <c r="D1100" s="1" t="s">
        <v>28</v>
      </c>
      <c r="E1100" s="31">
        <v>881590.93524092494</v>
      </c>
      <c r="F1100" s="31">
        <v>1144397.0775482818</v>
      </c>
      <c r="G1100" s="31">
        <v>1546269.226515783</v>
      </c>
      <c r="H1100" s="31">
        <v>1886142.2126591285</v>
      </c>
      <c r="I1100" s="31">
        <f t="shared" si="238"/>
        <v>1364599.8629910294</v>
      </c>
      <c r="J1100" s="38">
        <f t="shared" si="239"/>
        <v>1</v>
      </c>
      <c r="K1100" s="31">
        <v>148081172.47379398</v>
      </c>
      <c r="L1100" s="31">
        <v>97454058.234834656</v>
      </c>
      <c r="M1100" s="31">
        <v>102829152.74261758</v>
      </c>
      <c r="N1100" s="31">
        <v>117396715.91093881</v>
      </c>
      <c r="O1100" s="31">
        <f t="shared" si="240"/>
        <v>116440274.84054627</v>
      </c>
      <c r="P1100" s="7">
        <f t="shared" si="241"/>
        <v>1</v>
      </c>
      <c r="Q1100" s="26">
        <v>0.85315501301498964</v>
      </c>
      <c r="R1100" s="8">
        <v>273.39999389648438</v>
      </c>
      <c r="S1100" s="7">
        <f t="shared" si="242"/>
        <v>0.61043135191677322</v>
      </c>
      <c r="T1100" s="38">
        <f t="shared" si="243"/>
        <v>0.82119545497725432</v>
      </c>
      <c r="U1100" s="31">
        <v>0</v>
      </c>
      <c r="V1100" s="31">
        <v>0</v>
      </c>
      <c r="W1100" s="31">
        <v>0</v>
      </c>
      <c r="X1100" s="31">
        <v>0</v>
      </c>
      <c r="Y1100" s="31">
        <f t="shared" si="244"/>
        <v>0</v>
      </c>
      <c r="Z1100" s="7">
        <f t="shared" si="245"/>
        <v>0</v>
      </c>
      <c r="AA1100" s="31" t="s">
        <v>1087</v>
      </c>
      <c r="AB1100" s="31" t="s">
        <v>1088</v>
      </c>
      <c r="AC1100" s="31" t="s">
        <v>1087</v>
      </c>
      <c r="AD1100" s="31">
        <f t="shared" si="246"/>
        <v>0</v>
      </c>
      <c r="AE1100" s="31">
        <f t="shared" si="247"/>
        <v>0</v>
      </c>
      <c r="AF1100" s="7">
        <f t="shared" si="248"/>
        <v>0</v>
      </c>
      <c r="AG1100" s="38">
        <f t="shared" si="249"/>
        <v>0</v>
      </c>
      <c r="AH1100" s="38">
        <f t="shared" si="250"/>
        <v>60.706515165908485</v>
      </c>
      <c r="AI1100" s="38" t="str">
        <f t="shared" si="251"/>
        <v>G4</v>
      </c>
    </row>
    <row r="1101" spans="1:35" x14ac:dyDescent="0.25">
      <c r="A1101" s="1">
        <v>25473</v>
      </c>
      <c r="B1101" s="1" t="s">
        <v>362</v>
      </c>
      <c r="C1101" s="1">
        <v>25</v>
      </c>
      <c r="D1101" s="1" t="s">
        <v>61</v>
      </c>
      <c r="E1101" s="31">
        <v>652622.17465287214</v>
      </c>
      <c r="F1101" s="31">
        <v>694908.83739184565</v>
      </c>
      <c r="G1101" s="31">
        <v>846772.54979709256</v>
      </c>
      <c r="H1101" s="31">
        <v>1007963.2505664653</v>
      </c>
      <c r="I1101" s="31">
        <f t="shared" si="238"/>
        <v>800566.70310206886</v>
      </c>
      <c r="J1101" s="38">
        <f t="shared" si="239"/>
        <v>0.76150124239193873</v>
      </c>
      <c r="K1101" s="31">
        <v>18676709.245117981</v>
      </c>
      <c r="L1101" s="31">
        <v>15775224.763864083</v>
      </c>
      <c r="M1101" s="31">
        <v>16505962.034565683</v>
      </c>
      <c r="N1101" s="31">
        <v>18463486.014097985</v>
      </c>
      <c r="O1101" s="31">
        <f t="shared" si="240"/>
        <v>17355345.514411435</v>
      </c>
      <c r="P1101" s="7">
        <f t="shared" si="241"/>
        <v>0.25955039682073966</v>
      </c>
      <c r="Q1101" s="26">
        <v>0.95850151057401811</v>
      </c>
      <c r="R1101" s="8">
        <v>235.39999389648438</v>
      </c>
      <c r="S1101" s="7">
        <f t="shared" si="242"/>
        <v>0.52558719723248271</v>
      </c>
      <c r="T1101" s="38">
        <f t="shared" si="243"/>
        <v>0.58121303487574683</v>
      </c>
      <c r="U1101" s="31">
        <v>921.34613037109375</v>
      </c>
      <c r="V1101" s="31">
        <v>0</v>
      </c>
      <c r="W1101" s="31">
        <v>0.54204344749450684</v>
      </c>
      <c r="X1101" s="31">
        <v>0</v>
      </c>
      <c r="Y1101" s="31">
        <f t="shared" si="244"/>
        <v>230.47204345464706</v>
      </c>
      <c r="Z1101" s="7">
        <f t="shared" si="245"/>
        <v>4.9076335938913751E-3</v>
      </c>
      <c r="AA1101" s="31" t="s">
        <v>1085</v>
      </c>
      <c r="AB1101" s="31" t="s">
        <v>1086</v>
      </c>
      <c r="AC1101" s="31" t="s">
        <v>1088</v>
      </c>
      <c r="AD1101" s="31">
        <f t="shared" si="246"/>
        <v>1</v>
      </c>
      <c r="AE1101" s="31">
        <f t="shared" si="247"/>
        <v>2</v>
      </c>
      <c r="AF1101" s="7">
        <f t="shared" si="248"/>
        <v>1</v>
      </c>
      <c r="AG1101" s="38">
        <f t="shared" si="249"/>
        <v>0.50245381679694567</v>
      </c>
      <c r="AH1101" s="38">
        <f t="shared" si="250"/>
        <v>61.505603135487711</v>
      </c>
      <c r="AI1101" s="38" t="str">
        <f t="shared" si="251"/>
        <v>G4</v>
      </c>
    </row>
    <row r="1102" spans="1:35" x14ac:dyDescent="0.25">
      <c r="A1102" s="1">
        <v>5615</v>
      </c>
      <c r="B1102" s="1" t="s">
        <v>825</v>
      </c>
      <c r="C1102" s="1">
        <v>5</v>
      </c>
      <c r="D1102" s="1" t="s">
        <v>15</v>
      </c>
      <c r="E1102" s="31">
        <v>890050.60675833002</v>
      </c>
      <c r="F1102" s="31">
        <v>1103422.6935494284</v>
      </c>
      <c r="G1102" s="31">
        <v>1244154.1066639072</v>
      </c>
      <c r="H1102" s="31">
        <v>1231265.6316268742</v>
      </c>
      <c r="I1102" s="31">
        <f t="shared" si="238"/>
        <v>1117223.2596496348</v>
      </c>
      <c r="J1102" s="38">
        <f t="shared" si="239"/>
        <v>1</v>
      </c>
      <c r="K1102" s="31">
        <v>18959999.132825777</v>
      </c>
      <c r="L1102" s="31">
        <v>18941527.712231055</v>
      </c>
      <c r="M1102" s="31">
        <v>20652450.983596932</v>
      </c>
      <c r="N1102" s="31">
        <v>22146785.21757539</v>
      </c>
      <c r="O1102" s="31">
        <f t="shared" si="240"/>
        <v>20175190.761557288</v>
      </c>
      <c r="P1102" s="7">
        <f t="shared" si="241"/>
        <v>0.30768817518029323</v>
      </c>
      <c r="Q1102" s="26">
        <v>0.65534016914901583</v>
      </c>
      <c r="R1102" s="8">
        <v>361.39999389648438</v>
      </c>
      <c r="S1102" s="7">
        <f t="shared" si="242"/>
        <v>0.80691255223828784</v>
      </c>
      <c r="T1102" s="38">
        <f t="shared" si="243"/>
        <v>0.58998029885586567</v>
      </c>
      <c r="U1102" s="31">
        <v>8711.5908203125</v>
      </c>
      <c r="V1102" s="31">
        <v>10808.0185546875</v>
      </c>
      <c r="W1102" s="31">
        <v>47989.36328125</v>
      </c>
      <c r="X1102" s="31">
        <v>34035.95703125</v>
      </c>
      <c r="Y1102" s="31">
        <f t="shared" si="244"/>
        <v>25386.232421875</v>
      </c>
      <c r="Z1102" s="7">
        <f t="shared" si="245"/>
        <v>0.54057023658248859</v>
      </c>
      <c r="AA1102" s="31" t="s">
        <v>1087</v>
      </c>
      <c r="AB1102" s="31" t="s">
        <v>1088</v>
      </c>
      <c r="AC1102" s="31" t="s">
        <v>1087</v>
      </c>
      <c r="AD1102" s="31">
        <f t="shared" si="246"/>
        <v>0</v>
      </c>
      <c r="AE1102" s="31">
        <f t="shared" si="247"/>
        <v>0</v>
      </c>
      <c r="AF1102" s="7">
        <f t="shared" si="248"/>
        <v>0</v>
      </c>
      <c r="AG1102" s="38">
        <f t="shared" si="249"/>
        <v>0.2702851182912443</v>
      </c>
      <c r="AH1102" s="38">
        <f t="shared" si="250"/>
        <v>62.008847238236996</v>
      </c>
      <c r="AI1102" s="38" t="str">
        <f t="shared" si="251"/>
        <v>G4</v>
      </c>
    </row>
    <row r="1103" spans="1:35" x14ac:dyDescent="0.25">
      <c r="A1103" s="1">
        <v>25612</v>
      </c>
      <c r="B1103" s="1" t="s">
        <v>44</v>
      </c>
      <c r="C1103" s="1">
        <v>25</v>
      </c>
      <c r="D1103" s="1" t="s">
        <v>61</v>
      </c>
      <c r="E1103" s="31">
        <v>1271256.2131603861</v>
      </c>
      <c r="F1103" s="31">
        <v>1479044.1631806514</v>
      </c>
      <c r="G1103" s="31">
        <v>2261361.3816466439</v>
      </c>
      <c r="H1103" s="31">
        <v>1739787.8828878033</v>
      </c>
      <c r="I1103" s="31">
        <f t="shared" si="238"/>
        <v>1687862.4102188712</v>
      </c>
      <c r="J1103" s="38">
        <f t="shared" si="239"/>
        <v>1</v>
      </c>
      <c r="K1103" s="31">
        <v>11458194.660160681</v>
      </c>
      <c r="L1103" s="31">
        <v>12848062.369075999</v>
      </c>
      <c r="M1103" s="31">
        <v>13391668.221923886</v>
      </c>
      <c r="N1103" s="31">
        <v>13879635.181846093</v>
      </c>
      <c r="O1103" s="31">
        <f t="shared" si="240"/>
        <v>12894390.108251665</v>
      </c>
      <c r="P1103" s="7">
        <f t="shared" si="241"/>
        <v>0.18339711045478607</v>
      </c>
      <c r="Q1103" s="26">
        <v>0.46541679906789535</v>
      </c>
      <c r="R1103" s="8">
        <v>230.69999694824219</v>
      </c>
      <c r="S1103" s="7">
        <f t="shared" si="242"/>
        <v>0.51509332175636824</v>
      </c>
      <c r="T1103" s="38">
        <f t="shared" si="243"/>
        <v>0.38796907709301659</v>
      </c>
      <c r="U1103" s="31">
        <v>2186.50439453125</v>
      </c>
      <c r="V1103" s="31">
        <v>5089.63330078125</v>
      </c>
      <c r="W1103" s="31">
        <v>0</v>
      </c>
      <c r="X1103" s="31">
        <v>415923.21875</v>
      </c>
      <c r="Y1103" s="31">
        <f t="shared" si="244"/>
        <v>105799.83911132813</v>
      </c>
      <c r="Z1103" s="7">
        <f t="shared" si="245"/>
        <v>1</v>
      </c>
      <c r="AA1103" s="31" t="s">
        <v>1087</v>
      </c>
      <c r="AB1103" s="31" t="s">
        <v>1088</v>
      </c>
      <c r="AC1103" s="31" t="s">
        <v>1087</v>
      </c>
      <c r="AD1103" s="31">
        <f t="shared" si="246"/>
        <v>0</v>
      </c>
      <c r="AE1103" s="31">
        <f t="shared" si="247"/>
        <v>0</v>
      </c>
      <c r="AF1103" s="7">
        <f t="shared" si="248"/>
        <v>0</v>
      </c>
      <c r="AG1103" s="38">
        <f t="shared" si="249"/>
        <v>0.5</v>
      </c>
      <c r="AH1103" s="38">
        <f t="shared" si="250"/>
        <v>62.932302569767216</v>
      </c>
      <c r="AI1103" s="38" t="str">
        <f t="shared" si="251"/>
        <v>G4</v>
      </c>
    </row>
    <row r="1104" spans="1:35" x14ac:dyDescent="0.25">
      <c r="A1104" s="1">
        <v>5308</v>
      </c>
      <c r="B1104" s="1" t="s">
        <v>773</v>
      </c>
      <c r="C1104" s="1">
        <v>5</v>
      </c>
      <c r="D1104" s="1" t="s">
        <v>15</v>
      </c>
      <c r="E1104" s="31">
        <v>461914.46876871097</v>
      </c>
      <c r="F1104" s="31">
        <v>488513.77580979967</v>
      </c>
      <c r="G1104" s="31">
        <v>517873.79372432455</v>
      </c>
      <c r="H1104" s="31">
        <v>579923.58812540327</v>
      </c>
      <c r="I1104" s="31">
        <f t="shared" si="238"/>
        <v>512056.40660705959</v>
      </c>
      <c r="J1104" s="38">
        <f t="shared" si="239"/>
        <v>0.48386283289683873</v>
      </c>
      <c r="K1104" s="31">
        <v>12896366.218966532</v>
      </c>
      <c r="L1104" s="31">
        <v>14127477.411820985</v>
      </c>
      <c r="M1104" s="31">
        <v>20209267.222945977</v>
      </c>
      <c r="N1104" s="31">
        <v>22050597.837683637</v>
      </c>
      <c r="O1104" s="31">
        <f t="shared" si="240"/>
        <v>17320927.172854282</v>
      </c>
      <c r="P1104" s="7">
        <f t="shared" si="241"/>
        <v>0.25896283886909016</v>
      </c>
      <c r="Q1104" s="26">
        <v>0.59856194690265485</v>
      </c>
      <c r="R1104" s="8">
        <v>171.39999389648438</v>
      </c>
      <c r="S1104" s="7">
        <f t="shared" si="242"/>
        <v>0.38269177881683569</v>
      </c>
      <c r="T1104" s="38">
        <f t="shared" si="243"/>
        <v>0.41340552152952686</v>
      </c>
      <c r="U1104" s="31">
        <v>64673.734375</v>
      </c>
      <c r="V1104" s="31">
        <v>89616.78125</v>
      </c>
      <c r="W1104" s="31">
        <v>5791.22265625</v>
      </c>
      <c r="X1104" s="31">
        <v>25457.154296875</v>
      </c>
      <c r="Y1104" s="31">
        <f t="shared" si="244"/>
        <v>46384.72314453125</v>
      </c>
      <c r="Z1104" s="7">
        <f t="shared" si="245"/>
        <v>0.98770862676126636</v>
      </c>
      <c r="AA1104" s="31" t="s">
        <v>1085</v>
      </c>
      <c r="AB1104" s="31" t="s">
        <v>1086</v>
      </c>
      <c r="AC1104" s="31" t="s">
        <v>1087</v>
      </c>
      <c r="AD1104" s="31">
        <f t="shared" si="246"/>
        <v>1</v>
      </c>
      <c r="AE1104" s="31">
        <f t="shared" si="247"/>
        <v>2</v>
      </c>
      <c r="AF1104" s="7">
        <f t="shared" si="248"/>
        <v>1</v>
      </c>
      <c r="AG1104" s="38">
        <f t="shared" si="249"/>
        <v>0.99385431338063324</v>
      </c>
      <c r="AH1104" s="38">
        <f t="shared" si="250"/>
        <v>63.037422260233292</v>
      </c>
      <c r="AI1104" s="38" t="str">
        <f t="shared" si="251"/>
        <v>G4</v>
      </c>
    </row>
    <row r="1105" spans="1:35" x14ac:dyDescent="0.25">
      <c r="A1105" s="1">
        <v>88001</v>
      </c>
      <c r="B1105" s="1" t="s">
        <v>117</v>
      </c>
      <c r="C1105" s="1">
        <v>88</v>
      </c>
      <c r="D1105" s="1" t="s">
        <v>1200</v>
      </c>
      <c r="E1105" s="31">
        <v>1001179.567429877</v>
      </c>
      <c r="F1105" s="31">
        <v>1080954.9840824904</v>
      </c>
      <c r="G1105" s="31">
        <v>1135700.5510268798</v>
      </c>
      <c r="H1105" s="31">
        <v>1407043.3637739799</v>
      </c>
      <c r="I1105" s="31">
        <f t="shared" si="238"/>
        <v>1156219.6165783068</v>
      </c>
      <c r="J1105" s="38">
        <f t="shared" si="239"/>
        <v>1</v>
      </c>
      <c r="K1105" s="31">
        <v>12696042.154291483</v>
      </c>
      <c r="L1105" s="31">
        <v>13440141.690841785</v>
      </c>
      <c r="M1105" s="31">
        <v>13965379.978693206</v>
      </c>
      <c r="N1105" s="31">
        <v>14739499.333847556</v>
      </c>
      <c r="O1105" s="31">
        <f t="shared" si="240"/>
        <v>13710265.789418507</v>
      </c>
      <c r="P1105" s="7">
        <f t="shared" si="241"/>
        <v>0.19732498211679003</v>
      </c>
      <c r="Q1105" s="26">
        <v>0.73963806187974313</v>
      </c>
      <c r="R1105" s="8">
        <v>447.70001220703125</v>
      </c>
      <c r="S1105" s="7">
        <f t="shared" si="242"/>
        <v>0.99959813389084406</v>
      </c>
      <c r="T1105" s="38">
        <f t="shared" si="243"/>
        <v>0.64552039262912575</v>
      </c>
      <c r="U1105" s="31">
        <v>0</v>
      </c>
      <c r="V1105" s="31">
        <v>0</v>
      </c>
      <c r="W1105" s="31">
        <v>0</v>
      </c>
      <c r="X1105" s="31">
        <v>0</v>
      </c>
      <c r="Y1105" s="31">
        <f t="shared" si="244"/>
        <v>0</v>
      </c>
      <c r="Z1105" s="7">
        <f t="shared" si="245"/>
        <v>0</v>
      </c>
      <c r="AA1105" s="31" t="s">
        <v>1085</v>
      </c>
      <c r="AB1105" s="31" t="s">
        <v>1088</v>
      </c>
      <c r="AC1105" s="31" t="s">
        <v>1088</v>
      </c>
      <c r="AD1105" s="31">
        <f t="shared" si="246"/>
        <v>0</v>
      </c>
      <c r="AE1105" s="31">
        <f t="shared" si="247"/>
        <v>1</v>
      </c>
      <c r="AF1105" s="7">
        <f t="shared" si="248"/>
        <v>0.5</v>
      </c>
      <c r="AG1105" s="38">
        <f t="shared" si="249"/>
        <v>0.25</v>
      </c>
      <c r="AH1105" s="38">
        <f t="shared" si="250"/>
        <v>63.184013087637524</v>
      </c>
      <c r="AI1105" s="38" t="str">
        <f t="shared" si="251"/>
        <v>G4</v>
      </c>
    </row>
    <row r="1106" spans="1:35" x14ac:dyDescent="0.25">
      <c r="A1106" s="1">
        <v>25295</v>
      </c>
      <c r="B1106" s="1" t="s">
        <v>982</v>
      </c>
      <c r="C1106" s="1">
        <v>25</v>
      </c>
      <c r="D1106" s="1" t="s">
        <v>61</v>
      </c>
      <c r="E1106" s="31">
        <v>1106928.6763018304</v>
      </c>
      <c r="F1106" s="31">
        <v>1315521.6890726418</v>
      </c>
      <c r="G1106" s="31">
        <v>1528942.6516699863</v>
      </c>
      <c r="H1106" s="31">
        <v>633404.6280758807</v>
      </c>
      <c r="I1106" s="31">
        <f t="shared" si="238"/>
        <v>1146199.4112800849</v>
      </c>
      <c r="J1106" s="38">
        <f t="shared" si="239"/>
        <v>1</v>
      </c>
      <c r="K1106" s="31">
        <v>12954028.82302146</v>
      </c>
      <c r="L1106" s="31">
        <v>10509903.950759197</v>
      </c>
      <c r="M1106" s="31">
        <v>11431749.957264489</v>
      </c>
      <c r="N1106" s="31">
        <v>10690668.245037846</v>
      </c>
      <c r="O1106" s="31">
        <f t="shared" si="240"/>
        <v>11396587.744020749</v>
      </c>
      <c r="P1106" s="7">
        <f t="shared" si="241"/>
        <v>0.15782801998475368</v>
      </c>
      <c r="Q1106" s="26">
        <v>0.57921340534552002</v>
      </c>
      <c r="R1106" s="8">
        <v>182.10000610351563</v>
      </c>
      <c r="S1106" s="7">
        <f t="shared" si="242"/>
        <v>0.4065821338383398</v>
      </c>
      <c r="T1106" s="38">
        <f t="shared" si="243"/>
        <v>0.38120785305620447</v>
      </c>
      <c r="U1106" s="31">
        <v>0</v>
      </c>
      <c r="V1106" s="31">
        <v>1491.05322265625</v>
      </c>
      <c r="W1106" s="31">
        <v>5673.68505859375</v>
      </c>
      <c r="X1106" s="31">
        <v>123.07028198242188</v>
      </c>
      <c r="Y1106" s="31">
        <f t="shared" si="244"/>
        <v>1821.9521408081055</v>
      </c>
      <c r="Z1106" s="7">
        <f t="shared" si="245"/>
        <v>3.8796347698681712E-2</v>
      </c>
      <c r="AA1106" s="31" t="s">
        <v>1085</v>
      </c>
      <c r="AB1106" s="31" t="s">
        <v>1086</v>
      </c>
      <c r="AC1106" s="31" t="s">
        <v>1088</v>
      </c>
      <c r="AD1106" s="31">
        <f t="shared" si="246"/>
        <v>1</v>
      </c>
      <c r="AE1106" s="31">
        <f t="shared" si="247"/>
        <v>2</v>
      </c>
      <c r="AF1106" s="7">
        <f t="shared" si="248"/>
        <v>1</v>
      </c>
      <c r="AG1106" s="38">
        <f t="shared" si="249"/>
        <v>0.51939817384934084</v>
      </c>
      <c r="AH1106" s="38">
        <f t="shared" si="250"/>
        <v>63.353534230184835</v>
      </c>
      <c r="AI1106" s="38" t="str">
        <f t="shared" si="251"/>
        <v>G4</v>
      </c>
    </row>
    <row r="1107" spans="1:35" x14ac:dyDescent="0.25">
      <c r="A1107" s="1">
        <v>73449</v>
      </c>
      <c r="B1107" s="1" t="s">
        <v>378</v>
      </c>
      <c r="C1107" s="1">
        <v>73</v>
      </c>
      <c r="D1107" s="1" t="s">
        <v>35</v>
      </c>
      <c r="E1107" s="31">
        <v>523752.07685536298</v>
      </c>
      <c r="F1107" s="31">
        <v>565686.24094349763</v>
      </c>
      <c r="G1107" s="31">
        <v>568989.03554099158</v>
      </c>
      <c r="H1107" s="31">
        <v>712779.92967514636</v>
      </c>
      <c r="I1107" s="31">
        <f t="shared" si="238"/>
        <v>592801.82075374969</v>
      </c>
      <c r="J1107" s="38">
        <f t="shared" si="239"/>
        <v>0.5615655306170152</v>
      </c>
      <c r="K1107" s="31">
        <v>34591283.011983328</v>
      </c>
      <c r="L1107" s="31">
        <v>30561674.36699111</v>
      </c>
      <c r="M1107" s="31">
        <v>25579004.580172151</v>
      </c>
      <c r="N1107" s="31">
        <v>20770826.751706023</v>
      </c>
      <c r="O1107" s="31">
        <f t="shared" si="240"/>
        <v>27875697.177713152</v>
      </c>
      <c r="P1107" s="7">
        <f t="shared" si="241"/>
        <v>0.43914406677307677</v>
      </c>
      <c r="Q1107" s="26">
        <v>0.82694815102505059</v>
      </c>
      <c r="R1107" s="8">
        <v>467</v>
      </c>
      <c r="S1107" s="7">
        <f t="shared" si="242"/>
        <v>1</v>
      </c>
      <c r="T1107" s="38">
        <f t="shared" si="243"/>
        <v>0.75536407259937588</v>
      </c>
      <c r="U1107" s="31">
        <v>1054.3306884765625</v>
      </c>
      <c r="V1107" s="31">
        <v>545.23101806640625</v>
      </c>
      <c r="W1107" s="31">
        <v>51147.65234375</v>
      </c>
      <c r="X1107" s="31">
        <v>77999.4609375</v>
      </c>
      <c r="Y1107" s="31">
        <f t="shared" si="244"/>
        <v>32686.668746948242</v>
      </c>
      <c r="Z1107" s="7">
        <f t="shared" si="245"/>
        <v>0.69602452085035316</v>
      </c>
      <c r="AA1107" s="31" t="s">
        <v>1085</v>
      </c>
      <c r="AB1107" s="31" t="s">
        <v>1088</v>
      </c>
      <c r="AC1107" s="31" t="s">
        <v>1088</v>
      </c>
      <c r="AD1107" s="31">
        <f t="shared" si="246"/>
        <v>0</v>
      </c>
      <c r="AE1107" s="31">
        <f t="shared" si="247"/>
        <v>1</v>
      </c>
      <c r="AF1107" s="7">
        <f t="shared" si="248"/>
        <v>0.5</v>
      </c>
      <c r="AG1107" s="38">
        <f t="shared" si="249"/>
        <v>0.59801226042517652</v>
      </c>
      <c r="AH1107" s="38">
        <f t="shared" si="250"/>
        <v>63.831395454718923</v>
      </c>
      <c r="AI1107" s="38" t="str">
        <f t="shared" si="251"/>
        <v>G4</v>
      </c>
    </row>
    <row r="1108" spans="1:35" x14ac:dyDescent="0.25">
      <c r="A1108" s="1">
        <v>50124</v>
      </c>
      <c r="B1108" s="1" t="s">
        <v>961</v>
      </c>
      <c r="C1108" s="1">
        <v>50</v>
      </c>
      <c r="D1108" s="1" t="s">
        <v>145</v>
      </c>
      <c r="E1108" s="31">
        <v>1065701.3270589933</v>
      </c>
      <c r="F1108" s="31">
        <v>1010507.1554508833</v>
      </c>
      <c r="G1108" s="31">
        <v>1146540.107445179</v>
      </c>
      <c r="H1108" s="31">
        <v>1263698.3414797594</v>
      </c>
      <c r="I1108" s="31">
        <f t="shared" si="238"/>
        <v>1121611.7328587037</v>
      </c>
      <c r="J1108" s="38">
        <f t="shared" si="239"/>
        <v>1</v>
      </c>
      <c r="K1108" s="31">
        <v>306919339.78992188</v>
      </c>
      <c r="L1108" s="31">
        <v>306211128.4111014</v>
      </c>
      <c r="M1108" s="31">
        <v>157114115.65337589</v>
      </c>
      <c r="N1108" s="31">
        <v>192575038.88297281</v>
      </c>
      <c r="O1108" s="31">
        <f t="shared" si="240"/>
        <v>240704905.68434301</v>
      </c>
      <c r="P1108" s="7">
        <f t="shared" si="241"/>
        <v>1</v>
      </c>
      <c r="Q1108" s="26">
        <v>0.43529118964659036</v>
      </c>
      <c r="R1108" s="8">
        <v>261.89999389648438</v>
      </c>
      <c r="S1108" s="7">
        <f t="shared" si="242"/>
        <v>0.58475483142021156</v>
      </c>
      <c r="T1108" s="38">
        <f t="shared" si="243"/>
        <v>0.67334867368893392</v>
      </c>
      <c r="U1108" s="31">
        <v>0</v>
      </c>
      <c r="V1108" s="31">
        <v>0</v>
      </c>
      <c r="W1108" s="31">
        <v>0</v>
      </c>
      <c r="X1108" s="31">
        <v>0</v>
      </c>
      <c r="Y1108" s="31">
        <f t="shared" si="244"/>
        <v>0</v>
      </c>
      <c r="Z1108" s="7">
        <f t="shared" si="245"/>
        <v>0</v>
      </c>
      <c r="AA1108" s="31" t="s">
        <v>1085</v>
      </c>
      <c r="AB1108" s="31" t="s">
        <v>1088</v>
      </c>
      <c r="AC1108" s="31" t="s">
        <v>1087</v>
      </c>
      <c r="AD1108" s="31">
        <f t="shared" si="246"/>
        <v>0</v>
      </c>
      <c r="AE1108" s="31">
        <f t="shared" si="247"/>
        <v>1</v>
      </c>
      <c r="AF1108" s="7">
        <f t="shared" si="248"/>
        <v>0.5</v>
      </c>
      <c r="AG1108" s="38">
        <f t="shared" si="249"/>
        <v>0.25</v>
      </c>
      <c r="AH1108" s="38">
        <f t="shared" si="250"/>
        <v>64.111622456297795</v>
      </c>
      <c r="AI1108" s="38" t="str">
        <f t="shared" si="251"/>
        <v>G4</v>
      </c>
    </row>
    <row r="1109" spans="1:35" x14ac:dyDescent="0.25">
      <c r="A1109" s="1">
        <v>8573</v>
      </c>
      <c r="B1109" s="1" t="s">
        <v>1005</v>
      </c>
      <c r="C1109" s="1">
        <v>8</v>
      </c>
      <c r="D1109" s="1" t="s">
        <v>1102</v>
      </c>
      <c r="E1109" s="31">
        <v>816869.24185077462</v>
      </c>
      <c r="F1109" s="31">
        <v>946629.25908823754</v>
      </c>
      <c r="G1109" s="31">
        <v>1214736.405879651</v>
      </c>
      <c r="H1109" s="31">
        <v>1281234.7496558265</v>
      </c>
      <c r="I1109" s="31">
        <f t="shared" si="238"/>
        <v>1064867.4141186224</v>
      </c>
      <c r="J1109" s="38">
        <f t="shared" si="239"/>
        <v>1</v>
      </c>
      <c r="K1109" s="31">
        <v>15147207.065959439</v>
      </c>
      <c r="L1109" s="31">
        <v>9773032.7384714913</v>
      </c>
      <c r="M1109" s="31">
        <v>15648208.632052615</v>
      </c>
      <c r="N1109" s="31">
        <v>12734992.278099261</v>
      </c>
      <c r="O1109" s="31">
        <f t="shared" si="240"/>
        <v>13325860.178645702</v>
      </c>
      <c r="P1109" s="7">
        <f t="shared" si="241"/>
        <v>0.19076276665114358</v>
      </c>
      <c r="Q1109" s="26">
        <v>0.82747297347157145</v>
      </c>
      <c r="R1109" s="8">
        <v>245.30000305175781</v>
      </c>
      <c r="S1109" s="7">
        <f t="shared" si="242"/>
        <v>0.54769135271000668</v>
      </c>
      <c r="T1109" s="38">
        <f t="shared" si="243"/>
        <v>0.52197569761090723</v>
      </c>
      <c r="U1109" s="31">
        <v>47899.71484375</v>
      </c>
      <c r="V1109" s="31">
        <v>22814.7265625</v>
      </c>
      <c r="W1109" s="31">
        <v>156406.390625</v>
      </c>
      <c r="X1109" s="31">
        <v>18426.392578125</v>
      </c>
      <c r="Y1109" s="31">
        <f t="shared" si="244"/>
        <v>61386.80615234375</v>
      </c>
      <c r="Z1109" s="7">
        <f t="shared" si="245"/>
        <v>1</v>
      </c>
      <c r="AA1109" s="31" t="s">
        <v>1087</v>
      </c>
      <c r="AB1109" s="31" t="s">
        <v>1087</v>
      </c>
      <c r="AC1109" s="31" t="s">
        <v>1087</v>
      </c>
      <c r="AD1109" s="31">
        <f t="shared" si="246"/>
        <v>0</v>
      </c>
      <c r="AE1109" s="31">
        <f t="shared" si="247"/>
        <v>0</v>
      </c>
      <c r="AF1109" s="7">
        <f t="shared" si="248"/>
        <v>0</v>
      </c>
      <c r="AG1109" s="38">
        <f t="shared" si="249"/>
        <v>0.5</v>
      </c>
      <c r="AH1109" s="38">
        <f t="shared" si="250"/>
        <v>67.399189920363568</v>
      </c>
      <c r="AI1109" s="38" t="str">
        <f t="shared" si="251"/>
        <v>G4</v>
      </c>
    </row>
    <row r="1110" spans="1:35" x14ac:dyDescent="0.25">
      <c r="A1110" s="1">
        <v>5631</v>
      </c>
      <c r="B1110" s="1" t="s">
        <v>884</v>
      </c>
      <c r="C1110" s="1">
        <v>5</v>
      </c>
      <c r="D1110" s="1" t="s">
        <v>15</v>
      </c>
      <c r="E1110" s="31">
        <v>1278524.3269924074</v>
      </c>
      <c r="F1110" s="31">
        <v>1345366.3879999837</v>
      </c>
      <c r="G1110" s="31">
        <v>1549955.4438211177</v>
      </c>
      <c r="H1110" s="31">
        <v>2022016.5318887392</v>
      </c>
      <c r="I1110" s="31">
        <f t="shared" si="238"/>
        <v>1548965.6726755621</v>
      </c>
      <c r="J1110" s="38">
        <f t="shared" si="239"/>
        <v>1</v>
      </c>
      <c r="K1110" s="31">
        <v>31911728.187113274</v>
      </c>
      <c r="L1110" s="31">
        <v>31027201.84422864</v>
      </c>
      <c r="M1110" s="31">
        <v>36350642.682680026</v>
      </c>
      <c r="N1110" s="31">
        <v>42232004.808145478</v>
      </c>
      <c r="O1110" s="31">
        <f t="shared" si="240"/>
        <v>35380394.380541854</v>
      </c>
      <c r="P1110" s="7">
        <f t="shared" si="241"/>
        <v>0.56725728538710662</v>
      </c>
      <c r="Q1110" s="26">
        <v>0.79776320863864247</v>
      </c>
      <c r="R1110" s="8">
        <v>607.79998779296875</v>
      </c>
      <c r="S1110" s="7">
        <f t="shared" si="242"/>
        <v>1</v>
      </c>
      <c r="T1110" s="38">
        <f t="shared" si="243"/>
        <v>0.7883401646752497</v>
      </c>
      <c r="U1110" s="31">
        <v>73632.265625</v>
      </c>
      <c r="V1110" s="31">
        <v>14628.912109375</v>
      </c>
      <c r="W1110" s="31">
        <v>292.40493774414063</v>
      </c>
      <c r="X1110" s="31">
        <v>375.49169921875</v>
      </c>
      <c r="Y1110" s="31">
        <f t="shared" si="244"/>
        <v>22232.268592834473</v>
      </c>
      <c r="Z1110" s="7">
        <f t="shared" si="245"/>
        <v>0.47341025219000649</v>
      </c>
      <c r="AA1110" s="31" t="s">
        <v>1087</v>
      </c>
      <c r="AB1110" s="31" t="s">
        <v>1088</v>
      </c>
      <c r="AC1110" s="31" t="s">
        <v>1088</v>
      </c>
      <c r="AD1110" s="31">
        <f t="shared" si="246"/>
        <v>0</v>
      </c>
      <c r="AE1110" s="31">
        <f t="shared" si="247"/>
        <v>0</v>
      </c>
      <c r="AF1110" s="7">
        <f t="shared" si="248"/>
        <v>0</v>
      </c>
      <c r="AG1110" s="38">
        <f t="shared" si="249"/>
        <v>0.23670512609500324</v>
      </c>
      <c r="AH1110" s="38">
        <f t="shared" si="250"/>
        <v>67.501509692341756</v>
      </c>
      <c r="AI1110" s="38" t="str">
        <f t="shared" si="251"/>
        <v>G4</v>
      </c>
    </row>
    <row r="1111" spans="1:35" x14ac:dyDescent="0.25">
      <c r="A1111" s="1">
        <v>68001</v>
      </c>
      <c r="B1111" s="1" t="s">
        <v>822</v>
      </c>
      <c r="C1111" s="1">
        <v>68</v>
      </c>
      <c r="D1111" s="1" t="s">
        <v>350</v>
      </c>
      <c r="E1111" s="31">
        <v>418370.05084552703</v>
      </c>
      <c r="F1111" s="31">
        <v>489141.55856264272</v>
      </c>
      <c r="G1111" s="31">
        <v>677265.44987133029</v>
      </c>
      <c r="H1111" s="31">
        <v>677697.19661430956</v>
      </c>
      <c r="I1111" s="31">
        <f t="shared" si="238"/>
        <v>565618.56397345243</v>
      </c>
      <c r="J1111" s="38">
        <f t="shared" si="239"/>
        <v>0.535406616120495</v>
      </c>
      <c r="K1111" s="31">
        <v>20437451.528590821</v>
      </c>
      <c r="L1111" s="31">
        <v>23230213.743826378</v>
      </c>
      <c r="M1111" s="31">
        <v>24490025.588568889</v>
      </c>
      <c r="N1111" s="31">
        <v>24900810.387552317</v>
      </c>
      <c r="O1111" s="31">
        <f t="shared" si="240"/>
        <v>23264625.312134601</v>
      </c>
      <c r="P1111" s="7">
        <f t="shared" si="241"/>
        <v>0.36042813167349624</v>
      </c>
      <c r="Q1111" s="26">
        <v>0.98774987545296289</v>
      </c>
      <c r="R1111" s="8">
        <v>677.20001220703125</v>
      </c>
      <c r="S1111" s="7">
        <f t="shared" si="242"/>
        <v>1</v>
      </c>
      <c r="T1111" s="38">
        <f t="shared" si="243"/>
        <v>0.7827260023754864</v>
      </c>
      <c r="U1111" s="31">
        <v>3254.59521484375</v>
      </c>
      <c r="V1111" s="31">
        <v>29309.693359375</v>
      </c>
      <c r="W1111" s="31">
        <v>34686.71875</v>
      </c>
      <c r="X1111" s="31">
        <v>109517.875</v>
      </c>
      <c r="Y1111" s="31">
        <f t="shared" si="244"/>
        <v>44192.220581054688</v>
      </c>
      <c r="Z1111" s="7">
        <f t="shared" si="245"/>
        <v>0.94102183961813102</v>
      </c>
      <c r="AA1111" s="31" t="s">
        <v>1085</v>
      </c>
      <c r="AB1111" s="31" t="s">
        <v>1088</v>
      </c>
      <c r="AC1111" s="31" t="s">
        <v>1087</v>
      </c>
      <c r="AD1111" s="31">
        <f t="shared" si="246"/>
        <v>0</v>
      </c>
      <c r="AE1111" s="31">
        <f t="shared" si="247"/>
        <v>1</v>
      </c>
      <c r="AF1111" s="7">
        <f t="shared" si="248"/>
        <v>0.5</v>
      </c>
      <c r="AG1111" s="38">
        <f t="shared" si="249"/>
        <v>0.72051091980906556</v>
      </c>
      <c r="AH1111" s="38">
        <f t="shared" si="250"/>
        <v>67.954784610168247</v>
      </c>
      <c r="AI1111" s="38" t="str">
        <f t="shared" si="251"/>
        <v>C</v>
      </c>
    </row>
    <row r="1112" spans="1:35" x14ac:dyDescent="0.25">
      <c r="A1112" s="1">
        <v>5001</v>
      </c>
      <c r="B1112" s="1" t="s">
        <v>660</v>
      </c>
      <c r="C1112" s="1">
        <v>5</v>
      </c>
      <c r="D1112" s="1" t="s">
        <v>15</v>
      </c>
      <c r="E1112" s="31">
        <v>627758.82037543377</v>
      </c>
      <c r="F1112" s="31">
        <v>659996.58363084134</v>
      </c>
      <c r="G1112" s="31">
        <v>676495.64536587067</v>
      </c>
      <c r="H1112" s="31">
        <v>699039.36813046352</v>
      </c>
      <c r="I1112" s="31">
        <f t="shared" si="238"/>
        <v>665822.60437565239</v>
      </c>
      <c r="J1112" s="38">
        <f t="shared" si="239"/>
        <v>0.63183468381939178</v>
      </c>
      <c r="K1112" s="31">
        <v>15932529.388051523</v>
      </c>
      <c r="L1112" s="31">
        <v>17019396.277621135</v>
      </c>
      <c r="M1112" s="31">
        <v>17722968.809085649</v>
      </c>
      <c r="N1112" s="31">
        <v>17977982.362102319</v>
      </c>
      <c r="O1112" s="31">
        <f t="shared" si="240"/>
        <v>17163219.209215157</v>
      </c>
      <c r="P1112" s="7">
        <f t="shared" si="241"/>
        <v>0.25627059502809185</v>
      </c>
      <c r="Q1112" s="26">
        <v>0.98795814832639561</v>
      </c>
      <c r="R1112" s="8">
        <v>311.79998779296875</v>
      </c>
      <c r="S1112" s="7">
        <f t="shared" si="242"/>
        <v>0.69616858933859238</v>
      </c>
      <c r="T1112" s="38">
        <f t="shared" si="243"/>
        <v>0.64679911089769326</v>
      </c>
      <c r="U1112" s="31">
        <v>16991.390625</v>
      </c>
      <c r="V1112" s="31">
        <v>52816.81640625</v>
      </c>
      <c r="W1112" s="31">
        <v>30105.248046875</v>
      </c>
      <c r="X1112" s="31">
        <v>1697.230712890625</v>
      </c>
      <c r="Y1112" s="31">
        <f t="shared" si="244"/>
        <v>25402.671447753906</v>
      </c>
      <c r="Z1112" s="7">
        <f t="shared" si="245"/>
        <v>0.54092028648201163</v>
      </c>
      <c r="AA1112" s="31" t="s">
        <v>1085</v>
      </c>
      <c r="AB1112" s="31" t="s">
        <v>1086</v>
      </c>
      <c r="AC1112" s="31" t="s">
        <v>1086</v>
      </c>
      <c r="AD1112" s="31">
        <f t="shared" si="246"/>
        <v>1</v>
      </c>
      <c r="AE1112" s="31">
        <f t="shared" si="247"/>
        <v>2</v>
      </c>
      <c r="AF1112" s="7">
        <f t="shared" si="248"/>
        <v>1</v>
      </c>
      <c r="AG1112" s="38">
        <f t="shared" si="249"/>
        <v>0.77046014324100587</v>
      </c>
      <c r="AH1112" s="38">
        <f t="shared" si="250"/>
        <v>68.303131265269684</v>
      </c>
      <c r="AI1112" s="38" t="str">
        <f t="shared" si="251"/>
        <v>C</v>
      </c>
    </row>
    <row r="1113" spans="1:35" x14ac:dyDescent="0.25">
      <c r="A1113" s="1">
        <v>25214</v>
      </c>
      <c r="B1113" s="1" t="s">
        <v>980</v>
      </c>
      <c r="C1113" s="1">
        <v>25</v>
      </c>
      <c r="D1113" s="1" t="s">
        <v>61</v>
      </c>
      <c r="E1113" s="31">
        <v>2692886.291768841</v>
      </c>
      <c r="F1113" s="31">
        <v>2934942.5908365208</v>
      </c>
      <c r="G1113" s="31">
        <v>3356198.0720886104</v>
      </c>
      <c r="H1113" s="31">
        <v>4109580.8772945846</v>
      </c>
      <c r="I1113" s="31">
        <f t="shared" si="238"/>
        <v>3273401.9579971395</v>
      </c>
      <c r="J1113" s="38">
        <f t="shared" si="239"/>
        <v>1</v>
      </c>
      <c r="K1113" s="31">
        <v>83777288.311955735</v>
      </c>
      <c r="L1113" s="31">
        <v>94735452.163359761</v>
      </c>
      <c r="M1113" s="31">
        <v>87722920.295426548</v>
      </c>
      <c r="N1113" s="31">
        <v>113522560.88386661</v>
      </c>
      <c r="O1113" s="31">
        <f t="shared" si="240"/>
        <v>94939555.413652167</v>
      </c>
      <c r="P1113" s="7">
        <f t="shared" si="241"/>
        <v>1</v>
      </c>
      <c r="Q1113" s="26">
        <v>0.57609568148980572</v>
      </c>
      <c r="R1113" s="8">
        <v>248.10000610351563</v>
      </c>
      <c r="S1113" s="7">
        <f t="shared" si="242"/>
        <v>0.55394303407947576</v>
      </c>
      <c r="T1113" s="38">
        <f t="shared" si="243"/>
        <v>0.71001290518976046</v>
      </c>
      <c r="U1113" s="31">
        <v>0</v>
      </c>
      <c r="V1113" s="31">
        <v>0</v>
      </c>
      <c r="W1113" s="31">
        <v>0</v>
      </c>
      <c r="X1113" s="31">
        <v>37512.32421875</v>
      </c>
      <c r="Y1113" s="31">
        <f t="shared" si="244"/>
        <v>9378.0810546875</v>
      </c>
      <c r="Z1113" s="7">
        <f t="shared" si="245"/>
        <v>0.19969530768393348</v>
      </c>
      <c r="AA1113" s="31" t="s">
        <v>1085</v>
      </c>
      <c r="AB1113" s="31" t="s">
        <v>1088</v>
      </c>
      <c r="AC1113" s="31" t="s">
        <v>1088</v>
      </c>
      <c r="AD1113" s="31">
        <f t="shared" si="246"/>
        <v>0</v>
      </c>
      <c r="AE1113" s="31">
        <f t="shared" si="247"/>
        <v>1</v>
      </c>
      <c r="AF1113" s="7">
        <f t="shared" si="248"/>
        <v>0.5</v>
      </c>
      <c r="AG1113" s="38">
        <f t="shared" si="249"/>
        <v>0.34984765384196675</v>
      </c>
      <c r="AH1113" s="38">
        <f t="shared" si="250"/>
        <v>68.662018634390904</v>
      </c>
      <c r="AI1113" s="38" t="str">
        <f t="shared" si="251"/>
        <v>G4</v>
      </c>
    </row>
    <row r="1114" spans="1:35" x14ac:dyDescent="0.25">
      <c r="A1114" s="1">
        <v>76892</v>
      </c>
      <c r="B1114" s="1" t="s">
        <v>681</v>
      </c>
      <c r="C1114" s="1">
        <v>76</v>
      </c>
      <c r="D1114" s="1" t="s">
        <v>57</v>
      </c>
      <c r="E1114" s="31">
        <v>1113589.8585977785</v>
      </c>
      <c r="F1114" s="31">
        <v>1152519.9242271883</v>
      </c>
      <c r="G1114" s="31">
        <v>1390288.5996529225</v>
      </c>
      <c r="H1114" s="31">
        <v>1489478.1717325617</v>
      </c>
      <c r="I1114" s="31">
        <f t="shared" si="238"/>
        <v>1286469.1385526129</v>
      </c>
      <c r="J1114" s="38">
        <f t="shared" si="239"/>
        <v>1</v>
      </c>
      <c r="K1114" s="31">
        <v>47334137.761309884</v>
      </c>
      <c r="L1114" s="31">
        <v>55233429.943881497</v>
      </c>
      <c r="M1114" s="31">
        <v>56812923.737098455</v>
      </c>
      <c r="N1114" s="31">
        <v>60455227.058438241</v>
      </c>
      <c r="O1114" s="31">
        <f t="shared" si="240"/>
        <v>54958929.625182018</v>
      </c>
      <c r="P1114" s="7">
        <f t="shared" si="241"/>
        <v>0.90148385018357124</v>
      </c>
      <c r="Q1114" s="26">
        <v>0.87804295127863707</v>
      </c>
      <c r="R1114" s="8">
        <v>270.60000610351563</v>
      </c>
      <c r="S1114" s="7">
        <f t="shared" si="242"/>
        <v>0.60417970461622672</v>
      </c>
      <c r="T1114" s="38">
        <f t="shared" si="243"/>
        <v>0.79456883535947842</v>
      </c>
      <c r="U1114" s="31">
        <v>14356.9970703125</v>
      </c>
      <c r="V1114" s="31">
        <v>22839.384765625</v>
      </c>
      <c r="W1114" s="31">
        <v>24895.083984375</v>
      </c>
      <c r="X1114" s="31">
        <v>47878.8828125</v>
      </c>
      <c r="Y1114" s="31">
        <f t="shared" si="244"/>
        <v>27492.587158203125</v>
      </c>
      <c r="Z1114" s="7">
        <f t="shared" si="245"/>
        <v>0.58542260613545916</v>
      </c>
      <c r="AA1114" s="31" t="s">
        <v>1087</v>
      </c>
      <c r="AB1114" s="31" t="s">
        <v>1088</v>
      </c>
      <c r="AC1114" s="31" t="s">
        <v>1087</v>
      </c>
      <c r="AD1114" s="31">
        <f t="shared" si="246"/>
        <v>0</v>
      </c>
      <c r="AE1114" s="31">
        <f t="shared" si="247"/>
        <v>0</v>
      </c>
      <c r="AF1114" s="7">
        <f t="shared" si="248"/>
        <v>0</v>
      </c>
      <c r="AG1114" s="38">
        <f t="shared" si="249"/>
        <v>0.29271130306772958</v>
      </c>
      <c r="AH1114" s="38">
        <f t="shared" si="250"/>
        <v>69.576004614240276</v>
      </c>
      <c r="AI1114" s="38" t="str">
        <f t="shared" si="251"/>
        <v>G4</v>
      </c>
    </row>
    <row r="1115" spans="1:35" x14ac:dyDescent="0.25">
      <c r="A1115" s="1">
        <v>85010</v>
      </c>
      <c r="B1115" s="1" t="s">
        <v>680</v>
      </c>
      <c r="C1115" s="1">
        <v>85</v>
      </c>
      <c r="D1115" s="1" t="s">
        <v>114</v>
      </c>
      <c r="E1115" s="31">
        <v>433623.32965497917</v>
      </c>
      <c r="F1115" s="31">
        <v>528720.41128575185</v>
      </c>
      <c r="G1115" s="31">
        <v>620809.38157632365</v>
      </c>
      <c r="H1115" s="31">
        <v>688386.34832537128</v>
      </c>
      <c r="I1115" s="31">
        <f t="shared" si="238"/>
        <v>567884.86771060643</v>
      </c>
      <c r="J1115" s="38">
        <f t="shared" si="239"/>
        <v>0.5375875190992111</v>
      </c>
      <c r="K1115" s="31">
        <v>94961771.280781165</v>
      </c>
      <c r="L1115" s="31">
        <v>101445275.28893888</v>
      </c>
      <c r="M1115" s="31">
        <v>48746216.51124905</v>
      </c>
      <c r="N1115" s="31">
        <v>59598037.370541342</v>
      </c>
      <c r="O1115" s="31">
        <f t="shared" si="240"/>
        <v>76187825.112877607</v>
      </c>
      <c r="P1115" s="7">
        <f t="shared" si="241"/>
        <v>1</v>
      </c>
      <c r="Q1115" s="26">
        <v>0.75681287308590706</v>
      </c>
      <c r="R1115" s="8">
        <v>309.89999389648438</v>
      </c>
      <c r="S1115" s="7">
        <f t="shared" si="242"/>
        <v>0.69192639523194688</v>
      </c>
      <c r="T1115" s="38">
        <f t="shared" si="243"/>
        <v>0.81624642277261794</v>
      </c>
      <c r="U1115" s="31">
        <v>11023.1533203125</v>
      </c>
      <c r="V1115" s="31">
        <v>26901.171875</v>
      </c>
      <c r="W1115" s="31">
        <v>53025.81640625</v>
      </c>
      <c r="X1115" s="31">
        <v>162299.421875</v>
      </c>
      <c r="Y1115" s="31">
        <f t="shared" si="244"/>
        <v>63312.390869140625</v>
      </c>
      <c r="Z1115" s="7">
        <f t="shared" si="245"/>
        <v>1</v>
      </c>
      <c r="AA1115" s="31" t="s">
        <v>1085</v>
      </c>
      <c r="AB1115" s="31" t="s">
        <v>1088</v>
      </c>
      <c r="AC1115" s="31" t="s">
        <v>1087</v>
      </c>
      <c r="AD1115" s="31">
        <f t="shared" si="246"/>
        <v>0</v>
      </c>
      <c r="AE1115" s="31">
        <f t="shared" si="247"/>
        <v>1</v>
      </c>
      <c r="AF1115" s="7">
        <f t="shared" si="248"/>
        <v>0.5</v>
      </c>
      <c r="AG1115" s="38">
        <f t="shared" si="249"/>
        <v>0.75</v>
      </c>
      <c r="AH1115" s="38">
        <f t="shared" si="250"/>
        <v>70.127798062394305</v>
      </c>
      <c r="AI1115" s="38" t="str">
        <f t="shared" si="251"/>
        <v>G4</v>
      </c>
    </row>
    <row r="1116" spans="1:35" x14ac:dyDescent="0.25">
      <c r="A1116" s="1">
        <v>50110</v>
      </c>
      <c r="B1116" s="1" t="s">
        <v>943</v>
      </c>
      <c r="C1116" s="1">
        <v>50</v>
      </c>
      <c r="D1116" s="1" t="s">
        <v>145</v>
      </c>
      <c r="E1116" s="31">
        <v>1155819.3120633764</v>
      </c>
      <c r="F1116" s="31">
        <v>1096911.8136177519</v>
      </c>
      <c r="G1116" s="31">
        <v>1167788.8517723223</v>
      </c>
      <c r="H1116" s="31">
        <v>1756582.7644181016</v>
      </c>
      <c r="I1116" s="31">
        <f t="shared" si="238"/>
        <v>1294275.6854678881</v>
      </c>
      <c r="J1116" s="38">
        <f t="shared" si="239"/>
        <v>1</v>
      </c>
      <c r="K1116" s="31">
        <v>71269735.242706522</v>
      </c>
      <c r="L1116" s="31">
        <v>54012227.203348383</v>
      </c>
      <c r="M1116" s="31">
        <v>37924051.212928876</v>
      </c>
      <c r="N1116" s="31">
        <v>42962444.562622249</v>
      </c>
      <c r="O1116" s="31">
        <f t="shared" si="240"/>
        <v>51542114.555401504</v>
      </c>
      <c r="P1116" s="7">
        <f t="shared" si="241"/>
        <v>0.84315515761040416</v>
      </c>
      <c r="Q1116" s="26">
        <v>0.72796739684156908</v>
      </c>
      <c r="R1116" s="8">
        <v>441.70001220703125</v>
      </c>
      <c r="S1116" s="7">
        <f t="shared" si="242"/>
        <v>0.98620168841437716</v>
      </c>
      <c r="T1116" s="38">
        <f t="shared" si="243"/>
        <v>0.85244141428878351</v>
      </c>
      <c r="U1116" s="31">
        <v>4840.275390625</v>
      </c>
      <c r="V1116" s="31">
        <v>0</v>
      </c>
      <c r="W1116" s="31">
        <v>0</v>
      </c>
      <c r="X1116" s="31">
        <v>0</v>
      </c>
      <c r="Y1116" s="31">
        <f t="shared" si="244"/>
        <v>1210.06884765625</v>
      </c>
      <c r="Z1116" s="7">
        <f t="shared" si="245"/>
        <v>2.5767006004994472E-2</v>
      </c>
      <c r="AA1116" s="31" t="s">
        <v>1085</v>
      </c>
      <c r="AB1116" s="31" t="s">
        <v>1087</v>
      </c>
      <c r="AC1116" s="31" t="s">
        <v>1087</v>
      </c>
      <c r="AD1116" s="31">
        <f t="shared" si="246"/>
        <v>0</v>
      </c>
      <c r="AE1116" s="31">
        <f t="shared" si="247"/>
        <v>1</v>
      </c>
      <c r="AF1116" s="7">
        <f t="shared" si="248"/>
        <v>0.5</v>
      </c>
      <c r="AG1116" s="38">
        <f t="shared" si="249"/>
        <v>0.26288350300249724</v>
      </c>
      <c r="AH1116" s="38">
        <f t="shared" si="250"/>
        <v>70.510830576376023</v>
      </c>
      <c r="AI1116" s="38" t="str">
        <f t="shared" si="251"/>
        <v>G4</v>
      </c>
    </row>
    <row r="1117" spans="1:35" x14ac:dyDescent="0.25">
      <c r="A1117" s="1">
        <v>85230</v>
      </c>
      <c r="B1117" s="1" t="s">
        <v>113</v>
      </c>
      <c r="C1117" s="1">
        <v>85</v>
      </c>
      <c r="D1117" s="1" t="s">
        <v>114</v>
      </c>
      <c r="E1117" s="31">
        <v>1197717.040333349</v>
      </c>
      <c r="F1117" s="31">
        <v>1878188.6611625461</v>
      </c>
      <c r="G1117" s="31">
        <v>1486136.5764237775</v>
      </c>
      <c r="H1117" s="31">
        <v>1776996.8140955966</v>
      </c>
      <c r="I1117" s="31">
        <f t="shared" si="238"/>
        <v>1584759.7730038173</v>
      </c>
      <c r="J1117" s="38">
        <f t="shared" si="239"/>
        <v>1</v>
      </c>
      <c r="K1117" s="31">
        <v>269749717.25005543</v>
      </c>
      <c r="L1117" s="31">
        <v>212459903.14181939</v>
      </c>
      <c r="M1117" s="31">
        <v>186946385.46614096</v>
      </c>
      <c r="N1117" s="31">
        <v>109816056.51152708</v>
      </c>
      <c r="O1117" s="31">
        <f t="shared" si="240"/>
        <v>194743015.59238571</v>
      </c>
      <c r="P1117" s="7">
        <f t="shared" si="241"/>
        <v>1</v>
      </c>
      <c r="Q1117" s="26">
        <v>0.62763268744734624</v>
      </c>
      <c r="R1117" s="8">
        <v>315</v>
      </c>
      <c r="S1117" s="7">
        <f t="shared" si="242"/>
        <v>0.70331338751451278</v>
      </c>
      <c r="T1117" s="38">
        <f t="shared" si="243"/>
        <v>0.7769820249872863</v>
      </c>
      <c r="U1117" s="31">
        <v>0</v>
      </c>
      <c r="V1117" s="31">
        <v>0</v>
      </c>
      <c r="W1117" s="31">
        <v>42385.296875</v>
      </c>
      <c r="X1117" s="31">
        <v>4718.13671875</v>
      </c>
      <c r="Y1117" s="31">
        <f t="shared" si="244"/>
        <v>11775.8583984375</v>
      </c>
      <c r="Z1117" s="7">
        <f t="shared" si="245"/>
        <v>0.25075318206414982</v>
      </c>
      <c r="AA1117" s="31" t="s">
        <v>1085</v>
      </c>
      <c r="AB1117" s="31" t="s">
        <v>1087</v>
      </c>
      <c r="AC1117" s="31" t="s">
        <v>1088</v>
      </c>
      <c r="AD1117" s="31">
        <f t="shared" si="246"/>
        <v>0</v>
      </c>
      <c r="AE1117" s="31">
        <f t="shared" si="247"/>
        <v>1</v>
      </c>
      <c r="AF1117" s="7">
        <f t="shared" si="248"/>
        <v>0.5</v>
      </c>
      <c r="AG1117" s="38">
        <f t="shared" si="249"/>
        <v>0.37537659103207488</v>
      </c>
      <c r="AH1117" s="38">
        <f t="shared" si="250"/>
        <v>71.745287200645379</v>
      </c>
      <c r="AI1117" s="38" t="str">
        <f t="shared" si="251"/>
        <v>G4</v>
      </c>
    </row>
    <row r="1118" spans="1:35" x14ac:dyDescent="0.25">
      <c r="A1118" s="1">
        <v>15491</v>
      </c>
      <c r="B1118" s="1" t="s">
        <v>876</v>
      </c>
      <c r="C1118" s="1">
        <v>15</v>
      </c>
      <c r="D1118" s="1" t="s">
        <v>827</v>
      </c>
      <c r="E1118" s="31">
        <v>898264.98219638586</v>
      </c>
      <c r="F1118" s="31">
        <v>934118.09336260939</v>
      </c>
      <c r="G1118" s="31">
        <v>946581.25004178204</v>
      </c>
      <c r="H1118" s="31">
        <v>1203995.4139944389</v>
      </c>
      <c r="I1118" s="31">
        <f t="shared" si="238"/>
        <v>995739.93489880406</v>
      </c>
      <c r="J1118" s="38">
        <f t="shared" si="239"/>
        <v>0.94931979275345546</v>
      </c>
      <c r="K1118" s="31">
        <v>64590921.269638166</v>
      </c>
      <c r="L1118" s="31">
        <v>62647485.859130517</v>
      </c>
      <c r="M1118" s="31">
        <v>70057745.363586068</v>
      </c>
      <c r="N1118" s="31">
        <v>95105390.977744862</v>
      </c>
      <c r="O1118" s="31">
        <f t="shared" si="240"/>
        <v>73100385.867524907</v>
      </c>
      <c r="P1118" s="7">
        <f t="shared" si="241"/>
        <v>1</v>
      </c>
      <c r="Q1118" s="26">
        <v>0.39266179091635423</v>
      </c>
      <c r="R1118" s="8">
        <v>299.60000610351563</v>
      </c>
      <c r="S1118" s="7">
        <f t="shared" si="242"/>
        <v>0.66892919108581683</v>
      </c>
      <c r="T1118" s="38">
        <f t="shared" si="243"/>
        <v>0.68719699400072365</v>
      </c>
      <c r="U1118" s="31">
        <v>4325.09033203125</v>
      </c>
      <c r="V1118" s="31">
        <v>10137.3583984375</v>
      </c>
      <c r="W1118" s="31">
        <v>0</v>
      </c>
      <c r="X1118" s="31">
        <v>0</v>
      </c>
      <c r="Y1118" s="31">
        <f t="shared" si="244"/>
        <v>3615.6121826171875</v>
      </c>
      <c r="Z1118" s="7">
        <f t="shared" si="245"/>
        <v>7.6990248118257179E-2</v>
      </c>
      <c r="AA1118" s="31" t="s">
        <v>1085</v>
      </c>
      <c r="AB1118" s="31" t="s">
        <v>1086</v>
      </c>
      <c r="AC1118" s="31" t="s">
        <v>1088</v>
      </c>
      <c r="AD1118" s="31">
        <f t="shared" si="246"/>
        <v>1</v>
      </c>
      <c r="AE1118" s="31">
        <f t="shared" si="247"/>
        <v>2</v>
      </c>
      <c r="AF1118" s="7">
        <f t="shared" si="248"/>
        <v>1</v>
      </c>
      <c r="AG1118" s="38">
        <f t="shared" si="249"/>
        <v>0.53849512405912858</v>
      </c>
      <c r="AH1118" s="38">
        <f t="shared" si="250"/>
        <v>72.500397027110253</v>
      </c>
      <c r="AI1118" s="38" t="str">
        <f t="shared" si="251"/>
        <v>G4</v>
      </c>
    </row>
    <row r="1119" spans="1:35" x14ac:dyDescent="0.25">
      <c r="A1119" s="1">
        <v>68081</v>
      </c>
      <c r="B1119" s="1" t="s">
        <v>1055</v>
      </c>
      <c r="C1119" s="1">
        <v>68</v>
      </c>
      <c r="D1119" s="1" t="s">
        <v>350</v>
      </c>
      <c r="E1119" s="31">
        <v>1256667.2953993103</v>
      </c>
      <c r="F1119" s="31">
        <v>1380556.5629044736</v>
      </c>
      <c r="G1119" s="31">
        <v>1476620.6315758608</v>
      </c>
      <c r="H1119" s="31">
        <v>1386967.9053820078</v>
      </c>
      <c r="I1119" s="31">
        <f t="shared" si="238"/>
        <v>1375203.0988154132</v>
      </c>
      <c r="J1119" s="38">
        <f t="shared" si="239"/>
        <v>1</v>
      </c>
      <c r="K1119" s="31">
        <v>82338303.723372683</v>
      </c>
      <c r="L1119" s="31">
        <v>87288855.875577316</v>
      </c>
      <c r="M1119" s="31">
        <v>102383335.14889568</v>
      </c>
      <c r="N1119" s="31">
        <v>93678114.487938121</v>
      </c>
      <c r="O1119" s="31">
        <f t="shared" si="240"/>
        <v>91422152.308945939</v>
      </c>
      <c r="P1119" s="7">
        <f t="shared" si="241"/>
        <v>1</v>
      </c>
      <c r="Q1119" s="26">
        <v>0.90434274748654619</v>
      </c>
      <c r="R1119" s="8">
        <v>385.5</v>
      </c>
      <c r="S1119" s="7">
        <f t="shared" si="242"/>
        <v>0.86072162186299905</v>
      </c>
      <c r="T1119" s="38">
        <f t="shared" si="243"/>
        <v>0.92168812311651516</v>
      </c>
      <c r="U1119" s="31">
        <v>0</v>
      </c>
      <c r="V1119" s="31">
        <v>6314.0732421875</v>
      </c>
      <c r="W1119" s="31">
        <v>261.6322021484375</v>
      </c>
      <c r="X1119" s="31">
        <v>11754.490234375</v>
      </c>
      <c r="Y1119" s="31">
        <f t="shared" si="244"/>
        <v>4582.5489196777344</v>
      </c>
      <c r="Z1119" s="7">
        <f t="shared" si="245"/>
        <v>9.7580039152499728E-2</v>
      </c>
      <c r="AA1119" s="31" t="s">
        <v>1085</v>
      </c>
      <c r="AB1119" s="31" t="s">
        <v>1088</v>
      </c>
      <c r="AC1119" s="31" t="s">
        <v>1087</v>
      </c>
      <c r="AD1119" s="31">
        <f t="shared" si="246"/>
        <v>0</v>
      </c>
      <c r="AE1119" s="31">
        <f t="shared" si="247"/>
        <v>1</v>
      </c>
      <c r="AF1119" s="7">
        <f t="shared" si="248"/>
        <v>0.5</v>
      </c>
      <c r="AG1119" s="38">
        <f t="shared" si="249"/>
        <v>0.29879001957624984</v>
      </c>
      <c r="AH1119" s="38">
        <f t="shared" si="250"/>
        <v>74.015938089758833</v>
      </c>
      <c r="AI1119" s="38" t="str">
        <f t="shared" si="251"/>
        <v>G4</v>
      </c>
    </row>
    <row r="1120" spans="1:35" x14ac:dyDescent="0.25">
      <c r="A1120" s="1">
        <v>50150</v>
      </c>
      <c r="B1120" s="1" t="s">
        <v>1043</v>
      </c>
      <c r="C1120" s="1">
        <v>50</v>
      </c>
      <c r="D1120" s="1" t="s">
        <v>145</v>
      </c>
      <c r="E1120" s="31">
        <v>1697090.7759807494</v>
      </c>
      <c r="F1120" s="31">
        <v>1957291.5465984712</v>
      </c>
      <c r="G1120" s="31">
        <v>2056158.2669961455</v>
      </c>
      <c r="H1120" s="31">
        <v>2923328.185349368</v>
      </c>
      <c r="I1120" s="31">
        <f t="shared" si="238"/>
        <v>2158467.1937311837</v>
      </c>
      <c r="J1120" s="38">
        <f t="shared" si="239"/>
        <v>1</v>
      </c>
      <c r="K1120" s="31">
        <v>477710687.46877289</v>
      </c>
      <c r="L1120" s="31">
        <v>481228190.45084947</v>
      </c>
      <c r="M1120" s="31">
        <v>580960298.19076562</v>
      </c>
      <c r="N1120" s="31">
        <v>287910451.47884214</v>
      </c>
      <c r="O1120" s="31">
        <f t="shared" si="240"/>
        <v>456952406.89730752</v>
      </c>
      <c r="P1120" s="7">
        <f t="shared" si="241"/>
        <v>1</v>
      </c>
      <c r="Q1120" s="26">
        <v>0.50468164794007486</v>
      </c>
      <c r="R1120" s="8">
        <v>348.5</v>
      </c>
      <c r="S1120" s="7">
        <f t="shared" si="242"/>
        <v>0.77811020809145304</v>
      </c>
      <c r="T1120" s="38">
        <f t="shared" si="243"/>
        <v>0.76093061867717593</v>
      </c>
      <c r="U1120" s="31">
        <v>164507.359375</v>
      </c>
      <c r="V1120" s="31">
        <v>575808.875</v>
      </c>
      <c r="W1120" s="31">
        <v>303431.84375</v>
      </c>
      <c r="X1120" s="31">
        <v>224063.171875</v>
      </c>
      <c r="Y1120" s="31">
        <f t="shared" si="244"/>
        <v>316952.8125</v>
      </c>
      <c r="Z1120" s="7">
        <f t="shared" si="245"/>
        <v>1</v>
      </c>
      <c r="AA1120" s="31" t="s">
        <v>1087</v>
      </c>
      <c r="AB1120" s="31" t="s">
        <v>1087</v>
      </c>
      <c r="AC1120" s="31" t="s">
        <v>1087</v>
      </c>
      <c r="AD1120" s="31">
        <f t="shared" si="246"/>
        <v>0</v>
      </c>
      <c r="AE1120" s="31">
        <f t="shared" si="247"/>
        <v>0</v>
      </c>
      <c r="AF1120" s="7">
        <f t="shared" si="248"/>
        <v>0</v>
      </c>
      <c r="AG1120" s="38">
        <f t="shared" si="249"/>
        <v>0.5</v>
      </c>
      <c r="AH1120" s="38">
        <f t="shared" si="250"/>
        <v>75.364353955905855</v>
      </c>
      <c r="AI1120" s="38" t="str">
        <f t="shared" si="251"/>
        <v>G4</v>
      </c>
    </row>
    <row r="1121" spans="1:35" x14ac:dyDescent="0.25">
      <c r="A1121" s="1">
        <v>11001</v>
      </c>
      <c r="B1121" s="1" t="s">
        <v>813</v>
      </c>
      <c r="C1121" s="1">
        <v>11</v>
      </c>
      <c r="D1121" s="1" t="s">
        <v>813</v>
      </c>
      <c r="E1121" s="31">
        <v>953350.83896890027</v>
      </c>
      <c r="F1121" s="31">
        <v>934904.79045125935</v>
      </c>
      <c r="G1121" s="31">
        <v>1032229.6964842096</v>
      </c>
      <c r="H1121" s="31">
        <v>1056350.3113361544</v>
      </c>
      <c r="I1121" s="31">
        <f t="shared" si="238"/>
        <v>994208.90931013087</v>
      </c>
      <c r="J1121" s="38">
        <f t="shared" si="239"/>
        <v>0.94784646055526522</v>
      </c>
      <c r="K1121" s="31">
        <v>21391119.75869599</v>
      </c>
      <c r="L1121" s="31">
        <v>22051316.405987926</v>
      </c>
      <c r="M1121" s="31">
        <v>22817825.924729347</v>
      </c>
      <c r="N1121" s="31">
        <v>23601233.845379423</v>
      </c>
      <c r="O1121" s="31">
        <f t="shared" si="240"/>
        <v>22465373.983698171</v>
      </c>
      <c r="P1121" s="7">
        <f t="shared" si="241"/>
        <v>0.34678405551690794</v>
      </c>
      <c r="Q1121" s="26">
        <v>0.99790500639502322</v>
      </c>
      <c r="R1121" s="8">
        <v>263.89999389648438</v>
      </c>
      <c r="S1121" s="7">
        <f t="shared" si="242"/>
        <v>0.58922031324570057</v>
      </c>
      <c r="T1121" s="38">
        <f t="shared" si="243"/>
        <v>0.64463645838587724</v>
      </c>
      <c r="U1121" s="31">
        <v>28128.14453125</v>
      </c>
      <c r="V1121" s="31">
        <v>47313.8046875</v>
      </c>
      <c r="W1121" s="31">
        <v>58142.78515625</v>
      </c>
      <c r="X1121" s="31">
        <v>29224.052734375</v>
      </c>
      <c r="Y1121" s="31">
        <f t="shared" si="244"/>
        <v>40702.19677734375</v>
      </c>
      <c r="Z1121" s="7">
        <f t="shared" si="245"/>
        <v>0.86670584967923503</v>
      </c>
      <c r="AA1121" s="31" t="s">
        <v>1087</v>
      </c>
      <c r="AB1121" s="31" t="s">
        <v>1086</v>
      </c>
      <c r="AC1121" s="31" t="s">
        <v>1086</v>
      </c>
      <c r="AD1121" s="31">
        <f t="shared" si="246"/>
        <v>1</v>
      </c>
      <c r="AE1121" s="31">
        <f t="shared" si="247"/>
        <v>1</v>
      </c>
      <c r="AF1121" s="7">
        <f t="shared" si="248"/>
        <v>0.5</v>
      </c>
      <c r="AG1121" s="38">
        <f t="shared" si="249"/>
        <v>0.68335292483961751</v>
      </c>
      <c r="AH1121" s="38">
        <f t="shared" si="250"/>
        <v>75.86119479269199</v>
      </c>
      <c r="AI1121" s="38" t="str">
        <f t="shared" si="251"/>
        <v>C</v>
      </c>
    </row>
    <row r="1122" spans="1:35" x14ac:dyDescent="0.25">
      <c r="A1122" s="1">
        <v>85162</v>
      </c>
      <c r="B1122" s="1" t="s">
        <v>863</v>
      </c>
      <c r="C1122" s="1">
        <v>85</v>
      </c>
      <c r="D1122" s="1" t="s">
        <v>114</v>
      </c>
      <c r="E1122" s="31">
        <v>1355054.0803442479</v>
      </c>
      <c r="F1122" s="31">
        <v>1438552.6560687502</v>
      </c>
      <c r="G1122" s="31">
        <v>1918915.4402788926</v>
      </c>
      <c r="H1122" s="31">
        <v>2451770.1335271928</v>
      </c>
      <c r="I1122" s="31">
        <f t="shared" si="238"/>
        <v>1791073.0775547707</v>
      </c>
      <c r="J1122" s="38">
        <f t="shared" si="239"/>
        <v>1</v>
      </c>
      <c r="K1122" s="31">
        <v>15398080.780373296</v>
      </c>
      <c r="L1122" s="31">
        <v>14125113.623514764</v>
      </c>
      <c r="M1122" s="31">
        <v>9275943.8298213426</v>
      </c>
      <c r="N1122" s="31">
        <v>11461651.759639626</v>
      </c>
      <c r="O1122" s="31">
        <f t="shared" si="240"/>
        <v>12565197.498337258</v>
      </c>
      <c r="P1122" s="7">
        <f t="shared" si="241"/>
        <v>0.17777744004567334</v>
      </c>
      <c r="Q1122" s="26">
        <v>0.84384060413997708</v>
      </c>
      <c r="R1122" s="8">
        <v>407.39999389648438</v>
      </c>
      <c r="S1122" s="7">
        <f t="shared" si="242"/>
        <v>0.90961863422453415</v>
      </c>
      <c r="T1122" s="38">
        <f t="shared" si="243"/>
        <v>0.64374555947006151</v>
      </c>
      <c r="U1122" s="31">
        <v>5203.6171875</v>
      </c>
      <c r="V1122" s="31">
        <v>0</v>
      </c>
      <c r="W1122" s="31">
        <v>2553.232177734375</v>
      </c>
      <c r="X1122" s="31">
        <v>83494.03125</v>
      </c>
      <c r="Y1122" s="31">
        <f t="shared" si="244"/>
        <v>22812.720153808594</v>
      </c>
      <c r="Z1122" s="7">
        <f t="shared" si="245"/>
        <v>0.48577029177469411</v>
      </c>
      <c r="AA1122" s="31" t="s">
        <v>1085</v>
      </c>
      <c r="AB1122" s="31" t="s">
        <v>1086</v>
      </c>
      <c r="AC1122" s="31" t="s">
        <v>1088</v>
      </c>
      <c r="AD1122" s="31">
        <f t="shared" si="246"/>
        <v>1</v>
      </c>
      <c r="AE1122" s="31">
        <f t="shared" si="247"/>
        <v>2</v>
      </c>
      <c r="AF1122" s="7">
        <f t="shared" si="248"/>
        <v>1</v>
      </c>
      <c r="AG1122" s="38">
        <f t="shared" si="249"/>
        <v>0.74288514588734711</v>
      </c>
      <c r="AH1122" s="38">
        <f t="shared" si="250"/>
        <v>79.554356845246943</v>
      </c>
      <c r="AI1122" s="38" t="str">
        <f t="shared" si="251"/>
        <v>G4</v>
      </c>
    </row>
    <row r="1123" spans="1:35" x14ac:dyDescent="0.25">
      <c r="A1123" s="1">
        <v>85139</v>
      </c>
      <c r="B1123" s="1" t="s">
        <v>423</v>
      </c>
      <c r="C1123" s="1">
        <v>85</v>
      </c>
      <c r="D1123" s="1" t="s">
        <v>114</v>
      </c>
      <c r="E1123" s="31">
        <v>1027445.7205916535</v>
      </c>
      <c r="F1123" s="31">
        <v>1090337.0859307735</v>
      </c>
      <c r="G1123" s="31">
        <v>1003606.6790189298</v>
      </c>
      <c r="H1123" s="31">
        <v>1124348.032312918</v>
      </c>
      <c r="I1123" s="31">
        <f t="shared" si="238"/>
        <v>1061434.3794635688</v>
      </c>
      <c r="J1123" s="38">
        <f t="shared" si="239"/>
        <v>1</v>
      </c>
      <c r="K1123" s="31">
        <v>89260891.380494967</v>
      </c>
      <c r="L1123" s="31">
        <v>70409644.230207756</v>
      </c>
      <c r="M1123" s="31">
        <v>88325768.546624631</v>
      </c>
      <c r="N1123" s="31">
        <v>53308605.144787803</v>
      </c>
      <c r="O1123" s="31">
        <f t="shared" si="240"/>
        <v>75326227.325528786</v>
      </c>
      <c r="P1123" s="7">
        <f t="shared" si="241"/>
        <v>1</v>
      </c>
      <c r="Q1123" s="26">
        <v>0.67537480922883564</v>
      </c>
      <c r="R1123" s="8">
        <v>509.39999389648438</v>
      </c>
      <c r="S1123" s="7">
        <f t="shared" si="242"/>
        <v>1</v>
      </c>
      <c r="T1123" s="38">
        <f t="shared" si="243"/>
        <v>0.89179160307627858</v>
      </c>
      <c r="U1123" s="31">
        <v>1439.416259765625</v>
      </c>
      <c r="V1123" s="31">
        <v>1553.530029296875</v>
      </c>
      <c r="W1123" s="31">
        <v>40386.703125</v>
      </c>
      <c r="X1123" s="31">
        <v>0</v>
      </c>
      <c r="Y1123" s="31">
        <f t="shared" si="244"/>
        <v>10844.912353515625</v>
      </c>
      <c r="Z1123" s="7">
        <f t="shared" si="245"/>
        <v>0.23092977087867148</v>
      </c>
      <c r="AA1123" s="31" t="s">
        <v>1085</v>
      </c>
      <c r="AB1123" s="31" t="s">
        <v>1086</v>
      </c>
      <c r="AC1123" s="31" t="s">
        <v>1088</v>
      </c>
      <c r="AD1123" s="31">
        <f t="shared" si="246"/>
        <v>1</v>
      </c>
      <c r="AE1123" s="31">
        <f t="shared" si="247"/>
        <v>2</v>
      </c>
      <c r="AF1123" s="7">
        <f t="shared" si="248"/>
        <v>1</v>
      </c>
      <c r="AG1123" s="38">
        <f t="shared" si="249"/>
        <v>0.61546488543933575</v>
      </c>
      <c r="AH1123" s="38">
        <f t="shared" si="250"/>
        <v>83.57521628385382</v>
      </c>
      <c r="AI1123" s="38" t="str">
        <f t="shared" si="251"/>
        <v>G4</v>
      </c>
    </row>
    <row r="1124" spans="1:35" x14ac:dyDescent="0.25">
      <c r="A1124" s="1">
        <v>5266</v>
      </c>
      <c r="B1124" s="1" t="s">
        <v>885</v>
      </c>
      <c r="C1124" s="1">
        <v>5</v>
      </c>
      <c r="D1124" s="1" t="s">
        <v>15</v>
      </c>
      <c r="E1124" s="31">
        <v>876839.84027940582</v>
      </c>
      <c r="F1124" s="31">
        <v>938771.38804236148</v>
      </c>
      <c r="G1124" s="31">
        <v>981550.85018807498</v>
      </c>
      <c r="H1124" s="31">
        <v>1396456.867681104</v>
      </c>
      <c r="I1124" s="31">
        <f t="shared" si="238"/>
        <v>1048404.7365477367</v>
      </c>
      <c r="J1124" s="38">
        <f t="shared" si="239"/>
        <v>1</v>
      </c>
      <c r="K1124" s="31">
        <v>23441798.176621463</v>
      </c>
      <c r="L1124" s="31">
        <v>25947599.967161231</v>
      </c>
      <c r="M1124" s="31">
        <v>27844970.461879119</v>
      </c>
      <c r="N1124" s="31">
        <v>29902008.675956249</v>
      </c>
      <c r="O1124" s="31">
        <f t="shared" si="240"/>
        <v>26784094.320404515</v>
      </c>
      <c r="P1124" s="7">
        <f t="shared" si="241"/>
        <v>0.42050923691673442</v>
      </c>
      <c r="Q1124" s="26">
        <v>0.96527387561529299</v>
      </c>
      <c r="R1124" s="8">
        <v>304.89999389648438</v>
      </c>
      <c r="S1124" s="7">
        <f t="shared" si="242"/>
        <v>0.68076269066822448</v>
      </c>
      <c r="T1124" s="38">
        <f t="shared" si="243"/>
        <v>0.68884860106675061</v>
      </c>
      <c r="U1124" s="31">
        <v>114176.1640625</v>
      </c>
      <c r="V1124" s="31">
        <v>27436.115234375</v>
      </c>
      <c r="W1124" s="31">
        <v>28364.4296875</v>
      </c>
      <c r="X1124" s="31">
        <v>17871.08203125</v>
      </c>
      <c r="Y1124" s="31">
        <f t="shared" si="244"/>
        <v>46961.94775390625</v>
      </c>
      <c r="Z1124" s="7">
        <f t="shared" si="245"/>
        <v>0.99999995217205107</v>
      </c>
      <c r="AA1124" s="31" t="s">
        <v>1085</v>
      </c>
      <c r="AB1124" s="31" t="s">
        <v>1086</v>
      </c>
      <c r="AC1124" s="31" t="s">
        <v>1086</v>
      </c>
      <c r="AD1124" s="31">
        <f t="shared" si="246"/>
        <v>1</v>
      </c>
      <c r="AE1124" s="31">
        <f t="shared" si="247"/>
        <v>2</v>
      </c>
      <c r="AF1124" s="7">
        <f t="shared" si="248"/>
        <v>1</v>
      </c>
      <c r="AG1124" s="38">
        <f t="shared" si="249"/>
        <v>0.99999997608602553</v>
      </c>
      <c r="AH1124" s="38">
        <f t="shared" si="250"/>
        <v>89.62828590509254</v>
      </c>
      <c r="AI1124" s="38" t="str">
        <f t="shared" si="251"/>
        <v>G4</v>
      </c>
    </row>
    <row r="1126" spans="1:35" x14ac:dyDescent="0.25">
      <c r="I1126" t="s">
        <v>1225</v>
      </c>
      <c r="J1126" s="27">
        <f>9246.26</f>
        <v>9246.26</v>
      </c>
      <c r="O1126" t="s">
        <v>1225</v>
      </c>
      <c r="P1126" s="27">
        <v>2151238.1</v>
      </c>
      <c r="R1126" t="s">
        <v>1225</v>
      </c>
      <c r="S1126">
        <v>0</v>
      </c>
      <c r="Y1126" t="s">
        <v>1225</v>
      </c>
      <c r="Z1126">
        <v>0</v>
      </c>
      <c r="AD1126" t="s">
        <v>1238</v>
      </c>
      <c r="AE1126" s="27">
        <f>MAX(AE3:AE1124)</f>
        <v>2</v>
      </c>
      <c r="AH1126" t="s">
        <v>1235</v>
      </c>
      <c r="AI1126" s="29">
        <v>13.91882</v>
      </c>
    </row>
    <row r="1127" spans="1:35" x14ac:dyDescent="0.25">
      <c r="I1127" t="s">
        <v>1226</v>
      </c>
      <c r="J1127" s="27">
        <v>1048404.7</v>
      </c>
      <c r="O1127" t="s">
        <v>1226</v>
      </c>
      <c r="P1127" s="27">
        <v>60729871</v>
      </c>
      <c r="R1127" t="s">
        <v>1226</v>
      </c>
      <c r="S1127" s="2">
        <v>447.88</v>
      </c>
      <c r="Y1127" t="s">
        <v>1226</v>
      </c>
      <c r="Z1127" s="27">
        <v>46961.95</v>
      </c>
      <c r="AH1127" t="s">
        <v>1236</v>
      </c>
      <c r="AI1127" s="29">
        <v>20.213420867919922</v>
      </c>
    </row>
    <row r="1128" spans="1:35" x14ac:dyDescent="0.25">
      <c r="AH1128" t="s">
        <v>1237</v>
      </c>
      <c r="AI1128" s="29">
        <v>28.572759999999999</v>
      </c>
    </row>
    <row r="1129" spans="1:35" x14ac:dyDescent="0.25">
      <c r="J1129" s="29"/>
      <c r="AI1129" s="29"/>
    </row>
  </sheetData>
  <sortState ref="A3:AM1124">
    <sortCondition ref="O3:O1124"/>
  </sortState>
  <mergeCells count="3">
    <mergeCell ref="K1:T1"/>
    <mergeCell ref="E1:J1"/>
    <mergeCell ref="U1:A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5"/>
  <sheetViews>
    <sheetView zoomScale="90" zoomScaleNormal="9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I10" sqref="I10"/>
    </sheetView>
  </sheetViews>
  <sheetFormatPr baseColWidth="10" defaultRowHeight="15" x14ac:dyDescent="0.25"/>
  <cols>
    <col min="2" max="2" width="30.85546875" bestFit="1" customWidth="1"/>
    <col min="3" max="3" width="14.42578125" customWidth="1"/>
    <col min="4" max="4" width="20.7109375" customWidth="1"/>
    <col min="5" max="5" width="20.7109375" bestFit="1" customWidth="1"/>
    <col min="6" max="6" width="15.42578125" bestFit="1" customWidth="1"/>
    <col min="8" max="8" width="18.140625" customWidth="1"/>
    <col min="9" max="9" width="16" customWidth="1"/>
  </cols>
  <sheetData>
    <row r="1" spans="1:9" s="36" customFormat="1" ht="60" x14ac:dyDescent="0.25">
      <c r="A1" s="30" t="s">
        <v>1240</v>
      </c>
      <c r="B1" s="30" t="s">
        <v>1204</v>
      </c>
      <c r="C1" s="30" t="s">
        <v>1241</v>
      </c>
      <c r="D1" s="30" t="s">
        <v>1203</v>
      </c>
      <c r="E1" s="30" t="s">
        <v>1242</v>
      </c>
      <c r="F1" s="30" t="s">
        <v>1080</v>
      </c>
      <c r="G1" s="30" t="s">
        <v>1244</v>
      </c>
      <c r="H1" s="37" t="s">
        <v>1243</v>
      </c>
      <c r="I1" s="43" t="s">
        <v>1247</v>
      </c>
    </row>
    <row r="2" spans="1:9" x14ac:dyDescent="0.25">
      <c r="A2" s="1">
        <v>5475</v>
      </c>
      <c r="B2" s="1" t="s">
        <v>14</v>
      </c>
      <c r="C2" s="1">
        <v>5</v>
      </c>
      <c r="D2" s="1" t="s">
        <v>15</v>
      </c>
      <c r="E2" s="26">
        <f>VLOOKUP(A2,'Índice de capacidades'!$A$3:$AI$1124,34,FALSE)</f>
        <v>19.985325239804173</v>
      </c>
      <c r="F2" s="26">
        <f>VLOOKUP(A2,'Índice de riesgo'!$A$2:$T$1123,19,FALSE)</f>
        <v>75.180530930652338</v>
      </c>
      <c r="G2" s="31">
        <f t="shared" ref="G2:G65" si="0">(((E2)^2)+((100-(F2))^2))^(1/2)</f>
        <v>31.865644035937184</v>
      </c>
      <c r="H2" s="40">
        <f t="shared" ref="H2:H65" si="1">(1-1*(G2/$G$1125))*100</f>
        <v>81.60236183795088</v>
      </c>
      <c r="I2" s="1">
        <v>1</v>
      </c>
    </row>
    <row r="3" spans="1:9" x14ac:dyDescent="0.25">
      <c r="A3" s="1">
        <v>54250</v>
      </c>
      <c r="B3" s="1" t="s">
        <v>11</v>
      </c>
      <c r="C3" s="1">
        <v>54</v>
      </c>
      <c r="D3" s="1" t="s">
        <v>12</v>
      </c>
      <c r="E3" s="26">
        <f>VLOOKUP(A3,'Índice de capacidades'!$A$3:$AI$1124,34,FALSE)</f>
        <v>21.020996614597667</v>
      </c>
      <c r="F3" s="26">
        <f>VLOOKUP(A3,'Índice de riesgo'!$A$2:$T$1123,19,FALSE)</f>
        <v>75.568588315293667</v>
      </c>
      <c r="G3" s="31">
        <f t="shared" si="0"/>
        <v>32.230050815636822</v>
      </c>
      <c r="H3" s="40">
        <f t="shared" si="1"/>
        <v>81.391971485596756</v>
      </c>
      <c r="I3" s="1">
        <v>2</v>
      </c>
    </row>
    <row r="4" spans="1:9" x14ac:dyDescent="0.25">
      <c r="A4" s="1">
        <v>54125</v>
      </c>
      <c r="B4" s="1" t="s">
        <v>42</v>
      </c>
      <c r="C4" s="1">
        <v>54</v>
      </c>
      <c r="D4" s="1" t="s">
        <v>12</v>
      </c>
      <c r="E4" s="26">
        <f>VLOOKUP(A4,'Índice de capacidades'!$A$3:$AI$1124,34,FALSE)</f>
        <v>15.76476890603122</v>
      </c>
      <c r="F4" s="26">
        <f>VLOOKUP(A4,'Índice de riesgo'!$A$2:$T$1123,19,FALSE)</f>
        <v>61.036028466181655</v>
      </c>
      <c r="G4" s="31">
        <f t="shared" si="0"/>
        <v>42.032356778424585</v>
      </c>
      <c r="H4" s="40">
        <f t="shared" si="1"/>
        <v>75.732607499302176</v>
      </c>
      <c r="I4" s="1">
        <v>3</v>
      </c>
    </row>
    <row r="5" spans="1:9" x14ac:dyDescent="0.25">
      <c r="A5" s="1">
        <v>15580</v>
      </c>
      <c r="B5" s="1" t="s">
        <v>53</v>
      </c>
      <c r="C5" s="1">
        <v>15</v>
      </c>
      <c r="D5" s="1" t="s">
        <v>827</v>
      </c>
      <c r="E5" s="26">
        <f>VLOOKUP(A5,'Índice de capacidades'!$A$3:$AI$1124,34,FALSE)</f>
        <v>6.8403265609534873</v>
      </c>
      <c r="F5" s="26">
        <f>VLOOKUP(A5,'Índice de riesgo'!$A$2:$T$1123,19,FALSE)</f>
        <v>58.26167836482972</v>
      </c>
      <c r="G5" s="31">
        <f t="shared" si="0"/>
        <v>42.295124546233566</v>
      </c>
      <c r="H5" s="40">
        <f t="shared" si="1"/>
        <v>75.580898457823295</v>
      </c>
      <c r="I5" s="1">
        <v>4</v>
      </c>
    </row>
    <row r="6" spans="1:9" x14ac:dyDescent="0.25">
      <c r="A6" s="1">
        <v>27660</v>
      </c>
      <c r="B6" s="1" t="s">
        <v>347</v>
      </c>
      <c r="C6" s="1">
        <v>27</v>
      </c>
      <c r="D6" s="1" t="s">
        <v>1145</v>
      </c>
      <c r="E6" s="26">
        <f>VLOOKUP(A6,'Índice de capacidades'!$A$3:$AI$1124,34,FALSE)</f>
        <v>14.326509416740606</v>
      </c>
      <c r="F6" s="26">
        <f>VLOOKUP(A6,'Índice de riesgo'!$A$2:$T$1123,19,FALSE)</f>
        <v>59.806992774191492</v>
      </c>
      <c r="G6" s="31">
        <f t="shared" si="0"/>
        <v>42.669974243276179</v>
      </c>
      <c r="H6" s="40">
        <f t="shared" si="1"/>
        <v>75.364478884330097</v>
      </c>
      <c r="I6" s="1">
        <v>5</v>
      </c>
    </row>
    <row r="7" spans="1:9" x14ac:dyDescent="0.25">
      <c r="A7" s="1">
        <v>13268</v>
      </c>
      <c r="B7" s="1" t="s">
        <v>32</v>
      </c>
      <c r="C7" s="1">
        <v>13</v>
      </c>
      <c r="D7" s="1" t="s">
        <v>222</v>
      </c>
      <c r="E7" s="26">
        <f>VLOOKUP(A7,'Índice de capacidades'!$A$3:$AI$1124,34,FALSE)</f>
        <v>20.340102423828398</v>
      </c>
      <c r="F7" s="26">
        <f>VLOOKUP(A7,'Índice de riesgo'!$A$2:$T$1123,19,FALSE)</f>
        <v>62.294011129391059</v>
      </c>
      <c r="G7" s="31">
        <f t="shared" si="0"/>
        <v>42.842284758428967</v>
      </c>
      <c r="H7" s="40">
        <f t="shared" si="1"/>
        <v>75.264995362022432</v>
      </c>
      <c r="I7" s="1">
        <v>6</v>
      </c>
    </row>
    <row r="8" spans="1:9" x14ac:dyDescent="0.25">
      <c r="A8" s="1">
        <v>13300</v>
      </c>
      <c r="B8" s="1" t="s">
        <v>55</v>
      </c>
      <c r="C8" s="1">
        <v>13</v>
      </c>
      <c r="D8" s="1" t="s">
        <v>222</v>
      </c>
      <c r="E8" s="26">
        <f>VLOOKUP(A8,'Índice de capacidades'!$A$3:$AI$1124,34,FALSE)</f>
        <v>7.9167056104762379</v>
      </c>
      <c r="F8" s="26">
        <f>VLOOKUP(A8,'Índice de riesgo'!$A$2:$T$1123,19,FALSE)</f>
        <v>57.664113741921774</v>
      </c>
      <c r="G8" s="31">
        <f t="shared" si="0"/>
        <v>43.069728266845182</v>
      </c>
      <c r="H8" s="40">
        <f t="shared" si="1"/>
        <v>75.133680791212896</v>
      </c>
      <c r="I8" s="1">
        <v>7</v>
      </c>
    </row>
    <row r="9" spans="1:9" x14ac:dyDescent="0.25">
      <c r="A9" s="1">
        <v>54418</v>
      </c>
      <c r="B9" s="1" t="s">
        <v>31</v>
      </c>
      <c r="C9" s="1">
        <v>54</v>
      </c>
      <c r="D9" s="1" t="s">
        <v>12</v>
      </c>
      <c r="E9" s="26">
        <f>VLOOKUP(A9,'Índice de capacidades'!$A$3:$AI$1124,34,FALSE)</f>
        <v>20.767175915404547</v>
      </c>
      <c r="F9" s="26">
        <f>VLOOKUP(A9,'Índice de riesgo'!$A$2:$T$1123,19,FALSE)</f>
        <v>61.664909940536063</v>
      </c>
      <c r="G9" s="31">
        <f t="shared" si="0"/>
        <v>43.598792705401479</v>
      </c>
      <c r="H9" s="40">
        <f t="shared" si="1"/>
        <v>74.828225295193761</v>
      </c>
      <c r="I9" s="1">
        <v>8</v>
      </c>
    </row>
    <row r="10" spans="1:9" x14ac:dyDescent="0.25">
      <c r="A10" s="1">
        <v>25518</v>
      </c>
      <c r="B10" s="1" t="s">
        <v>73</v>
      </c>
      <c r="C10" s="1">
        <v>25</v>
      </c>
      <c r="D10" s="1" t="s">
        <v>61</v>
      </c>
      <c r="E10" s="26">
        <f>VLOOKUP(A10,'Índice de capacidades'!$A$3:$AI$1124,34,FALSE)</f>
        <v>6.3717148105194008</v>
      </c>
      <c r="F10" s="26">
        <f>VLOOKUP(A10,'Índice de riesgo'!$A$2:$T$1123,19,FALSE)</f>
        <v>55.515266765267349</v>
      </c>
      <c r="G10" s="31">
        <f t="shared" si="0"/>
        <v>44.938738751681939</v>
      </c>
      <c r="H10" s="40">
        <f t="shared" si="1"/>
        <v>74.054607084674174</v>
      </c>
      <c r="I10" s="1">
        <v>9</v>
      </c>
    </row>
    <row r="11" spans="1:9" x14ac:dyDescent="0.25">
      <c r="A11" s="1">
        <v>54670</v>
      </c>
      <c r="B11" s="1" t="s">
        <v>16</v>
      </c>
      <c r="C11" s="1">
        <v>54</v>
      </c>
      <c r="D11" s="1" t="s">
        <v>12</v>
      </c>
      <c r="E11" s="26">
        <f>VLOOKUP(A11,'Índice de capacidades'!$A$3:$AI$1124,34,FALSE)</f>
        <v>5.3795733714893812</v>
      </c>
      <c r="F11" s="26">
        <f>VLOOKUP(A11,'Índice de riesgo'!$A$2:$T$1123,19,FALSE)</f>
        <v>55.110845408226069</v>
      </c>
      <c r="G11" s="31">
        <f t="shared" si="0"/>
        <v>45.210352903106347</v>
      </c>
      <c r="H11" s="40">
        <f t="shared" si="1"/>
        <v>73.897790581233565</v>
      </c>
      <c r="I11" s="1">
        <v>10</v>
      </c>
    </row>
    <row r="12" spans="1:9" x14ac:dyDescent="0.25">
      <c r="A12" s="1">
        <v>25394</v>
      </c>
      <c r="B12" s="1" t="s">
        <v>60</v>
      </c>
      <c r="C12" s="1">
        <v>25</v>
      </c>
      <c r="D12" s="1" t="s">
        <v>61</v>
      </c>
      <c r="E12" s="26">
        <f>VLOOKUP(A12,'Índice de capacidades'!$A$3:$AI$1124,34,FALSE)</f>
        <v>10.747732433424559</v>
      </c>
      <c r="F12" s="26">
        <f>VLOOKUP(A12,'Índice de riesgo'!$A$2:$T$1123,19,FALSE)</f>
        <v>56.036285317396249</v>
      </c>
      <c r="G12" s="31">
        <f t="shared" si="0"/>
        <v>45.258391057944991</v>
      </c>
      <c r="H12" s="40">
        <f t="shared" si="1"/>
        <v>73.870055739606101</v>
      </c>
      <c r="I12" s="1">
        <v>11</v>
      </c>
    </row>
    <row r="13" spans="1:9" x14ac:dyDescent="0.25">
      <c r="A13" s="1">
        <v>19137</v>
      </c>
      <c r="B13" s="1" t="s">
        <v>127</v>
      </c>
      <c r="C13" s="1">
        <v>19</v>
      </c>
      <c r="D13" s="1" t="s">
        <v>80</v>
      </c>
      <c r="E13" s="26">
        <f>VLOOKUP(A13,'Índice de capacidades'!$A$3:$AI$1124,34,FALSE)</f>
        <v>4.5644257591858786</v>
      </c>
      <c r="F13" s="26">
        <f>VLOOKUP(A13,'Índice de riesgo'!$A$2:$T$1123,19,FALSE)</f>
        <v>53.375606924584282</v>
      </c>
      <c r="G13" s="31">
        <f t="shared" si="0"/>
        <v>46.847283935805635</v>
      </c>
      <c r="H13" s="40">
        <f t="shared" si="1"/>
        <v>72.952708008859773</v>
      </c>
      <c r="I13" s="1">
        <v>12</v>
      </c>
    </row>
    <row r="14" spans="1:9" x14ac:dyDescent="0.25">
      <c r="A14" s="1">
        <v>19022</v>
      </c>
      <c r="B14" s="1" t="s">
        <v>79</v>
      </c>
      <c r="C14" s="1">
        <v>19</v>
      </c>
      <c r="D14" s="1" t="s">
        <v>80</v>
      </c>
      <c r="E14" s="26">
        <f>VLOOKUP(A14,'Índice de capacidades'!$A$3:$AI$1124,34,FALSE)</f>
        <v>19.924043925991384</v>
      </c>
      <c r="F14" s="26">
        <f>VLOOKUP(A14,'Índice de riesgo'!$A$2:$T$1123,19,FALSE)</f>
        <v>57.273297536570098</v>
      </c>
      <c r="G14" s="31">
        <f t="shared" si="0"/>
        <v>47.143807968420425</v>
      </c>
      <c r="H14" s="40">
        <f t="shared" si="1"/>
        <v>72.781509778808442</v>
      </c>
      <c r="I14" s="1">
        <v>13</v>
      </c>
    </row>
    <row r="15" spans="1:9" x14ac:dyDescent="0.25">
      <c r="A15" s="1">
        <v>15212</v>
      </c>
      <c r="B15" s="1" t="s">
        <v>103</v>
      </c>
      <c r="C15" s="1">
        <v>15</v>
      </c>
      <c r="D15" s="1" t="s">
        <v>827</v>
      </c>
      <c r="E15" s="26">
        <f>VLOOKUP(A15,'Índice de capacidades'!$A$3:$AI$1124,34,FALSE)</f>
        <v>8.4065514086321631</v>
      </c>
      <c r="F15" s="26">
        <f>VLOOKUP(A15,'Índice de riesgo'!$A$2:$T$1123,19,FALSE)</f>
        <v>52.848577499389648</v>
      </c>
      <c r="G15" s="31">
        <f t="shared" si="0"/>
        <v>47.894955375457229</v>
      </c>
      <c r="H15" s="40">
        <f t="shared" si="1"/>
        <v>72.347834621154661</v>
      </c>
      <c r="I15" s="1">
        <v>14</v>
      </c>
    </row>
    <row r="16" spans="1:9" x14ac:dyDescent="0.25">
      <c r="A16" s="1">
        <v>54680</v>
      </c>
      <c r="B16" s="1" t="s">
        <v>101</v>
      </c>
      <c r="C16" s="1">
        <v>54</v>
      </c>
      <c r="D16" s="1" t="s">
        <v>12</v>
      </c>
      <c r="E16" s="26">
        <f>VLOOKUP(A16,'Índice de capacidades'!$A$3:$AI$1124,34,FALSE)</f>
        <v>13.707379279858859</v>
      </c>
      <c r="F16" s="26">
        <f>VLOOKUP(A16,'Índice de riesgo'!$A$2:$T$1123,19,FALSE)</f>
        <v>53.212610683612461</v>
      </c>
      <c r="G16" s="31">
        <f t="shared" si="0"/>
        <v>48.753995177473598</v>
      </c>
      <c r="H16" s="40">
        <f t="shared" si="1"/>
        <v>71.85186776021591</v>
      </c>
      <c r="I16" s="1">
        <v>15</v>
      </c>
    </row>
    <row r="17" spans="1:9" x14ac:dyDescent="0.25">
      <c r="A17" s="1">
        <v>27025</v>
      </c>
      <c r="B17" s="1" t="s">
        <v>1146</v>
      </c>
      <c r="C17" s="1">
        <v>27</v>
      </c>
      <c r="D17" s="1" t="s">
        <v>1145</v>
      </c>
      <c r="E17" s="26">
        <f>VLOOKUP(A17,'Índice de capacidades'!$A$3:$AI$1124,34,FALSE)</f>
        <v>14.109859017184901</v>
      </c>
      <c r="F17" s="26">
        <f>VLOOKUP(A17,'Índice de riesgo'!$A$2:$T$1123,19,FALSE)</f>
        <v>52.795567683294408</v>
      </c>
      <c r="G17" s="31">
        <f t="shared" si="0"/>
        <v>49.268108872040877</v>
      </c>
      <c r="H17" s="40">
        <f t="shared" si="1"/>
        <v>71.555044080263414</v>
      </c>
      <c r="I17" s="1">
        <v>16</v>
      </c>
    </row>
    <row r="18" spans="1:9" x14ac:dyDescent="0.25">
      <c r="A18" s="1">
        <v>25398</v>
      </c>
      <c r="B18" s="1" t="s">
        <v>138</v>
      </c>
      <c r="C18" s="1">
        <v>25</v>
      </c>
      <c r="D18" s="1" t="s">
        <v>61</v>
      </c>
      <c r="E18" s="26">
        <f>VLOOKUP(A18,'Índice de capacidades'!$A$3:$AI$1124,34,FALSE)</f>
        <v>6.9023413751558582</v>
      </c>
      <c r="F18" s="26">
        <f>VLOOKUP(A18,'Índice de riesgo'!$A$2:$T$1123,19,FALSE)</f>
        <v>51.100696946210164</v>
      </c>
      <c r="G18" s="31">
        <f t="shared" si="0"/>
        <v>49.384047582246318</v>
      </c>
      <c r="H18" s="40">
        <f t="shared" si="1"/>
        <v>71.488106834716802</v>
      </c>
      <c r="I18" s="1">
        <v>17</v>
      </c>
    </row>
    <row r="19" spans="1:9" x14ac:dyDescent="0.25">
      <c r="A19" s="1">
        <v>15442</v>
      </c>
      <c r="B19" s="1" t="s">
        <v>93</v>
      </c>
      <c r="C19" s="1">
        <v>15</v>
      </c>
      <c r="D19" s="1" t="s">
        <v>827</v>
      </c>
      <c r="E19" s="26">
        <f>VLOOKUP(A19,'Índice de capacidades'!$A$3:$AI$1124,34,FALSE)</f>
        <v>17.867795300883422</v>
      </c>
      <c r="F19" s="26">
        <f>VLOOKUP(A19,'Índice de riesgo'!$A$2:$T$1123,19,FALSE)</f>
        <v>53.85553240776062</v>
      </c>
      <c r="G19" s="31">
        <f t="shared" si="0"/>
        <v>49.483027375914482</v>
      </c>
      <c r="H19" s="40">
        <f t="shared" si="1"/>
        <v>71.430960824198152</v>
      </c>
      <c r="I19" s="1">
        <v>18</v>
      </c>
    </row>
    <row r="20" spans="1:9" x14ac:dyDescent="0.25">
      <c r="A20" s="1">
        <v>15109</v>
      </c>
      <c r="B20" s="1" t="s">
        <v>133</v>
      </c>
      <c r="C20" s="1">
        <v>15</v>
      </c>
      <c r="D20" s="1" t="s">
        <v>827</v>
      </c>
      <c r="E20" s="26">
        <f>VLOOKUP(A20,'Índice de capacidades'!$A$3:$AI$1124,34,FALSE)</f>
        <v>8.5845125935991966</v>
      </c>
      <c r="F20" s="26">
        <f>VLOOKUP(A20,'Índice de riesgo'!$A$2:$T$1123,19,FALSE)</f>
        <v>50.423455238342285</v>
      </c>
      <c r="G20" s="31">
        <f t="shared" si="0"/>
        <v>50.314288695899442</v>
      </c>
      <c r="H20" s="40">
        <f t="shared" si="1"/>
        <v>70.951031877337911</v>
      </c>
      <c r="I20" s="1">
        <v>19</v>
      </c>
    </row>
    <row r="21" spans="1:9" x14ac:dyDescent="0.25">
      <c r="A21" s="1">
        <v>5642</v>
      </c>
      <c r="B21" s="1" t="s">
        <v>43</v>
      </c>
      <c r="C21" s="1">
        <v>5</v>
      </c>
      <c r="D21" s="1" t="s">
        <v>15</v>
      </c>
      <c r="E21" s="26">
        <f>VLOOKUP(A21,'Índice de capacidades'!$A$3:$AI$1124,34,FALSE)</f>
        <v>24.101991257350711</v>
      </c>
      <c r="F21" s="26">
        <f>VLOOKUP(A21,'Índice de riesgo'!$A$2:$T$1123,19,FALSE)</f>
        <v>55.820285055973642</v>
      </c>
      <c r="G21" s="31">
        <f t="shared" si="0"/>
        <v>50.326466149580142</v>
      </c>
      <c r="H21" s="40">
        <f t="shared" si="1"/>
        <v>70.944001221177317</v>
      </c>
      <c r="I21" s="1">
        <v>20</v>
      </c>
    </row>
    <row r="22" spans="1:9" x14ac:dyDescent="0.25">
      <c r="A22" s="1">
        <v>73124</v>
      </c>
      <c r="B22" s="1" t="s">
        <v>87</v>
      </c>
      <c r="C22" s="1">
        <v>73</v>
      </c>
      <c r="D22" s="1" t="s">
        <v>35</v>
      </c>
      <c r="E22" s="26">
        <f>VLOOKUP(A22,'Índice de capacidades'!$A$3:$AI$1124,34,FALSE)</f>
        <v>20.275929457075957</v>
      </c>
      <c r="F22" s="26">
        <f>VLOOKUP(A22,'Índice de riesgo'!$A$2:$T$1123,19,FALSE)</f>
        <v>53.840773229769944</v>
      </c>
      <c r="G22" s="31">
        <f t="shared" si="0"/>
        <v>50.416143559120464</v>
      </c>
      <c r="H22" s="40">
        <f t="shared" si="1"/>
        <v>70.89222594463898</v>
      </c>
      <c r="I22" s="1">
        <v>21</v>
      </c>
    </row>
    <row r="23" spans="1:9" x14ac:dyDescent="0.25">
      <c r="A23" s="1">
        <v>54223</v>
      </c>
      <c r="B23" s="1" t="s">
        <v>65</v>
      </c>
      <c r="C23" s="1">
        <v>54</v>
      </c>
      <c r="D23" s="1" t="s">
        <v>12</v>
      </c>
      <c r="E23" s="26">
        <f>VLOOKUP(A23,'Índice de capacidades'!$A$3:$AI$1124,34,FALSE)</f>
        <v>7.517605727485682</v>
      </c>
      <c r="F23" s="26">
        <f>VLOOKUP(A23,'Índice de riesgo'!$A$2:$T$1123,19,FALSE)</f>
        <v>49.560133159086057</v>
      </c>
      <c r="G23" s="31">
        <f t="shared" si="0"/>
        <v>50.997005429760826</v>
      </c>
      <c r="H23" s="40">
        <f t="shared" si="1"/>
        <v>70.556865187262787</v>
      </c>
      <c r="I23" s="1">
        <v>22</v>
      </c>
    </row>
    <row r="24" spans="1:9" x14ac:dyDescent="0.25">
      <c r="A24" s="1">
        <v>54313</v>
      </c>
      <c r="B24" s="1" t="s">
        <v>64</v>
      </c>
      <c r="C24" s="1">
        <v>54</v>
      </c>
      <c r="D24" s="1" t="s">
        <v>12</v>
      </c>
      <c r="E24" s="26">
        <f>VLOOKUP(A24,'Índice de capacidades'!$A$3:$AI$1124,34,FALSE)</f>
        <v>25.729308148485309</v>
      </c>
      <c r="F24" s="26">
        <f>VLOOKUP(A24,'Índice de riesgo'!$A$2:$T$1123,19,FALSE)</f>
        <v>55.822487593933367</v>
      </c>
      <c r="G24" s="31">
        <f t="shared" si="0"/>
        <v>51.123868204468678</v>
      </c>
      <c r="H24" s="40">
        <f t="shared" si="1"/>
        <v>70.483620930135061</v>
      </c>
      <c r="I24" s="1">
        <v>23</v>
      </c>
    </row>
    <row r="25" spans="1:9" x14ac:dyDescent="0.25">
      <c r="A25" s="1">
        <v>54871</v>
      </c>
      <c r="B25" s="1" t="s">
        <v>63</v>
      </c>
      <c r="C25" s="1">
        <v>54</v>
      </c>
      <c r="D25" s="1" t="s">
        <v>12</v>
      </c>
      <c r="E25" s="26">
        <f>VLOOKUP(A25,'Índice de capacidades'!$A$3:$AI$1124,34,FALSE)</f>
        <v>16.259822941302541</v>
      </c>
      <c r="F25" s="26">
        <f>VLOOKUP(A25,'Índice de riesgo'!$A$2:$T$1123,19,FALSE)</f>
        <v>50.956765059487012</v>
      </c>
      <c r="G25" s="31">
        <f t="shared" si="0"/>
        <v>51.668372681098276</v>
      </c>
      <c r="H25" s="40">
        <f t="shared" si="1"/>
        <v>70.169251123978</v>
      </c>
      <c r="I25" s="1">
        <v>24</v>
      </c>
    </row>
    <row r="26" spans="1:9" x14ac:dyDescent="0.25">
      <c r="A26" s="1">
        <v>19364</v>
      </c>
      <c r="B26" s="1" t="s">
        <v>180</v>
      </c>
      <c r="C26" s="1">
        <v>19</v>
      </c>
      <c r="D26" s="1" t="s">
        <v>80</v>
      </c>
      <c r="E26" s="26">
        <f>VLOOKUP(A26,'Índice de capacidades'!$A$3:$AI$1124,34,FALSE)</f>
        <v>2.3921913158476809</v>
      </c>
      <c r="F26" s="26">
        <f>VLOOKUP(A26,'Índice de riesgo'!$A$2:$T$1123,19,FALSE)</f>
        <v>48.378874203921931</v>
      </c>
      <c r="G26" s="31">
        <f t="shared" si="0"/>
        <v>51.676524725895931</v>
      </c>
      <c r="H26" s="40">
        <f t="shared" si="1"/>
        <v>70.164544538719625</v>
      </c>
      <c r="I26" s="1">
        <v>25</v>
      </c>
    </row>
    <row r="27" spans="1:9" x14ac:dyDescent="0.25">
      <c r="A27" s="1">
        <v>15533</v>
      </c>
      <c r="B27" s="1" t="s">
        <v>72</v>
      </c>
      <c r="C27" s="1">
        <v>15</v>
      </c>
      <c r="D27" s="1" t="s">
        <v>827</v>
      </c>
      <c r="E27" s="26">
        <f>VLOOKUP(A27,'Índice de capacidades'!$A$3:$AI$1124,34,FALSE)</f>
        <v>15.185819162153443</v>
      </c>
      <c r="F27" s="26">
        <f>VLOOKUP(A27,'Índice de riesgo'!$A$2:$T$1123,19,FALSE)</f>
        <v>50.556576460789415</v>
      </c>
      <c r="G27" s="31">
        <f t="shared" si="0"/>
        <v>51.722927555421585</v>
      </c>
      <c r="H27" s="40">
        <f t="shared" si="1"/>
        <v>70.137753852601833</v>
      </c>
      <c r="I27" s="1">
        <v>26</v>
      </c>
    </row>
    <row r="28" spans="1:9" x14ac:dyDescent="0.25">
      <c r="A28" s="1">
        <v>15480</v>
      </c>
      <c r="B28" s="1" t="s">
        <v>45</v>
      </c>
      <c r="C28" s="1">
        <v>15</v>
      </c>
      <c r="D28" s="1" t="s">
        <v>827</v>
      </c>
      <c r="E28" s="26">
        <f>VLOOKUP(A28,'Índice de capacidades'!$A$3:$AI$1124,34,FALSE)</f>
        <v>33.891436881295725</v>
      </c>
      <c r="F28" s="26">
        <f>VLOOKUP(A28,'Índice de riesgo'!$A$2:$T$1123,19,FALSE)</f>
        <v>60.478198528289795</v>
      </c>
      <c r="G28" s="31">
        <f t="shared" si="0"/>
        <v>52.063444809656296</v>
      </c>
      <c r="H28" s="40">
        <f t="shared" si="1"/>
        <v>69.941156124205705</v>
      </c>
      <c r="I28" s="1">
        <v>27</v>
      </c>
    </row>
    <row r="29" spans="1:9" x14ac:dyDescent="0.25">
      <c r="A29" s="1">
        <v>47605</v>
      </c>
      <c r="B29" s="1" t="s">
        <v>75</v>
      </c>
      <c r="C29" s="1">
        <v>47</v>
      </c>
      <c r="D29" s="1" t="s">
        <v>69</v>
      </c>
      <c r="E29" s="26">
        <f>VLOOKUP(A29,'Índice de capacidades'!$A$3:$AI$1124,34,FALSE)</f>
        <v>27.054688252895037</v>
      </c>
      <c r="F29" s="26">
        <f>VLOOKUP(A29,'Índice de riesgo'!$A$2:$T$1123,19,FALSE)</f>
        <v>55.491767752170063</v>
      </c>
      <c r="G29" s="31">
        <f t="shared" si="0"/>
        <v>52.085879989572085</v>
      </c>
      <c r="H29" s="40">
        <f t="shared" si="1"/>
        <v>69.928203167042014</v>
      </c>
      <c r="I29" s="1">
        <v>28</v>
      </c>
    </row>
    <row r="30" spans="1:9" x14ac:dyDescent="0.25">
      <c r="A30" s="1">
        <v>52224</v>
      </c>
      <c r="B30" s="1" t="s">
        <v>1170</v>
      </c>
      <c r="C30" s="1">
        <v>52</v>
      </c>
      <c r="D30" s="1" t="s">
        <v>18</v>
      </c>
      <c r="E30" s="26">
        <f>VLOOKUP(A30,'Índice de capacidades'!$A$3:$AI$1124,34,FALSE)</f>
        <v>16.646992722163301</v>
      </c>
      <c r="F30" s="26">
        <f>VLOOKUP(A30,'Índice de riesgo'!$A$2:$T$1123,19,FALSE)</f>
        <v>50.508291867130595</v>
      </c>
      <c r="G30" s="31">
        <f t="shared" si="0"/>
        <v>52.21639149348497</v>
      </c>
      <c r="H30" s="40">
        <f t="shared" si="1"/>
        <v>69.852852315125574</v>
      </c>
      <c r="I30" s="1">
        <v>29</v>
      </c>
    </row>
    <row r="31" spans="1:9" x14ac:dyDescent="0.25">
      <c r="A31" s="1">
        <v>13440</v>
      </c>
      <c r="B31" s="1" t="s">
        <v>115</v>
      </c>
      <c r="C31" s="1">
        <v>13</v>
      </c>
      <c r="D31" s="1" t="s">
        <v>222</v>
      </c>
      <c r="E31" s="26">
        <f>VLOOKUP(A31,'Índice de capacidades'!$A$3:$AI$1124,34,FALSE)</f>
        <v>20.656722280890559</v>
      </c>
      <c r="F31" s="26">
        <f>VLOOKUP(A31,'Índice de riesgo'!$A$2:$T$1123,19,FALSE)</f>
        <v>51.594235633382389</v>
      </c>
      <c r="G31" s="31">
        <f t="shared" si="0"/>
        <v>52.629062306926464</v>
      </c>
      <c r="H31" s="40">
        <f t="shared" si="1"/>
        <v>69.614596709898422</v>
      </c>
      <c r="I31" s="1">
        <v>30</v>
      </c>
    </row>
    <row r="32" spans="1:9" x14ac:dyDescent="0.25">
      <c r="A32" s="1">
        <v>13650</v>
      </c>
      <c r="B32" s="1" t="s">
        <v>147</v>
      </c>
      <c r="C32" s="1">
        <v>13</v>
      </c>
      <c r="D32" s="1" t="s">
        <v>222</v>
      </c>
      <c r="E32" s="26">
        <f>VLOOKUP(A32,'Índice de capacidades'!$A$3:$AI$1124,34,FALSE)</f>
        <v>13.462906312019735</v>
      </c>
      <c r="F32" s="26">
        <f>VLOOKUP(A32,'Índice de riesgo'!$A$2:$T$1123,19,FALSE)</f>
        <v>48.821206964630626</v>
      </c>
      <c r="G32" s="31">
        <f t="shared" si="0"/>
        <v>52.919927276248153</v>
      </c>
      <c r="H32" s="40">
        <f t="shared" si="1"/>
        <v>69.446665741562711</v>
      </c>
      <c r="I32" s="1">
        <v>31</v>
      </c>
    </row>
    <row r="33" spans="1:9" x14ac:dyDescent="0.25">
      <c r="A33" s="1">
        <v>76054</v>
      </c>
      <c r="B33" s="1" t="s">
        <v>66</v>
      </c>
      <c r="C33" s="1">
        <v>76</v>
      </c>
      <c r="D33" s="1" t="s">
        <v>57</v>
      </c>
      <c r="E33" s="26">
        <f>VLOOKUP(A33,'Índice de capacidades'!$A$3:$AI$1124,34,FALSE)</f>
        <v>22.305012474772155</v>
      </c>
      <c r="F33" s="26">
        <f>VLOOKUP(A33,'Índice de riesgo'!$A$2:$T$1123,19,FALSE)</f>
        <v>51.92078215402266</v>
      </c>
      <c r="G33" s="31">
        <f t="shared" si="0"/>
        <v>53.001177064105732</v>
      </c>
      <c r="H33" s="40">
        <f t="shared" si="1"/>
        <v>69.399756154671536</v>
      </c>
      <c r="I33" s="1">
        <v>32</v>
      </c>
    </row>
    <row r="34" spans="1:9" x14ac:dyDescent="0.25">
      <c r="A34" s="1">
        <v>50686</v>
      </c>
      <c r="B34" s="1" t="s">
        <v>144</v>
      </c>
      <c r="C34" s="1">
        <v>50</v>
      </c>
      <c r="D34" s="1" t="s">
        <v>145</v>
      </c>
      <c r="E34" s="26">
        <f>VLOOKUP(A34,'Índice de capacidades'!$A$3:$AI$1124,34,FALSE)</f>
        <v>14.991537049870329</v>
      </c>
      <c r="F34" s="26">
        <f>VLOOKUP(A34,'Índice de riesgo'!$A$2:$T$1123,19,FALSE)</f>
        <v>48.972264678256508</v>
      </c>
      <c r="G34" s="31">
        <f t="shared" si="0"/>
        <v>53.184358181551303</v>
      </c>
      <c r="H34" s="40">
        <f t="shared" si="1"/>
        <v>69.293996487203884</v>
      </c>
      <c r="I34" s="1">
        <v>33</v>
      </c>
    </row>
    <row r="35" spans="1:9" x14ac:dyDescent="0.25">
      <c r="A35" s="1">
        <v>15531</v>
      </c>
      <c r="B35" s="1" t="s">
        <v>112</v>
      </c>
      <c r="C35" s="1">
        <v>15</v>
      </c>
      <c r="D35" s="1" t="s">
        <v>827</v>
      </c>
      <c r="E35" s="26">
        <f>VLOOKUP(A35,'Índice de capacidades'!$A$3:$AI$1124,34,FALSE)</f>
        <v>19.516193618677601</v>
      </c>
      <c r="F35" s="26">
        <f>VLOOKUP(A35,'Índice de riesgo'!$A$2:$T$1123,19,FALSE)</f>
        <v>50.521331122786059</v>
      </c>
      <c r="G35" s="31">
        <f t="shared" si="0"/>
        <v>53.188537178819757</v>
      </c>
      <c r="H35" s="40">
        <f t="shared" si="1"/>
        <v>69.291583742005997</v>
      </c>
      <c r="I35" s="1">
        <v>34</v>
      </c>
    </row>
    <row r="36" spans="1:9" x14ac:dyDescent="0.25">
      <c r="A36" s="1">
        <v>66572</v>
      </c>
      <c r="B36" s="1" t="s">
        <v>37</v>
      </c>
      <c r="C36" s="1">
        <v>66</v>
      </c>
      <c r="D36" s="1" t="s">
        <v>38</v>
      </c>
      <c r="E36" s="26">
        <f>VLOOKUP(A36,'Índice de capacidades'!$A$3:$AI$1124,34,FALSE)</f>
        <v>9.42055491685867</v>
      </c>
      <c r="F36" s="26">
        <f>VLOOKUP(A36,'Índice de riesgo'!$A$2:$T$1123,19,FALSE)</f>
        <v>47.537656353928213</v>
      </c>
      <c r="G36" s="31">
        <f t="shared" si="0"/>
        <v>53.301447970764166</v>
      </c>
      <c r="H36" s="40">
        <f t="shared" si="1"/>
        <v>69.226394665882481</v>
      </c>
      <c r="I36" s="1">
        <v>35</v>
      </c>
    </row>
    <row r="37" spans="1:9" x14ac:dyDescent="0.25">
      <c r="A37" s="1">
        <v>44110</v>
      </c>
      <c r="B37" s="1" t="s">
        <v>22</v>
      </c>
      <c r="C37" s="1">
        <v>44</v>
      </c>
      <c r="D37" s="1" t="s">
        <v>23</v>
      </c>
      <c r="E37" s="26">
        <f>VLOOKUP(A37,'Índice de capacidades'!$A$3:$AI$1124,34,FALSE)</f>
        <v>12.327159482344104</v>
      </c>
      <c r="F37" s="26">
        <f>VLOOKUP(A37,'Índice de riesgo'!$A$2:$T$1123,19,FALSE)</f>
        <v>48.086140588566785</v>
      </c>
      <c r="G37" s="31">
        <f t="shared" si="0"/>
        <v>53.357358067029509</v>
      </c>
      <c r="H37" s="40">
        <f t="shared" si="1"/>
        <v>69.194114956753268</v>
      </c>
      <c r="I37" s="1">
        <v>36</v>
      </c>
    </row>
    <row r="38" spans="1:9" x14ac:dyDescent="0.25">
      <c r="A38" s="1">
        <v>25258</v>
      </c>
      <c r="B38" s="1" t="s">
        <v>32</v>
      </c>
      <c r="C38" s="1">
        <v>25</v>
      </c>
      <c r="D38" s="1" t="s">
        <v>61</v>
      </c>
      <c r="E38" s="26">
        <f>VLOOKUP(A38,'Índice de capacidades'!$A$3:$AI$1124,34,FALSE)</f>
        <v>17.165054321441307</v>
      </c>
      <c r="F38" s="26">
        <f>VLOOKUP(A38,'Índice de riesgo'!$A$2:$T$1123,19,FALSE)</f>
        <v>49.333551611603141</v>
      </c>
      <c r="G38" s="31">
        <f t="shared" si="0"/>
        <v>53.495122040725484</v>
      </c>
      <c r="H38" s="40">
        <f t="shared" si="1"/>
        <v>69.114576889455265</v>
      </c>
      <c r="I38" s="1">
        <v>37</v>
      </c>
    </row>
    <row r="39" spans="1:9" x14ac:dyDescent="0.25">
      <c r="A39" s="1">
        <v>47675</v>
      </c>
      <c r="B39" s="1" t="s">
        <v>159</v>
      </c>
      <c r="C39" s="1">
        <v>47</v>
      </c>
      <c r="D39" s="1" t="s">
        <v>69</v>
      </c>
      <c r="E39" s="26">
        <f>VLOOKUP(A39,'Índice de capacidades'!$A$3:$AI$1124,34,FALSE)</f>
        <v>13.478479751618439</v>
      </c>
      <c r="F39" s="26">
        <f>VLOOKUP(A39,'Índice de riesgo'!$A$2:$T$1123,19,FALSE)</f>
        <v>48.08777061778197</v>
      </c>
      <c r="G39" s="31">
        <f t="shared" si="0"/>
        <v>53.633468803041346</v>
      </c>
      <c r="H39" s="40">
        <f t="shared" si="1"/>
        <v>69.034702348990677</v>
      </c>
      <c r="I39" s="1">
        <v>38</v>
      </c>
    </row>
    <row r="40" spans="1:9" x14ac:dyDescent="0.25">
      <c r="A40" s="1">
        <v>54051</v>
      </c>
      <c r="B40" s="1" t="s">
        <v>50</v>
      </c>
      <c r="C40" s="1">
        <v>54</v>
      </c>
      <c r="D40" s="1" t="s">
        <v>12</v>
      </c>
      <c r="E40" s="26">
        <f>VLOOKUP(A40,'Índice de capacidades'!$A$3:$AI$1124,34,FALSE)</f>
        <v>24.683796276922223</v>
      </c>
      <c r="F40" s="26">
        <f>VLOOKUP(A40,'Índice de riesgo'!$A$2:$T$1123,19,FALSE)</f>
        <v>52.20143353996194</v>
      </c>
      <c r="G40" s="31">
        <f t="shared" si="0"/>
        <v>53.795843280640881</v>
      </c>
      <c r="H40" s="40">
        <f t="shared" si="1"/>
        <v>68.940955400639069</v>
      </c>
      <c r="I40" s="1">
        <v>39</v>
      </c>
    </row>
    <row r="41" spans="1:9" x14ac:dyDescent="0.25">
      <c r="A41" s="1">
        <v>15681</v>
      </c>
      <c r="B41" s="1" t="s">
        <v>171</v>
      </c>
      <c r="C41" s="1">
        <v>15</v>
      </c>
      <c r="D41" s="1" t="s">
        <v>827</v>
      </c>
      <c r="E41" s="26">
        <f>VLOOKUP(A41,'Índice de capacidades'!$A$3:$AI$1124,34,FALSE)</f>
        <v>5.5922406606541495</v>
      </c>
      <c r="F41" s="26">
        <f>VLOOKUP(A41,'Índice de riesgo'!$A$2:$T$1123,19,FALSE)</f>
        <v>46.331616160040504</v>
      </c>
      <c r="G41" s="31">
        <f t="shared" si="0"/>
        <v>53.958952728902176</v>
      </c>
      <c r="H41" s="40">
        <f t="shared" si="1"/>
        <v>68.846784116778039</v>
      </c>
      <c r="I41" s="1">
        <v>40</v>
      </c>
    </row>
    <row r="42" spans="1:9" x14ac:dyDescent="0.25">
      <c r="A42" s="1">
        <v>76246</v>
      </c>
      <c r="B42" s="1" t="s">
        <v>56</v>
      </c>
      <c r="C42" s="1">
        <v>76</v>
      </c>
      <c r="D42" s="1" t="s">
        <v>57</v>
      </c>
      <c r="E42" s="26">
        <f>VLOOKUP(A42,'Índice de capacidades'!$A$3:$AI$1124,34,FALSE)</f>
        <v>19.029299980027506</v>
      </c>
      <c r="F42" s="26">
        <f>VLOOKUP(A42,'Índice de riesgo'!$A$2:$T$1123,19,FALSE)</f>
        <v>49.133358042635656</v>
      </c>
      <c r="G42" s="31">
        <f t="shared" si="0"/>
        <v>54.309571179936349</v>
      </c>
      <c r="H42" s="40">
        <f t="shared" si="1"/>
        <v>68.644354459690618</v>
      </c>
      <c r="I42" s="1">
        <v>41</v>
      </c>
    </row>
    <row r="43" spans="1:9" x14ac:dyDescent="0.25">
      <c r="A43" s="1">
        <v>5134</v>
      </c>
      <c r="B43" s="1" t="s">
        <v>29</v>
      </c>
      <c r="C43" s="1">
        <v>5</v>
      </c>
      <c r="D43" s="1" t="s">
        <v>15</v>
      </c>
      <c r="E43" s="26">
        <f>VLOOKUP(A43,'Índice de capacidades'!$A$3:$AI$1124,34,FALSE)</f>
        <v>11.928065832589079</v>
      </c>
      <c r="F43" s="26">
        <f>VLOOKUP(A43,'Índice de riesgo'!$A$2:$T$1123,19,FALSE)</f>
        <v>46.831284440817619</v>
      </c>
      <c r="G43" s="31">
        <f t="shared" si="0"/>
        <v>54.490284168095705</v>
      </c>
      <c r="H43" s="40">
        <f t="shared" si="1"/>
        <v>68.540019767330733</v>
      </c>
      <c r="I43" s="1">
        <v>42</v>
      </c>
    </row>
    <row r="44" spans="1:9" x14ac:dyDescent="0.25">
      <c r="A44" s="1">
        <v>19821</v>
      </c>
      <c r="B44" s="1" t="s">
        <v>1128</v>
      </c>
      <c r="C44" s="1">
        <v>19</v>
      </c>
      <c r="D44" s="1" t="s">
        <v>80</v>
      </c>
      <c r="E44" s="26">
        <f>VLOOKUP(A44,'Índice de capacidades'!$A$3:$AI$1124,34,FALSE)</f>
        <v>12.326389732160566</v>
      </c>
      <c r="F44" s="26">
        <f>VLOOKUP(A44,'Índice de riesgo'!$A$2:$T$1123,19,FALSE)</f>
        <v>46.603989860408163</v>
      </c>
      <c r="G44" s="31">
        <f t="shared" si="0"/>
        <v>54.800308235050174</v>
      </c>
      <c r="H44" s="40">
        <f t="shared" si="1"/>
        <v>68.361027288819315</v>
      </c>
      <c r="I44" s="1">
        <v>43</v>
      </c>
    </row>
    <row r="45" spans="1:9" x14ac:dyDescent="0.25">
      <c r="A45" s="1">
        <v>25885</v>
      </c>
      <c r="B45" s="1" t="s">
        <v>86</v>
      </c>
      <c r="C45" s="1">
        <v>25</v>
      </c>
      <c r="D45" s="1" t="s">
        <v>61</v>
      </c>
      <c r="E45" s="26">
        <f>VLOOKUP(A45,'Índice de capacidades'!$A$3:$AI$1124,34,FALSE)</f>
        <v>16.36722481734094</v>
      </c>
      <c r="F45" s="26">
        <f>VLOOKUP(A45,'Índice de riesgo'!$A$2:$T$1123,19,FALSE)</f>
        <v>47.688304909287801</v>
      </c>
      <c r="G45" s="31">
        <f t="shared" si="0"/>
        <v>54.812402715854596</v>
      </c>
      <c r="H45" s="40">
        <f t="shared" si="1"/>
        <v>68.354044537071161</v>
      </c>
      <c r="I45" s="1">
        <v>44</v>
      </c>
    </row>
    <row r="46" spans="1:9" x14ac:dyDescent="0.25">
      <c r="A46" s="1">
        <v>19397</v>
      </c>
      <c r="B46" s="1" t="s">
        <v>217</v>
      </c>
      <c r="C46" s="1">
        <v>19</v>
      </c>
      <c r="D46" s="1" t="s">
        <v>80</v>
      </c>
      <c r="E46" s="26">
        <f>VLOOKUP(A46,'Índice de capacidades'!$A$3:$AI$1124,34,FALSE)</f>
        <v>2.5206959890203837</v>
      </c>
      <c r="F46" s="26">
        <f>VLOOKUP(A46,'Índice de riesgo'!$A$2:$T$1123,19,FALSE)</f>
        <v>45.088943206550333</v>
      </c>
      <c r="G46" s="31">
        <f t="shared" si="0"/>
        <v>54.968882710516489</v>
      </c>
      <c r="H46" s="40">
        <f t="shared" si="1"/>
        <v>68.26370077003034</v>
      </c>
      <c r="I46" s="1">
        <v>45</v>
      </c>
    </row>
    <row r="47" spans="1:9" x14ac:dyDescent="0.25">
      <c r="A47" s="1">
        <v>27800</v>
      </c>
      <c r="B47" s="1" t="s">
        <v>84</v>
      </c>
      <c r="C47" s="1">
        <v>27</v>
      </c>
      <c r="D47" s="1" t="s">
        <v>1145</v>
      </c>
      <c r="E47" s="26">
        <f>VLOOKUP(A47,'Índice de capacidades'!$A$3:$AI$1124,34,FALSE)</f>
        <v>17.380478422122671</v>
      </c>
      <c r="F47" s="26">
        <f>VLOOKUP(A47,'Índice de riesgo'!$A$2:$T$1123,19,FALSE)</f>
        <v>47.351967526856839</v>
      </c>
      <c r="G47" s="31">
        <f t="shared" si="0"/>
        <v>55.442730393397916</v>
      </c>
      <c r="H47" s="40">
        <f t="shared" si="1"/>
        <v>67.990124682763863</v>
      </c>
      <c r="I47" s="1">
        <v>46</v>
      </c>
    </row>
    <row r="48" spans="1:9" x14ac:dyDescent="0.25">
      <c r="A48" s="1">
        <v>5543</v>
      </c>
      <c r="B48" s="1" t="s">
        <v>70</v>
      </c>
      <c r="C48" s="1">
        <v>5</v>
      </c>
      <c r="D48" s="1" t="s">
        <v>15</v>
      </c>
      <c r="E48" s="26">
        <f>VLOOKUP(A48,'Índice de capacidades'!$A$3:$AI$1124,34,FALSE)</f>
        <v>15.779370898303357</v>
      </c>
      <c r="F48" s="26">
        <f>VLOOKUP(A48,'Índice de riesgo'!$A$2:$T$1123,19,FALSE)</f>
        <v>46.690544099076966</v>
      </c>
      <c r="G48" s="31">
        <f t="shared" si="0"/>
        <v>55.595742952124318</v>
      </c>
      <c r="H48" s="40">
        <f t="shared" si="1"/>
        <v>67.901782840793771</v>
      </c>
      <c r="I48" s="1">
        <v>47</v>
      </c>
    </row>
    <row r="49" spans="1:9" x14ac:dyDescent="0.25">
      <c r="A49" s="1">
        <v>5628</v>
      </c>
      <c r="B49" s="1" t="s">
        <v>126</v>
      </c>
      <c r="C49" s="1">
        <v>5</v>
      </c>
      <c r="D49" s="1" t="s">
        <v>15</v>
      </c>
      <c r="E49" s="26">
        <f>VLOOKUP(A49,'Índice de capacidades'!$A$3:$AI$1124,34,FALSE)</f>
        <v>10.240007120595374</v>
      </c>
      <c r="F49" s="26">
        <f>VLOOKUP(A49,'Índice de riesgo'!$A$2:$T$1123,19,FALSE)</f>
        <v>45.045346556410671</v>
      </c>
      <c r="G49" s="31">
        <f t="shared" si="0"/>
        <v>55.9005517051026</v>
      </c>
      <c r="H49" s="40">
        <f t="shared" si="1"/>
        <v>67.72580142521042</v>
      </c>
      <c r="I49" s="1">
        <v>48</v>
      </c>
    </row>
    <row r="50" spans="1:9" x14ac:dyDescent="0.25">
      <c r="A50" s="1">
        <v>5873</v>
      </c>
      <c r="B50" s="1" t="s">
        <v>1100</v>
      </c>
      <c r="C50" s="1">
        <v>5</v>
      </c>
      <c r="D50" s="1" t="s">
        <v>15</v>
      </c>
      <c r="E50" s="26">
        <f>VLOOKUP(A50,'Índice de capacidades'!$A$3:$AI$1124,34,FALSE)</f>
        <v>19.47506406922184</v>
      </c>
      <c r="F50" s="26">
        <f>VLOOKUP(A50,'Índice de riesgo'!$A$2:$T$1123,19,FALSE)</f>
        <v>47.504625689640378</v>
      </c>
      <c r="G50" s="31">
        <f t="shared" si="0"/>
        <v>55.991449744448133</v>
      </c>
      <c r="H50" s="40">
        <f t="shared" si="1"/>
        <v>67.673321417725461</v>
      </c>
      <c r="I50" s="1">
        <v>49</v>
      </c>
    </row>
    <row r="51" spans="1:9" x14ac:dyDescent="0.25">
      <c r="A51" s="1">
        <v>25823</v>
      </c>
      <c r="B51" s="1" t="s">
        <v>174</v>
      </c>
      <c r="C51" s="1">
        <v>25</v>
      </c>
      <c r="D51" s="1" t="s">
        <v>61</v>
      </c>
      <c r="E51" s="26">
        <f>VLOOKUP(A51,'Índice de capacidades'!$A$3:$AI$1124,34,FALSE)</f>
        <v>16.691414882624482</v>
      </c>
      <c r="F51" s="26">
        <f>VLOOKUP(A51,'Índice de riesgo'!$A$2:$T$1123,19,FALSE)</f>
        <v>46.517576856382625</v>
      </c>
      <c r="G51" s="31">
        <f t="shared" si="0"/>
        <v>56.026537605824238</v>
      </c>
      <c r="H51" s="40">
        <f t="shared" si="1"/>
        <v>67.653063431514681</v>
      </c>
      <c r="I51" s="1">
        <v>50</v>
      </c>
    </row>
    <row r="52" spans="1:9" x14ac:dyDescent="0.25">
      <c r="A52" s="1">
        <v>73411</v>
      </c>
      <c r="B52" s="1" t="s">
        <v>122</v>
      </c>
      <c r="C52" s="1">
        <v>73</v>
      </c>
      <c r="D52" s="1" t="s">
        <v>35</v>
      </c>
      <c r="E52" s="26">
        <f>VLOOKUP(A52,'Índice de capacidades'!$A$3:$AI$1124,34,FALSE)</f>
        <v>17.283950599729234</v>
      </c>
      <c r="F52" s="26">
        <f>VLOOKUP(A52,'Índice de riesgo'!$A$2:$T$1123,19,FALSE)</f>
        <v>46.288563696021811</v>
      </c>
      <c r="G52" s="31">
        <f t="shared" si="0"/>
        <v>56.423872059352561</v>
      </c>
      <c r="H52" s="40">
        <f t="shared" si="1"/>
        <v>67.4236622778118</v>
      </c>
      <c r="I52" s="1">
        <v>51</v>
      </c>
    </row>
    <row r="53" spans="1:9" x14ac:dyDescent="0.25">
      <c r="A53" s="1">
        <v>44090</v>
      </c>
      <c r="B53" s="1" t="s">
        <v>85</v>
      </c>
      <c r="C53" s="1">
        <v>44</v>
      </c>
      <c r="D53" s="1" t="s">
        <v>23</v>
      </c>
      <c r="E53" s="26">
        <f>VLOOKUP(A53,'Índice de capacidades'!$A$3:$AI$1124,34,FALSE)</f>
        <v>17.890506517847793</v>
      </c>
      <c r="F53" s="26">
        <f>VLOOKUP(A53,'Índice de riesgo'!$A$2:$T$1123,19,FALSE)</f>
        <v>46.315608434842318</v>
      </c>
      <c r="G53" s="31">
        <f t="shared" si="0"/>
        <v>56.586960699319484</v>
      </c>
      <c r="H53" s="40">
        <f t="shared" si="1"/>
        <v>67.329503007625121</v>
      </c>
      <c r="I53" s="1">
        <v>52</v>
      </c>
    </row>
    <row r="54" spans="1:9" x14ac:dyDescent="0.25">
      <c r="A54" s="1">
        <v>27615</v>
      </c>
      <c r="B54" s="1" t="s">
        <v>153</v>
      </c>
      <c r="C54" s="1">
        <v>27</v>
      </c>
      <c r="D54" s="1" t="s">
        <v>1145</v>
      </c>
      <c r="E54" s="26">
        <f>VLOOKUP(A54,'Índice de capacidades'!$A$3:$AI$1124,34,FALSE)</f>
        <v>8.5222533167194925</v>
      </c>
      <c r="F54" s="26">
        <f>VLOOKUP(A54,'Índice de riesgo'!$A$2:$T$1123,19,FALSE)</f>
        <v>43.986843271101186</v>
      </c>
      <c r="G54" s="31">
        <f t="shared" si="0"/>
        <v>56.65776670793263</v>
      </c>
      <c r="H54" s="40">
        <f t="shared" si="1"/>
        <v>67.288623139492074</v>
      </c>
      <c r="I54" s="1">
        <v>53</v>
      </c>
    </row>
    <row r="55" spans="1:9" x14ac:dyDescent="0.25">
      <c r="A55" s="1">
        <v>54239</v>
      </c>
      <c r="B55" s="1" t="s">
        <v>176</v>
      </c>
      <c r="C55" s="1">
        <v>54</v>
      </c>
      <c r="D55" s="1" t="s">
        <v>12</v>
      </c>
      <c r="E55" s="26">
        <f>VLOOKUP(A55,'Índice de capacidades'!$A$3:$AI$1124,34,FALSE)</f>
        <v>17.354119805330694</v>
      </c>
      <c r="F55" s="26">
        <f>VLOOKUP(A55,'Índice de riesgo'!$A$2:$T$1123,19,FALSE)</f>
        <v>45.94724178314209</v>
      </c>
      <c r="G55" s="31">
        <f t="shared" si="0"/>
        <v>56.770292804140716</v>
      </c>
      <c r="H55" s="40">
        <f t="shared" si="1"/>
        <v>67.223656167555475</v>
      </c>
      <c r="I55" s="1">
        <v>54</v>
      </c>
    </row>
    <row r="56" spans="1:9" x14ac:dyDescent="0.25">
      <c r="A56" s="1">
        <v>68669</v>
      </c>
      <c r="B56" s="1" t="s">
        <v>117</v>
      </c>
      <c r="C56" s="1">
        <v>68</v>
      </c>
      <c r="D56" s="1" t="s">
        <v>350</v>
      </c>
      <c r="E56" s="26">
        <f>VLOOKUP(A56,'Índice de capacidades'!$A$3:$AI$1124,34,FALSE)</f>
        <v>13.819797350021567</v>
      </c>
      <c r="F56" s="26">
        <f>VLOOKUP(A56,'Índice de riesgo'!$A$2:$T$1123,19,FALSE)</f>
        <v>44.911923628198984</v>
      </c>
      <c r="G56" s="31">
        <f t="shared" si="0"/>
        <v>56.795096242026425</v>
      </c>
      <c r="H56" s="40">
        <f t="shared" si="1"/>
        <v>67.209335896015347</v>
      </c>
      <c r="I56" s="1">
        <v>55</v>
      </c>
    </row>
    <row r="57" spans="1:9" x14ac:dyDescent="0.25">
      <c r="A57" s="1">
        <v>52693</v>
      </c>
      <c r="B57" s="1" t="s">
        <v>107</v>
      </c>
      <c r="C57" s="1">
        <v>52</v>
      </c>
      <c r="D57" s="1" t="s">
        <v>18</v>
      </c>
      <c r="E57" s="26">
        <f>VLOOKUP(A57,'Índice de capacidades'!$A$3:$AI$1124,34,FALSE)</f>
        <v>15.007361621805035</v>
      </c>
      <c r="F57" s="26">
        <f>VLOOKUP(A57,'Índice de riesgo'!$A$2:$T$1123,19,FALSE)</f>
        <v>45.145674747694095</v>
      </c>
      <c r="G57" s="31">
        <f t="shared" si="0"/>
        <v>56.870184646556162</v>
      </c>
      <c r="H57" s="40">
        <f t="shared" si="1"/>
        <v>67.16598358544708</v>
      </c>
      <c r="I57" s="1">
        <v>56</v>
      </c>
    </row>
    <row r="58" spans="1:9" x14ac:dyDescent="0.25">
      <c r="A58" s="1">
        <v>70771</v>
      </c>
      <c r="B58" s="1" t="s">
        <v>214</v>
      </c>
      <c r="C58" s="1">
        <v>70</v>
      </c>
      <c r="D58" s="1" t="s">
        <v>214</v>
      </c>
      <c r="E58" s="26">
        <f>VLOOKUP(A58,'Índice de capacidades'!$A$3:$AI$1124,34,FALSE)</f>
        <v>6.724547519614549</v>
      </c>
      <c r="F58" s="26">
        <f>VLOOKUP(A58,'Índice de riesgo'!$A$2:$T$1123,19,FALSE)</f>
        <v>43.311210307951193</v>
      </c>
      <c r="G58" s="31">
        <f t="shared" si="0"/>
        <v>57.086236660800239</v>
      </c>
      <c r="H58" s="40">
        <f t="shared" si="1"/>
        <v>67.041245896864297</v>
      </c>
      <c r="I58" s="1">
        <v>57</v>
      </c>
    </row>
    <row r="59" spans="1:9" x14ac:dyDescent="0.25">
      <c r="A59" s="1">
        <v>15092</v>
      </c>
      <c r="B59" s="1" t="s">
        <v>119</v>
      </c>
      <c r="C59" s="1">
        <v>15</v>
      </c>
      <c r="D59" s="1" t="s">
        <v>827</v>
      </c>
      <c r="E59" s="26">
        <f>VLOOKUP(A59,'Índice de capacidades'!$A$3:$AI$1124,34,FALSE)</f>
        <v>28.217743852962911</v>
      </c>
      <c r="F59" s="26">
        <f>VLOOKUP(A59,'Índice de riesgo'!$A$2:$T$1123,19,FALSE)</f>
        <v>50.350770938991118</v>
      </c>
      <c r="G59" s="31">
        <f t="shared" si="0"/>
        <v>57.107679120272039</v>
      </c>
      <c r="H59" s="40">
        <f t="shared" si="1"/>
        <v>67.028866087116171</v>
      </c>
      <c r="I59" s="1">
        <v>58</v>
      </c>
    </row>
    <row r="60" spans="1:9" x14ac:dyDescent="0.25">
      <c r="A60" s="1">
        <v>19050</v>
      </c>
      <c r="B60" s="1" t="s">
        <v>66</v>
      </c>
      <c r="C60" s="1">
        <v>19</v>
      </c>
      <c r="D60" s="1" t="s">
        <v>80</v>
      </c>
      <c r="E60" s="26">
        <f>VLOOKUP(A60,'Índice de capacidades'!$A$3:$AI$1124,34,FALSE)</f>
        <v>14.415277404814258</v>
      </c>
      <c r="F60" s="26">
        <f>VLOOKUP(A60,'Índice de riesgo'!$A$2:$T$1123,19,FALSE)</f>
        <v>44.447266352829217</v>
      </c>
      <c r="G60" s="31">
        <f t="shared" si="0"/>
        <v>57.392564312210773</v>
      </c>
      <c r="H60" s="40">
        <f t="shared" si="1"/>
        <v>66.864387544862197</v>
      </c>
      <c r="I60" s="1">
        <v>59</v>
      </c>
    </row>
    <row r="61" spans="1:9" x14ac:dyDescent="0.25">
      <c r="A61" s="1">
        <v>68686</v>
      </c>
      <c r="B61" s="1" t="s">
        <v>494</v>
      </c>
      <c r="C61" s="1">
        <v>68</v>
      </c>
      <c r="D61" s="1" t="s">
        <v>350</v>
      </c>
      <c r="E61" s="26">
        <f>VLOOKUP(A61,'Índice de capacidades'!$A$3:$AI$1124,34,FALSE)</f>
        <v>12.480281661757337</v>
      </c>
      <c r="F61" s="26">
        <f>VLOOKUP(A61,'Índice de riesgo'!$A$2:$T$1123,19,FALSE)</f>
        <v>43.624842795172661</v>
      </c>
      <c r="G61" s="31">
        <f t="shared" si="0"/>
        <v>57.740070836688382</v>
      </c>
      <c r="H61" s="40">
        <f t="shared" si="1"/>
        <v>66.663754559409895</v>
      </c>
      <c r="I61" s="1">
        <v>60</v>
      </c>
    </row>
    <row r="62" spans="1:9" x14ac:dyDescent="0.25">
      <c r="A62" s="1">
        <v>5483</v>
      </c>
      <c r="B62" s="1" t="s">
        <v>18</v>
      </c>
      <c r="C62" s="1">
        <v>5</v>
      </c>
      <c r="D62" s="1" t="s">
        <v>15</v>
      </c>
      <c r="E62" s="26">
        <f>VLOOKUP(A62,'Índice de capacidades'!$A$3:$AI$1124,34,FALSE)</f>
        <v>22.537552722298145</v>
      </c>
      <c r="F62" s="26">
        <f>VLOOKUP(A62,'Índice de riesgo'!$A$2:$T$1123,19,FALSE)</f>
        <v>46.534261047884392</v>
      </c>
      <c r="G62" s="31">
        <f t="shared" si="0"/>
        <v>58.021776294820036</v>
      </c>
      <c r="H62" s="40">
        <f t="shared" si="1"/>
        <v>66.501111837325411</v>
      </c>
      <c r="I62" s="1">
        <v>61</v>
      </c>
    </row>
    <row r="63" spans="1:9" x14ac:dyDescent="0.25">
      <c r="A63" s="1">
        <v>27150</v>
      </c>
      <c r="B63" s="1" t="s">
        <v>1151</v>
      </c>
      <c r="C63" s="1">
        <v>27</v>
      </c>
      <c r="D63" s="1" t="s">
        <v>1145</v>
      </c>
      <c r="E63" s="26">
        <f>VLOOKUP(A63,'Índice de capacidades'!$A$3:$AI$1124,34,FALSE)</f>
        <v>9.4318015384171243</v>
      </c>
      <c r="F63" s="26">
        <f>VLOOKUP(A63,'Índice de riesgo'!$A$2:$T$1123,19,FALSE)</f>
        <v>42.436669694843374</v>
      </c>
      <c r="G63" s="31">
        <f t="shared" si="0"/>
        <v>58.330916983025823</v>
      </c>
      <c r="H63" s="40">
        <f t="shared" si="1"/>
        <v>66.32262937777233</v>
      </c>
      <c r="I63" s="1">
        <v>62</v>
      </c>
    </row>
    <row r="64" spans="1:9" x14ac:dyDescent="0.25">
      <c r="A64" s="1">
        <v>15621</v>
      </c>
      <c r="B64" s="1" t="s">
        <v>210</v>
      </c>
      <c r="C64" s="1">
        <v>15</v>
      </c>
      <c r="D64" s="1" t="s">
        <v>827</v>
      </c>
      <c r="E64" s="26">
        <f>VLOOKUP(A64,'Índice de capacidades'!$A$3:$AI$1124,34,FALSE)</f>
        <v>8.1299238597592787</v>
      </c>
      <c r="F64" s="26">
        <f>VLOOKUP(A64,'Índice de riesgo'!$A$2:$T$1123,19,FALSE)</f>
        <v>42.095615746124835</v>
      </c>
      <c r="G64" s="31">
        <f t="shared" si="0"/>
        <v>58.472330018444701</v>
      </c>
      <c r="H64" s="40">
        <f t="shared" si="1"/>
        <v>66.240984523706317</v>
      </c>
      <c r="I64" s="1">
        <v>63</v>
      </c>
    </row>
    <row r="65" spans="1:9" x14ac:dyDescent="0.25">
      <c r="A65" s="1">
        <v>19130</v>
      </c>
      <c r="B65" s="1" t="s">
        <v>270</v>
      </c>
      <c r="C65" s="1">
        <v>19</v>
      </c>
      <c r="D65" s="1" t="s">
        <v>80</v>
      </c>
      <c r="E65" s="26">
        <f>VLOOKUP(A65,'Índice de capacidades'!$A$3:$AI$1124,34,FALSE)</f>
        <v>3.1536377668317219</v>
      </c>
      <c r="F65" s="26">
        <f>VLOOKUP(A65,'Índice de riesgo'!$A$2:$T$1123,19,FALSE)</f>
        <v>41.555248811422544</v>
      </c>
      <c r="G65" s="31">
        <f t="shared" si="0"/>
        <v>58.529773386363907</v>
      </c>
      <c r="H65" s="40">
        <f t="shared" si="1"/>
        <v>66.207819579774991</v>
      </c>
      <c r="I65" s="1">
        <v>64</v>
      </c>
    </row>
    <row r="66" spans="1:9" x14ac:dyDescent="0.25">
      <c r="A66" s="1">
        <v>5854</v>
      </c>
      <c r="B66" s="1" t="s">
        <v>25</v>
      </c>
      <c r="C66" s="1">
        <v>5</v>
      </c>
      <c r="D66" s="1" t="s">
        <v>15</v>
      </c>
      <c r="E66" s="26">
        <f>VLOOKUP(A66,'Índice de capacidades'!$A$3:$AI$1124,34,FALSE)</f>
        <v>19.135096604718896</v>
      </c>
      <c r="F66" s="26">
        <f>VLOOKUP(A66,'Índice de riesgo'!$A$2:$T$1123,19,FALSE)</f>
        <v>44.588271324398669</v>
      </c>
      <c r="G66" s="31">
        <f t="shared" ref="G66:G129" si="2">(((E66)^2)+((100-(F66))^2))^(1/2)</f>
        <v>58.622620181039196</v>
      </c>
      <c r="H66" s="40">
        <f t="shared" ref="H66:H129" si="3">(1-1*(G66/$G$1125))*100</f>
        <v>66.154214457875838</v>
      </c>
      <c r="I66" s="1">
        <v>65</v>
      </c>
    </row>
    <row r="67" spans="1:9" x14ac:dyDescent="0.25">
      <c r="A67" s="1">
        <v>54347</v>
      </c>
      <c r="B67" s="1" t="s">
        <v>211</v>
      </c>
      <c r="C67" s="1">
        <v>54</v>
      </c>
      <c r="D67" s="1" t="s">
        <v>12</v>
      </c>
      <c r="E67" s="26">
        <f>VLOOKUP(A67,'Índice de capacidades'!$A$3:$AI$1124,34,FALSE)</f>
        <v>15.494955306829219</v>
      </c>
      <c r="F67" s="26">
        <f>VLOOKUP(A67,'Índice de riesgo'!$A$2:$T$1123,19,FALSE)</f>
        <v>43.425385116936816</v>
      </c>
      <c r="G67" s="31">
        <f t="shared" si="2"/>
        <v>58.658168136479929</v>
      </c>
      <c r="H67" s="40">
        <f t="shared" si="3"/>
        <v>66.133690836232986</v>
      </c>
      <c r="I67" s="1">
        <v>66</v>
      </c>
    </row>
    <row r="68" spans="1:9" x14ac:dyDescent="0.25">
      <c r="A68" s="1">
        <v>27372</v>
      </c>
      <c r="B68" s="1" t="s">
        <v>162</v>
      </c>
      <c r="C68" s="1">
        <v>27</v>
      </c>
      <c r="D68" s="1" t="s">
        <v>1145</v>
      </c>
      <c r="E68" s="26">
        <f>VLOOKUP(A68,'Índice de capacidades'!$A$3:$AI$1124,34,FALSE)</f>
        <v>25.547477114055678</v>
      </c>
      <c r="F68" s="26">
        <f>VLOOKUP(A68,'Índice de riesgo'!$A$2:$T$1123,19,FALSE)</f>
        <v>46.491464865235592</v>
      </c>
      <c r="G68" s="31">
        <f t="shared" si="2"/>
        <v>59.294493160507876</v>
      </c>
      <c r="H68" s="40">
        <f t="shared" si="3"/>
        <v>65.766308412318352</v>
      </c>
      <c r="I68" s="1">
        <v>67</v>
      </c>
    </row>
    <row r="69" spans="1:9" x14ac:dyDescent="0.25">
      <c r="A69" s="1">
        <v>73870</v>
      </c>
      <c r="B69" s="1" t="s">
        <v>191</v>
      </c>
      <c r="C69" s="1">
        <v>73</v>
      </c>
      <c r="D69" s="1" t="s">
        <v>35</v>
      </c>
      <c r="E69" s="26">
        <f>VLOOKUP(A69,'Índice de capacidades'!$A$3:$AI$1124,34,FALSE)</f>
        <v>12.207032421821758</v>
      </c>
      <c r="F69" s="26">
        <f>VLOOKUP(A69,'Índice de riesgo'!$A$2:$T$1123,19,FALSE)</f>
        <v>41.933890719562314</v>
      </c>
      <c r="G69" s="31">
        <f t="shared" si="2"/>
        <v>59.335357819053719</v>
      </c>
      <c r="H69" s="40">
        <f t="shared" si="3"/>
        <v>65.742715190706562</v>
      </c>
      <c r="I69" s="1">
        <v>68</v>
      </c>
    </row>
    <row r="70" spans="1:9" x14ac:dyDescent="0.25">
      <c r="A70" s="1">
        <v>27006</v>
      </c>
      <c r="B70" s="1" t="s">
        <v>151</v>
      </c>
      <c r="C70" s="1">
        <v>27</v>
      </c>
      <c r="D70" s="1" t="s">
        <v>1145</v>
      </c>
      <c r="E70" s="26">
        <f>VLOOKUP(A70,'Índice de capacidades'!$A$3:$AI$1124,34,FALSE)</f>
        <v>16.951067265372654</v>
      </c>
      <c r="F70" s="26">
        <f>VLOOKUP(A70,'Índice de riesgo'!$A$2:$T$1123,19,FALSE)</f>
        <v>42.861345087952742</v>
      </c>
      <c r="G70" s="31">
        <f t="shared" si="2"/>
        <v>59.60003831033341</v>
      </c>
      <c r="H70" s="40">
        <f t="shared" si="3"/>
        <v>65.589901837816996</v>
      </c>
      <c r="I70" s="1">
        <v>69</v>
      </c>
    </row>
    <row r="71" spans="1:9" x14ac:dyDescent="0.25">
      <c r="A71" s="1">
        <v>52685</v>
      </c>
      <c r="B71" s="1" t="s">
        <v>155</v>
      </c>
      <c r="C71" s="1">
        <v>52</v>
      </c>
      <c r="D71" s="1" t="s">
        <v>18</v>
      </c>
      <c r="E71" s="26">
        <f>VLOOKUP(A71,'Índice de capacidades'!$A$3:$AI$1124,34,FALSE)</f>
        <v>12.747634814221895</v>
      </c>
      <c r="F71" s="26">
        <f>VLOOKUP(A71,'Índice de riesgo'!$A$2:$T$1123,19,FALSE)</f>
        <v>41.719716377566989</v>
      </c>
      <c r="G71" s="31">
        <f t="shared" si="2"/>
        <v>59.658139867649204</v>
      </c>
      <c r="H71" s="40">
        <f t="shared" si="3"/>
        <v>65.556356888060378</v>
      </c>
      <c r="I71" s="1">
        <v>70</v>
      </c>
    </row>
    <row r="72" spans="1:9" x14ac:dyDescent="0.25">
      <c r="A72" s="1">
        <v>5125</v>
      </c>
      <c r="B72" s="1" t="s">
        <v>205</v>
      </c>
      <c r="C72" s="1">
        <v>5</v>
      </c>
      <c r="D72" s="1" t="s">
        <v>15</v>
      </c>
      <c r="E72" s="26">
        <f>VLOOKUP(A72,'Índice de capacidades'!$A$3:$AI$1124,34,FALSE)</f>
        <v>17.034381207348591</v>
      </c>
      <c r="F72" s="26">
        <f>VLOOKUP(A72,'Índice de riesgo'!$A$2:$T$1123,19,FALSE)</f>
        <v>42.796807559082808</v>
      </c>
      <c r="G72" s="31">
        <f t="shared" si="2"/>
        <v>59.685637875035539</v>
      </c>
      <c r="H72" s="40">
        <f t="shared" si="3"/>
        <v>65.540480906093705</v>
      </c>
      <c r="I72" s="1">
        <v>71</v>
      </c>
    </row>
    <row r="73" spans="1:9" x14ac:dyDescent="0.25">
      <c r="A73" s="1">
        <v>15401</v>
      </c>
      <c r="B73" s="1" t="s">
        <v>233</v>
      </c>
      <c r="C73" s="1">
        <v>15</v>
      </c>
      <c r="D73" s="1" t="s">
        <v>827</v>
      </c>
      <c r="E73" s="26">
        <f>VLOOKUP(A73,'Índice de capacidades'!$A$3:$AI$1124,34,FALSE)</f>
        <v>13.919071789942711</v>
      </c>
      <c r="F73" s="26">
        <f>VLOOKUP(A73,'Índice de riesgo'!$A$2:$T$1123,19,FALSE)</f>
        <v>41.918601146791126</v>
      </c>
      <c r="G73" s="31">
        <f t="shared" si="2"/>
        <v>59.725952920310213</v>
      </c>
      <c r="H73" s="40">
        <f t="shared" si="3"/>
        <v>65.517205003851984</v>
      </c>
      <c r="I73" s="1">
        <v>72</v>
      </c>
    </row>
    <row r="74" spans="1:9" x14ac:dyDescent="0.25">
      <c r="A74" s="1">
        <v>25148</v>
      </c>
      <c r="B74" s="1" t="s">
        <v>207</v>
      </c>
      <c r="C74" s="1">
        <v>25</v>
      </c>
      <c r="D74" s="1" t="s">
        <v>61</v>
      </c>
      <c r="E74" s="26">
        <f>VLOOKUP(A74,'Índice de capacidades'!$A$3:$AI$1124,34,FALSE)</f>
        <v>6.9819826061162615</v>
      </c>
      <c r="F74" s="26">
        <f>VLOOKUP(A74,'Índice de riesgo'!$A$2:$T$1123,19,FALSE)</f>
        <v>40.671398676858736</v>
      </c>
      <c r="G74" s="31">
        <f t="shared" si="2"/>
        <v>59.738019853961923</v>
      </c>
      <c r="H74" s="40">
        <f t="shared" si="3"/>
        <v>65.510238156459877</v>
      </c>
      <c r="I74" s="1">
        <v>73</v>
      </c>
    </row>
    <row r="75" spans="1:9" x14ac:dyDescent="0.25">
      <c r="A75" s="1">
        <v>47189</v>
      </c>
      <c r="B75" s="1" t="s">
        <v>136</v>
      </c>
      <c r="C75" s="1">
        <v>47</v>
      </c>
      <c r="D75" s="1" t="s">
        <v>69</v>
      </c>
      <c r="E75" s="26">
        <f>VLOOKUP(A75,'Índice de capacidades'!$A$3:$AI$1124,34,FALSE)</f>
        <v>28.551173673895349</v>
      </c>
      <c r="F75" s="26">
        <f>VLOOKUP(A75,'Índice de riesgo'!$A$2:$T$1123,19,FALSE)</f>
        <v>47.505403480096525</v>
      </c>
      <c r="G75" s="31">
        <f t="shared" si="2"/>
        <v>59.756607851721277</v>
      </c>
      <c r="H75" s="40">
        <f t="shared" si="3"/>
        <v>65.499506370949817</v>
      </c>
      <c r="I75" s="1">
        <v>74</v>
      </c>
    </row>
    <row r="76" spans="1:9" x14ac:dyDescent="0.25">
      <c r="A76" s="1">
        <v>13549</v>
      </c>
      <c r="B76" s="1" t="s">
        <v>167</v>
      </c>
      <c r="C76" s="1">
        <v>13</v>
      </c>
      <c r="D76" s="1" t="s">
        <v>222</v>
      </c>
      <c r="E76" s="26">
        <f>VLOOKUP(A76,'Índice de capacidades'!$A$3:$AI$1124,34,FALSE)</f>
        <v>27.442100840683441</v>
      </c>
      <c r="F76" s="26">
        <f>VLOOKUP(A76,'Índice de riesgo'!$A$2:$T$1123,19,FALSE)</f>
        <v>46.859168261036203</v>
      </c>
      <c r="G76" s="31">
        <f t="shared" si="2"/>
        <v>59.808167472838527</v>
      </c>
      <c r="H76" s="40">
        <f t="shared" si="3"/>
        <v>65.469738409818461</v>
      </c>
      <c r="I76" s="1">
        <v>75</v>
      </c>
    </row>
    <row r="77" spans="1:9" x14ac:dyDescent="0.25">
      <c r="A77" s="1">
        <v>19824</v>
      </c>
      <c r="B77" s="1" t="s">
        <v>321</v>
      </c>
      <c r="C77" s="1">
        <v>19</v>
      </c>
      <c r="D77" s="1" t="s">
        <v>80</v>
      </c>
      <c r="E77" s="26">
        <f>VLOOKUP(A77,'Índice de capacidades'!$A$3:$AI$1124,34,FALSE)</f>
        <v>13.574280699253924</v>
      </c>
      <c r="F77" s="26">
        <f>VLOOKUP(A77,'Índice de riesgo'!$A$2:$T$1123,19,FALSE)</f>
        <v>41.749799219476401</v>
      </c>
      <c r="G77" s="31">
        <f t="shared" si="2"/>
        <v>59.810926990588015</v>
      </c>
      <c r="H77" s="40">
        <f t="shared" si="3"/>
        <v>65.468145201502949</v>
      </c>
      <c r="I77" s="1">
        <v>76</v>
      </c>
    </row>
    <row r="78" spans="1:9" x14ac:dyDescent="0.25">
      <c r="A78" s="1">
        <v>41206</v>
      </c>
      <c r="B78" s="1" t="s">
        <v>196</v>
      </c>
      <c r="C78" s="1">
        <v>41</v>
      </c>
      <c r="D78" s="1" t="s">
        <v>99</v>
      </c>
      <c r="E78" s="26">
        <f>VLOOKUP(A78,'Índice de capacidades'!$A$3:$AI$1124,34,FALSE)</f>
        <v>14.159659858628673</v>
      </c>
      <c r="F78" s="26">
        <f>VLOOKUP(A78,'Índice de riesgo'!$A$2:$T$1123,19,FALSE)</f>
        <v>41.854955607295601</v>
      </c>
      <c r="G78" s="31">
        <f t="shared" si="2"/>
        <v>59.844315976888112</v>
      </c>
      <c r="H78" s="40">
        <f t="shared" si="3"/>
        <v>65.448868061274624</v>
      </c>
      <c r="I78" s="1">
        <v>77</v>
      </c>
    </row>
    <row r="79" spans="1:9" x14ac:dyDescent="0.25">
      <c r="A79" s="1">
        <v>13580</v>
      </c>
      <c r="B79" s="1" t="s">
        <v>227</v>
      </c>
      <c r="C79" s="1">
        <v>13</v>
      </c>
      <c r="D79" s="1" t="s">
        <v>222</v>
      </c>
      <c r="E79" s="26">
        <f>VLOOKUP(A79,'Índice de capacidades'!$A$3:$AI$1124,34,FALSE)</f>
        <v>8.8098925949849303</v>
      </c>
      <c r="F79" s="26">
        <f>VLOOKUP(A79,'Índice de riesgo'!$A$2:$T$1123,19,FALSE)</f>
        <v>40.750840881478531</v>
      </c>
      <c r="G79" s="31">
        <f t="shared" si="2"/>
        <v>59.900559795272748</v>
      </c>
      <c r="H79" s="40">
        <f t="shared" si="3"/>
        <v>65.416395677590017</v>
      </c>
      <c r="I79" s="1">
        <v>78</v>
      </c>
    </row>
    <row r="80" spans="1:9" x14ac:dyDescent="0.25">
      <c r="A80" s="1">
        <v>5093</v>
      </c>
      <c r="B80" s="1" t="s">
        <v>106</v>
      </c>
      <c r="C80" s="1">
        <v>5</v>
      </c>
      <c r="D80" s="1" t="s">
        <v>15</v>
      </c>
      <c r="E80" s="26">
        <f>VLOOKUP(A80,'Índice de capacidades'!$A$3:$AI$1124,34,FALSE)</f>
        <v>18.996361428873044</v>
      </c>
      <c r="F80" s="26">
        <f>VLOOKUP(A80,'Índice de riesgo'!$A$2:$T$1123,19,FALSE)</f>
        <v>42.985376733604284</v>
      </c>
      <c r="G80" s="31">
        <f t="shared" si="2"/>
        <v>60.095998317237459</v>
      </c>
      <c r="H80" s="40">
        <f t="shared" si="3"/>
        <v>65.303559194323654</v>
      </c>
      <c r="I80" s="1">
        <v>79</v>
      </c>
    </row>
    <row r="81" spans="1:9" x14ac:dyDescent="0.25">
      <c r="A81" s="1">
        <v>5101</v>
      </c>
      <c r="B81" s="1" t="s">
        <v>77</v>
      </c>
      <c r="C81" s="1">
        <v>5</v>
      </c>
      <c r="D81" s="1" t="s">
        <v>15</v>
      </c>
      <c r="E81" s="26">
        <f>VLOOKUP(A81,'Índice de capacidades'!$A$3:$AI$1124,34,FALSE)</f>
        <v>36.210520729335421</v>
      </c>
      <c r="F81" s="26">
        <f>VLOOKUP(A81,'Índice de riesgo'!$A$2:$T$1123,19,FALSE)</f>
        <v>51.707668000450838</v>
      </c>
      <c r="G81" s="31">
        <f t="shared" si="2"/>
        <v>60.360178441123828</v>
      </c>
      <c r="H81" s="40">
        <f t="shared" si="3"/>
        <v>65.151034728683314</v>
      </c>
      <c r="I81" s="1">
        <v>80</v>
      </c>
    </row>
    <row r="82" spans="1:9" x14ac:dyDescent="0.25">
      <c r="A82" s="1">
        <v>76250</v>
      </c>
      <c r="B82" s="1" t="s">
        <v>118</v>
      </c>
      <c r="C82" s="1">
        <v>76</v>
      </c>
      <c r="D82" s="1" t="s">
        <v>57</v>
      </c>
      <c r="E82" s="26">
        <f>VLOOKUP(A82,'Índice de capacidades'!$A$3:$AI$1124,34,FALSE)</f>
        <v>25.947686685675603</v>
      </c>
      <c r="F82" s="26">
        <f>VLOOKUP(A82,'Índice de riesgo'!$A$2:$T$1123,19,FALSE)</f>
        <v>45.455060392389498</v>
      </c>
      <c r="G82" s="31">
        <f t="shared" si="2"/>
        <v>60.402258907559606</v>
      </c>
      <c r="H82" s="40">
        <f t="shared" si="3"/>
        <v>65.126739560058994</v>
      </c>
      <c r="I82" s="1">
        <v>81</v>
      </c>
    </row>
    <row r="83" spans="1:9" x14ac:dyDescent="0.25">
      <c r="A83" s="1">
        <v>52540</v>
      </c>
      <c r="B83" s="1" t="s">
        <v>190</v>
      </c>
      <c r="C83" s="1">
        <v>52</v>
      </c>
      <c r="D83" s="1" t="s">
        <v>18</v>
      </c>
      <c r="E83" s="26">
        <f>VLOOKUP(A83,'Índice de capacidades'!$A$3:$AI$1124,34,FALSE)</f>
        <v>14.620482193665129</v>
      </c>
      <c r="F83" s="26">
        <f>VLOOKUP(A83,'Índice de riesgo'!$A$2:$T$1123,19,FALSE)</f>
        <v>41.195550290330729</v>
      </c>
      <c r="G83" s="31">
        <f t="shared" si="2"/>
        <v>60.594734137813504</v>
      </c>
      <c r="H83" s="40">
        <f t="shared" si="3"/>
        <v>65.015613934059573</v>
      </c>
      <c r="I83" s="1">
        <v>82</v>
      </c>
    </row>
    <row r="84" spans="1:9" x14ac:dyDescent="0.25">
      <c r="A84" s="1">
        <v>54520</v>
      </c>
      <c r="B84" s="1" t="s">
        <v>220</v>
      </c>
      <c r="C84" s="1">
        <v>54</v>
      </c>
      <c r="D84" s="1" t="s">
        <v>12</v>
      </c>
      <c r="E84" s="26">
        <f>VLOOKUP(A84,'Índice de capacidades'!$A$3:$AI$1124,34,FALSE)</f>
        <v>20.591033690653315</v>
      </c>
      <c r="F84" s="26">
        <f>VLOOKUP(A84,'Índice de riesgo'!$A$2:$T$1123,19,FALSE)</f>
        <v>42.998203635215759</v>
      </c>
      <c r="G84" s="31">
        <f t="shared" si="2"/>
        <v>60.606892819727605</v>
      </c>
      <c r="H84" s="40">
        <f t="shared" si="3"/>
        <v>65.008594115783467</v>
      </c>
      <c r="I84" s="1">
        <v>83</v>
      </c>
    </row>
    <row r="85" spans="1:9" x14ac:dyDescent="0.25">
      <c r="A85" s="1">
        <v>73067</v>
      </c>
      <c r="B85" s="1" t="s">
        <v>34</v>
      </c>
      <c r="C85" s="1">
        <v>73</v>
      </c>
      <c r="D85" s="1" t="s">
        <v>35</v>
      </c>
      <c r="E85" s="26">
        <f>VLOOKUP(A85,'Índice de capacidades'!$A$3:$AI$1124,34,FALSE)</f>
        <v>24.563307092570462</v>
      </c>
      <c r="F85" s="26">
        <f>VLOOKUP(A85,'Índice de riesgo'!$A$2:$T$1123,19,FALSE)</f>
        <v>44.456928129644673</v>
      </c>
      <c r="G85" s="31">
        <f t="shared" si="2"/>
        <v>60.732107555389341</v>
      </c>
      <c r="H85" s="40">
        <f t="shared" si="3"/>
        <v>64.936301354442662</v>
      </c>
      <c r="I85" s="1">
        <v>84</v>
      </c>
    </row>
    <row r="86" spans="1:9" x14ac:dyDescent="0.25">
      <c r="A86" s="1">
        <v>76243</v>
      </c>
      <c r="B86" s="1" t="s">
        <v>226</v>
      </c>
      <c r="C86" s="1">
        <v>76</v>
      </c>
      <c r="D86" s="1" t="s">
        <v>57</v>
      </c>
      <c r="E86" s="26">
        <f>VLOOKUP(A86,'Índice de capacidades'!$A$3:$AI$1124,34,FALSE)</f>
        <v>17.996756923366856</v>
      </c>
      <c r="F86" s="26">
        <f>VLOOKUP(A86,'Índice de riesgo'!$A$2:$T$1123,19,FALSE)</f>
        <v>41.860468882732235</v>
      </c>
      <c r="G86" s="31">
        <f t="shared" si="2"/>
        <v>60.861221958604311</v>
      </c>
      <c r="H86" s="40">
        <f t="shared" si="3"/>
        <v>64.861757118990241</v>
      </c>
      <c r="I86" s="1">
        <v>85</v>
      </c>
    </row>
    <row r="87" spans="1:9" x14ac:dyDescent="0.25">
      <c r="A87" s="1">
        <v>13744</v>
      </c>
      <c r="B87" s="1" t="s">
        <v>140</v>
      </c>
      <c r="C87" s="1">
        <v>13</v>
      </c>
      <c r="D87" s="1" t="s">
        <v>222</v>
      </c>
      <c r="E87" s="26">
        <f>VLOOKUP(A87,'Índice de capacidades'!$A$3:$AI$1124,34,FALSE)</f>
        <v>14.233535930858798</v>
      </c>
      <c r="F87" s="26">
        <f>VLOOKUP(A87,'Índice de riesgo'!$A$2:$T$1123,19,FALSE)</f>
        <v>40.555443829902252</v>
      </c>
      <c r="G87" s="31">
        <f t="shared" si="2"/>
        <v>61.124862399476648</v>
      </c>
      <c r="H87" s="40">
        <f t="shared" si="3"/>
        <v>64.709544239483321</v>
      </c>
      <c r="I87" s="1">
        <v>86</v>
      </c>
    </row>
    <row r="88" spans="1:9" x14ac:dyDescent="0.25">
      <c r="A88" s="1">
        <v>54109</v>
      </c>
      <c r="B88" s="1" t="s">
        <v>52</v>
      </c>
      <c r="C88" s="1">
        <v>54</v>
      </c>
      <c r="D88" s="1" t="s">
        <v>12</v>
      </c>
      <c r="E88" s="26">
        <f>VLOOKUP(A88,'Índice de capacidades'!$A$3:$AI$1124,34,FALSE)</f>
        <v>29.261696084891831</v>
      </c>
      <c r="F88" s="26">
        <f>VLOOKUP(A88,'Índice de riesgo'!$A$2:$T$1123,19,FALSE)</f>
        <v>46.328282442830499</v>
      </c>
      <c r="G88" s="31">
        <f t="shared" si="2"/>
        <v>61.130189949820625</v>
      </c>
      <c r="H88" s="40">
        <f t="shared" si="3"/>
        <v>64.706468376858112</v>
      </c>
      <c r="I88" s="1">
        <v>87</v>
      </c>
    </row>
    <row r="89" spans="1:9" x14ac:dyDescent="0.25">
      <c r="A89" s="1">
        <v>5091</v>
      </c>
      <c r="B89" s="1" t="s">
        <v>74</v>
      </c>
      <c r="C89" s="1">
        <v>5</v>
      </c>
      <c r="D89" s="1" t="s">
        <v>15</v>
      </c>
      <c r="E89" s="26">
        <f>VLOOKUP(A89,'Índice de capacidades'!$A$3:$AI$1124,34,FALSE)</f>
        <v>31.962739528595652</v>
      </c>
      <c r="F89" s="26">
        <f>VLOOKUP(A89,'Índice de riesgo'!$A$2:$T$1123,19,FALSE)</f>
        <v>47.848077858489866</v>
      </c>
      <c r="G89" s="31">
        <f t="shared" si="2"/>
        <v>61.167309089308368</v>
      </c>
      <c r="H89" s="40">
        <f t="shared" si="3"/>
        <v>64.685037631682761</v>
      </c>
      <c r="I89" s="1">
        <v>88</v>
      </c>
    </row>
    <row r="90" spans="1:9" x14ac:dyDescent="0.25">
      <c r="A90" s="1">
        <v>19780</v>
      </c>
      <c r="B90" s="1" t="s">
        <v>286</v>
      </c>
      <c r="C90" s="1">
        <v>19</v>
      </c>
      <c r="D90" s="1" t="s">
        <v>80</v>
      </c>
      <c r="E90" s="26">
        <f>VLOOKUP(A90,'Índice de capacidades'!$A$3:$AI$1124,34,FALSE)</f>
        <v>8.3500153194219848</v>
      </c>
      <c r="F90" s="26">
        <f>VLOOKUP(A90,'Índice de riesgo'!$A$2:$T$1123,19,FALSE)</f>
        <v>39.343564840982673</v>
      </c>
      <c r="G90" s="31">
        <f t="shared" si="2"/>
        <v>61.22847280501658</v>
      </c>
      <c r="H90" s="40">
        <f t="shared" si="3"/>
        <v>64.649724743953996</v>
      </c>
      <c r="I90" s="1">
        <v>89</v>
      </c>
    </row>
    <row r="91" spans="1:9" x14ac:dyDescent="0.25">
      <c r="A91" s="1">
        <v>54174</v>
      </c>
      <c r="B91" s="1" t="s">
        <v>255</v>
      </c>
      <c r="C91" s="1">
        <v>54</v>
      </c>
      <c r="D91" s="1" t="s">
        <v>12</v>
      </c>
      <c r="E91" s="26">
        <f>VLOOKUP(A91,'Índice de capacidades'!$A$3:$AI$1124,34,FALSE)</f>
        <v>11.802469294574468</v>
      </c>
      <c r="F91" s="26">
        <f>VLOOKUP(A91,'Índice de riesgo'!$A$2:$T$1123,19,FALSE)</f>
        <v>39.822107363541598</v>
      </c>
      <c r="G91" s="31">
        <f t="shared" si="2"/>
        <v>61.324359300480978</v>
      </c>
      <c r="H91" s="40">
        <f t="shared" si="3"/>
        <v>64.594364649985977</v>
      </c>
      <c r="I91" s="1">
        <v>90</v>
      </c>
    </row>
    <row r="92" spans="1:9" x14ac:dyDescent="0.25">
      <c r="A92" s="1">
        <v>27077</v>
      </c>
      <c r="B92" s="1" t="s">
        <v>1149</v>
      </c>
      <c r="C92" s="1">
        <v>27</v>
      </c>
      <c r="D92" s="1" t="s">
        <v>1145</v>
      </c>
      <c r="E92" s="26">
        <f>VLOOKUP(A92,'Índice de capacidades'!$A$3:$AI$1124,34,FALSE)</f>
        <v>18.722379492381023</v>
      </c>
      <c r="F92" s="26">
        <f>VLOOKUP(A92,'Índice de riesgo'!$A$2:$T$1123,19,FALSE)</f>
        <v>41.58764626428362</v>
      </c>
      <c r="G92" s="31">
        <f t="shared" si="2"/>
        <v>61.339469860793457</v>
      </c>
      <c r="H92" s="40">
        <f t="shared" si="3"/>
        <v>64.585640563921956</v>
      </c>
      <c r="I92" s="1">
        <v>91</v>
      </c>
    </row>
    <row r="93" spans="1:9" x14ac:dyDescent="0.25">
      <c r="A93" s="1">
        <v>47745</v>
      </c>
      <c r="B93" s="1" t="s">
        <v>201</v>
      </c>
      <c r="C93" s="1">
        <v>47</v>
      </c>
      <c r="D93" s="1" t="s">
        <v>69</v>
      </c>
      <c r="E93" s="26">
        <f>VLOOKUP(A93,'Índice de capacidades'!$A$3:$AI$1124,34,FALSE)</f>
        <v>25.924996949811018</v>
      </c>
      <c r="F93" s="26">
        <f>VLOOKUP(A93,'Índice de riesgo'!$A$2:$T$1123,19,FALSE)</f>
        <v>44.24467580500334</v>
      </c>
      <c r="G93" s="31">
        <f t="shared" si="2"/>
        <v>61.48789834542152</v>
      </c>
      <c r="H93" s="40">
        <f t="shared" si="3"/>
        <v>64.499945338366544</v>
      </c>
      <c r="I93" s="1">
        <v>92</v>
      </c>
    </row>
    <row r="94" spans="1:9" x14ac:dyDescent="0.25">
      <c r="A94" s="1">
        <v>15755</v>
      </c>
      <c r="B94" s="1" t="s">
        <v>276</v>
      </c>
      <c r="C94" s="1">
        <v>15</v>
      </c>
      <c r="D94" s="1" t="s">
        <v>827</v>
      </c>
      <c r="E94" s="26">
        <f>VLOOKUP(A94,'Índice de capacidades'!$A$3:$AI$1124,34,FALSE)</f>
        <v>7.5440710769465884</v>
      </c>
      <c r="F94" s="26">
        <f>VLOOKUP(A94,'Índice de riesgo'!$A$2:$T$1123,19,FALSE)</f>
        <v>38.974572204984085</v>
      </c>
      <c r="G94" s="31">
        <f t="shared" si="2"/>
        <v>61.489965408826855</v>
      </c>
      <c r="H94" s="40">
        <f t="shared" si="3"/>
        <v>64.498751918753044</v>
      </c>
      <c r="I94" s="1">
        <v>93</v>
      </c>
    </row>
    <row r="95" spans="1:9" x14ac:dyDescent="0.25">
      <c r="A95" s="1">
        <v>27495</v>
      </c>
      <c r="B95" s="1" t="s">
        <v>165</v>
      </c>
      <c r="C95" s="1">
        <v>27</v>
      </c>
      <c r="D95" s="1" t="s">
        <v>1145</v>
      </c>
      <c r="E95" s="26">
        <f>VLOOKUP(A95,'Índice de capacidades'!$A$3:$AI$1124,34,FALSE)</f>
        <v>18.330456926459281</v>
      </c>
      <c r="F95" s="26">
        <f>VLOOKUP(A95,'Índice de riesgo'!$A$2:$T$1123,19,FALSE)</f>
        <v>41.248226186527184</v>
      </c>
      <c r="G95" s="31">
        <f t="shared" si="2"/>
        <v>61.544915121903038</v>
      </c>
      <c r="H95" s="40">
        <f t="shared" si="3"/>
        <v>64.467026687116615</v>
      </c>
      <c r="I95" s="1">
        <v>94</v>
      </c>
    </row>
    <row r="96" spans="1:9" x14ac:dyDescent="0.25">
      <c r="A96" s="1">
        <v>15090</v>
      </c>
      <c r="B96" s="1" t="s">
        <v>188</v>
      </c>
      <c r="C96" s="1">
        <v>15</v>
      </c>
      <c r="D96" s="1" t="s">
        <v>827</v>
      </c>
      <c r="E96" s="26">
        <f>VLOOKUP(A96,'Índice de capacidades'!$A$3:$AI$1124,34,FALSE)</f>
        <v>11.914692198704516</v>
      </c>
      <c r="F96" s="26">
        <f>VLOOKUP(A96,'Índice de riesgo'!$A$2:$T$1123,19,FALSE)</f>
        <v>39.553391615617727</v>
      </c>
      <c r="G96" s="31">
        <f t="shared" si="2"/>
        <v>61.609677448958806</v>
      </c>
      <c r="H96" s="40">
        <f t="shared" si="3"/>
        <v>64.429636140157626</v>
      </c>
      <c r="I96" s="1">
        <v>95</v>
      </c>
    </row>
    <row r="97" spans="1:9" x14ac:dyDescent="0.25">
      <c r="A97" s="1">
        <v>68250</v>
      </c>
      <c r="B97" s="1" t="s">
        <v>32</v>
      </c>
      <c r="C97" s="1">
        <v>68</v>
      </c>
      <c r="D97" s="1" t="s">
        <v>350</v>
      </c>
      <c r="E97" s="26">
        <f>VLOOKUP(A97,'Índice de capacidades'!$A$3:$AI$1124,34,FALSE)</f>
        <v>16.694524459278547</v>
      </c>
      <c r="F97" s="26">
        <f>VLOOKUP(A97,'Índice de riesgo'!$A$2:$T$1123,19,FALSE)</f>
        <v>40.613923392370324</v>
      </c>
      <c r="G97" s="31">
        <f t="shared" si="2"/>
        <v>61.688031592592658</v>
      </c>
      <c r="H97" s="40">
        <f t="shared" si="3"/>
        <v>64.384398354238485</v>
      </c>
      <c r="I97" s="1">
        <v>96</v>
      </c>
    </row>
    <row r="98" spans="1:9" x14ac:dyDescent="0.25">
      <c r="A98" s="1">
        <v>54344</v>
      </c>
      <c r="B98" s="1" t="s">
        <v>24</v>
      </c>
      <c r="C98" s="1">
        <v>54</v>
      </c>
      <c r="D98" s="1" t="s">
        <v>12</v>
      </c>
      <c r="E98" s="26">
        <f>VLOOKUP(A98,'Índice de capacidades'!$A$3:$AI$1124,34,FALSE)</f>
        <v>3.6977275049835279</v>
      </c>
      <c r="F98" s="26">
        <f>VLOOKUP(A98,'Índice de riesgo'!$A$2:$T$1123,19,FALSE)</f>
        <v>38.42257102853582</v>
      </c>
      <c r="G98" s="31">
        <f t="shared" si="2"/>
        <v>61.688353418103389</v>
      </c>
      <c r="H98" s="40">
        <f t="shared" si="3"/>
        <v>64.384212548193247</v>
      </c>
      <c r="I98" s="1">
        <v>97</v>
      </c>
    </row>
    <row r="99" spans="1:9" x14ac:dyDescent="0.25">
      <c r="A99" s="1">
        <v>25851</v>
      </c>
      <c r="B99" s="1" t="s">
        <v>1077</v>
      </c>
      <c r="C99" s="1">
        <v>25</v>
      </c>
      <c r="D99" s="1" t="s">
        <v>61</v>
      </c>
      <c r="E99" s="26">
        <f>VLOOKUP(A99,'Índice de capacidades'!$A$3:$AI$1124,34,FALSE)</f>
        <v>39.345055169127335</v>
      </c>
      <c r="F99" s="26">
        <f>VLOOKUP(A99,'Índice de riesgo'!$A$2:$T$1123,19,FALSE)</f>
        <v>52.448013090775838</v>
      </c>
      <c r="G99" s="31">
        <f t="shared" si="2"/>
        <v>61.718917888089223</v>
      </c>
      <c r="H99" s="40">
        <f t="shared" si="3"/>
        <v>64.366566143219273</v>
      </c>
      <c r="I99" s="1">
        <v>98</v>
      </c>
    </row>
    <row r="100" spans="1:9" x14ac:dyDescent="0.25">
      <c r="A100" s="1">
        <v>41396</v>
      </c>
      <c r="B100" s="1" t="s">
        <v>168</v>
      </c>
      <c r="C100" s="1">
        <v>41</v>
      </c>
      <c r="D100" s="1" t="s">
        <v>99</v>
      </c>
      <c r="E100" s="26">
        <f>VLOOKUP(A100,'Índice de capacidades'!$A$3:$AI$1124,34,FALSE)</f>
        <v>13.258964581241983</v>
      </c>
      <c r="F100" s="26">
        <f>VLOOKUP(A100,'Índice de riesgo'!$A$2:$T$1123,19,FALSE)</f>
        <v>39.452383506585612</v>
      </c>
      <c r="G100" s="31">
        <f t="shared" si="2"/>
        <v>61.982368499438735</v>
      </c>
      <c r="H100" s="40">
        <f t="shared" si="3"/>
        <v>64.21446286183847</v>
      </c>
      <c r="I100" s="1">
        <v>99</v>
      </c>
    </row>
    <row r="101" spans="1:9" x14ac:dyDescent="0.25">
      <c r="A101" s="1">
        <v>44855</v>
      </c>
      <c r="B101" s="1" t="s">
        <v>132</v>
      </c>
      <c r="C101" s="1">
        <v>44</v>
      </c>
      <c r="D101" s="1" t="s">
        <v>23</v>
      </c>
      <c r="E101" s="26">
        <f>VLOOKUP(A101,'Índice de capacidades'!$A$3:$AI$1124,34,FALSE)</f>
        <v>17.899156795590631</v>
      </c>
      <c r="F101" s="26">
        <f>VLOOKUP(A101,'Índice de riesgo'!$A$2:$T$1123,19,FALSE)</f>
        <v>40.644634782276633</v>
      </c>
      <c r="G101" s="31">
        <f t="shared" si="2"/>
        <v>61.995477206990373</v>
      </c>
      <c r="H101" s="40">
        <f t="shared" si="3"/>
        <v>64.206894546004804</v>
      </c>
      <c r="I101" s="1">
        <v>100</v>
      </c>
    </row>
    <row r="102" spans="1:9" x14ac:dyDescent="0.25">
      <c r="A102" s="1">
        <v>15522</v>
      </c>
      <c r="B102" s="1" t="s">
        <v>160</v>
      </c>
      <c r="C102" s="1">
        <v>15</v>
      </c>
      <c r="D102" s="1" t="s">
        <v>827</v>
      </c>
      <c r="E102" s="26">
        <f>VLOOKUP(A102,'Índice de capacidades'!$A$3:$AI$1124,34,FALSE)</f>
        <v>27.24371006369719</v>
      </c>
      <c r="F102" s="26">
        <f>VLOOKUP(A102,'Índice de riesgo'!$A$2:$T$1123,19,FALSE)</f>
        <v>44.126896916695543</v>
      </c>
      <c r="G102" s="31">
        <f t="shared" si="2"/>
        <v>62.161269180996953</v>
      </c>
      <c r="H102" s="40">
        <f t="shared" si="3"/>
        <v>64.111174505182618</v>
      </c>
      <c r="I102" s="1">
        <v>101</v>
      </c>
    </row>
    <row r="103" spans="1:9" x14ac:dyDescent="0.25">
      <c r="A103" s="1">
        <v>19785</v>
      </c>
      <c r="B103" s="1" t="s">
        <v>214</v>
      </c>
      <c r="C103" s="1">
        <v>19</v>
      </c>
      <c r="D103" s="1" t="s">
        <v>80</v>
      </c>
      <c r="E103" s="26">
        <f>VLOOKUP(A103,'Índice de capacidades'!$A$3:$AI$1124,34,FALSE)</f>
        <v>13.898065357625258</v>
      </c>
      <c r="F103" s="26">
        <f>VLOOKUP(A103,'Índice de riesgo'!$A$2:$T$1123,19,FALSE)</f>
        <v>39.38966493533664</v>
      </c>
      <c r="G103" s="31">
        <f t="shared" si="2"/>
        <v>62.183349357650272</v>
      </c>
      <c r="H103" s="40">
        <f t="shared" si="3"/>
        <v>64.098426509248071</v>
      </c>
      <c r="I103" s="1">
        <v>102</v>
      </c>
    </row>
    <row r="104" spans="1:9" x14ac:dyDescent="0.25">
      <c r="A104" s="1">
        <v>54518</v>
      </c>
      <c r="B104" s="1" t="s">
        <v>116</v>
      </c>
      <c r="C104" s="1">
        <v>54</v>
      </c>
      <c r="D104" s="1" t="s">
        <v>12</v>
      </c>
      <c r="E104" s="26">
        <f>VLOOKUP(A104,'Índice de capacidades'!$A$3:$AI$1124,34,FALSE)</f>
        <v>39.012247546979737</v>
      </c>
      <c r="F104" s="26">
        <f>VLOOKUP(A104,'Índice de riesgo'!$A$2:$T$1123,19,FALSE)</f>
        <v>51.513902100228862</v>
      </c>
      <c r="G104" s="31">
        <f t="shared" si="2"/>
        <v>62.232283810037195</v>
      </c>
      <c r="H104" s="40">
        <f t="shared" si="3"/>
        <v>64.070174189989842</v>
      </c>
      <c r="I104" s="1">
        <v>103</v>
      </c>
    </row>
    <row r="105" spans="1:9" x14ac:dyDescent="0.25">
      <c r="A105" s="1">
        <v>54172</v>
      </c>
      <c r="B105" s="1" t="s">
        <v>254</v>
      </c>
      <c r="C105" s="1">
        <v>54</v>
      </c>
      <c r="D105" s="1" t="s">
        <v>12</v>
      </c>
      <c r="E105" s="26">
        <f>VLOOKUP(A105,'Índice de capacidades'!$A$3:$AI$1124,34,FALSE)</f>
        <v>19.302786831651623</v>
      </c>
      <c r="F105" s="26">
        <f>VLOOKUP(A105,'Índice de riesgo'!$A$2:$T$1123,19,FALSE)</f>
        <v>40.598526439098237</v>
      </c>
      <c r="G105" s="31">
        <f t="shared" si="2"/>
        <v>62.459047708676238</v>
      </c>
      <c r="H105" s="40">
        <f t="shared" si="3"/>
        <v>63.939251992068094</v>
      </c>
      <c r="I105" s="1">
        <v>104</v>
      </c>
    </row>
    <row r="106" spans="1:9" x14ac:dyDescent="0.25">
      <c r="A106" s="1">
        <v>19290</v>
      </c>
      <c r="B106" s="1" t="s">
        <v>323</v>
      </c>
      <c r="C106" s="1">
        <v>19</v>
      </c>
      <c r="D106" s="1" t="s">
        <v>80</v>
      </c>
      <c r="E106" s="26">
        <f>VLOOKUP(A106,'Índice de capacidades'!$A$3:$AI$1124,34,FALSE)</f>
        <v>6.3012473080544584</v>
      </c>
      <c r="F106" s="26">
        <f>VLOOKUP(A106,'Índice de riesgo'!$A$2:$T$1123,19,FALSE)</f>
        <v>37.823039827249943</v>
      </c>
      <c r="G106" s="31">
        <f t="shared" si="2"/>
        <v>62.495440585381992</v>
      </c>
      <c r="H106" s="40">
        <f t="shared" si="3"/>
        <v>63.918240554905445</v>
      </c>
      <c r="I106" s="1">
        <v>105</v>
      </c>
    </row>
    <row r="107" spans="1:9" x14ac:dyDescent="0.25">
      <c r="A107" s="1">
        <v>54720</v>
      </c>
      <c r="B107" s="1" t="s">
        <v>234</v>
      </c>
      <c r="C107" s="1">
        <v>54</v>
      </c>
      <c r="D107" s="1" t="s">
        <v>12</v>
      </c>
      <c r="E107" s="26">
        <f>VLOOKUP(A107,'Índice de capacidades'!$A$3:$AI$1124,34,FALSE)</f>
        <v>9.8796634461085713</v>
      </c>
      <c r="F107" s="26">
        <f>VLOOKUP(A107,'Índice de riesgo'!$A$2:$T$1123,19,FALSE)</f>
        <v>38.095016554205394</v>
      </c>
      <c r="G107" s="31">
        <f t="shared" si="2"/>
        <v>62.68839386387625</v>
      </c>
      <c r="H107" s="40">
        <f t="shared" si="3"/>
        <v>63.806838927625762</v>
      </c>
      <c r="I107" s="1">
        <v>106</v>
      </c>
    </row>
    <row r="108" spans="1:9" x14ac:dyDescent="0.25">
      <c r="A108" s="1">
        <v>13780</v>
      </c>
      <c r="B108" s="1" t="s">
        <v>289</v>
      </c>
      <c r="C108" s="1">
        <v>13</v>
      </c>
      <c r="D108" s="1" t="s">
        <v>222</v>
      </c>
      <c r="E108" s="26">
        <f>VLOOKUP(A108,'Índice de capacidades'!$A$3:$AI$1124,34,FALSE)</f>
        <v>10.243665365665537</v>
      </c>
      <c r="F108" s="26">
        <f>VLOOKUP(A108,'Índice de riesgo'!$A$2:$T$1123,19,FALSE)</f>
        <v>38.077265426909243</v>
      </c>
      <c r="G108" s="31">
        <f t="shared" si="2"/>
        <v>62.764303048254945</v>
      </c>
      <c r="H108" s="40">
        <f t="shared" si="3"/>
        <v>63.763012739590749</v>
      </c>
      <c r="I108" s="1">
        <v>107</v>
      </c>
    </row>
    <row r="109" spans="1:9" x14ac:dyDescent="0.25">
      <c r="A109" s="1">
        <v>5647</v>
      </c>
      <c r="B109" s="1" t="s">
        <v>1095</v>
      </c>
      <c r="C109" s="1">
        <v>5</v>
      </c>
      <c r="D109" s="1" t="s">
        <v>15</v>
      </c>
      <c r="E109" s="26">
        <f>VLOOKUP(A109,'Índice de capacidades'!$A$3:$AI$1124,34,FALSE)</f>
        <v>14.940514008722431</v>
      </c>
      <c r="F109" s="26">
        <f>VLOOKUP(A109,'Índice de riesgo'!$A$2:$T$1123,19,FALSE)</f>
        <v>38.785883613263827</v>
      </c>
      <c r="G109" s="31">
        <f t="shared" si="2"/>
        <v>63.011007005551924</v>
      </c>
      <c r="H109" s="40">
        <f t="shared" si="3"/>
        <v>63.620578143435203</v>
      </c>
      <c r="I109" s="1">
        <v>108</v>
      </c>
    </row>
    <row r="110" spans="1:9" x14ac:dyDescent="0.25">
      <c r="A110" s="1">
        <v>25653</v>
      </c>
      <c r="B110" s="1" t="s">
        <v>258</v>
      </c>
      <c r="C110" s="1">
        <v>25</v>
      </c>
      <c r="D110" s="1" t="s">
        <v>61</v>
      </c>
      <c r="E110" s="26">
        <f>VLOOKUP(A110,'Índice de capacidades'!$A$3:$AI$1124,34,FALSE)</f>
        <v>9.5839233645067736</v>
      </c>
      <c r="F110" s="26">
        <f>VLOOKUP(A110,'Índice de riesgo'!$A$2:$T$1123,19,FALSE)</f>
        <v>37.704434500125686</v>
      </c>
      <c r="G110" s="31">
        <f t="shared" si="2"/>
        <v>63.028478230129195</v>
      </c>
      <c r="H110" s="40">
        <f t="shared" si="3"/>
        <v>63.610491127222431</v>
      </c>
      <c r="I110" s="1">
        <v>109</v>
      </c>
    </row>
    <row r="111" spans="1:9" x14ac:dyDescent="0.25">
      <c r="A111" s="1">
        <v>25871</v>
      </c>
      <c r="B111" s="1" t="s">
        <v>293</v>
      </c>
      <c r="C111" s="1">
        <v>25</v>
      </c>
      <c r="D111" s="1" t="s">
        <v>61</v>
      </c>
      <c r="E111" s="26">
        <f>VLOOKUP(A111,'Índice de capacidades'!$A$3:$AI$1124,34,FALSE)</f>
        <v>11.857353583753479</v>
      </c>
      <c r="F111" s="26">
        <f>VLOOKUP(A111,'Índice de riesgo'!$A$2:$T$1123,19,FALSE)</f>
        <v>38.081327190435864</v>
      </c>
      <c r="G111" s="31">
        <f t="shared" si="2"/>
        <v>63.043785391646722</v>
      </c>
      <c r="H111" s="40">
        <f t="shared" si="3"/>
        <v>63.601653533399769</v>
      </c>
      <c r="I111" s="1">
        <v>110</v>
      </c>
    </row>
    <row r="112" spans="1:9" x14ac:dyDescent="0.25">
      <c r="A112" s="1">
        <v>68684</v>
      </c>
      <c r="B112" s="1" t="s">
        <v>369</v>
      </c>
      <c r="C112" s="1">
        <v>68</v>
      </c>
      <c r="D112" s="1" t="s">
        <v>350</v>
      </c>
      <c r="E112" s="26">
        <f>VLOOKUP(A112,'Índice de capacidades'!$A$3:$AI$1124,34,FALSE)</f>
        <v>19.129613899445829</v>
      </c>
      <c r="F112" s="26">
        <f>VLOOKUP(A112,'Índice de riesgo'!$A$2:$T$1123,19,FALSE)</f>
        <v>39.897735254014535</v>
      </c>
      <c r="G112" s="31">
        <f t="shared" si="2"/>
        <v>63.073166683926679</v>
      </c>
      <c r="H112" s="40">
        <f t="shared" si="3"/>
        <v>63.584690236392795</v>
      </c>
      <c r="I112" s="1">
        <v>111</v>
      </c>
    </row>
    <row r="113" spans="1:9" x14ac:dyDescent="0.25">
      <c r="A113" s="1">
        <v>17444</v>
      </c>
      <c r="B113" s="1" t="s">
        <v>150</v>
      </c>
      <c r="C113" s="1">
        <v>17</v>
      </c>
      <c r="D113" s="1" t="s">
        <v>96</v>
      </c>
      <c r="E113" s="26">
        <f>VLOOKUP(A113,'Índice de capacidades'!$A$3:$AI$1124,34,FALSE)</f>
        <v>26.91648050547321</v>
      </c>
      <c r="F113" s="26">
        <f>VLOOKUP(A113,'Índice de riesgo'!$A$2:$T$1123,19,FALSE)</f>
        <v>42.900762198119715</v>
      </c>
      <c r="G113" s="31">
        <f t="shared" si="2"/>
        <v>63.125429743940707</v>
      </c>
      <c r="H113" s="40">
        <f t="shared" si="3"/>
        <v>63.554516144625019</v>
      </c>
      <c r="I113" s="1">
        <v>112</v>
      </c>
    </row>
    <row r="114" spans="1:9" x14ac:dyDescent="0.25">
      <c r="A114" s="1">
        <v>15368</v>
      </c>
      <c r="B114" s="1" t="s">
        <v>249</v>
      </c>
      <c r="C114" s="1">
        <v>15</v>
      </c>
      <c r="D114" s="1" t="s">
        <v>827</v>
      </c>
      <c r="E114" s="26">
        <f>VLOOKUP(A114,'Índice de capacidades'!$A$3:$AI$1124,34,FALSE)</f>
        <v>9.7793686653506686</v>
      </c>
      <c r="F114" s="26">
        <f>VLOOKUP(A114,'Índice de riesgo'!$A$2:$T$1123,19,FALSE)</f>
        <v>37.571372747406272</v>
      </c>
      <c r="G114" s="31">
        <f t="shared" si="2"/>
        <v>63.189948189060345</v>
      </c>
      <c r="H114" s="40">
        <f t="shared" si="3"/>
        <v>63.517266402967508</v>
      </c>
      <c r="I114" s="1">
        <v>113</v>
      </c>
    </row>
    <row r="115" spans="1:9" x14ac:dyDescent="0.25">
      <c r="A115" s="1">
        <v>25281</v>
      </c>
      <c r="B115" s="1" t="s">
        <v>256</v>
      </c>
      <c r="C115" s="1">
        <v>25</v>
      </c>
      <c r="D115" s="1" t="s">
        <v>61</v>
      </c>
      <c r="E115" s="26">
        <f>VLOOKUP(A115,'Índice de capacidades'!$A$3:$AI$1124,34,FALSE)</f>
        <v>9.6107896505010526</v>
      </c>
      <c r="F115" s="26">
        <f>VLOOKUP(A115,'Índice de riesgo'!$A$2:$T$1123,19,FALSE)</f>
        <v>37.497968129648079</v>
      </c>
      <c r="G115" s="31">
        <f t="shared" si="2"/>
        <v>63.236629145050621</v>
      </c>
      <c r="H115" s="40">
        <f t="shared" si="3"/>
        <v>63.490315140460481</v>
      </c>
      <c r="I115" s="1">
        <v>114</v>
      </c>
    </row>
    <row r="116" spans="1:9" x14ac:dyDescent="0.25">
      <c r="A116" s="1">
        <v>54820</v>
      </c>
      <c r="B116" s="1" t="s">
        <v>247</v>
      </c>
      <c r="C116" s="1">
        <v>54</v>
      </c>
      <c r="D116" s="1" t="s">
        <v>12</v>
      </c>
      <c r="E116" s="26">
        <f>VLOOKUP(A116,'Índice de capacidades'!$A$3:$AI$1124,34,FALSE)</f>
        <v>12.035310720457737</v>
      </c>
      <c r="F116" s="26">
        <f>VLOOKUP(A116,'Índice de riesgo'!$A$2:$T$1123,19,FALSE)</f>
        <v>37.841838898231117</v>
      </c>
      <c r="G116" s="31">
        <f t="shared" si="2"/>
        <v>63.312602976748785</v>
      </c>
      <c r="H116" s="40">
        <f t="shared" si="3"/>
        <v>63.44645162827819</v>
      </c>
      <c r="I116" s="1">
        <v>115</v>
      </c>
    </row>
    <row r="117" spans="1:9" x14ac:dyDescent="0.25">
      <c r="A117" s="1">
        <v>54599</v>
      </c>
      <c r="B117" s="1" t="s">
        <v>292</v>
      </c>
      <c r="C117" s="1">
        <v>54</v>
      </c>
      <c r="D117" s="1" t="s">
        <v>12</v>
      </c>
      <c r="E117" s="26">
        <f>VLOOKUP(A117,'Índice de capacidades'!$A$3:$AI$1124,34,FALSE)</f>
        <v>12.730981980955089</v>
      </c>
      <c r="F117" s="26">
        <f>VLOOKUP(A117,'Índice de riesgo'!$A$2:$T$1123,19,FALSE)</f>
        <v>37.972486523559816</v>
      </c>
      <c r="G117" s="31">
        <f t="shared" si="2"/>
        <v>63.320536402255563</v>
      </c>
      <c r="H117" s="40">
        <f t="shared" si="3"/>
        <v>63.441871262926256</v>
      </c>
      <c r="I117" s="1">
        <v>116</v>
      </c>
    </row>
    <row r="118" spans="1:9" x14ac:dyDescent="0.25">
      <c r="A118" s="1">
        <v>68468</v>
      </c>
      <c r="B118" s="1" t="s">
        <v>371</v>
      </c>
      <c r="C118" s="1">
        <v>68</v>
      </c>
      <c r="D118" s="1" t="s">
        <v>350</v>
      </c>
      <c r="E118" s="26">
        <f>VLOOKUP(A118,'Índice de capacidades'!$A$3:$AI$1124,34,FALSE)</f>
        <v>14.986381096733906</v>
      </c>
      <c r="F118" s="26">
        <f>VLOOKUP(A118,'Índice de riesgo'!$A$2:$T$1123,19,FALSE)</f>
        <v>38.262206366461712</v>
      </c>
      <c r="G118" s="31">
        <f t="shared" si="2"/>
        <v>63.530675906320283</v>
      </c>
      <c r="H118" s="40">
        <f t="shared" si="3"/>
        <v>63.32054716368711</v>
      </c>
      <c r="I118" s="1">
        <v>117</v>
      </c>
    </row>
    <row r="119" spans="1:9" x14ac:dyDescent="0.25">
      <c r="A119" s="1">
        <v>68264</v>
      </c>
      <c r="B119" s="1" t="s">
        <v>700</v>
      </c>
      <c r="C119" s="1">
        <v>68</v>
      </c>
      <c r="D119" s="1" t="s">
        <v>350</v>
      </c>
      <c r="E119" s="26">
        <f>VLOOKUP(A119,'Índice de capacidades'!$A$3:$AI$1124,34,FALSE)</f>
        <v>22.229936160482929</v>
      </c>
      <c r="F119" s="26">
        <f>VLOOKUP(A119,'Índice de riesgo'!$A$2:$T$1123,19,FALSE)</f>
        <v>40.360191536074311</v>
      </c>
      <c r="G119" s="31">
        <f t="shared" si="2"/>
        <v>63.648070004619065</v>
      </c>
      <c r="H119" s="40">
        <f t="shared" si="3"/>
        <v>63.252769649433041</v>
      </c>
      <c r="I119" s="1">
        <v>118</v>
      </c>
    </row>
    <row r="120" spans="1:9" x14ac:dyDescent="0.25">
      <c r="A120" s="1">
        <v>85400</v>
      </c>
      <c r="B120" s="1" t="s">
        <v>241</v>
      </c>
      <c r="C120" s="1">
        <v>85</v>
      </c>
      <c r="D120" s="1" t="s">
        <v>114</v>
      </c>
      <c r="E120" s="26">
        <f>VLOOKUP(A120,'Índice de capacidades'!$A$3:$AI$1124,34,FALSE)</f>
        <v>11.086699749829416</v>
      </c>
      <c r="F120" s="26">
        <f>VLOOKUP(A120,'Índice de riesgo'!$A$2:$T$1123,19,FALSE)</f>
        <v>37.078803255518245</v>
      </c>
      <c r="G120" s="31">
        <f t="shared" si="2"/>
        <v>63.890468077019506</v>
      </c>
      <c r="H120" s="40">
        <f t="shared" si="3"/>
        <v>63.112821057081604</v>
      </c>
      <c r="I120" s="1">
        <v>119</v>
      </c>
    </row>
    <row r="121" spans="1:9" x14ac:dyDescent="0.25">
      <c r="A121" s="1">
        <v>19473</v>
      </c>
      <c r="B121" s="1" t="s">
        <v>139</v>
      </c>
      <c r="C121" s="1">
        <v>19</v>
      </c>
      <c r="D121" s="1" t="s">
        <v>80</v>
      </c>
      <c r="E121" s="26">
        <f>VLOOKUP(A121,'Índice de capacidades'!$A$3:$AI$1124,34,FALSE)</f>
        <v>21.246030644083582</v>
      </c>
      <c r="F121" s="26">
        <f>VLOOKUP(A121,'Índice de riesgo'!$A$2:$T$1123,19,FALSE)</f>
        <v>39.434542030211958</v>
      </c>
      <c r="G121" s="31">
        <f t="shared" si="2"/>
        <v>64.183864928964041</v>
      </c>
      <c r="H121" s="40">
        <f t="shared" si="3"/>
        <v>62.943428305632033</v>
      </c>
      <c r="I121" s="1">
        <v>120</v>
      </c>
    </row>
    <row r="122" spans="1:9" x14ac:dyDescent="0.25">
      <c r="A122" s="1">
        <v>54398</v>
      </c>
      <c r="B122" s="1" t="s">
        <v>259</v>
      </c>
      <c r="C122" s="1">
        <v>54</v>
      </c>
      <c r="D122" s="1" t="s">
        <v>12</v>
      </c>
      <c r="E122" s="26">
        <f>VLOOKUP(A122,'Índice de capacidades'!$A$3:$AI$1124,34,FALSE)</f>
        <v>6.2183551779636135</v>
      </c>
      <c r="F122" s="26">
        <f>VLOOKUP(A122,'Índice de riesgo'!$A$2:$T$1123,19,FALSE)</f>
        <v>36.037884928886342</v>
      </c>
      <c r="G122" s="31">
        <f t="shared" si="2"/>
        <v>64.26367640813659</v>
      </c>
      <c r="H122" s="40">
        <f t="shared" si="3"/>
        <v>62.897349126647327</v>
      </c>
      <c r="I122" s="1">
        <v>121</v>
      </c>
    </row>
    <row r="123" spans="1:9" x14ac:dyDescent="0.25">
      <c r="A123" s="1">
        <v>25506</v>
      </c>
      <c r="B123" s="1" t="s">
        <v>318</v>
      </c>
      <c r="C123" s="1">
        <v>25</v>
      </c>
      <c r="D123" s="1" t="s">
        <v>61</v>
      </c>
      <c r="E123" s="26">
        <f>VLOOKUP(A123,'Índice de capacidades'!$A$3:$AI$1124,34,FALSE)</f>
        <v>10.013235317684583</v>
      </c>
      <c r="F123" s="26">
        <f>VLOOKUP(A123,'Índice de riesgo'!$A$2:$T$1123,19,FALSE)</f>
        <v>36.382979116842712</v>
      </c>
      <c r="G123" s="31">
        <f t="shared" si="2"/>
        <v>64.400234685716768</v>
      </c>
      <c r="H123" s="40">
        <f t="shared" si="3"/>
        <v>62.818507168326356</v>
      </c>
      <c r="I123" s="1">
        <v>122</v>
      </c>
    </row>
    <row r="124" spans="1:9" x14ac:dyDescent="0.25">
      <c r="A124" s="1">
        <v>5842</v>
      </c>
      <c r="B124" s="1" t="s">
        <v>143</v>
      </c>
      <c r="C124" s="1">
        <v>5</v>
      </c>
      <c r="D124" s="1" t="s">
        <v>15</v>
      </c>
      <c r="E124" s="26">
        <f>VLOOKUP(A124,'Índice de capacidades'!$A$3:$AI$1124,34,FALSE)</f>
        <v>25.919338032061184</v>
      </c>
      <c r="F124" s="26">
        <f>VLOOKUP(A124,'Índice de riesgo'!$A$2:$T$1123,19,FALSE)</f>
        <v>40.93514283416404</v>
      </c>
      <c r="G124" s="31">
        <f t="shared" si="2"/>
        <v>64.501701032149967</v>
      </c>
      <c r="H124" s="40">
        <f t="shared" si="3"/>
        <v>62.759925545899456</v>
      </c>
      <c r="I124" s="1">
        <v>123</v>
      </c>
    </row>
    <row r="125" spans="1:9" x14ac:dyDescent="0.25">
      <c r="A125" s="1">
        <v>68502</v>
      </c>
      <c r="B125" s="1" t="s">
        <v>491</v>
      </c>
      <c r="C125" s="1">
        <v>68</v>
      </c>
      <c r="D125" s="1" t="s">
        <v>350</v>
      </c>
      <c r="E125" s="26">
        <f>VLOOKUP(A125,'Índice de capacidades'!$A$3:$AI$1124,34,FALSE)</f>
        <v>19.246871421900877</v>
      </c>
      <c r="F125" s="26">
        <f>VLOOKUP(A125,'Índice de riesgo'!$A$2:$T$1123,19,FALSE)</f>
        <v>38.397284201080076</v>
      </c>
      <c r="G125" s="31">
        <f t="shared" si="2"/>
        <v>64.539419375554374</v>
      </c>
      <c r="H125" s="40">
        <f t="shared" si="3"/>
        <v>62.738148850181531</v>
      </c>
      <c r="I125" s="1">
        <v>124</v>
      </c>
    </row>
    <row r="126" spans="1:9" x14ac:dyDescent="0.25">
      <c r="A126" s="1">
        <v>25862</v>
      </c>
      <c r="B126" s="1" t="s">
        <v>314</v>
      </c>
      <c r="C126" s="1">
        <v>25</v>
      </c>
      <c r="D126" s="1" t="s">
        <v>61</v>
      </c>
      <c r="E126" s="26">
        <f>VLOOKUP(A126,'Índice de capacidades'!$A$3:$AI$1124,34,FALSE)</f>
        <v>9.7796074588412676</v>
      </c>
      <c r="F126" s="26">
        <f>VLOOKUP(A126,'Índice de riesgo'!$A$2:$T$1123,19,FALSE)</f>
        <v>36.184220374957704</v>
      </c>
      <c r="G126" s="31">
        <f t="shared" si="2"/>
        <v>64.560781060958263</v>
      </c>
      <c r="H126" s="40">
        <f t="shared" si="3"/>
        <v>62.725815675363265</v>
      </c>
      <c r="I126" s="1">
        <v>125</v>
      </c>
    </row>
    <row r="127" spans="1:9" x14ac:dyDescent="0.25">
      <c r="A127" s="1">
        <v>25524</v>
      </c>
      <c r="B127" s="1" t="s">
        <v>242</v>
      </c>
      <c r="C127" s="1">
        <v>25</v>
      </c>
      <c r="D127" s="1" t="s">
        <v>61</v>
      </c>
      <c r="E127" s="26">
        <f>VLOOKUP(A127,'Índice de capacidades'!$A$3:$AI$1124,34,FALSE)</f>
        <v>26.939948139875597</v>
      </c>
      <c r="F127" s="26">
        <f>VLOOKUP(A127,'Índice de riesgo'!$A$2:$T$1123,19,FALSE)</f>
        <v>41.295337677001953</v>
      </c>
      <c r="G127" s="31">
        <f t="shared" si="2"/>
        <v>64.591006991967646</v>
      </c>
      <c r="H127" s="40">
        <f t="shared" si="3"/>
        <v>62.708364725958475</v>
      </c>
      <c r="I127" s="1">
        <v>126</v>
      </c>
    </row>
    <row r="128" spans="1:9" x14ac:dyDescent="0.25">
      <c r="A128" s="1">
        <v>13030</v>
      </c>
      <c r="B128" s="1" t="s">
        <v>59</v>
      </c>
      <c r="C128" s="1">
        <v>13</v>
      </c>
      <c r="D128" s="1" t="s">
        <v>222</v>
      </c>
      <c r="E128" s="26">
        <f>VLOOKUP(A128,'Índice de capacidades'!$A$3:$AI$1124,34,FALSE)</f>
        <v>24.804594870242578</v>
      </c>
      <c r="F128" s="26">
        <f>VLOOKUP(A128,'Índice de riesgo'!$A$2:$T$1123,19,FALSE)</f>
        <v>40.255714255072434</v>
      </c>
      <c r="G128" s="31">
        <f t="shared" si="2"/>
        <v>64.688852253293376</v>
      </c>
      <c r="H128" s="40">
        <f t="shared" si="3"/>
        <v>62.651873737993149</v>
      </c>
      <c r="I128" s="1">
        <v>127</v>
      </c>
    </row>
    <row r="129" spans="1:9" x14ac:dyDescent="0.25">
      <c r="A129" s="1">
        <v>19743</v>
      </c>
      <c r="B129" s="1" t="s">
        <v>395</v>
      </c>
      <c r="C129" s="1">
        <v>19</v>
      </c>
      <c r="D129" s="1" t="s">
        <v>80</v>
      </c>
      <c r="E129" s="26">
        <f>VLOOKUP(A129,'Índice de capacidades'!$A$3:$AI$1124,34,FALSE)</f>
        <v>4.3702363826439266</v>
      </c>
      <c r="F129" s="26">
        <f>VLOOKUP(A129,'Índice de riesgo'!$A$2:$T$1123,19,FALSE)</f>
        <v>35.444367742359795</v>
      </c>
      <c r="G129" s="31">
        <f t="shared" si="2"/>
        <v>64.703389572910794</v>
      </c>
      <c r="H129" s="40">
        <f t="shared" si="3"/>
        <v>62.643480612598722</v>
      </c>
      <c r="I129" s="1">
        <v>128</v>
      </c>
    </row>
    <row r="130" spans="1:9" x14ac:dyDescent="0.25">
      <c r="A130" s="1">
        <v>68298</v>
      </c>
      <c r="B130" s="1" t="s">
        <v>1187</v>
      </c>
      <c r="C130" s="1">
        <v>68</v>
      </c>
      <c r="D130" s="1" t="s">
        <v>350</v>
      </c>
      <c r="E130" s="26">
        <f>VLOOKUP(A130,'Índice de capacidades'!$A$3:$AI$1124,34,FALSE)</f>
        <v>17.555201749936469</v>
      </c>
      <c r="F130" s="26">
        <f>VLOOKUP(A130,'Índice de riesgo'!$A$2:$T$1123,19,FALSE)</f>
        <v>37.425087414723507</v>
      </c>
      <c r="G130" s="31">
        <f t="shared" ref="G130:G193" si="4">(((E130)^2)+((100-(F130))^2))^(1/2)</f>
        <v>64.9908054538176</v>
      </c>
      <c r="H130" s="40">
        <f t="shared" ref="H130:H193" si="5">(1-1*(G130/$G$1125))*100</f>
        <v>62.4775409763878</v>
      </c>
      <c r="I130" s="1">
        <v>129</v>
      </c>
    </row>
    <row r="131" spans="1:9" x14ac:dyDescent="0.25">
      <c r="A131" s="1">
        <v>68266</v>
      </c>
      <c r="B131" s="1" t="s">
        <v>619</v>
      </c>
      <c r="C131" s="1">
        <v>68</v>
      </c>
      <c r="D131" s="1" t="s">
        <v>350</v>
      </c>
      <c r="E131" s="26">
        <f>VLOOKUP(A131,'Índice de capacidades'!$A$3:$AI$1124,34,FALSE)</f>
        <v>10.940469958813448</v>
      </c>
      <c r="F131" s="26">
        <f>VLOOKUP(A131,'Índice de riesgo'!$A$2:$T$1123,19,FALSE)</f>
        <v>35.8646627734012</v>
      </c>
      <c r="G131" s="31">
        <f t="shared" si="4"/>
        <v>65.061781132161229</v>
      </c>
      <c r="H131" s="40">
        <f t="shared" si="5"/>
        <v>62.436563149390203</v>
      </c>
      <c r="I131" s="1">
        <v>130</v>
      </c>
    </row>
    <row r="132" spans="1:9" x14ac:dyDescent="0.25">
      <c r="A132" s="1">
        <v>15185</v>
      </c>
      <c r="B132" s="1" t="s">
        <v>185</v>
      </c>
      <c r="C132" s="1">
        <v>15</v>
      </c>
      <c r="D132" s="1" t="s">
        <v>827</v>
      </c>
      <c r="E132" s="26">
        <f>VLOOKUP(A132,'Índice de capacidades'!$A$3:$AI$1124,34,FALSE)</f>
        <v>11.103939272438517</v>
      </c>
      <c r="F132" s="26">
        <f>VLOOKUP(A132,'Índice de riesgo'!$A$2:$T$1123,19,FALSE)</f>
        <v>35.875235055916455</v>
      </c>
      <c r="G132" s="31">
        <f t="shared" si="4"/>
        <v>65.079051518134236</v>
      </c>
      <c r="H132" s="40">
        <f t="shared" si="5"/>
        <v>62.426592087399669</v>
      </c>
      <c r="I132" s="1">
        <v>131</v>
      </c>
    </row>
    <row r="133" spans="1:9" x14ac:dyDescent="0.25">
      <c r="A133" s="1">
        <v>5234</v>
      </c>
      <c r="B133" s="1" t="s">
        <v>91</v>
      </c>
      <c r="C133" s="1">
        <v>5</v>
      </c>
      <c r="D133" s="1" t="s">
        <v>15</v>
      </c>
      <c r="E133" s="26">
        <f>VLOOKUP(A133,'Índice de capacidades'!$A$3:$AI$1124,34,FALSE)</f>
        <v>19.800939864324409</v>
      </c>
      <c r="F133" s="26">
        <f>VLOOKUP(A133,'Índice de riesgo'!$A$2:$T$1123,19,FALSE)</f>
        <v>37.875320796930176</v>
      </c>
      <c r="G133" s="31">
        <f t="shared" si="4"/>
        <v>65.20393381993857</v>
      </c>
      <c r="H133" s="40">
        <f t="shared" si="5"/>
        <v>62.354491256835921</v>
      </c>
      <c r="I133" s="1">
        <v>132</v>
      </c>
    </row>
    <row r="134" spans="1:9" x14ac:dyDescent="0.25">
      <c r="A134" s="1">
        <v>5107</v>
      </c>
      <c r="B134" s="1" t="s">
        <v>40</v>
      </c>
      <c r="C134" s="1">
        <v>5</v>
      </c>
      <c r="D134" s="1" t="s">
        <v>15</v>
      </c>
      <c r="E134" s="26">
        <f>VLOOKUP(A134,'Índice de capacidades'!$A$3:$AI$1124,34,FALSE)</f>
        <v>47.604729360437823</v>
      </c>
      <c r="F134" s="26">
        <f>VLOOKUP(A134,'Índice de riesgo'!$A$2:$T$1123,19,FALSE)</f>
        <v>55.363981386078486</v>
      </c>
      <c r="G134" s="31">
        <f t="shared" si="4"/>
        <v>65.257830297849154</v>
      </c>
      <c r="H134" s="40">
        <f t="shared" si="5"/>
        <v>62.323374110805872</v>
      </c>
      <c r="I134" s="1">
        <v>133</v>
      </c>
    </row>
    <row r="135" spans="1:9" x14ac:dyDescent="0.25">
      <c r="A135" s="1">
        <v>27075</v>
      </c>
      <c r="B135" s="1" t="s">
        <v>1148</v>
      </c>
      <c r="C135" s="1">
        <v>27</v>
      </c>
      <c r="D135" s="1" t="s">
        <v>1145</v>
      </c>
      <c r="E135" s="26">
        <f>VLOOKUP(A135,'Índice de capacidades'!$A$3:$AI$1124,34,FALSE)</f>
        <v>25.731760040156974</v>
      </c>
      <c r="F135" s="26">
        <f>VLOOKUP(A135,'Índice de riesgo'!$A$2:$T$1123,19,FALSE)</f>
        <v>39.940028779856604</v>
      </c>
      <c r="G135" s="31">
        <f t="shared" si="4"/>
        <v>65.340061353879008</v>
      </c>
      <c r="H135" s="40">
        <f t="shared" si="5"/>
        <v>62.275897988471286</v>
      </c>
      <c r="I135" s="1">
        <v>134</v>
      </c>
    </row>
    <row r="136" spans="1:9" x14ac:dyDescent="0.25">
      <c r="A136" s="1">
        <v>73873</v>
      </c>
      <c r="B136" s="1" t="s">
        <v>327</v>
      </c>
      <c r="C136" s="1">
        <v>73</v>
      </c>
      <c r="D136" s="1" t="s">
        <v>35</v>
      </c>
      <c r="E136" s="26">
        <f>VLOOKUP(A136,'Índice de capacidades'!$A$3:$AI$1124,34,FALSE)</f>
        <v>12.837952518984977</v>
      </c>
      <c r="F136" s="26">
        <f>VLOOKUP(A136,'Índice de riesgo'!$A$2:$T$1123,19,FALSE)</f>
        <v>35.843073849376026</v>
      </c>
      <c r="G136" s="31">
        <f t="shared" si="4"/>
        <v>65.428771943055224</v>
      </c>
      <c r="H136" s="40">
        <f t="shared" si="5"/>
        <v>62.224680905930427</v>
      </c>
      <c r="I136" s="1">
        <v>135</v>
      </c>
    </row>
    <row r="137" spans="1:9" x14ac:dyDescent="0.25">
      <c r="A137" s="1">
        <v>20250</v>
      </c>
      <c r="B137" s="1" t="s">
        <v>238</v>
      </c>
      <c r="C137" s="1">
        <v>20</v>
      </c>
      <c r="D137" s="1" t="s">
        <v>28</v>
      </c>
      <c r="E137" s="26">
        <f>VLOOKUP(A137,'Índice de capacidades'!$A$3:$AI$1124,34,FALSE)</f>
        <v>28.114469110209168</v>
      </c>
      <c r="F137" s="26">
        <f>VLOOKUP(A137,'Índice de riesgo'!$A$2:$T$1123,19,FALSE)</f>
        <v>40.879248627773798</v>
      </c>
      <c r="G137" s="31">
        <f t="shared" si="4"/>
        <v>65.465155740786955</v>
      </c>
      <c r="H137" s="40">
        <f t="shared" si="5"/>
        <v>62.203674710515877</v>
      </c>
      <c r="I137" s="1">
        <v>136</v>
      </c>
    </row>
    <row r="138" spans="1:9" x14ac:dyDescent="0.25">
      <c r="A138" s="1">
        <v>73043</v>
      </c>
      <c r="B138" s="1" t="s">
        <v>157</v>
      </c>
      <c r="C138" s="1">
        <v>73</v>
      </c>
      <c r="D138" s="1" t="s">
        <v>35</v>
      </c>
      <c r="E138" s="26">
        <f>VLOOKUP(A138,'Índice de capacidades'!$A$3:$AI$1124,34,FALSE)</f>
        <v>22.461933406500723</v>
      </c>
      <c r="F138" s="26">
        <f>VLOOKUP(A138,'Índice de riesgo'!$A$2:$T$1123,19,FALSE)</f>
        <v>38.409577926162981</v>
      </c>
      <c r="G138" s="31">
        <f t="shared" si="4"/>
        <v>65.558512365607129</v>
      </c>
      <c r="H138" s="40">
        <f t="shared" si="5"/>
        <v>62.149775238045315</v>
      </c>
      <c r="I138" s="1">
        <v>137</v>
      </c>
    </row>
    <row r="139" spans="1:9" x14ac:dyDescent="0.25">
      <c r="A139" s="1">
        <v>66456</v>
      </c>
      <c r="B139" s="1" t="s">
        <v>89</v>
      </c>
      <c r="C139" s="1">
        <v>66</v>
      </c>
      <c r="D139" s="1" t="s">
        <v>38</v>
      </c>
      <c r="E139" s="26">
        <f>VLOOKUP(A139,'Índice de capacidades'!$A$3:$AI$1124,34,FALSE)</f>
        <v>33.550894241296795</v>
      </c>
      <c r="F139" s="26">
        <f>VLOOKUP(A139,'Índice de riesgo'!$A$2:$T$1123,19,FALSE)</f>
        <v>43.544509615548563</v>
      </c>
      <c r="G139" s="31">
        <f t="shared" si="4"/>
        <v>65.672558187873051</v>
      </c>
      <c r="H139" s="40">
        <f t="shared" si="5"/>
        <v>62.083930851860124</v>
      </c>
      <c r="I139" s="1">
        <v>138</v>
      </c>
    </row>
    <row r="140" spans="1:9" x14ac:dyDescent="0.25">
      <c r="A140" s="1">
        <v>66383</v>
      </c>
      <c r="B140" s="1" t="s">
        <v>263</v>
      </c>
      <c r="C140" s="1">
        <v>66</v>
      </c>
      <c r="D140" s="1" t="s">
        <v>38</v>
      </c>
      <c r="E140" s="26">
        <f>VLOOKUP(A140,'Índice de capacidades'!$A$3:$AI$1124,34,FALSE)</f>
        <v>12.136499809555195</v>
      </c>
      <c r="F140" s="26">
        <f>VLOOKUP(A140,'Índice de riesgo'!$A$2:$T$1123,19,FALSE)</f>
        <v>35.425389752344145</v>
      </c>
      <c r="G140" s="31">
        <f t="shared" si="4"/>
        <v>65.705212245787578</v>
      </c>
      <c r="H140" s="40">
        <f t="shared" si="5"/>
        <v>62.065078022733047</v>
      </c>
      <c r="I140" s="1">
        <v>139</v>
      </c>
    </row>
    <row r="141" spans="1:9" x14ac:dyDescent="0.25">
      <c r="A141" s="1">
        <v>15106</v>
      </c>
      <c r="B141" s="1" t="s">
        <v>40</v>
      </c>
      <c r="C141" s="1">
        <v>15</v>
      </c>
      <c r="D141" s="1" t="s">
        <v>827</v>
      </c>
      <c r="E141" s="26">
        <f>VLOOKUP(A141,'Índice de capacidades'!$A$3:$AI$1124,34,FALSE)</f>
        <v>18.371498212417432</v>
      </c>
      <c r="F141" s="26">
        <f>VLOOKUP(A141,'Índice de riesgo'!$A$2:$T$1123,19,FALSE)</f>
        <v>36.823504197180192</v>
      </c>
      <c r="G141" s="31">
        <f t="shared" si="4"/>
        <v>65.793476640868931</v>
      </c>
      <c r="H141" s="40">
        <f t="shared" si="5"/>
        <v>62.014118550472965</v>
      </c>
      <c r="I141" s="1">
        <v>140</v>
      </c>
    </row>
    <row r="142" spans="1:9" x14ac:dyDescent="0.25">
      <c r="A142" s="1">
        <v>15218</v>
      </c>
      <c r="B142" s="1" t="s">
        <v>272</v>
      </c>
      <c r="C142" s="1">
        <v>15</v>
      </c>
      <c r="D142" s="1" t="s">
        <v>827</v>
      </c>
      <c r="E142" s="26">
        <f>VLOOKUP(A142,'Índice de capacidades'!$A$3:$AI$1124,34,FALSE)</f>
        <v>10.331813608138411</v>
      </c>
      <c r="F142" s="26">
        <f>VLOOKUP(A142,'Índice de riesgo'!$A$2:$T$1123,19,FALSE)</f>
        <v>34.846922647599989</v>
      </c>
      <c r="G142" s="31">
        <f t="shared" si="4"/>
        <v>65.967187759681948</v>
      </c>
      <c r="H142" s="40">
        <f t="shared" si="5"/>
        <v>61.91382638926504</v>
      </c>
      <c r="I142" s="1">
        <v>141</v>
      </c>
    </row>
    <row r="143" spans="1:9" x14ac:dyDescent="0.25">
      <c r="A143" s="1">
        <v>85125</v>
      </c>
      <c r="B143" s="1" t="s">
        <v>301</v>
      </c>
      <c r="C143" s="1">
        <v>85</v>
      </c>
      <c r="D143" s="1" t="s">
        <v>114</v>
      </c>
      <c r="E143" s="26">
        <f>VLOOKUP(A143,'Índice de capacidades'!$A$3:$AI$1124,34,FALSE)</f>
        <v>20.515433920266545</v>
      </c>
      <c r="F143" s="26">
        <f>VLOOKUP(A143,'Índice de riesgo'!$A$2:$T$1123,19,FALSE)</f>
        <v>37.249424578194642</v>
      </c>
      <c r="G143" s="31">
        <f t="shared" si="4"/>
        <v>66.019071068173218</v>
      </c>
      <c r="H143" s="40">
        <f t="shared" si="5"/>
        <v>61.883871547141155</v>
      </c>
      <c r="I143" s="1">
        <v>142</v>
      </c>
    </row>
    <row r="144" spans="1:9" x14ac:dyDescent="0.25">
      <c r="A144" s="1">
        <v>54800</v>
      </c>
      <c r="B144" s="1" t="s">
        <v>13</v>
      </c>
      <c r="C144" s="1">
        <v>54</v>
      </c>
      <c r="D144" s="1" t="s">
        <v>12</v>
      </c>
      <c r="E144" s="26">
        <f>VLOOKUP(A144,'Índice de capacidades'!$A$3:$AI$1124,34,FALSE)</f>
        <v>3.8798660694024023</v>
      </c>
      <c r="F144" s="26">
        <f>VLOOKUP(A144,'Índice de riesgo'!$A$2:$T$1123,19,FALSE)</f>
        <v>33.980470187404791</v>
      </c>
      <c r="G144" s="31">
        <f t="shared" si="4"/>
        <v>66.133438421063872</v>
      </c>
      <c r="H144" s="40">
        <f t="shared" si="5"/>
        <v>61.817841525163232</v>
      </c>
      <c r="I144" s="1">
        <v>143</v>
      </c>
    </row>
    <row r="145" spans="1:9" x14ac:dyDescent="0.25">
      <c r="A145" s="1">
        <v>47001</v>
      </c>
      <c r="B145" s="1" t="s">
        <v>68</v>
      </c>
      <c r="C145" s="1">
        <v>47</v>
      </c>
      <c r="D145" s="1" t="s">
        <v>69</v>
      </c>
      <c r="E145" s="26">
        <f>VLOOKUP(A145,'Índice de capacidades'!$A$3:$AI$1124,34,FALSE)</f>
        <v>27.960749131743277</v>
      </c>
      <c r="F145" s="26">
        <f>VLOOKUP(A145,'Índice de riesgo'!$A$2:$T$1123,19,FALSE)</f>
        <v>39.97577720392421</v>
      </c>
      <c r="G145" s="31">
        <f t="shared" si="4"/>
        <v>66.217148944070573</v>
      </c>
      <c r="H145" s="40">
        <f t="shared" si="5"/>
        <v>61.769511232171311</v>
      </c>
      <c r="I145" s="1">
        <v>144</v>
      </c>
    </row>
    <row r="146" spans="1:9" x14ac:dyDescent="0.25">
      <c r="A146" s="1">
        <v>15673</v>
      </c>
      <c r="B146" s="1" t="s">
        <v>283</v>
      </c>
      <c r="C146" s="1">
        <v>15</v>
      </c>
      <c r="D146" s="1" t="s">
        <v>827</v>
      </c>
      <c r="E146" s="26">
        <f>VLOOKUP(A146,'Índice de capacidades'!$A$3:$AI$1124,34,FALSE)</f>
        <v>14.982437308052582</v>
      </c>
      <c r="F146" s="26">
        <f>VLOOKUP(A146,'Índice de riesgo'!$A$2:$T$1123,19,FALSE)</f>
        <v>35.364914033951663</v>
      </c>
      <c r="G146" s="31">
        <f t="shared" si="4"/>
        <v>66.348833942490543</v>
      </c>
      <c r="H146" s="40">
        <f t="shared" si="5"/>
        <v>61.693482862885304</v>
      </c>
      <c r="I146" s="1">
        <v>145</v>
      </c>
    </row>
    <row r="147" spans="1:9" x14ac:dyDescent="0.25">
      <c r="A147" s="1">
        <v>15377</v>
      </c>
      <c r="B147" s="1" t="s">
        <v>250</v>
      </c>
      <c r="C147" s="1">
        <v>15</v>
      </c>
      <c r="D147" s="1" t="s">
        <v>827</v>
      </c>
      <c r="E147" s="26">
        <f>VLOOKUP(A147,'Índice de capacidades'!$A$3:$AI$1124,34,FALSE)</f>
        <v>7.8039443491493152</v>
      </c>
      <c r="F147" s="26">
        <f>VLOOKUP(A147,'Índice de riesgo'!$A$2:$T$1123,19,FALSE)</f>
        <v>34.074778513642535</v>
      </c>
      <c r="G147" s="31">
        <f t="shared" si="4"/>
        <v>66.385513294919292</v>
      </c>
      <c r="H147" s="40">
        <f t="shared" si="5"/>
        <v>61.672306028886872</v>
      </c>
      <c r="I147" s="1">
        <v>146</v>
      </c>
    </row>
    <row r="148" spans="1:9" x14ac:dyDescent="0.25">
      <c r="A148" s="1">
        <v>17446</v>
      </c>
      <c r="B148" s="1" t="s">
        <v>251</v>
      </c>
      <c r="C148" s="1">
        <v>17</v>
      </c>
      <c r="D148" s="1" t="s">
        <v>96</v>
      </c>
      <c r="E148" s="26">
        <f>VLOOKUP(A148,'Índice de capacidades'!$A$3:$AI$1124,34,FALSE)</f>
        <v>29.839610036644608</v>
      </c>
      <c r="F148" s="26">
        <f>VLOOKUP(A148,'Índice de riesgo'!$A$2:$T$1123,19,FALSE)</f>
        <v>40.62675181159959</v>
      </c>
      <c r="G148" s="31">
        <f t="shared" si="4"/>
        <v>66.449867776997223</v>
      </c>
      <c r="H148" s="40">
        <f t="shared" si="5"/>
        <v>61.635150951335618</v>
      </c>
      <c r="I148" s="1">
        <v>147</v>
      </c>
    </row>
    <row r="149" spans="1:9" x14ac:dyDescent="0.25">
      <c r="A149" s="1">
        <v>54660</v>
      </c>
      <c r="B149" s="1" t="s">
        <v>172</v>
      </c>
      <c r="C149" s="1">
        <v>54</v>
      </c>
      <c r="D149" s="1" t="s">
        <v>12</v>
      </c>
      <c r="E149" s="26">
        <f>VLOOKUP(A149,'Índice de capacidades'!$A$3:$AI$1124,34,FALSE)</f>
        <v>11.753628234618803</v>
      </c>
      <c r="F149" s="26">
        <f>VLOOKUP(A149,'Índice de riesgo'!$A$2:$T$1123,19,FALSE)</f>
        <v>34.555867437793069</v>
      </c>
      <c r="G149" s="31">
        <f t="shared" si="4"/>
        <v>66.4912194466107</v>
      </c>
      <c r="H149" s="40">
        <f t="shared" si="5"/>
        <v>61.611276553752823</v>
      </c>
      <c r="I149" s="1">
        <v>148</v>
      </c>
    </row>
    <row r="150" spans="1:9" x14ac:dyDescent="0.25">
      <c r="A150" s="1">
        <v>27245</v>
      </c>
      <c r="B150" s="1" t="s">
        <v>1152</v>
      </c>
      <c r="C150" s="1">
        <v>27</v>
      </c>
      <c r="D150" s="1" t="s">
        <v>1145</v>
      </c>
      <c r="E150" s="26">
        <f>VLOOKUP(A150,'Índice de capacidades'!$A$3:$AI$1124,34,FALSE)</f>
        <v>12.159825632885973</v>
      </c>
      <c r="F150" s="26">
        <f>VLOOKUP(A150,'Índice de riesgo'!$A$2:$T$1123,19,FALSE)</f>
        <v>34.585761674828177</v>
      </c>
      <c r="G150" s="31">
        <f t="shared" si="4"/>
        <v>66.534832494600664</v>
      </c>
      <c r="H150" s="40">
        <f t="shared" si="5"/>
        <v>61.586096548755641</v>
      </c>
      <c r="I150" s="1">
        <v>149</v>
      </c>
    </row>
    <row r="151" spans="1:9" x14ac:dyDescent="0.25">
      <c r="A151" s="1">
        <v>15183</v>
      </c>
      <c r="B151" s="1" t="s">
        <v>341</v>
      </c>
      <c r="C151" s="1">
        <v>15</v>
      </c>
      <c r="D151" s="1" t="s">
        <v>827</v>
      </c>
      <c r="E151" s="26">
        <f>VLOOKUP(A151,'Índice de capacidades'!$A$3:$AI$1124,34,FALSE)</f>
        <v>6.705422177368801</v>
      </c>
      <c r="F151" s="26">
        <f>VLOOKUP(A151,'Índice de riesgo'!$A$2:$T$1123,19,FALSE)</f>
        <v>33.797763322019073</v>
      </c>
      <c r="G151" s="31">
        <f t="shared" si="4"/>
        <v>66.540956017659923</v>
      </c>
      <c r="H151" s="40">
        <f t="shared" si="5"/>
        <v>61.582561131068992</v>
      </c>
      <c r="I151" s="1">
        <v>150</v>
      </c>
    </row>
    <row r="152" spans="1:9" x14ac:dyDescent="0.25">
      <c r="A152" s="1">
        <v>25839</v>
      </c>
      <c r="B152" s="1" t="s">
        <v>239</v>
      </c>
      <c r="C152" s="1">
        <v>25</v>
      </c>
      <c r="D152" s="1" t="s">
        <v>61</v>
      </c>
      <c r="E152" s="26">
        <f>VLOOKUP(A152,'Índice de capacidades'!$A$3:$AI$1124,34,FALSE)</f>
        <v>29.49492664234123</v>
      </c>
      <c r="F152" s="26">
        <f>VLOOKUP(A152,'Índice de riesgo'!$A$2:$T$1123,19,FALSE)</f>
        <v>40.20098899786278</v>
      </c>
      <c r="G152" s="31">
        <f t="shared" si="4"/>
        <v>66.677375581758</v>
      </c>
      <c r="H152" s="40">
        <f t="shared" si="5"/>
        <v>61.503799259014237</v>
      </c>
      <c r="I152" s="1">
        <v>151</v>
      </c>
    </row>
    <row r="153" spans="1:9" x14ac:dyDescent="0.25">
      <c r="A153" s="1">
        <v>52405</v>
      </c>
      <c r="B153" s="1" t="s">
        <v>26</v>
      </c>
      <c r="C153" s="1">
        <v>52</v>
      </c>
      <c r="D153" s="1" t="s">
        <v>18</v>
      </c>
      <c r="E153" s="26">
        <f>VLOOKUP(A153,'Índice de capacidades'!$A$3:$AI$1124,34,FALSE)</f>
        <v>14.982382665146151</v>
      </c>
      <c r="F153" s="26">
        <f>VLOOKUP(A153,'Índice de riesgo'!$A$2:$T$1123,19,FALSE)</f>
        <v>34.951725517519137</v>
      </c>
      <c r="G153" s="31">
        <f t="shared" si="4"/>
        <v>66.751403007525198</v>
      </c>
      <c r="H153" s="40">
        <f t="shared" si="5"/>
        <v>61.461059504820128</v>
      </c>
      <c r="I153" s="1">
        <v>152</v>
      </c>
    </row>
    <row r="154" spans="1:9" x14ac:dyDescent="0.25">
      <c r="A154" s="1">
        <v>25599</v>
      </c>
      <c r="B154" s="1" t="s">
        <v>281</v>
      </c>
      <c r="C154" s="1">
        <v>25</v>
      </c>
      <c r="D154" s="1" t="s">
        <v>61</v>
      </c>
      <c r="E154" s="26">
        <f>VLOOKUP(A154,'Índice de capacidades'!$A$3:$AI$1124,34,FALSE)</f>
        <v>26.989744065094623</v>
      </c>
      <c r="F154" s="26">
        <f>VLOOKUP(A154,'Índice de riesgo'!$A$2:$T$1123,19,FALSE)</f>
        <v>38.896385314102716</v>
      </c>
      <c r="G154" s="31">
        <f t="shared" si="4"/>
        <v>66.798937209972976</v>
      </c>
      <c r="H154" s="40">
        <f t="shared" si="5"/>
        <v>61.433615620241191</v>
      </c>
      <c r="I154" s="1">
        <v>153</v>
      </c>
    </row>
    <row r="155" spans="1:9" x14ac:dyDescent="0.25">
      <c r="A155" s="1">
        <v>54673</v>
      </c>
      <c r="B155" s="1" t="s">
        <v>258</v>
      </c>
      <c r="C155" s="1">
        <v>54</v>
      </c>
      <c r="D155" s="1" t="s">
        <v>12</v>
      </c>
      <c r="E155" s="26">
        <f>VLOOKUP(A155,'Índice de capacidades'!$A$3:$AI$1124,34,FALSE)</f>
        <v>30.003030127450021</v>
      </c>
      <c r="F155" s="26">
        <f>VLOOKUP(A155,'Índice de riesgo'!$A$2:$T$1123,19,FALSE)</f>
        <v>40.300577468702024</v>
      </c>
      <c r="G155" s="31">
        <f t="shared" si="4"/>
        <v>66.814690505899392</v>
      </c>
      <c r="H155" s="40">
        <f t="shared" si="5"/>
        <v>61.424520450597456</v>
      </c>
      <c r="I155" s="1">
        <v>154</v>
      </c>
    </row>
    <row r="156" spans="1:9" x14ac:dyDescent="0.25">
      <c r="A156" s="1">
        <v>13074</v>
      </c>
      <c r="B156" s="1" t="s">
        <v>125</v>
      </c>
      <c r="C156" s="1">
        <v>13</v>
      </c>
      <c r="D156" s="1" t="s">
        <v>222</v>
      </c>
      <c r="E156" s="26">
        <f>VLOOKUP(A156,'Índice de capacidades'!$A$3:$AI$1124,34,FALSE)</f>
        <v>13.90700996184289</v>
      </c>
      <c r="F156" s="26">
        <f>VLOOKUP(A156,'Índice de riesgo'!$A$2:$T$1123,19,FALSE)</f>
        <v>34.578216809626213</v>
      </c>
      <c r="G156" s="31">
        <f t="shared" si="4"/>
        <v>66.883590228747977</v>
      </c>
      <c r="H156" s="40">
        <f t="shared" si="5"/>
        <v>61.384741177063731</v>
      </c>
      <c r="I156" s="1">
        <v>155</v>
      </c>
    </row>
    <row r="157" spans="1:9" x14ac:dyDescent="0.25">
      <c r="A157" s="1">
        <v>15332</v>
      </c>
      <c r="B157" s="1" t="s">
        <v>1111</v>
      </c>
      <c r="C157" s="1">
        <v>15</v>
      </c>
      <c r="D157" s="1" t="s">
        <v>827</v>
      </c>
      <c r="E157" s="26">
        <f>VLOOKUP(A157,'Índice de capacidades'!$A$3:$AI$1124,34,FALSE)</f>
        <v>8.0409940528308947</v>
      </c>
      <c r="F157" s="26">
        <f>VLOOKUP(A157,'Índice de riesgo'!$A$2:$T$1123,19,FALSE)</f>
        <v>33.565524151275483</v>
      </c>
      <c r="G157" s="31">
        <f t="shared" si="4"/>
        <v>66.919333280094946</v>
      </c>
      <c r="H157" s="40">
        <f t="shared" si="5"/>
        <v>61.364104916746896</v>
      </c>
      <c r="I157" s="1">
        <v>156</v>
      </c>
    </row>
    <row r="158" spans="1:9" x14ac:dyDescent="0.25">
      <c r="A158" s="1">
        <v>15135</v>
      </c>
      <c r="B158" s="1" t="s">
        <v>268</v>
      </c>
      <c r="C158" s="1">
        <v>15</v>
      </c>
      <c r="D158" s="1" t="s">
        <v>827</v>
      </c>
      <c r="E158" s="26">
        <f>VLOOKUP(A158,'Índice de capacidades'!$A$3:$AI$1124,34,FALSE)</f>
        <v>29.289719761244587</v>
      </c>
      <c r="F158" s="26">
        <f>VLOOKUP(A158,'Índice de riesgo'!$A$2:$T$1123,19,FALSE)</f>
        <v>39.795679132410477</v>
      </c>
      <c r="G158" s="31">
        <f t="shared" si="4"/>
        <v>66.951086136222742</v>
      </c>
      <c r="H158" s="40">
        <f t="shared" si="5"/>
        <v>61.345772396713969</v>
      </c>
      <c r="I158" s="1">
        <v>157</v>
      </c>
    </row>
    <row r="159" spans="1:9" x14ac:dyDescent="0.25">
      <c r="A159" s="1">
        <v>15542</v>
      </c>
      <c r="B159" s="1" t="s">
        <v>267</v>
      </c>
      <c r="C159" s="1">
        <v>15</v>
      </c>
      <c r="D159" s="1" t="s">
        <v>827</v>
      </c>
      <c r="E159" s="26">
        <f>VLOOKUP(A159,'Índice de capacidades'!$A$3:$AI$1124,34,FALSE)</f>
        <v>19.291437045058299</v>
      </c>
      <c r="F159" s="26">
        <f>VLOOKUP(A159,'Índice de riesgo'!$A$2:$T$1123,19,FALSE)</f>
        <v>35.874252685771168</v>
      </c>
      <c r="G159" s="31">
        <f t="shared" si="4"/>
        <v>66.964699744505495</v>
      </c>
      <c r="H159" s="40">
        <f t="shared" si="5"/>
        <v>61.337912576307282</v>
      </c>
      <c r="I159" s="1">
        <v>158</v>
      </c>
    </row>
    <row r="160" spans="1:9" x14ac:dyDescent="0.25">
      <c r="A160" s="1">
        <v>25368</v>
      </c>
      <c r="B160" s="1" t="s">
        <v>310</v>
      </c>
      <c r="C160" s="1">
        <v>25</v>
      </c>
      <c r="D160" s="1" t="s">
        <v>61</v>
      </c>
      <c r="E160" s="26">
        <f>VLOOKUP(A160,'Índice de capacidades'!$A$3:$AI$1124,34,FALSE)</f>
        <v>20.551434266624131</v>
      </c>
      <c r="F160" s="26">
        <f>VLOOKUP(A160,'Índice de riesgo'!$A$2:$T$1123,19,FALSE)</f>
        <v>36.071966054576187</v>
      </c>
      <c r="G160" s="31">
        <f t="shared" si="4"/>
        <v>67.150241805541043</v>
      </c>
      <c r="H160" s="40">
        <f t="shared" si="5"/>
        <v>61.230789817422412</v>
      </c>
      <c r="I160" s="1">
        <v>159</v>
      </c>
    </row>
    <row r="161" spans="1:9" x14ac:dyDescent="0.25">
      <c r="A161" s="1">
        <v>76100</v>
      </c>
      <c r="B161" s="1" t="s">
        <v>222</v>
      </c>
      <c r="C161" s="1">
        <v>76</v>
      </c>
      <c r="D161" s="1" t="s">
        <v>57</v>
      </c>
      <c r="E161" s="26">
        <f>VLOOKUP(A161,'Índice de capacidades'!$A$3:$AI$1124,34,FALSE)</f>
        <v>20.203273422133279</v>
      </c>
      <c r="F161" s="26">
        <f>VLOOKUP(A161,'Índice de riesgo'!$A$2:$T$1123,19,FALSE)</f>
        <v>35.958410506650026</v>
      </c>
      <c r="G161" s="31">
        <f t="shared" si="4"/>
        <v>67.152791764782421</v>
      </c>
      <c r="H161" s="40">
        <f t="shared" si="5"/>
        <v>61.229317597767988</v>
      </c>
      <c r="I161" s="1">
        <v>160</v>
      </c>
    </row>
    <row r="162" spans="1:9" x14ac:dyDescent="0.25">
      <c r="A162" s="1">
        <v>73152</v>
      </c>
      <c r="B162" s="1" t="s">
        <v>294</v>
      </c>
      <c r="C162" s="1">
        <v>73</v>
      </c>
      <c r="D162" s="1" t="s">
        <v>35</v>
      </c>
      <c r="E162" s="26">
        <f>VLOOKUP(A162,'Índice de capacidades'!$A$3:$AI$1124,34,FALSE)</f>
        <v>8.7582700026336457</v>
      </c>
      <c r="F162" s="26">
        <f>VLOOKUP(A162,'Índice de riesgo'!$A$2:$T$1123,19,FALSE)</f>
        <v>33.37786765460153</v>
      </c>
      <c r="G162" s="31">
        <f t="shared" si="4"/>
        <v>67.19535558122169</v>
      </c>
      <c r="H162" s="40">
        <f t="shared" si="5"/>
        <v>61.204743366889033</v>
      </c>
      <c r="I162" s="1">
        <v>161</v>
      </c>
    </row>
    <row r="163" spans="1:9" x14ac:dyDescent="0.25">
      <c r="A163" s="1">
        <v>19100</v>
      </c>
      <c r="B163" s="1" t="s">
        <v>222</v>
      </c>
      <c r="C163" s="1">
        <v>19</v>
      </c>
      <c r="D163" s="1" t="s">
        <v>80</v>
      </c>
      <c r="E163" s="26">
        <f>VLOOKUP(A163,'Índice de capacidades'!$A$3:$AI$1124,34,FALSE)</f>
        <v>12.340665885354412</v>
      </c>
      <c r="F163" s="26">
        <f>VLOOKUP(A163,'Índice de riesgo'!$A$2:$T$1123,19,FALSE)</f>
        <v>33.874644305702269</v>
      </c>
      <c r="G163" s="31">
        <f t="shared" si="4"/>
        <v>67.26704022172629</v>
      </c>
      <c r="H163" s="40">
        <f t="shared" si="5"/>
        <v>61.163356220396949</v>
      </c>
      <c r="I163" s="1">
        <v>162</v>
      </c>
    </row>
    <row r="164" spans="1:9" x14ac:dyDescent="0.25">
      <c r="A164" s="1">
        <v>15403</v>
      </c>
      <c r="B164" s="1" t="s">
        <v>326</v>
      </c>
      <c r="C164" s="1">
        <v>15</v>
      </c>
      <c r="D164" s="1" t="s">
        <v>827</v>
      </c>
      <c r="E164" s="26">
        <f>VLOOKUP(A164,'Índice de capacidades'!$A$3:$AI$1124,34,FALSE)</f>
        <v>18.430424838944582</v>
      </c>
      <c r="F164" s="26">
        <f>VLOOKUP(A164,'Índice de riesgo'!$A$2:$T$1123,19,FALSE)</f>
        <v>35.23661741605234</v>
      </c>
      <c r="G164" s="31">
        <f t="shared" si="4"/>
        <v>67.334807369285315</v>
      </c>
      <c r="H164" s="40">
        <f t="shared" si="5"/>
        <v>61.124230839511526</v>
      </c>
      <c r="I164" s="1">
        <v>163</v>
      </c>
    </row>
    <row r="165" spans="1:9" x14ac:dyDescent="0.25">
      <c r="A165" s="1">
        <v>25580</v>
      </c>
      <c r="B165" s="1" t="s">
        <v>365</v>
      </c>
      <c r="C165" s="1">
        <v>25</v>
      </c>
      <c r="D165" s="1" t="s">
        <v>61</v>
      </c>
      <c r="E165" s="26">
        <f>VLOOKUP(A165,'Índice de capacidades'!$A$3:$AI$1124,34,FALSE)</f>
        <v>12.562471698073448</v>
      </c>
      <c r="F165" s="26">
        <f>VLOOKUP(A165,'Índice de riesgo'!$A$2:$T$1123,19,FALSE)</f>
        <v>33.690123578471585</v>
      </c>
      <c r="G165" s="31">
        <f t="shared" si="4"/>
        <v>67.489372542669756</v>
      </c>
      <c r="H165" s="40">
        <f t="shared" si="5"/>
        <v>61.034992595050674</v>
      </c>
      <c r="I165" s="1">
        <v>164</v>
      </c>
    </row>
    <row r="166" spans="1:9" x14ac:dyDescent="0.25">
      <c r="A166" s="1">
        <v>15842</v>
      </c>
      <c r="B166" s="1" t="s">
        <v>1116</v>
      </c>
      <c r="C166" s="1">
        <v>15</v>
      </c>
      <c r="D166" s="1" t="s">
        <v>827</v>
      </c>
      <c r="E166" s="26">
        <f>VLOOKUP(A166,'Índice de capacidades'!$A$3:$AI$1124,34,FALSE)</f>
        <v>15.086203282068865</v>
      </c>
      <c r="F166" s="26">
        <f>VLOOKUP(A166,'Índice de riesgo'!$A$2:$T$1123,19,FALSE)</f>
        <v>34.167865170131293</v>
      </c>
      <c r="G166" s="31">
        <f t="shared" si="4"/>
        <v>67.538607519891301</v>
      </c>
      <c r="H166" s="40">
        <f t="shared" si="5"/>
        <v>61.006566767698267</v>
      </c>
      <c r="I166" s="1">
        <v>165</v>
      </c>
    </row>
    <row r="167" spans="1:9" x14ac:dyDescent="0.25">
      <c r="A167" s="1">
        <v>15507</v>
      </c>
      <c r="B167" s="1" t="s">
        <v>156</v>
      </c>
      <c r="C167" s="1">
        <v>15</v>
      </c>
      <c r="D167" s="1" t="s">
        <v>827</v>
      </c>
      <c r="E167" s="26">
        <f>VLOOKUP(A167,'Índice de capacidades'!$A$3:$AI$1124,34,FALSE)</f>
        <v>40.489999234696832</v>
      </c>
      <c r="F167" s="26">
        <f>VLOOKUP(A167,'Índice de riesgo'!$A$2:$T$1123,19,FALSE)</f>
        <v>45.89656367349442</v>
      </c>
      <c r="G167" s="31">
        <f t="shared" si="4"/>
        <v>67.576784921761359</v>
      </c>
      <c r="H167" s="40">
        <f t="shared" si="5"/>
        <v>60.984525034451643</v>
      </c>
      <c r="I167" s="1">
        <v>166</v>
      </c>
    </row>
    <row r="168" spans="1:9" x14ac:dyDescent="0.25">
      <c r="A168" s="1">
        <v>25777</v>
      </c>
      <c r="B168" s="1" t="s">
        <v>340</v>
      </c>
      <c r="C168" s="1">
        <v>25</v>
      </c>
      <c r="D168" s="1" t="s">
        <v>61</v>
      </c>
      <c r="E168" s="26">
        <f>VLOOKUP(A168,'Índice de capacidades'!$A$3:$AI$1124,34,FALSE)</f>
        <v>20.710019099841311</v>
      </c>
      <c r="F168" s="26">
        <f>VLOOKUP(A168,'Índice de riesgo'!$A$2:$T$1123,19,FALSE)</f>
        <v>35.648079393951079</v>
      </c>
      <c r="G168" s="31">
        <f t="shared" si="4"/>
        <v>67.602326711460279</v>
      </c>
      <c r="H168" s="40">
        <f t="shared" si="5"/>
        <v>60.969778475293381</v>
      </c>
      <c r="I168" s="1">
        <v>167</v>
      </c>
    </row>
    <row r="169" spans="1:9" x14ac:dyDescent="0.25">
      <c r="A169" s="1">
        <v>15276</v>
      </c>
      <c r="B169" s="1" t="s">
        <v>373</v>
      </c>
      <c r="C169" s="1">
        <v>15</v>
      </c>
      <c r="D169" s="1" t="s">
        <v>827</v>
      </c>
      <c r="E169" s="26">
        <f>VLOOKUP(A169,'Índice de capacidades'!$A$3:$AI$1124,34,FALSE)</f>
        <v>10.030304886147444</v>
      </c>
      <c r="F169" s="26">
        <f>VLOOKUP(A169,'Índice de riesgo'!$A$2:$T$1123,19,FALSE)</f>
        <v>33.123088649328785</v>
      </c>
      <c r="G169" s="31">
        <f t="shared" si="4"/>
        <v>67.624908783040951</v>
      </c>
      <c r="H169" s="40">
        <f t="shared" si="5"/>
        <v>60.956740710187418</v>
      </c>
      <c r="I169" s="1">
        <v>168</v>
      </c>
    </row>
    <row r="170" spans="1:9" x14ac:dyDescent="0.25">
      <c r="A170" s="1">
        <v>15097</v>
      </c>
      <c r="B170" s="1" t="s">
        <v>275</v>
      </c>
      <c r="C170" s="1">
        <v>15</v>
      </c>
      <c r="D170" s="1" t="s">
        <v>827</v>
      </c>
      <c r="E170" s="26">
        <f>VLOOKUP(A170,'Índice de capacidades'!$A$3:$AI$1124,34,FALSE)</f>
        <v>20.089037299311993</v>
      </c>
      <c r="F170" s="26">
        <f>VLOOKUP(A170,'Índice de riesgo'!$A$2:$T$1123,19,FALSE)</f>
        <v>35.36095512028308</v>
      </c>
      <c r="G170" s="31">
        <f t="shared" si="4"/>
        <v>67.688814013655218</v>
      </c>
      <c r="H170" s="40">
        <f t="shared" si="5"/>
        <v>60.919845008089645</v>
      </c>
      <c r="I170" s="1">
        <v>169</v>
      </c>
    </row>
    <row r="171" spans="1:9" x14ac:dyDescent="0.25">
      <c r="A171" s="1">
        <v>15114</v>
      </c>
      <c r="B171" s="1" t="s">
        <v>325</v>
      </c>
      <c r="C171" s="1">
        <v>15</v>
      </c>
      <c r="D171" s="1" t="s">
        <v>827</v>
      </c>
      <c r="E171" s="26">
        <f>VLOOKUP(A171,'Índice de capacidades'!$A$3:$AI$1124,34,FALSE)</f>
        <v>22.470980866955156</v>
      </c>
      <c r="F171" s="26">
        <f>VLOOKUP(A171,'Índice de riesgo'!$A$2:$T$1123,19,FALSE)</f>
        <v>35.971224308013916</v>
      </c>
      <c r="G171" s="31">
        <f t="shared" si="4"/>
        <v>67.85741741134666</v>
      </c>
      <c r="H171" s="40">
        <f t="shared" si="5"/>
        <v>60.8225017910462</v>
      </c>
      <c r="I171" s="1">
        <v>170</v>
      </c>
    </row>
    <row r="172" spans="1:9" x14ac:dyDescent="0.25">
      <c r="A172" s="1">
        <v>15293</v>
      </c>
      <c r="B172" s="1" t="s">
        <v>152</v>
      </c>
      <c r="C172" s="1">
        <v>15</v>
      </c>
      <c r="D172" s="1" t="s">
        <v>827</v>
      </c>
      <c r="E172" s="26">
        <f>VLOOKUP(A172,'Índice de capacidades'!$A$3:$AI$1124,34,FALSE)</f>
        <v>24.391000620414978</v>
      </c>
      <c r="F172" s="26">
        <f>VLOOKUP(A172,'Índice de riesgo'!$A$2:$T$1123,19,FALSE)</f>
        <v>36.589053503914215</v>
      </c>
      <c r="G172" s="31">
        <f t="shared" si="4"/>
        <v>67.940187273767052</v>
      </c>
      <c r="H172" s="40">
        <f t="shared" si="5"/>
        <v>60.774714588697009</v>
      </c>
      <c r="I172" s="1">
        <v>171</v>
      </c>
    </row>
    <row r="173" spans="1:9" x14ac:dyDescent="0.25">
      <c r="A173" s="1">
        <v>15810</v>
      </c>
      <c r="B173" s="1" t="s">
        <v>342</v>
      </c>
      <c r="C173" s="1">
        <v>15</v>
      </c>
      <c r="D173" s="1" t="s">
        <v>827</v>
      </c>
      <c r="E173" s="26">
        <f>VLOOKUP(A173,'Índice de capacidades'!$A$3:$AI$1124,34,FALSE)</f>
        <v>11.533720008976355</v>
      </c>
      <c r="F173" s="26">
        <f>VLOOKUP(A173,'Índice de riesgo'!$A$2:$T$1123,19,FALSE)</f>
        <v>33.026564566009952</v>
      </c>
      <c r="G173" s="31">
        <f t="shared" si="4"/>
        <v>67.959309524717042</v>
      </c>
      <c r="H173" s="40">
        <f t="shared" si="5"/>
        <v>60.763674351963516</v>
      </c>
      <c r="I173" s="1">
        <v>172</v>
      </c>
    </row>
    <row r="174" spans="1:9" x14ac:dyDescent="0.25">
      <c r="A174" s="1">
        <v>50245</v>
      </c>
      <c r="B174" s="1" t="s">
        <v>344</v>
      </c>
      <c r="C174" s="1">
        <v>50</v>
      </c>
      <c r="D174" s="1" t="s">
        <v>145</v>
      </c>
      <c r="E174" s="26">
        <f>VLOOKUP(A174,'Índice de capacidades'!$A$3:$AI$1124,34,FALSE)</f>
        <v>11.849601722628417</v>
      </c>
      <c r="F174" s="26">
        <f>VLOOKUP(A174,'Índice de riesgo'!$A$2:$T$1123,19,FALSE)</f>
        <v>33.070340556191184</v>
      </c>
      <c r="G174" s="31">
        <f t="shared" si="4"/>
        <v>67.970525775876894</v>
      </c>
      <c r="H174" s="40">
        <f t="shared" si="5"/>
        <v>60.757198646337088</v>
      </c>
      <c r="I174" s="1">
        <v>173</v>
      </c>
    </row>
    <row r="175" spans="1:9" x14ac:dyDescent="0.25">
      <c r="A175" s="1">
        <v>5480</v>
      </c>
      <c r="B175" s="1" t="s">
        <v>178</v>
      </c>
      <c r="C175" s="1">
        <v>5</v>
      </c>
      <c r="D175" s="1" t="s">
        <v>15</v>
      </c>
      <c r="E175" s="26">
        <f>VLOOKUP(A175,'Índice de capacidades'!$A$3:$AI$1124,34,FALSE)</f>
        <v>18.453553724255833</v>
      </c>
      <c r="F175" s="26">
        <f>VLOOKUP(A175,'Índice de riesgo'!$A$2:$T$1123,19,FALSE)</f>
        <v>34.574029737903317</v>
      </c>
      <c r="G175" s="31">
        <f t="shared" si="4"/>
        <v>67.978608619114553</v>
      </c>
      <c r="H175" s="40">
        <f t="shared" si="5"/>
        <v>60.752532014617998</v>
      </c>
      <c r="I175" s="1">
        <v>174</v>
      </c>
    </row>
    <row r="176" spans="1:9" x14ac:dyDescent="0.25">
      <c r="A176" s="1">
        <v>27425</v>
      </c>
      <c r="B176" s="1" t="s">
        <v>1154</v>
      </c>
      <c r="C176" s="1">
        <v>27</v>
      </c>
      <c r="D176" s="1" t="s">
        <v>1145</v>
      </c>
      <c r="E176" s="26">
        <f>VLOOKUP(A176,'Índice de capacidades'!$A$3:$AI$1124,34,FALSE)</f>
        <v>18.896650140246962</v>
      </c>
      <c r="F176" s="26">
        <f>VLOOKUP(A176,'Índice de riesgo'!$A$2:$T$1123,19,FALSE)</f>
        <v>34.699331620722376</v>
      </c>
      <c r="G176" s="31">
        <f t="shared" si="4"/>
        <v>67.979854937350993</v>
      </c>
      <c r="H176" s="40">
        <f t="shared" si="5"/>
        <v>60.751812452448696</v>
      </c>
      <c r="I176" s="1">
        <v>175</v>
      </c>
    </row>
    <row r="177" spans="1:9" x14ac:dyDescent="0.25">
      <c r="A177" s="1">
        <v>52885</v>
      </c>
      <c r="B177" s="1" t="s">
        <v>278</v>
      </c>
      <c r="C177" s="1">
        <v>52</v>
      </c>
      <c r="D177" s="1" t="s">
        <v>18</v>
      </c>
      <c r="E177" s="26">
        <f>VLOOKUP(A177,'Índice de capacidades'!$A$3:$AI$1124,34,FALSE)</f>
        <v>16.098693412821198</v>
      </c>
      <c r="F177" s="26">
        <f>VLOOKUP(A177,'Índice de riesgo'!$A$2:$T$1123,19,FALSE)</f>
        <v>33.92567764963065</v>
      </c>
      <c r="G177" s="31">
        <f t="shared" si="4"/>
        <v>68.007234936148762</v>
      </c>
      <c r="H177" s="40">
        <f t="shared" si="5"/>
        <v>60.73600460277239</v>
      </c>
      <c r="I177" s="1">
        <v>176</v>
      </c>
    </row>
    <row r="178" spans="1:9" x14ac:dyDescent="0.25">
      <c r="A178" s="1">
        <v>19517</v>
      </c>
      <c r="B178" s="1" t="s">
        <v>1124</v>
      </c>
      <c r="C178" s="1">
        <v>19</v>
      </c>
      <c r="D178" s="1" t="s">
        <v>80</v>
      </c>
      <c r="E178" s="26">
        <f>VLOOKUP(A178,'Índice de capacidades'!$A$3:$AI$1124,34,FALSE)</f>
        <v>4.1363165830693198</v>
      </c>
      <c r="F178" s="26">
        <f>VLOOKUP(A178,'Índice de riesgo'!$A$2:$T$1123,19,FALSE)</f>
        <v>32.106022136412115</v>
      </c>
      <c r="G178" s="31">
        <f t="shared" si="4"/>
        <v>68.019859930881481</v>
      </c>
      <c r="H178" s="40">
        <f t="shared" si="5"/>
        <v>60.728715558664938</v>
      </c>
      <c r="I178" s="1">
        <v>177</v>
      </c>
    </row>
    <row r="179" spans="1:9" x14ac:dyDescent="0.25">
      <c r="A179" s="1">
        <v>19355</v>
      </c>
      <c r="B179" s="1" t="s">
        <v>638</v>
      </c>
      <c r="C179" s="1">
        <v>19</v>
      </c>
      <c r="D179" s="1" t="s">
        <v>80</v>
      </c>
      <c r="E179" s="26">
        <f>VLOOKUP(A179,'Índice de capacidades'!$A$3:$AI$1124,34,FALSE)</f>
        <v>4.2648428910597964</v>
      </c>
      <c r="F179" s="26">
        <f>VLOOKUP(A179,'Índice de riesgo'!$A$2:$T$1123,19,FALSE)</f>
        <v>32.047598398332411</v>
      </c>
      <c r="G179" s="31">
        <f t="shared" si="4"/>
        <v>68.08610554525599</v>
      </c>
      <c r="H179" s="40">
        <f t="shared" si="5"/>
        <v>60.690468635373172</v>
      </c>
      <c r="I179" s="1">
        <v>178</v>
      </c>
    </row>
    <row r="180" spans="1:9" x14ac:dyDescent="0.25">
      <c r="A180" s="1">
        <v>52203</v>
      </c>
      <c r="B180" s="1" t="s">
        <v>910</v>
      </c>
      <c r="C180" s="1">
        <v>52</v>
      </c>
      <c r="D180" s="1" t="s">
        <v>18</v>
      </c>
      <c r="E180" s="26">
        <f>VLOOKUP(A180,'Índice de capacidades'!$A$3:$AI$1124,34,FALSE)</f>
        <v>14.980075004343577</v>
      </c>
      <c r="F180" s="26">
        <f>VLOOKUP(A180,'Índice de riesgo'!$A$2:$T$1123,19,FALSE)</f>
        <v>33.520886986663548</v>
      </c>
      <c r="G180" s="31">
        <f t="shared" si="4"/>
        <v>68.145983844799829</v>
      </c>
      <c r="H180" s="40">
        <f t="shared" si="5"/>
        <v>60.655897883012933</v>
      </c>
      <c r="I180" s="1">
        <v>179</v>
      </c>
    </row>
    <row r="181" spans="1:9" x14ac:dyDescent="0.25">
      <c r="A181" s="1">
        <v>15778</v>
      </c>
      <c r="B181" s="1" t="s">
        <v>351</v>
      </c>
      <c r="C181" s="1">
        <v>15</v>
      </c>
      <c r="D181" s="1" t="s">
        <v>827</v>
      </c>
      <c r="E181" s="26">
        <f>VLOOKUP(A181,'Índice de capacidades'!$A$3:$AI$1124,34,FALSE)</f>
        <v>18.474856406962296</v>
      </c>
      <c r="F181" s="26">
        <f>VLOOKUP(A181,'Índice de riesgo'!$A$2:$T$1123,19,FALSE)</f>
        <v>34.312513087492881</v>
      </c>
      <c r="G181" s="31">
        <f t="shared" si="4"/>
        <v>68.236106689484203</v>
      </c>
      <c r="H181" s="40">
        <f t="shared" si="5"/>
        <v>60.603865434374271</v>
      </c>
      <c r="I181" s="1">
        <v>180</v>
      </c>
    </row>
    <row r="182" spans="1:9" x14ac:dyDescent="0.25">
      <c r="A182" s="1">
        <v>63302</v>
      </c>
      <c r="B182" s="1" t="s">
        <v>223</v>
      </c>
      <c r="C182" s="1">
        <v>63</v>
      </c>
      <c r="D182" s="1" t="s">
        <v>1184</v>
      </c>
      <c r="E182" s="26">
        <f>VLOOKUP(A182,'Índice de capacidades'!$A$3:$AI$1124,34,FALSE)</f>
        <v>23.017321680569371</v>
      </c>
      <c r="F182" s="26">
        <f>VLOOKUP(A182,'Índice de riesgo'!$A$2:$T$1123,19,FALSE)</f>
        <v>35.752474553276386</v>
      </c>
      <c r="G182" s="31">
        <f t="shared" si="4"/>
        <v>68.246183947340285</v>
      </c>
      <c r="H182" s="40">
        <f t="shared" si="5"/>
        <v>60.598047326838369</v>
      </c>
      <c r="I182" s="1">
        <v>181</v>
      </c>
    </row>
    <row r="183" spans="1:9" x14ac:dyDescent="0.25">
      <c r="A183" s="1">
        <v>54128</v>
      </c>
      <c r="B183" s="1" t="s">
        <v>1183</v>
      </c>
      <c r="C183" s="1">
        <v>54</v>
      </c>
      <c r="D183" s="1" t="s">
        <v>12</v>
      </c>
      <c r="E183" s="26">
        <f>VLOOKUP(A183,'Índice de capacidades'!$A$3:$AI$1124,34,FALSE)</f>
        <v>4.3900231498160505</v>
      </c>
      <c r="F183" s="26">
        <f>VLOOKUP(A183,'Índice de riesgo'!$A$2:$T$1123,19,FALSE)</f>
        <v>31.86209010775281</v>
      </c>
      <c r="G183" s="31">
        <f t="shared" si="4"/>
        <v>68.279184732537033</v>
      </c>
      <c r="H183" s="40">
        <f t="shared" si="5"/>
        <v>60.578994314621561</v>
      </c>
      <c r="I183" s="1">
        <v>182</v>
      </c>
    </row>
    <row r="184" spans="1:9" x14ac:dyDescent="0.25">
      <c r="A184" s="1">
        <v>52079</v>
      </c>
      <c r="B184" s="1" t="s">
        <v>17</v>
      </c>
      <c r="C184" s="1">
        <v>52</v>
      </c>
      <c r="D184" s="1" t="s">
        <v>18</v>
      </c>
      <c r="E184" s="26">
        <f>VLOOKUP(A184,'Índice de capacidades'!$A$3:$AI$1124,34,FALSE)</f>
        <v>17.267449433528249</v>
      </c>
      <c r="F184" s="26">
        <f>VLOOKUP(A184,'Índice de riesgo'!$A$2:$T$1123,19,FALSE)</f>
        <v>33.877032600682391</v>
      </c>
      <c r="G184" s="31">
        <f t="shared" si="4"/>
        <v>68.340409917051829</v>
      </c>
      <c r="H184" s="40">
        <f t="shared" si="5"/>
        <v>60.543645937860759</v>
      </c>
      <c r="I184" s="1">
        <v>183</v>
      </c>
    </row>
    <row r="185" spans="1:9" x14ac:dyDescent="0.25">
      <c r="A185" s="1">
        <v>73236</v>
      </c>
      <c r="B185" s="1" t="s">
        <v>307</v>
      </c>
      <c r="C185" s="1">
        <v>73</v>
      </c>
      <c r="D185" s="1" t="s">
        <v>35</v>
      </c>
      <c r="E185" s="26">
        <f>VLOOKUP(A185,'Índice de capacidades'!$A$3:$AI$1124,34,FALSE)</f>
        <v>19.782379025240427</v>
      </c>
      <c r="F185" s="26">
        <f>VLOOKUP(A185,'Índice de riesgo'!$A$2:$T$1123,19,FALSE)</f>
        <v>34.565025522582424</v>
      </c>
      <c r="G185" s="31">
        <f t="shared" si="4"/>
        <v>68.359918115505096</v>
      </c>
      <c r="H185" s="40">
        <f t="shared" si="5"/>
        <v>60.532382874232347</v>
      </c>
      <c r="I185" s="1">
        <v>184</v>
      </c>
    </row>
    <row r="186" spans="1:9" x14ac:dyDescent="0.25">
      <c r="A186" s="1">
        <v>47053</v>
      </c>
      <c r="B186" s="1" t="s">
        <v>253</v>
      </c>
      <c r="C186" s="1">
        <v>47</v>
      </c>
      <c r="D186" s="1" t="s">
        <v>69</v>
      </c>
      <c r="E186" s="26">
        <f>VLOOKUP(A186,'Índice de capacidades'!$A$3:$AI$1124,34,FALSE)</f>
        <v>18.754934353310869</v>
      </c>
      <c r="F186" s="26">
        <f>VLOOKUP(A186,'Índice de riesgo'!$A$2:$T$1123,19,FALSE)</f>
        <v>34.243292843837416</v>
      </c>
      <c r="G186" s="31">
        <f t="shared" si="4"/>
        <v>68.379032594928717</v>
      </c>
      <c r="H186" s="40">
        <f t="shared" si="5"/>
        <v>60.52134712439171</v>
      </c>
      <c r="I186" s="1">
        <v>185</v>
      </c>
    </row>
    <row r="187" spans="1:9" x14ac:dyDescent="0.25">
      <c r="A187" s="1">
        <v>5847</v>
      </c>
      <c r="B187" s="1" t="s">
        <v>108</v>
      </c>
      <c r="C187" s="1">
        <v>5</v>
      </c>
      <c r="D187" s="1" t="s">
        <v>15</v>
      </c>
      <c r="E187" s="26">
        <f>VLOOKUP(A187,'Índice de capacidades'!$A$3:$AI$1124,34,FALSE)</f>
        <v>18.449430457121586</v>
      </c>
      <c r="F187" s="26">
        <f>VLOOKUP(A187,'Índice de riesgo'!$A$2:$T$1123,19,FALSE)</f>
        <v>34.081740225682857</v>
      </c>
      <c r="G187" s="31">
        <f t="shared" si="4"/>
        <v>68.451431364629059</v>
      </c>
      <c r="H187" s="40">
        <f t="shared" si="5"/>
        <v>60.479547675216217</v>
      </c>
      <c r="I187" s="1">
        <v>186</v>
      </c>
    </row>
    <row r="188" spans="1:9" x14ac:dyDescent="0.25">
      <c r="A188" s="1">
        <v>5353</v>
      </c>
      <c r="B188" s="1" t="s">
        <v>204</v>
      </c>
      <c r="C188" s="1">
        <v>5</v>
      </c>
      <c r="D188" s="1" t="s">
        <v>15</v>
      </c>
      <c r="E188" s="26">
        <f>VLOOKUP(A188,'Índice de capacidades'!$A$3:$AI$1124,34,FALSE)</f>
        <v>39.548920938513007</v>
      </c>
      <c r="F188" s="26">
        <f>VLOOKUP(A188,'Índice de riesgo'!$A$2:$T$1123,19,FALSE)</f>
        <v>44.089404877179724</v>
      </c>
      <c r="G188" s="31">
        <f t="shared" si="4"/>
        <v>68.484390881343799</v>
      </c>
      <c r="H188" s="40">
        <f t="shared" si="5"/>
        <v>60.460518489368596</v>
      </c>
      <c r="I188" s="1">
        <v>187</v>
      </c>
    </row>
    <row r="189" spans="1:9" x14ac:dyDescent="0.25">
      <c r="A189" s="1">
        <v>68013</v>
      </c>
      <c r="B189" s="1" t="s">
        <v>914</v>
      </c>
      <c r="C189" s="1">
        <v>68</v>
      </c>
      <c r="D189" s="1" t="s">
        <v>350</v>
      </c>
      <c r="E189" s="26">
        <f>VLOOKUP(A189,'Índice de capacidades'!$A$3:$AI$1124,34,FALSE)</f>
        <v>9.4466713175200123</v>
      </c>
      <c r="F189" s="26">
        <f>VLOOKUP(A189,'Índice de riesgo'!$A$2:$T$1123,19,FALSE)</f>
        <v>32.167039364558917</v>
      </c>
      <c r="G189" s="31">
        <f t="shared" si="4"/>
        <v>68.487591193956845</v>
      </c>
      <c r="H189" s="40">
        <f t="shared" si="5"/>
        <v>60.458670788019965</v>
      </c>
      <c r="I189" s="1">
        <v>188</v>
      </c>
    </row>
    <row r="190" spans="1:9" x14ac:dyDescent="0.25">
      <c r="A190" s="1">
        <v>20570</v>
      </c>
      <c r="B190" s="1" t="s">
        <v>396</v>
      </c>
      <c r="C190" s="1">
        <v>20</v>
      </c>
      <c r="D190" s="1" t="s">
        <v>28</v>
      </c>
      <c r="E190" s="26">
        <f>VLOOKUP(A190,'Índice de capacidades'!$A$3:$AI$1124,34,FALSE)</f>
        <v>5.3957651022056945</v>
      </c>
      <c r="F190" s="26">
        <f>VLOOKUP(A190,'Índice de riesgo'!$A$2:$T$1123,19,FALSE)</f>
        <v>31.683026287997922</v>
      </c>
      <c r="G190" s="31">
        <f t="shared" si="4"/>
        <v>68.529724778409587</v>
      </c>
      <c r="H190" s="40">
        <f t="shared" si="5"/>
        <v>60.434344951694264</v>
      </c>
      <c r="I190" s="1">
        <v>189</v>
      </c>
    </row>
    <row r="191" spans="1:9" x14ac:dyDescent="0.25">
      <c r="A191" s="1">
        <v>68324</v>
      </c>
      <c r="B191" s="1" t="s">
        <v>887</v>
      </c>
      <c r="C191" s="1">
        <v>68</v>
      </c>
      <c r="D191" s="1" t="s">
        <v>350</v>
      </c>
      <c r="E191" s="26">
        <f>VLOOKUP(A191,'Índice de capacidades'!$A$3:$AI$1124,34,FALSE)</f>
        <v>17.238657974912044</v>
      </c>
      <c r="F191" s="26">
        <f>VLOOKUP(A191,'Índice de riesgo'!$A$2:$T$1123,19,FALSE)</f>
        <v>33.633678578290692</v>
      </c>
      <c r="G191" s="31">
        <f t="shared" si="4"/>
        <v>68.568651349035804</v>
      </c>
      <c r="H191" s="40">
        <f t="shared" si="5"/>
        <v>60.411870685664582</v>
      </c>
      <c r="I191" s="1">
        <v>190</v>
      </c>
    </row>
    <row r="192" spans="1:9" x14ac:dyDescent="0.25">
      <c r="A192" s="1">
        <v>13468</v>
      </c>
      <c r="B192" s="1" t="s">
        <v>302</v>
      </c>
      <c r="C192" s="1">
        <v>13</v>
      </c>
      <c r="D192" s="1" t="s">
        <v>222</v>
      </c>
      <c r="E192" s="26">
        <f>VLOOKUP(A192,'Índice de capacidades'!$A$3:$AI$1124,34,FALSE)</f>
        <v>28.015972130593525</v>
      </c>
      <c r="F192" s="26">
        <f>VLOOKUP(A192,'Índice de riesgo'!$A$2:$T$1123,19,FALSE)</f>
        <v>37.38879655761977</v>
      </c>
      <c r="G192" s="31">
        <f t="shared" si="4"/>
        <v>68.593421630104729</v>
      </c>
      <c r="H192" s="40">
        <f t="shared" si="5"/>
        <v>60.39756955722153</v>
      </c>
      <c r="I192" s="1">
        <v>191</v>
      </c>
    </row>
    <row r="193" spans="1:9" x14ac:dyDescent="0.25">
      <c r="A193" s="1">
        <v>19418</v>
      </c>
      <c r="B193" s="1" t="s">
        <v>549</v>
      </c>
      <c r="C193" s="1">
        <v>19</v>
      </c>
      <c r="D193" s="1" t="s">
        <v>80</v>
      </c>
      <c r="E193" s="26">
        <f>VLOOKUP(A193,'Índice de capacidades'!$A$3:$AI$1124,34,FALSE)</f>
        <v>6.7402096992855167</v>
      </c>
      <c r="F193" s="26">
        <f>VLOOKUP(A193,'Índice de riesgo'!$A$2:$T$1123,19,FALSE)</f>
        <v>31.691594444708276</v>
      </c>
      <c r="G193" s="31">
        <f t="shared" si="4"/>
        <v>68.640139104583355</v>
      </c>
      <c r="H193" s="40">
        <f t="shared" si="5"/>
        <v>60.370597210755442</v>
      </c>
      <c r="I193" s="1">
        <v>192</v>
      </c>
    </row>
    <row r="194" spans="1:9" x14ac:dyDescent="0.25">
      <c r="A194" s="1">
        <v>54743</v>
      </c>
      <c r="B194" s="1" t="s">
        <v>375</v>
      </c>
      <c r="C194" s="1">
        <v>54</v>
      </c>
      <c r="D194" s="1" t="s">
        <v>12</v>
      </c>
      <c r="E194" s="26">
        <f>VLOOKUP(A194,'Índice de capacidades'!$A$3:$AI$1124,34,FALSE)</f>
        <v>14.602032405956514</v>
      </c>
      <c r="F194" s="26">
        <f>VLOOKUP(A194,'Índice de riesgo'!$A$2:$T$1123,19,FALSE)</f>
        <v>32.912059255639733</v>
      </c>
      <c r="G194" s="31">
        <f t="shared" ref="G194:G257" si="6">(((E194)^2)+((100-(F194))^2))^(1/2)</f>
        <v>68.658656728073254</v>
      </c>
      <c r="H194" s="40">
        <f t="shared" ref="H194:H257" si="7">(1-1*(G194/$G$1125))*100</f>
        <v>60.359906055848796</v>
      </c>
      <c r="I194" s="1">
        <v>193</v>
      </c>
    </row>
    <row r="195" spans="1:9" x14ac:dyDescent="0.25">
      <c r="A195" s="1">
        <v>81065</v>
      </c>
      <c r="B195" s="1" t="s">
        <v>279</v>
      </c>
      <c r="C195" s="1">
        <v>81</v>
      </c>
      <c r="D195" s="1" t="s">
        <v>104</v>
      </c>
      <c r="E195" s="26">
        <f>VLOOKUP(A195,'Índice de capacidades'!$A$3:$AI$1124,34,FALSE)</f>
        <v>31.716047497079941</v>
      </c>
      <c r="F195" s="26">
        <f>VLOOKUP(A195,'Índice de riesgo'!$A$2:$T$1123,19,FALSE)</f>
        <v>39.045969237754868</v>
      </c>
      <c r="G195" s="31">
        <f t="shared" si="6"/>
        <v>68.711727783557862</v>
      </c>
      <c r="H195" s="40">
        <f t="shared" si="7"/>
        <v>60.329265467678582</v>
      </c>
      <c r="I195" s="1">
        <v>194</v>
      </c>
    </row>
    <row r="196" spans="1:9" x14ac:dyDescent="0.25">
      <c r="A196" s="1">
        <v>73347</v>
      </c>
      <c r="B196" s="1" t="s">
        <v>277</v>
      </c>
      <c r="C196" s="1">
        <v>73</v>
      </c>
      <c r="D196" s="1" t="s">
        <v>35</v>
      </c>
      <c r="E196" s="26">
        <f>VLOOKUP(A196,'Índice de capacidades'!$A$3:$AI$1124,34,FALSE)</f>
        <v>13.302025746327498</v>
      </c>
      <c r="F196" s="26">
        <f>VLOOKUP(A196,'Índice de riesgo'!$A$2:$T$1123,19,FALSE)</f>
        <v>32.518596506046379</v>
      </c>
      <c r="G196" s="31">
        <f t="shared" si="6"/>
        <v>68.779965880114645</v>
      </c>
      <c r="H196" s="40">
        <f t="shared" si="7"/>
        <v>60.289868184262538</v>
      </c>
      <c r="I196" s="1">
        <v>195</v>
      </c>
    </row>
    <row r="197" spans="1:9" x14ac:dyDescent="0.25">
      <c r="A197" s="1">
        <v>5042</v>
      </c>
      <c r="B197" s="1" t="s">
        <v>1089</v>
      </c>
      <c r="C197" s="1">
        <v>5</v>
      </c>
      <c r="D197" s="1" t="s">
        <v>15</v>
      </c>
      <c r="E197" s="26">
        <f>VLOOKUP(A197,'Índice de capacidades'!$A$3:$AI$1124,34,FALSE)</f>
        <v>27.707009813846177</v>
      </c>
      <c r="F197" s="26">
        <f>VLOOKUP(A197,'Índice de riesgo'!$A$2:$T$1123,19,FALSE)</f>
        <v>36.961993316573114</v>
      </c>
      <c r="G197" s="31">
        <f t="shared" si="6"/>
        <v>68.858323240145353</v>
      </c>
      <c r="H197" s="40">
        <f t="shared" si="7"/>
        <v>60.244628541355816</v>
      </c>
      <c r="I197" s="1">
        <v>196</v>
      </c>
    </row>
    <row r="198" spans="1:9" x14ac:dyDescent="0.25">
      <c r="A198" s="1">
        <v>15761</v>
      </c>
      <c r="B198" s="1" t="s">
        <v>316</v>
      </c>
      <c r="C198" s="1">
        <v>15</v>
      </c>
      <c r="D198" s="1" t="s">
        <v>827</v>
      </c>
      <c r="E198" s="26">
        <f>VLOOKUP(A198,'Índice de capacidades'!$A$3:$AI$1124,34,FALSE)</f>
        <v>21.48831384555119</v>
      </c>
      <c r="F198" s="26">
        <f>VLOOKUP(A198,'Índice de riesgo'!$A$2:$T$1123,19,FALSE)</f>
        <v>34.571126619786277</v>
      </c>
      <c r="G198" s="31">
        <f t="shared" si="6"/>
        <v>68.867155478710956</v>
      </c>
      <c r="H198" s="40">
        <f t="shared" si="7"/>
        <v>60.239529246042409</v>
      </c>
      <c r="I198" s="1">
        <v>197</v>
      </c>
    </row>
    <row r="199" spans="1:9" x14ac:dyDescent="0.25">
      <c r="A199" s="1">
        <v>68780</v>
      </c>
      <c r="B199" s="1" t="s">
        <v>500</v>
      </c>
      <c r="C199" s="1">
        <v>68</v>
      </c>
      <c r="D199" s="1" t="s">
        <v>350</v>
      </c>
      <c r="E199" s="26">
        <f>VLOOKUP(A199,'Índice de capacidades'!$A$3:$AI$1124,34,FALSE)</f>
        <v>12.759128763697451</v>
      </c>
      <c r="F199" s="26">
        <f>VLOOKUP(A199,'Índice de riesgo'!$A$2:$T$1123,19,FALSE)</f>
        <v>32.299774417112225</v>
      </c>
      <c r="G199" s="31">
        <f t="shared" si="6"/>
        <v>68.892059852950439</v>
      </c>
      <c r="H199" s="40">
        <f t="shared" si="7"/>
        <v>60.225150698871253</v>
      </c>
      <c r="I199" s="1">
        <v>198</v>
      </c>
    </row>
    <row r="200" spans="1:9" x14ac:dyDescent="0.25">
      <c r="A200" s="1">
        <v>81001</v>
      </c>
      <c r="B200" s="1" t="s">
        <v>104</v>
      </c>
      <c r="C200" s="1">
        <v>81</v>
      </c>
      <c r="D200" s="1" t="s">
        <v>104</v>
      </c>
      <c r="E200" s="26">
        <f>VLOOKUP(A200,'Índice de capacidades'!$A$3:$AI$1124,34,FALSE)</f>
        <v>50.288815732743643</v>
      </c>
      <c r="F200" s="26">
        <f>VLOOKUP(A200,'Índice de riesgo'!$A$2:$T$1123,19,FALSE)</f>
        <v>52.821371818622723</v>
      </c>
      <c r="G200" s="31">
        <f t="shared" si="6"/>
        <v>68.954970414600936</v>
      </c>
      <c r="H200" s="40">
        <f t="shared" si="7"/>
        <v>60.188829269167464</v>
      </c>
      <c r="I200" s="1">
        <v>199</v>
      </c>
    </row>
    <row r="201" spans="1:9" x14ac:dyDescent="0.25">
      <c r="A201" s="1">
        <v>68245</v>
      </c>
      <c r="B201" s="1" t="s">
        <v>832</v>
      </c>
      <c r="C201" s="1">
        <v>68</v>
      </c>
      <c r="D201" s="1" t="s">
        <v>350</v>
      </c>
      <c r="E201" s="26">
        <f>VLOOKUP(A201,'Índice de capacidades'!$A$3:$AI$1124,34,FALSE)</f>
        <v>13.869340239490732</v>
      </c>
      <c r="F201" s="26">
        <f>VLOOKUP(A201,'Índice de riesgo'!$A$2:$T$1123,19,FALSE)</f>
        <v>32.386931434091203</v>
      </c>
      <c r="G201" s="31">
        <f t="shared" si="6"/>
        <v>69.020907264227134</v>
      </c>
      <c r="H201" s="40">
        <f t="shared" si="7"/>
        <v>60.150760611286266</v>
      </c>
      <c r="I201" s="1">
        <v>200</v>
      </c>
    </row>
    <row r="202" spans="1:9" x14ac:dyDescent="0.25">
      <c r="A202" s="1">
        <v>5306</v>
      </c>
      <c r="B202" s="1" t="s">
        <v>366</v>
      </c>
      <c r="C202" s="1">
        <v>5</v>
      </c>
      <c r="D202" s="1" t="s">
        <v>15</v>
      </c>
      <c r="E202" s="26">
        <f>VLOOKUP(A202,'Índice de capacidades'!$A$3:$AI$1124,34,FALSE)</f>
        <v>27.207124647471499</v>
      </c>
      <c r="F202" s="26">
        <f>VLOOKUP(A202,'Índice de riesgo'!$A$2:$T$1123,19,FALSE)</f>
        <v>36.547050799209671</v>
      </c>
      <c r="G202" s="31">
        <f t="shared" si="6"/>
        <v>69.039875389959448</v>
      </c>
      <c r="H202" s="40">
        <f t="shared" si="7"/>
        <v>60.139809358788689</v>
      </c>
      <c r="I202" s="1">
        <v>201</v>
      </c>
    </row>
    <row r="203" spans="1:9" x14ac:dyDescent="0.25">
      <c r="A203" s="1">
        <v>15723</v>
      </c>
      <c r="B203" s="1" t="s">
        <v>384</v>
      </c>
      <c r="C203" s="1">
        <v>15</v>
      </c>
      <c r="D203" s="1" t="s">
        <v>827</v>
      </c>
      <c r="E203" s="26">
        <f>VLOOKUP(A203,'Índice de capacidades'!$A$3:$AI$1124,34,FALSE)</f>
        <v>12.341335250327919</v>
      </c>
      <c r="F203" s="26">
        <f>VLOOKUP(A203,'Índice de riesgo'!$A$2:$T$1123,19,FALSE)</f>
        <v>32.049017542596253</v>
      </c>
      <c r="G203" s="31">
        <f t="shared" si="6"/>
        <v>69.062613422077916</v>
      </c>
      <c r="H203" s="40">
        <f t="shared" si="7"/>
        <v>60.126681549824255</v>
      </c>
      <c r="I203" s="1">
        <v>202</v>
      </c>
    </row>
    <row r="204" spans="1:9" x14ac:dyDescent="0.25">
      <c r="A204" s="1">
        <v>68176</v>
      </c>
      <c r="B204" s="1" t="s">
        <v>436</v>
      </c>
      <c r="C204" s="1">
        <v>68</v>
      </c>
      <c r="D204" s="1" t="s">
        <v>350</v>
      </c>
      <c r="E204" s="26">
        <f>VLOOKUP(A204,'Índice de capacidades'!$A$3:$AI$1124,34,FALSE)</f>
        <v>12.412972477584683</v>
      </c>
      <c r="F204" s="26">
        <f>VLOOKUP(A204,'Índice de riesgo'!$A$2:$T$1123,19,FALSE)</f>
        <v>32.042874681878267</v>
      </c>
      <c r="G204" s="31">
        <f t="shared" si="6"/>
        <v>69.081493666771408</v>
      </c>
      <c r="H204" s="40">
        <f t="shared" si="7"/>
        <v>60.115781035468096</v>
      </c>
      <c r="I204" s="1">
        <v>203</v>
      </c>
    </row>
    <row r="205" spans="1:9" x14ac:dyDescent="0.25">
      <c r="A205" s="1">
        <v>19585</v>
      </c>
      <c r="B205" s="1" t="s">
        <v>1126</v>
      </c>
      <c r="C205" s="1">
        <v>19</v>
      </c>
      <c r="D205" s="1" t="s">
        <v>80</v>
      </c>
      <c r="E205" s="26">
        <f>VLOOKUP(A205,'Índice de capacidades'!$A$3:$AI$1124,34,FALSE)</f>
        <v>4.45841915951587</v>
      </c>
      <c r="F205" s="26">
        <f>VLOOKUP(A205,'Índice de riesgo'!$A$2:$T$1123,19,FALSE)</f>
        <v>31.042474219221706</v>
      </c>
      <c r="G205" s="31">
        <f t="shared" si="6"/>
        <v>69.101504058946801</v>
      </c>
      <c r="H205" s="40">
        <f t="shared" si="7"/>
        <v>60.104228030159049</v>
      </c>
      <c r="I205" s="1">
        <v>204</v>
      </c>
    </row>
    <row r="206" spans="1:9" x14ac:dyDescent="0.25">
      <c r="A206" s="1">
        <v>44378</v>
      </c>
      <c r="B206" s="1" t="s">
        <v>1161</v>
      </c>
      <c r="C206" s="1">
        <v>44</v>
      </c>
      <c r="D206" s="1" t="s">
        <v>23</v>
      </c>
      <c r="E206" s="26">
        <f>VLOOKUP(A206,'Índice de capacidades'!$A$3:$AI$1124,34,FALSE)</f>
        <v>17.168363113050177</v>
      </c>
      <c r="F206" s="26">
        <f>VLOOKUP(A206,'Índice de riesgo'!$A$2:$T$1123,19,FALSE)</f>
        <v>33.004037370025856</v>
      </c>
      <c r="G206" s="31">
        <f t="shared" si="6"/>
        <v>69.160767062681089</v>
      </c>
      <c r="H206" s="40">
        <f t="shared" si="7"/>
        <v>60.070012519000073</v>
      </c>
      <c r="I206" s="1">
        <v>205</v>
      </c>
    </row>
    <row r="207" spans="1:9" x14ac:dyDescent="0.25">
      <c r="A207" s="1">
        <v>13188</v>
      </c>
      <c r="B207" s="1" t="s">
        <v>306</v>
      </c>
      <c r="C207" s="1">
        <v>13</v>
      </c>
      <c r="D207" s="1" t="s">
        <v>222</v>
      </c>
      <c r="E207" s="26">
        <f>VLOOKUP(A207,'Índice de capacidades'!$A$3:$AI$1124,34,FALSE)</f>
        <v>28.428005951469039</v>
      </c>
      <c r="F207" s="26">
        <f>VLOOKUP(A207,'Índice de riesgo'!$A$2:$T$1123,19,FALSE)</f>
        <v>36.946311791130647</v>
      </c>
      <c r="G207" s="31">
        <f t="shared" si="6"/>
        <v>69.165881177919431</v>
      </c>
      <c r="H207" s="40">
        <f t="shared" si="7"/>
        <v>60.067059883190545</v>
      </c>
      <c r="I207" s="1">
        <v>206</v>
      </c>
    </row>
    <row r="208" spans="1:9" x14ac:dyDescent="0.25">
      <c r="A208" s="1">
        <v>20443</v>
      </c>
      <c r="B208" s="1" t="s">
        <v>761</v>
      </c>
      <c r="C208" s="1">
        <v>20</v>
      </c>
      <c r="D208" s="1" t="s">
        <v>28</v>
      </c>
      <c r="E208" s="26">
        <f>VLOOKUP(A208,'Índice de capacidades'!$A$3:$AI$1124,34,FALSE)</f>
        <v>26.63632770308438</v>
      </c>
      <c r="F208" s="26">
        <f>VLOOKUP(A208,'Índice de riesgo'!$A$2:$T$1123,19,FALSE)</f>
        <v>36.153444831188409</v>
      </c>
      <c r="G208" s="31">
        <f t="shared" si="6"/>
        <v>69.180030069595972</v>
      </c>
      <c r="H208" s="40">
        <f t="shared" si="7"/>
        <v>60.05889101677235</v>
      </c>
      <c r="I208" s="1">
        <v>207</v>
      </c>
    </row>
    <row r="209" spans="1:9" x14ac:dyDescent="0.25">
      <c r="A209" s="1">
        <v>25878</v>
      </c>
      <c r="B209" s="1" t="s">
        <v>391</v>
      </c>
      <c r="C209" s="1">
        <v>25</v>
      </c>
      <c r="D209" s="1" t="s">
        <v>61</v>
      </c>
      <c r="E209" s="26">
        <f>VLOOKUP(A209,'Índice de capacidades'!$A$3:$AI$1124,34,FALSE)</f>
        <v>12.452198348996694</v>
      </c>
      <c r="F209" s="26">
        <f>VLOOKUP(A209,'Índice de riesgo'!$A$2:$T$1123,19,FALSE)</f>
        <v>31.881083559475766</v>
      </c>
      <c r="G209" s="31">
        <f t="shared" si="6"/>
        <v>69.247700472679085</v>
      </c>
      <c r="H209" s="40">
        <f t="shared" si="7"/>
        <v>60.01982149133616</v>
      </c>
      <c r="I209" s="1">
        <v>208</v>
      </c>
    </row>
    <row r="210" spans="1:9" x14ac:dyDescent="0.25">
      <c r="A210" s="1">
        <v>25594</v>
      </c>
      <c r="B210" s="1" t="s">
        <v>329</v>
      </c>
      <c r="C210" s="1">
        <v>25</v>
      </c>
      <c r="D210" s="1" t="s">
        <v>61</v>
      </c>
      <c r="E210" s="26">
        <f>VLOOKUP(A210,'Índice de capacidades'!$A$3:$AI$1124,34,FALSE)</f>
        <v>21.735161968496229</v>
      </c>
      <c r="F210" s="26">
        <f>VLOOKUP(A210,'Índice de riesgo'!$A$2:$T$1123,19,FALSE)</f>
        <v>34.192228384338577</v>
      </c>
      <c r="G210" s="31">
        <f t="shared" si="6"/>
        <v>69.304257234428377</v>
      </c>
      <c r="H210" s="40">
        <f t="shared" si="7"/>
        <v>59.987168429715709</v>
      </c>
      <c r="I210" s="1">
        <v>209</v>
      </c>
    </row>
    <row r="211" spans="1:9" x14ac:dyDescent="0.25">
      <c r="A211" s="1">
        <v>20517</v>
      </c>
      <c r="B211" s="1" t="s">
        <v>36</v>
      </c>
      <c r="C211" s="1">
        <v>20</v>
      </c>
      <c r="D211" s="1" t="s">
        <v>28</v>
      </c>
      <c r="E211" s="26">
        <f>VLOOKUP(A211,'Índice de capacidades'!$A$3:$AI$1124,34,FALSE)</f>
        <v>15.489438002102338</v>
      </c>
      <c r="F211" s="26">
        <f>VLOOKUP(A211,'Índice de riesgo'!$A$2:$T$1123,19,FALSE)</f>
        <v>32.395294000428677</v>
      </c>
      <c r="G211" s="31">
        <f t="shared" si="6"/>
        <v>69.356463021909121</v>
      </c>
      <c r="H211" s="40">
        <f t="shared" si="7"/>
        <v>59.957027404260444</v>
      </c>
      <c r="I211" s="1">
        <v>210</v>
      </c>
    </row>
    <row r="212" spans="1:9" x14ac:dyDescent="0.25">
      <c r="A212" s="1">
        <v>85015</v>
      </c>
      <c r="B212" s="1" t="s">
        <v>1198</v>
      </c>
      <c r="C212" s="1">
        <v>85</v>
      </c>
      <c r="D212" s="1" t="s">
        <v>114</v>
      </c>
      <c r="E212" s="26">
        <f>VLOOKUP(A212,'Índice de capacidades'!$A$3:$AI$1124,34,FALSE)</f>
        <v>23.488107489866138</v>
      </c>
      <c r="F212" s="26">
        <f>VLOOKUP(A212,'Índice de riesgo'!$A$2:$T$1123,19,FALSE)</f>
        <v>34.668988992870695</v>
      </c>
      <c r="G212" s="31">
        <f t="shared" si="6"/>
        <v>69.425011290378308</v>
      </c>
      <c r="H212" s="40">
        <f t="shared" si="7"/>
        <v>59.917451043007276</v>
      </c>
      <c r="I212" s="1">
        <v>211</v>
      </c>
    </row>
    <row r="213" spans="1:9" x14ac:dyDescent="0.25">
      <c r="A213" s="1">
        <v>85315</v>
      </c>
      <c r="B213" s="1" t="s">
        <v>287</v>
      </c>
      <c r="C213" s="1">
        <v>85</v>
      </c>
      <c r="D213" s="1" t="s">
        <v>114</v>
      </c>
      <c r="E213" s="26">
        <f>VLOOKUP(A213,'Índice de capacidades'!$A$3:$AI$1124,34,FALSE)</f>
        <v>16.174798916274788</v>
      </c>
      <c r="F213" s="26">
        <f>VLOOKUP(A213,'Índice de riesgo'!$A$2:$T$1123,19,FALSE)</f>
        <v>32.462909000566462</v>
      </c>
      <c r="G213" s="31">
        <f t="shared" si="6"/>
        <v>69.446978196662315</v>
      </c>
      <c r="H213" s="40">
        <f t="shared" si="7"/>
        <v>59.904768443750946</v>
      </c>
      <c r="I213" s="1">
        <v>212</v>
      </c>
    </row>
    <row r="214" spans="1:9" x14ac:dyDescent="0.25">
      <c r="A214" s="1">
        <v>13655</v>
      </c>
      <c r="B214" s="1" t="s">
        <v>245</v>
      </c>
      <c r="C214" s="1">
        <v>13</v>
      </c>
      <c r="D214" s="1" t="s">
        <v>222</v>
      </c>
      <c r="E214" s="26">
        <f>VLOOKUP(A214,'Índice de capacidades'!$A$3:$AI$1124,34,FALSE)</f>
        <v>8.0157676718490354</v>
      </c>
      <c r="F214" s="26">
        <f>VLOOKUP(A214,'Índice de riesgo'!$A$2:$T$1123,19,FALSE)</f>
        <v>30.970685878392594</v>
      </c>
      <c r="G214" s="31">
        <f t="shared" si="6"/>
        <v>69.493156062080004</v>
      </c>
      <c r="H214" s="40">
        <f t="shared" si="7"/>
        <v>59.878107640721431</v>
      </c>
      <c r="I214" s="1">
        <v>213</v>
      </c>
    </row>
    <row r="215" spans="1:9" x14ac:dyDescent="0.25">
      <c r="A215" s="1">
        <v>5315</v>
      </c>
      <c r="B215" s="1" t="s">
        <v>88</v>
      </c>
      <c r="C215" s="1">
        <v>5</v>
      </c>
      <c r="D215" s="1" t="s">
        <v>15</v>
      </c>
      <c r="E215" s="26">
        <f>VLOOKUP(A215,'Índice de capacidades'!$A$3:$AI$1124,34,FALSE)</f>
        <v>32.202354741175419</v>
      </c>
      <c r="F215" s="26">
        <f>VLOOKUP(A215,'Índice de riesgo'!$A$2:$T$1123,19,FALSE)</f>
        <v>38.369253263053665</v>
      </c>
      <c r="G215" s="31">
        <f t="shared" si="6"/>
        <v>69.536613335926305</v>
      </c>
      <c r="H215" s="40">
        <f t="shared" si="7"/>
        <v>59.853017571968024</v>
      </c>
      <c r="I215" s="1">
        <v>214</v>
      </c>
    </row>
    <row r="216" spans="1:9" x14ac:dyDescent="0.25">
      <c r="A216" s="1">
        <v>5361</v>
      </c>
      <c r="B216" s="1" t="s">
        <v>282</v>
      </c>
      <c r="C216" s="1">
        <v>5</v>
      </c>
      <c r="D216" s="1" t="s">
        <v>15</v>
      </c>
      <c r="E216" s="26">
        <f>VLOOKUP(A216,'Índice de capacidades'!$A$3:$AI$1124,34,FALSE)</f>
        <v>14.105586411224783</v>
      </c>
      <c r="F216" s="26">
        <f>VLOOKUP(A216,'Índice de riesgo'!$A$2:$T$1123,19,FALSE)</f>
        <v>31.903530254784577</v>
      </c>
      <c r="G216" s="31">
        <f t="shared" si="6"/>
        <v>69.54205029883407</v>
      </c>
      <c r="H216" s="40">
        <f t="shared" si="7"/>
        <v>59.849878539969659</v>
      </c>
      <c r="I216" s="1">
        <v>215</v>
      </c>
    </row>
    <row r="217" spans="1:9" x14ac:dyDescent="0.25">
      <c r="A217" s="1">
        <v>19548</v>
      </c>
      <c r="B217" s="1" t="s">
        <v>389</v>
      </c>
      <c r="C217" s="1">
        <v>19</v>
      </c>
      <c r="D217" s="1" t="s">
        <v>80</v>
      </c>
      <c r="E217" s="26">
        <f>VLOOKUP(A217,'Índice de capacidades'!$A$3:$AI$1124,34,FALSE)</f>
        <v>18.917912012779215</v>
      </c>
      <c r="F217" s="26">
        <f>VLOOKUP(A217,'Índice de riesgo'!$A$2:$T$1123,19,FALSE)</f>
        <v>32.975483760696548</v>
      </c>
      <c r="G217" s="31">
        <f t="shared" si="6"/>
        <v>69.643184677582823</v>
      </c>
      <c r="H217" s="40">
        <f t="shared" si="7"/>
        <v>59.791488579174732</v>
      </c>
      <c r="I217" s="1">
        <v>216</v>
      </c>
    </row>
    <row r="218" spans="1:9" x14ac:dyDescent="0.25">
      <c r="A218" s="1">
        <v>44279</v>
      </c>
      <c r="B218" s="1" t="s">
        <v>83</v>
      </c>
      <c r="C218" s="1">
        <v>44</v>
      </c>
      <c r="D218" s="1" t="s">
        <v>23</v>
      </c>
      <c r="E218" s="26">
        <f>VLOOKUP(A218,'Índice de capacidades'!$A$3:$AI$1124,34,FALSE)</f>
        <v>14.614028075383919</v>
      </c>
      <c r="F218" s="26">
        <f>VLOOKUP(A218,'Índice de riesgo'!$A$2:$T$1123,19,FALSE)</f>
        <v>31.806966644122426</v>
      </c>
      <c r="G218" s="31">
        <f t="shared" si="6"/>
        <v>69.74137663441941</v>
      </c>
      <c r="H218" s="40">
        <f t="shared" si="7"/>
        <v>59.734797426462883</v>
      </c>
      <c r="I218" s="1">
        <v>217</v>
      </c>
    </row>
    <row r="219" spans="1:9" x14ac:dyDescent="0.25">
      <c r="A219" s="1">
        <v>70678</v>
      </c>
      <c r="B219" s="1" t="s">
        <v>417</v>
      </c>
      <c r="C219" s="1">
        <v>70</v>
      </c>
      <c r="D219" s="1" t="s">
        <v>214</v>
      </c>
      <c r="E219" s="26">
        <f>VLOOKUP(A219,'Índice de capacidades'!$A$3:$AI$1124,34,FALSE)</f>
        <v>5.1432536640417341</v>
      </c>
      <c r="F219" s="26">
        <f>VLOOKUP(A219,'Índice de riesgo'!$A$2:$T$1123,19,FALSE)</f>
        <v>30.392116920309785</v>
      </c>
      <c r="G219" s="31">
        <f t="shared" si="6"/>
        <v>69.797639251542748</v>
      </c>
      <c r="H219" s="40">
        <f t="shared" si="7"/>
        <v>59.702314189321406</v>
      </c>
      <c r="I219" s="1">
        <v>218</v>
      </c>
    </row>
    <row r="220" spans="1:9" x14ac:dyDescent="0.25">
      <c r="A220" s="1">
        <v>5197</v>
      </c>
      <c r="B220" s="1" t="s">
        <v>164</v>
      </c>
      <c r="C220" s="1">
        <v>5</v>
      </c>
      <c r="D220" s="1" t="s">
        <v>15</v>
      </c>
      <c r="E220" s="26">
        <f>VLOOKUP(A220,'Índice de capacidades'!$A$3:$AI$1124,34,FALSE)</f>
        <v>10.710724040879276</v>
      </c>
      <c r="F220" s="26">
        <f>VLOOKUP(A220,'Índice de riesgo'!$A$2:$T$1123,19,FALSE)</f>
        <v>30.972592287779133</v>
      </c>
      <c r="G220" s="31">
        <f t="shared" si="6"/>
        <v>69.853436744007354</v>
      </c>
      <c r="H220" s="40">
        <f t="shared" si="7"/>
        <v>59.670099492026864</v>
      </c>
      <c r="I220" s="1">
        <v>219</v>
      </c>
    </row>
    <row r="221" spans="1:9" x14ac:dyDescent="0.25">
      <c r="A221" s="1">
        <v>25489</v>
      </c>
      <c r="B221" s="1" t="s">
        <v>368</v>
      </c>
      <c r="C221" s="1">
        <v>25</v>
      </c>
      <c r="D221" s="1" t="s">
        <v>61</v>
      </c>
      <c r="E221" s="26">
        <f>VLOOKUP(A221,'Índice de capacidades'!$A$3:$AI$1124,34,FALSE)</f>
        <v>21.069401623223335</v>
      </c>
      <c r="F221" s="26">
        <f>VLOOKUP(A221,'Índice de riesgo'!$A$2:$T$1123,19,FALSE)</f>
        <v>33.348942143172884</v>
      </c>
      <c r="G221" s="31">
        <f t="shared" si="6"/>
        <v>69.90195418008571</v>
      </c>
      <c r="H221" s="40">
        <f t="shared" si="7"/>
        <v>59.642087937246636</v>
      </c>
      <c r="I221" s="1">
        <v>220</v>
      </c>
    </row>
    <row r="222" spans="1:9" x14ac:dyDescent="0.25">
      <c r="A222" s="1">
        <v>76041</v>
      </c>
      <c r="B222" s="1" t="s">
        <v>264</v>
      </c>
      <c r="C222" s="1">
        <v>76</v>
      </c>
      <c r="D222" s="1" t="s">
        <v>57</v>
      </c>
      <c r="E222" s="26">
        <f>VLOOKUP(A222,'Índice de capacidades'!$A$3:$AI$1124,34,FALSE)</f>
        <v>24.980879376393286</v>
      </c>
      <c r="F222" s="26">
        <f>VLOOKUP(A222,'Índice de riesgo'!$A$2:$T$1123,19,FALSE)</f>
        <v>34.650251652479312</v>
      </c>
      <c r="G222" s="31">
        <f t="shared" si="6"/>
        <v>69.961660525620701</v>
      </c>
      <c r="H222" s="40">
        <f t="shared" si="7"/>
        <v>59.607616462579671</v>
      </c>
      <c r="I222" s="1">
        <v>221</v>
      </c>
    </row>
    <row r="223" spans="1:9" x14ac:dyDescent="0.25">
      <c r="A223" s="1">
        <v>17050</v>
      </c>
      <c r="B223" s="1" t="s">
        <v>261</v>
      </c>
      <c r="C223" s="1">
        <v>17</v>
      </c>
      <c r="D223" s="1" t="s">
        <v>96</v>
      </c>
      <c r="E223" s="26">
        <f>VLOOKUP(A223,'Índice de capacidades'!$A$3:$AI$1124,34,FALSE)</f>
        <v>23.666104677747278</v>
      </c>
      <c r="F223" s="26">
        <f>VLOOKUP(A223,'Índice de riesgo'!$A$2:$T$1123,19,FALSE)</f>
        <v>34.150008988857202</v>
      </c>
      <c r="G223" s="31">
        <f t="shared" si="6"/>
        <v>69.973608073227723</v>
      </c>
      <c r="H223" s="40">
        <f t="shared" si="7"/>
        <v>59.600718542752595</v>
      </c>
      <c r="I223" s="1">
        <v>222</v>
      </c>
    </row>
    <row r="224" spans="1:9" x14ac:dyDescent="0.25">
      <c r="A224" s="1">
        <v>81591</v>
      </c>
      <c r="B224" s="1" t="s">
        <v>346</v>
      </c>
      <c r="C224" s="1">
        <v>81</v>
      </c>
      <c r="D224" s="1" t="s">
        <v>104</v>
      </c>
      <c r="E224" s="26">
        <f>VLOOKUP(A224,'Índice de capacidades'!$A$3:$AI$1124,34,FALSE)</f>
        <v>24.886621246280193</v>
      </c>
      <c r="F224" s="26">
        <f>VLOOKUP(A224,'Índice de riesgo'!$A$2:$T$1123,19,FALSE)</f>
        <v>34.532198395912495</v>
      </c>
      <c r="G224" s="31">
        <f t="shared" si="6"/>
        <v>70.038396354627977</v>
      </c>
      <c r="H224" s="40">
        <f t="shared" si="7"/>
        <v>59.563313011045828</v>
      </c>
      <c r="I224" s="1">
        <v>223</v>
      </c>
    </row>
    <row r="225" spans="1:9" x14ac:dyDescent="0.25">
      <c r="A225" s="1">
        <v>52473</v>
      </c>
      <c r="B225" s="1" t="s">
        <v>362</v>
      </c>
      <c r="C225" s="1">
        <v>52</v>
      </c>
      <c r="D225" s="1" t="s">
        <v>18</v>
      </c>
      <c r="E225" s="26">
        <f>VLOOKUP(A225,'Índice de capacidades'!$A$3:$AI$1124,34,FALSE)</f>
        <v>22.575298672667966</v>
      </c>
      <c r="F225" s="26">
        <f>VLOOKUP(A225,'Índice de riesgo'!$A$2:$T$1123,19,FALSE)</f>
        <v>33.666995401032921</v>
      </c>
      <c r="G225" s="31">
        <f t="shared" si="6"/>
        <v>70.069334300296816</v>
      </c>
      <c r="H225" s="40">
        <f t="shared" si="7"/>
        <v>59.545450979785755</v>
      </c>
      <c r="I225" s="1">
        <v>224</v>
      </c>
    </row>
    <row r="226" spans="1:9" x14ac:dyDescent="0.25">
      <c r="A226" s="1">
        <v>19392</v>
      </c>
      <c r="B226" s="1" t="s">
        <v>450</v>
      </c>
      <c r="C226" s="1">
        <v>19</v>
      </c>
      <c r="D226" s="1" t="s">
        <v>80</v>
      </c>
      <c r="E226" s="26">
        <f>VLOOKUP(A226,'Índice de capacidades'!$A$3:$AI$1124,34,FALSE)</f>
        <v>5.7238871177781236</v>
      </c>
      <c r="F226" s="26">
        <f>VLOOKUP(A226,'Índice de riesgo'!$A$2:$T$1123,19,FALSE)</f>
        <v>29.963288065591264</v>
      </c>
      <c r="G226" s="31">
        <f t="shared" si="6"/>
        <v>70.270220593935946</v>
      </c>
      <c r="H226" s="40">
        <f t="shared" si="7"/>
        <v>59.429469224076705</v>
      </c>
      <c r="I226" s="1">
        <v>225</v>
      </c>
    </row>
    <row r="227" spans="1:9" x14ac:dyDescent="0.25">
      <c r="A227" s="1">
        <v>52110</v>
      </c>
      <c r="B227" s="1" t="s">
        <v>284</v>
      </c>
      <c r="C227" s="1">
        <v>52</v>
      </c>
      <c r="D227" s="1" t="s">
        <v>18</v>
      </c>
      <c r="E227" s="26">
        <f>VLOOKUP(A227,'Índice de capacidades'!$A$3:$AI$1124,34,FALSE)</f>
        <v>15.790907274494408</v>
      </c>
      <c r="F227" s="26">
        <f>VLOOKUP(A227,'Índice de riesgo'!$A$2:$T$1123,19,FALSE)</f>
        <v>31.508131576914224</v>
      </c>
      <c r="G227" s="31">
        <f t="shared" si="6"/>
        <v>70.288610689335542</v>
      </c>
      <c r="H227" s="40">
        <f t="shared" si="7"/>
        <v>59.418851697547318</v>
      </c>
      <c r="I227" s="1">
        <v>226</v>
      </c>
    </row>
    <row r="228" spans="1:9" x14ac:dyDescent="0.25">
      <c r="A228" s="1">
        <v>50370</v>
      </c>
      <c r="B228" s="1" t="s">
        <v>352</v>
      </c>
      <c r="C228" s="1">
        <v>50</v>
      </c>
      <c r="D228" s="1" t="s">
        <v>145</v>
      </c>
      <c r="E228" s="26">
        <f>VLOOKUP(A228,'Índice de capacidades'!$A$3:$AI$1124,34,FALSE)</f>
        <v>24.620473848791924</v>
      </c>
      <c r="F228" s="26">
        <f>VLOOKUP(A228,'Índice de riesgo'!$A$2:$T$1123,19,FALSE)</f>
        <v>34.075619653376734</v>
      </c>
      <c r="G228" s="31">
        <f t="shared" si="6"/>
        <v>70.371810099110675</v>
      </c>
      <c r="H228" s="40">
        <f t="shared" si="7"/>
        <v>59.370816495917225</v>
      </c>
      <c r="I228" s="1">
        <v>227</v>
      </c>
    </row>
    <row r="229" spans="1:9" x14ac:dyDescent="0.25">
      <c r="A229" s="1">
        <v>17433</v>
      </c>
      <c r="B229" s="1" t="s">
        <v>95</v>
      </c>
      <c r="C229" s="1">
        <v>17</v>
      </c>
      <c r="D229" s="1" t="s">
        <v>96</v>
      </c>
      <c r="E229" s="26">
        <f>VLOOKUP(A229,'Índice de capacidades'!$A$3:$AI$1124,34,FALSE)</f>
        <v>27.146793413623545</v>
      </c>
      <c r="F229" s="26">
        <f>VLOOKUP(A229,'Índice de riesgo'!$A$2:$T$1123,19,FALSE)</f>
        <v>34.93794063778806</v>
      </c>
      <c r="G229" s="31">
        <f t="shared" si="6"/>
        <v>70.498368499518804</v>
      </c>
      <c r="H229" s="40">
        <f t="shared" si="7"/>
        <v>59.297747969373383</v>
      </c>
      <c r="I229" s="1">
        <v>228</v>
      </c>
    </row>
    <row r="230" spans="1:9" x14ac:dyDescent="0.25">
      <c r="A230" s="1">
        <v>15550</v>
      </c>
      <c r="B230" s="1" t="s">
        <v>1114</v>
      </c>
      <c r="C230" s="1">
        <v>15</v>
      </c>
      <c r="D230" s="1" t="s">
        <v>827</v>
      </c>
      <c r="E230" s="26">
        <f>VLOOKUP(A230,'Índice de capacidades'!$A$3:$AI$1124,34,FALSE)</f>
        <v>41.376263242645379</v>
      </c>
      <c r="F230" s="26">
        <f>VLOOKUP(A230,'Índice de riesgo'!$A$2:$T$1123,19,FALSE)</f>
        <v>42.79064803324291</v>
      </c>
      <c r="G230" s="31">
        <f t="shared" si="6"/>
        <v>70.603860463723791</v>
      </c>
      <c r="H230" s="40">
        <f t="shared" si="7"/>
        <v>59.236842155442289</v>
      </c>
      <c r="I230" s="1">
        <v>229</v>
      </c>
    </row>
    <row r="231" spans="1:9" x14ac:dyDescent="0.25">
      <c r="A231" s="1">
        <v>27745</v>
      </c>
      <c r="B231" s="1" t="s">
        <v>78</v>
      </c>
      <c r="C231" s="1">
        <v>27</v>
      </c>
      <c r="D231" s="1" t="s">
        <v>1145</v>
      </c>
      <c r="E231" s="26">
        <f>VLOOKUP(A231,'Índice de capacidades'!$A$3:$AI$1124,34,FALSE)</f>
        <v>14.777031477624272</v>
      </c>
      <c r="F231" s="26">
        <f>VLOOKUP(A231,'Índice de riesgo'!$A$2:$T$1123,19,FALSE)</f>
        <v>30.933005269085722</v>
      </c>
      <c r="G231" s="31">
        <f t="shared" si="6"/>
        <v>70.630095713164934</v>
      </c>
      <c r="H231" s="40">
        <f t="shared" si="7"/>
        <v>59.221695227115191</v>
      </c>
      <c r="I231" s="1">
        <v>230</v>
      </c>
    </row>
    <row r="232" spans="1:9" x14ac:dyDescent="0.25">
      <c r="A232" s="1">
        <v>68152</v>
      </c>
      <c r="B232" s="1" t="s">
        <v>599</v>
      </c>
      <c r="C232" s="1">
        <v>68</v>
      </c>
      <c r="D232" s="1" t="s">
        <v>350</v>
      </c>
      <c r="E232" s="26">
        <f>VLOOKUP(A232,'Índice de capacidades'!$A$3:$AI$1124,34,FALSE)</f>
        <v>10.826640840468105</v>
      </c>
      <c r="F232" s="26">
        <f>VLOOKUP(A232,'Índice de riesgo'!$A$2:$T$1123,19,FALSE)</f>
        <v>30.146783734555676</v>
      </c>
      <c r="G232" s="31">
        <f t="shared" si="6"/>
        <v>70.687254682265234</v>
      </c>
      <c r="H232" s="40">
        <f t="shared" si="7"/>
        <v>59.188694480918528</v>
      </c>
      <c r="I232" s="1">
        <v>231</v>
      </c>
    </row>
    <row r="233" spans="1:9" x14ac:dyDescent="0.25">
      <c r="A233" s="1">
        <v>17541</v>
      </c>
      <c r="B233" s="1" t="s">
        <v>194</v>
      </c>
      <c r="C233" s="1">
        <v>17</v>
      </c>
      <c r="D233" s="1" t="s">
        <v>96</v>
      </c>
      <c r="E233" s="26">
        <f>VLOOKUP(A233,'Índice de capacidades'!$A$3:$AI$1124,34,FALSE)</f>
        <v>25.195660601664599</v>
      </c>
      <c r="F233" s="26">
        <f>VLOOKUP(A233,'Índice de riesgo'!$A$2:$T$1123,19,FALSE)</f>
        <v>33.941286736489914</v>
      </c>
      <c r="G233" s="31">
        <f t="shared" si="6"/>
        <v>70.700600500879176</v>
      </c>
      <c r="H233" s="40">
        <f t="shared" si="7"/>
        <v>59.180989268949212</v>
      </c>
      <c r="I233" s="1">
        <v>232</v>
      </c>
    </row>
    <row r="234" spans="1:9" x14ac:dyDescent="0.25">
      <c r="A234" s="1">
        <v>5576</v>
      </c>
      <c r="B234" s="1" t="s">
        <v>274</v>
      </c>
      <c r="C234" s="1">
        <v>5</v>
      </c>
      <c r="D234" s="1" t="s">
        <v>15</v>
      </c>
      <c r="E234" s="26">
        <f>VLOOKUP(A234,'Índice de capacidades'!$A$3:$AI$1124,34,FALSE)</f>
        <v>17.25165202228348</v>
      </c>
      <c r="F234" s="26">
        <f>VLOOKUP(A234,'Índice de riesgo'!$A$2:$T$1123,19,FALSE)</f>
        <v>31.38792053709955</v>
      </c>
      <c r="G234" s="31">
        <f t="shared" si="6"/>
        <v>70.747699225637888</v>
      </c>
      <c r="H234" s="40">
        <f t="shared" si="7"/>
        <v>59.153796807531279</v>
      </c>
      <c r="I234" s="1">
        <v>233</v>
      </c>
    </row>
    <row r="235" spans="1:9" x14ac:dyDescent="0.25">
      <c r="A235" s="1">
        <v>52233</v>
      </c>
      <c r="B235" s="1" t="s">
        <v>215</v>
      </c>
      <c r="C235" s="1">
        <v>52</v>
      </c>
      <c r="D235" s="1" t="s">
        <v>18</v>
      </c>
      <c r="E235" s="26">
        <f>VLOOKUP(A235,'Índice de capacidades'!$A$3:$AI$1124,34,FALSE)</f>
        <v>12.579167615639012</v>
      </c>
      <c r="F235" s="26">
        <f>VLOOKUP(A235,'Índice de riesgo'!$A$2:$T$1123,19,FALSE)</f>
        <v>30.362595078238513</v>
      </c>
      <c r="G235" s="31">
        <f t="shared" si="6"/>
        <v>70.764423421234156</v>
      </c>
      <c r="H235" s="40">
        <f t="shared" si="7"/>
        <v>59.144141088701808</v>
      </c>
      <c r="I235" s="1">
        <v>234</v>
      </c>
    </row>
    <row r="236" spans="1:9" x14ac:dyDescent="0.25">
      <c r="A236" s="1">
        <v>19760</v>
      </c>
      <c r="B236" s="1" t="s">
        <v>1127</v>
      </c>
      <c r="C236" s="1">
        <v>19</v>
      </c>
      <c r="D236" s="1" t="s">
        <v>80</v>
      </c>
      <c r="E236" s="26">
        <f>VLOOKUP(A236,'Índice de capacidades'!$A$3:$AI$1124,34,FALSE)</f>
        <v>2.4312467124845183</v>
      </c>
      <c r="F236" s="26">
        <f>VLOOKUP(A236,'Índice de riesgo'!$A$2:$T$1123,19,FALSE)</f>
        <v>29.200812307943824</v>
      </c>
      <c r="G236" s="31">
        <f t="shared" si="6"/>
        <v>70.84091994343359</v>
      </c>
      <c r="H236" s="40">
        <f t="shared" si="7"/>
        <v>59.099975801017891</v>
      </c>
      <c r="I236" s="1">
        <v>235</v>
      </c>
    </row>
    <row r="237" spans="1:9" x14ac:dyDescent="0.25">
      <c r="A237" s="1">
        <v>25649</v>
      </c>
      <c r="B237" s="1" t="s">
        <v>155</v>
      </c>
      <c r="C237" s="1">
        <v>25</v>
      </c>
      <c r="D237" s="1" t="s">
        <v>61</v>
      </c>
      <c r="E237" s="26">
        <f>VLOOKUP(A237,'Índice de capacidades'!$A$3:$AI$1124,34,FALSE)</f>
        <v>10.917480268657608</v>
      </c>
      <c r="F237" s="26">
        <f>VLOOKUP(A237,'Índice de riesgo'!$A$2:$T$1123,19,FALSE)</f>
        <v>29.939514927237919</v>
      </c>
      <c r="G237" s="31">
        <f t="shared" si="6"/>
        <v>70.906014865082113</v>
      </c>
      <c r="H237" s="40">
        <f t="shared" si="7"/>
        <v>59.062393230481234</v>
      </c>
      <c r="I237" s="1">
        <v>236</v>
      </c>
    </row>
    <row r="238" spans="1:9" x14ac:dyDescent="0.25">
      <c r="A238" s="1">
        <v>23580</v>
      </c>
      <c r="B238" s="1" t="s">
        <v>338</v>
      </c>
      <c r="C238" s="1">
        <v>23</v>
      </c>
      <c r="D238" s="1" t="s">
        <v>410</v>
      </c>
      <c r="E238" s="26">
        <f>VLOOKUP(A238,'Índice de capacidades'!$A$3:$AI$1124,34,FALSE)</f>
        <v>8.4961780296918299</v>
      </c>
      <c r="F238" s="26">
        <f>VLOOKUP(A238,'Índice de riesgo'!$A$2:$T$1123,19,FALSE)</f>
        <v>29.592538707299919</v>
      </c>
      <c r="G238" s="31">
        <f t="shared" si="6"/>
        <v>70.918232118371918</v>
      </c>
      <c r="H238" s="40">
        <f t="shared" si="7"/>
        <v>59.055339596005609</v>
      </c>
      <c r="I238" s="1">
        <v>237</v>
      </c>
    </row>
    <row r="239" spans="1:9" x14ac:dyDescent="0.25">
      <c r="A239" s="1">
        <v>23168</v>
      </c>
      <c r="B239" s="1" t="s">
        <v>1131</v>
      </c>
      <c r="C239" s="1">
        <v>23</v>
      </c>
      <c r="D239" s="1" t="s">
        <v>410</v>
      </c>
      <c r="E239" s="26">
        <f>VLOOKUP(A239,'Índice de capacidades'!$A$3:$AI$1124,34,FALSE)</f>
        <v>6.260190769234085</v>
      </c>
      <c r="F239" s="26">
        <f>VLOOKUP(A239,'Índice de riesgo'!$A$2:$T$1123,19,FALSE)</f>
        <v>29.285723319123747</v>
      </c>
      <c r="G239" s="31">
        <f t="shared" si="6"/>
        <v>70.990836838050612</v>
      </c>
      <c r="H239" s="40">
        <f t="shared" si="7"/>
        <v>59.013421241554674</v>
      </c>
      <c r="I239" s="1">
        <v>238</v>
      </c>
    </row>
    <row r="240" spans="1:9" x14ac:dyDescent="0.25">
      <c r="A240" s="1">
        <v>15832</v>
      </c>
      <c r="B240" s="1" t="s">
        <v>320</v>
      </c>
      <c r="C240" s="1">
        <v>15</v>
      </c>
      <c r="D240" s="1" t="s">
        <v>827</v>
      </c>
      <c r="E240" s="26">
        <f>VLOOKUP(A240,'Índice de capacidades'!$A$3:$AI$1124,34,FALSE)</f>
        <v>22.679619774010281</v>
      </c>
      <c r="F240" s="26">
        <f>VLOOKUP(A240,'Índice de riesgo'!$A$2:$T$1123,19,FALSE)</f>
        <v>32.618048259031099</v>
      </c>
      <c r="G240" s="31">
        <f t="shared" si="6"/>
        <v>71.096361183368174</v>
      </c>
      <c r="H240" s="40">
        <f t="shared" si="7"/>
        <v>58.952496732379522</v>
      </c>
      <c r="I240" s="1">
        <v>239</v>
      </c>
    </row>
    <row r="241" spans="1:9" x14ac:dyDescent="0.25">
      <c r="A241" s="1">
        <v>68370</v>
      </c>
      <c r="B241" s="1" t="s">
        <v>488</v>
      </c>
      <c r="C241" s="1">
        <v>68</v>
      </c>
      <c r="D241" s="1" t="s">
        <v>350</v>
      </c>
      <c r="E241" s="26">
        <f>VLOOKUP(A241,'Índice de capacidades'!$A$3:$AI$1124,34,FALSE)</f>
        <v>14.840851136058619</v>
      </c>
      <c r="F241" s="26">
        <f>VLOOKUP(A241,'Índice de riesgo'!$A$2:$T$1123,19,FALSE)</f>
        <v>30.452109422025902</v>
      </c>
      <c r="G241" s="31">
        <f t="shared" si="6"/>
        <v>71.113711380355554</v>
      </c>
      <c r="H241" s="40">
        <f t="shared" si="7"/>
        <v>58.942479591478367</v>
      </c>
      <c r="I241" s="1">
        <v>240</v>
      </c>
    </row>
    <row r="242" spans="1:9" x14ac:dyDescent="0.25">
      <c r="A242" s="1">
        <v>54003</v>
      </c>
      <c r="B242" s="1" t="s">
        <v>1182</v>
      </c>
      <c r="C242" s="1">
        <v>54</v>
      </c>
      <c r="D242" s="1" t="s">
        <v>12</v>
      </c>
      <c r="E242" s="26">
        <f>VLOOKUP(A242,'Índice de capacidades'!$A$3:$AI$1124,34,FALSE)</f>
        <v>8.4827778634403224</v>
      </c>
      <c r="F242" s="26">
        <f>VLOOKUP(A242,'Índice de riesgo'!$A$2:$T$1123,19,FALSE)</f>
        <v>29.335496443409394</v>
      </c>
      <c r="G242" s="31">
        <f t="shared" si="6"/>
        <v>71.171831388407298</v>
      </c>
      <c r="H242" s="40">
        <f t="shared" si="7"/>
        <v>58.908923989184395</v>
      </c>
      <c r="I242" s="1">
        <v>241</v>
      </c>
    </row>
    <row r="243" spans="1:9" x14ac:dyDescent="0.25">
      <c r="A243" s="1">
        <v>5887</v>
      </c>
      <c r="B243" s="1" t="s">
        <v>109</v>
      </c>
      <c r="C243" s="1">
        <v>5</v>
      </c>
      <c r="D243" s="1" t="s">
        <v>15</v>
      </c>
      <c r="E243" s="26">
        <f>VLOOKUP(A243,'Índice de capacidades'!$A$3:$AI$1124,34,FALSE)</f>
        <v>28.095066899183173</v>
      </c>
      <c r="F243" s="26">
        <f>VLOOKUP(A243,'Índice de riesgo'!$A$2:$T$1123,19,FALSE)</f>
        <v>34.531430207820421</v>
      </c>
      <c r="G243" s="31">
        <f t="shared" si="6"/>
        <v>71.242307758122678</v>
      </c>
      <c r="H243" s="40">
        <f t="shared" si="7"/>
        <v>58.868234438157707</v>
      </c>
      <c r="I243" s="1">
        <v>242</v>
      </c>
    </row>
    <row r="244" spans="1:9" x14ac:dyDescent="0.25">
      <c r="A244" s="1">
        <v>73226</v>
      </c>
      <c r="B244" s="1" t="s">
        <v>412</v>
      </c>
      <c r="C244" s="1">
        <v>73</v>
      </c>
      <c r="D244" s="1" t="s">
        <v>35</v>
      </c>
      <c r="E244" s="26">
        <f>VLOOKUP(A244,'Índice de capacidades'!$A$3:$AI$1124,34,FALSE)</f>
        <v>16.119772733301261</v>
      </c>
      <c r="F244" s="26">
        <f>VLOOKUP(A244,'Índice de riesgo'!$A$2:$T$1123,19,FALSE)</f>
        <v>30.544100716015205</v>
      </c>
      <c r="G244" s="31">
        <f t="shared" si="6"/>
        <v>71.301956623365683</v>
      </c>
      <c r="H244" s="40">
        <f t="shared" si="7"/>
        <v>58.833796149752807</v>
      </c>
      <c r="I244" s="1">
        <v>243</v>
      </c>
    </row>
    <row r="245" spans="1:9" x14ac:dyDescent="0.25">
      <c r="A245" s="1">
        <v>25299</v>
      </c>
      <c r="B245" s="1" t="s">
        <v>260</v>
      </c>
      <c r="C245" s="1">
        <v>25</v>
      </c>
      <c r="D245" s="1" t="s">
        <v>61</v>
      </c>
      <c r="E245" s="26">
        <f>VLOOKUP(A245,'Índice de capacidades'!$A$3:$AI$1124,34,FALSE)</f>
        <v>35.04589511543513</v>
      </c>
      <c r="F245" s="26">
        <f>VLOOKUP(A245,'Índice de riesgo'!$A$2:$T$1123,19,FALSE)</f>
        <v>37.888669168825125</v>
      </c>
      <c r="G245" s="31">
        <f t="shared" si="6"/>
        <v>71.316422947745593</v>
      </c>
      <c r="H245" s="40">
        <f t="shared" si="7"/>
        <v>58.825444013477878</v>
      </c>
      <c r="I245" s="1">
        <v>244</v>
      </c>
    </row>
    <row r="246" spans="1:9" x14ac:dyDescent="0.25">
      <c r="A246" s="1">
        <v>5138</v>
      </c>
      <c r="B246" s="1" t="s">
        <v>408</v>
      </c>
      <c r="C246" s="1">
        <v>5</v>
      </c>
      <c r="D246" s="1" t="s">
        <v>15</v>
      </c>
      <c r="E246" s="26">
        <f>VLOOKUP(A246,'Índice de capacidades'!$A$3:$AI$1124,34,FALSE)</f>
        <v>11.977543688750632</v>
      </c>
      <c r="F246" s="26">
        <f>VLOOKUP(A246,'Índice de riesgo'!$A$2:$T$1123,19,FALSE)</f>
        <v>29.644866965456394</v>
      </c>
      <c r="G246" s="31">
        <f t="shared" si="6"/>
        <v>71.367403603635864</v>
      </c>
      <c r="H246" s="40">
        <f t="shared" si="7"/>
        <v>58.796010318076164</v>
      </c>
      <c r="I246" s="1">
        <v>245</v>
      </c>
    </row>
    <row r="247" spans="1:9" x14ac:dyDescent="0.25">
      <c r="A247" s="1">
        <v>73352</v>
      </c>
      <c r="B247" s="1" t="s">
        <v>428</v>
      </c>
      <c r="C247" s="1">
        <v>73</v>
      </c>
      <c r="D247" s="1" t="s">
        <v>35</v>
      </c>
      <c r="E247" s="26">
        <f>VLOOKUP(A247,'Índice de capacidades'!$A$3:$AI$1124,34,FALSE)</f>
        <v>12.991611101290978</v>
      </c>
      <c r="F247" s="26">
        <f>VLOOKUP(A247,'Índice de riesgo'!$A$2:$T$1123,19,FALSE)</f>
        <v>29.771650348580604</v>
      </c>
      <c r="G247" s="31">
        <f t="shared" si="6"/>
        <v>71.419906565111134</v>
      </c>
      <c r="H247" s="40">
        <f t="shared" si="7"/>
        <v>58.765697719135154</v>
      </c>
      <c r="I247" s="1">
        <v>246</v>
      </c>
    </row>
    <row r="248" spans="1:9" x14ac:dyDescent="0.25">
      <c r="A248" s="1">
        <v>52256</v>
      </c>
      <c r="B248" s="1" t="s">
        <v>308</v>
      </c>
      <c r="C248" s="1">
        <v>52</v>
      </c>
      <c r="D248" s="1" t="s">
        <v>18</v>
      </c>
      <c r="E248" s="26">
        <f>VLOOKUP(A248,'Índice de capacidades'!$A$3:$AI$1124,34,FALSE)</f>
        <v>14.320006200537454</v>
      </c>
      <c r="F248" s="26">
        <f>VLOOKUP(A248,'Índice de riesgo'!$A$2:$T$1123,19,FALSE)</f>
        <v>29.984441837434073</v>
      </c>
      <c r="G248" s="31">
        <f t="shared" si="6"/>
        <v>71.464963180562009</v>
      </c>
      <c r="H248" s="40">
        <f t="shared" si="7"/>
        <v>58.739684270075834</v>
      </c>
      <c r="I248" s="1">
        <v>247</v>
      </c>
    </row>
    <row r="249" spans="1:9" x14ac:dyDescent="0.25">
      <c r="A249" s="1">
        <v>25372</v>
      </c>
      <c r="B249" s="1" t="s">
        <v>405</v>
      </c>
      <c r="C249" s="1">
        <v>25</v>
      </c>
      <c r="D249" s="1" t="s">
        <v>61</v>
      </c>
      <c r="E249" s="26">
        <f>VLOOKUP(A249,'Índice de capacidades'!$A$3:$AI$1124,34,FALSE)</f>
        <v>7.7698147803016493</v>
      </c>
      <c r="F249" s="26">
        <f>VLOOKUP(A249,'Índice de riesgo'!$A$2:$T$1123,19,FALSE)</f>
        <v>28.956241471077774</v>
      </c>
      <c r="G249" s="31">
        <f t="shared" si="6"/>
        <v>71.467374707876345</v>
      </c>
      <c r="H249" s="40">
        <f t="shared" si="7"/>
        <v>58.738291974131741</v>
      </c>
      <c r="I249" s="1">
        <v>248</v>
      </c>
    </row>
    <row r="250" spans="1:9" x14ac:dyDescent="0.25">
      <c r="A250" s="1">
        <v>27430</v>
      </c>
      <c r="B250" s="1" t="s">
        <v>1155</v>
      </c>
      <c r="C250" s="1">
        <v>27</v>
      </c>
      <c r="D250" s="1" t="s">
        <v>1145</v>
      </c>
      <c r="E250" s="26">
        <f>VLOOKUP(A250,'Índice de capacidades'!$A$3:$AI$1124,34,FALSE)</f>
        <v>20.926286918211268</v>
      </c>
      <c r="F250" s="26">
        <f>VLOOKUP(A250,'Índice de riesgo'!$A$2:$T$1123,19,FALSE)</f>
        <v>31.605140433006536</v>
      </c>
      <c r="G250" s="31">
        <f t="shared" si="6"/>
        <v>71.524585279273424</v>
      </c>
      <c r="H250" s="40">
        <f t="shared" si="7"/>
        <v>58.705261435335146</v>
      </c>
      <c r="I250" s="1">
        <v>249</v>
      </c>
    </row>
    <row r="251" spans="1:9" x14ac:dyDescent="0.25">
      <c r="A251" s="1">
        <v>68720</v>
      </c>
      <c r="B251" s="1" t="s">
        <v>902</v>
      </c>
      <c r="C251" s="1">
        <v>68</v>
      </c>
      <c r="D251" s="1" t="s">
        <v>350</v>
      </c>
      <c r="E251" s="26">
        <f>VLOOKUP(A251,'Índice de capacidades'!$A$3:$AI$1124,34,FALSE)</f>
        <v>11.900601298233664</v>
      </c>
      <c r="F251" s="26">
        <f>VLOOKUP(A251,'Índice de riesgo'!$A$2:$T$1123,19,FALSE)</f>
        <v>29.465063121167333</v>
      </c>
      <c r="G251" s="31">
        <f t="shared" si="6"/>
        <v>71.531822511106412</v>
      </c>
      <c r="H251" s="40">
        <f t="shared" si="7"/>
        <v>58.701083017588182</v>
      </c>
      <c r="I251" s="1">
        <v>250</v>
      </c>
    </row>
    <row r="252" spans="1:9" x14ac:dyDescent="0.25">
      <c r="A252" s="1">
        <v>68217</v>
      </c>
      <c r="B252" s="1" t="s">
        <v>697</v>
      </c>
      <c r="C252" s="1">
        <v>68</v>
      </c>
      <c r="D252" s="1" t="s">
        <v>350</v>
      </c>
      <c r="E252" s="26">
        <f>VLOOKUP(A252,'Índice de capacidades'!$A$3:$AI$1124,34,FALSE)</f>
        <v>16.177913515248068</v>
      </c>
      <c r="F252" s="26">
        <f>VLOOKUP(A252,'Índice de riesgo'!$A$2:$T$1123,19,FALSE)</f>
        <v>30.309450159437706</v>
      </c>
      <c r="G252" s="31">
        <f t="shared" si="6"/>
        <v>71.543676329824876</v>
      </c>
      <c r="H252" s="40">
        <f t="shared" si="7"/>
        <v>58.694239212160149</v>
      </c>
      <c r="I252" s="1">
        <v>251</v>
      </c>
    </row>
    <row r="253" spans="1:9" x14ac:dyDescent="0.25">
      <c r="A253" s="1">
        <v>73168</v>
      </c>
      <c r="B253" s="1" t="s">
        <v>187</v>
      </c>
      <c r="C253" s="1">
        <v>73</v>
      </c>
      <c r="D253" s="1" t="s">
        <v>35</v>
      </c>
      <c r="E253" s="26">
        <f>VLOOKUP(A253,'Índice de capacidades'!$A$3:$AI$1124,34,FALSE)</f>
        <v>16.973637119720607</v>
      </c>
      <c r="F253" s="26">
        <f>VLOOKUP(A253,'Índice de riesgo'!$A$2:$T$1123,19,FALSE)</f>
        <v>30.497099857286159</v>
      </c>
      <c r="G253" s="31">
        <f t="shared" si="6"/>
        <v>71.545492417901556</v>
      </c>
      <c r="H253" s="40">
        <f t="shared" si="7"/>
        <v>58.69319069322021</v>
      </c>
      <c r="I253" s="1">
        <v>252</v>
      </c>
    </row>
    <row r="254" spans="1:9" x14ac:dyDescent="0.25">
      <c r="A254" s="1">
        <v>19622</v>
      </c>
      <c r="B254" s="1" t="s">
        <v>476</v>
      </c>
      <c r="C254" s="1">
        <v>19</v>
      </c>
      <c r="D254" s="1" t="s">
        <v>80</v>
      </c>
      <c r="E254" s="26">
        <f>VLOOKUP(A254,'Índice de capacidades'!$A$3:$AI$1124,34,FALSE)</f>
        <v>5.2350101300048477</v>
      </c>
      <c r="F254" s="26">
        <f>VLOOKUP(A254,'Índice de riesgo'!$A$2:$T$1123,19,FALSE)</f>
        <v>28.607383677894642</v>
      </c>
      <c r="G254" s="31">
        <f t="shared" si="6"/>
        <v>71.584292944588043</v>
      </c>
      <c r="H254" s="40">
        <f t="shared" si="7"/>
        <v>58.670789198693065</v>
      </c>
      <c r="I254" s="1">
        <v>253</v>
      </c>
    </row>
    <row r="255" spans="1:9" x14ac:dyDescent="0.25">
      <c r="A255" s="1">
        <v>20621</v>
      </c>
      <c r="B255" s="1" t="s">
        <v>345</v>
      </c>
      <c r="C255" s="1">
        <v>20</v>
      </c>
      <c r="D255" s="1" t="s">
        <v>28</v>
      </c>
      <c r="E255" s="26">
        <f>VLOOKUP(A255,'Índice de capacidades'!$A$3:$AI$1124,34,FALSE)</f>
        <v>19.375412920309174</v>
      </c>
      <c r="F255" s="26">
        <f>VLOOKUP(A255,'Índice de riesgo'!$A$2:$T$1123,19,FALSE)</f>
        <v>31.061272552268203</v>
      </c>
      <c r="G255" s="31">
        <f t="shared" si="6"/>
        <v>71.609739337223758</v>
      </c>
      <c r="H255" s="40">
        <f t="shared" si="7"/>
        <v>58.656097717054934</v>
      </c>
      <c r="I255" s="1">
        <v>254</v>
      </c>
    </row>
    <row r="256" spans="1:9" x14ac:dyDescent="0.25">
      <c r="A256" s="1">
        <v>15232</v>
      </c>
      <c r="B256" s="1" t="s">
        <v>449</v>
      </c>
      <c r="C256" s="1">
        <v>15</v>
      </c>
      <c r="D256" s="1" t="s">
        <v>827</v>
      </c>
      <c r="E256" s="26">
        <f>VLOOKUP(A256,'Índice de capacidades'!$A$3:$AI$1124,34,FALSE)</f>
        <v>6.0980256633905228</v>
      </c>
      <c r="F256" s="26">
        <f>VLOOKUP(A256,'Índice de riesgo'!$A$2:$T$1123,19,FALSE)</f>
        <v>28.601103868091588</v>
      </c>
      <c r="G256" s="31">
        <f t="shared" si="6"/>
        <v>71.658832573845473</v>
      </c>
      <c r="H256" s="40">
        <f t="shared" si="7"/>
        <v>58.627753723675994</v>
      </c>
      <c r="I256" s="1">
        <v>255</v>
      </c>
    </row>
    <row r="257" spans="1:9" x14ac:dyDescent="0.25">
      <c r="A257" s="1">
        <v>52258</v>
      </c>
      <c r="B257" s="1" t="s">
        <v>1172</v>
      </c>
      <c r="C257" s="1">
        <v>52</v>
      </c>
      <c r="D257" s="1" t="s">
        <v>18</v>
      </c>
      <c r="E257" s="26">
        <f>VLOOKUP(A257,'Índice de capacidades'!$A$3:$AI$1124,34,FALSE)</f>
        <v>12.631068349914873</v>
      </c>
      <c r="F257" s="26">
        <f>VLOOKUP(A257,'Índice de riesgo'!$A$2:$T$1123,19,FALSE)</f>
        <v>29.438617595477567</v>
      </c>
      <c r="G257" s="31">
        <f t="shared" si="6"/>
        <v>71.683000596358056</v>
      </c>
      <c r="H257" s="40">
        <f t="shared" si="7"/>
        <v>58.613800309372579</v>
      </c>
      <c r="I257" s="1">
        <v>256</v>
      </c>
    </row>
    <row r="258" spans="1:9" x14ac:dyDescent="0.25">
      <c r="A258" s="1">
        <v>15753</v>
      </c>
      <c r="B258" s="1" t="s">
        <v>364</v>
      </c>
      <c r="C258" s="1">
        <v>15</v>
      </c>
      <c r="D258" s="1" t="s">
        <v>827</v>
      </c>
      <c r="E258" s="26">
        <f>VLOOKUP(A258,'Índice de capacidades'!$A$3:$AI$1124,34,FALSE)</f>
        <v>26.441152451756146</v>
      </c>
      <c r="F258" s="26">
        <f>VLOOKUP(A258,'Índice de riesgo'!$A$2:$T$1123,19,FALSE)</f>
        <v>32.92586648015012</v>
      </c>
      <c r="G258" s="31">
        <f t="shared" ref="G258:G321" si="8">(((E258)^2)+((100-(F258))^2))^(1/2)</f>
        <v>72.097669382689887</v>
      </c>
      <c r="H258" s="40">
        <f t="shared" ref="H258:H321" si="9">(1-1*(G258/$G$1125))*100</f>
        <v>58.374391173959353</v>
      </c>
      <c r="I258" s="1">
        <v>257</v>
      </c>
    </row>
    <row r="259" spans="1:9" x14ac:dyDescent="0.25">
      <c r="A259" s="1">
        <v>5819</v>
      </c>
      <c r="B259" s="1" t="s">
        <v>247</v>
      </c>
      <c r="C259" s="1">
        <v>5</v>
      </c>
      <c r="D259" s="1" t="s">
        <v>15</v>
      </c>
      <c r="E259" s="26">
        <f>VLOOKUP(A259,'Índice de capacidades'!$A$3:$AI$1124,34,FALSE)</f>
        <v>17.582517085165826</v>
      </c>
      <c r="F259" s="26">
        <f>VLOOKUP(A259,'Índice de riesgo'!$A$2:$T$1123,19,FALSE)</f>
        <v>30.038692260917692</v>
      </c>
      <c r="G259" s="31">
        <f t="shared" si="8"/>
        <v>72.1368802181847</v>
      </c>
      <c r="H259" s="40">
        <f t="shared" si="9"/>
        <v>58.351752787531275</v>
      </c>
      <c r="I259" s="1">
        <v>258</v>
      </c>
    </row>
    <row r="260" spans="1:9" x14ac:dyDescent="0.25">
      <c r="A260" s="1">
        <v>25297</v>
      </c>
      <c r="B260" s="1" t="s">
        <v>370</v>
      </c>
      <c r="C260" s="1">
        <v>25</v>
      </c>
      <c r="D260" s="1" t="s">
        <v>61</v>
      </c>
      <c r="E260" s="26">
        <f>VLOOKUP(A260,'Índice de capacidades'!$A$3:$AI$1124,34,FALSE)</f>
        <v>22.496505409060074</v>
      </c>
      <c r="F260" s="26">
        <f>VLOOKUP(A260,'Índice de riesgo'!$A$2:$T$1123,19,FALSE)</f>
        <v>31.320138935440628</v>
      </c>
      <c r="G260" s="31">
        <f t="shared" si="8"/>
        <v>72.270437050477625</v>
      </c>
      <c r="H260" s="40">
        <f t="shared" si="9"/>
        <v>58.274643714454832</v>
      </c>
      <c r="I260" s="1">
        <v>259</v>
      </c>
    </row>
    <row r="261" spans="1:9" x14ac:dyDescent="0.25">
      <c r="A261" s="1">
        <v>15660</v>
      </c>
      <c r="B261" s="1" t="s">
        <v>343</v>
      </c>
      <c r="C261" s="1">
        <v>15</v>
      </c>
      <c r="D261" s="1" t="s">
        <v>827</v>
      </c>
      <c r="E261" s="26">
        <f>VLOOKUP(A261,'Índice de capacidades'!$A$3:$AI$1124,34,FALSE)</f>
        <v>17.000570693167685</v>
      </c>
      <c r="F261" s="26">
        <f>VLOOKUP(A261,'Índice de riesgo'!$A$2:$T$1123,19,FALSE)</f>
        <v>29.666259884431234</v>
      </c>
      <c r="G261" s="31">
        <f t="shared" si="8"/>
        <v>72.359203993256855</v>
      </c>
      <c r="H261" s="40">
        <f t="shared" si="9"/>
        <v>58.223394096146109</v>
      </c>
      <c r="I261" s="1">
        <v>260</v>
      </c>
    </row>
    <row r="262" spans="1:9" x14ac:dyDescent="0.25">
      <c r="A262" s="1">
        <v>41660</v>
      </c>
      <c r="B262" s="1" t="s">
        <v>240</v>
      </c>
      <c r="C262" s="1">
        <v>41</v>
      </c>
      <c r="D262" s="1" t="s">
        <v>99</v>
      </c>
      <c r="E262" s="26">
        <f>VLOOKUP(A262,'Índice de capacidades'!$A$3:$AI$1124,34,FALSE)</f>
        <v>8.7582845780596656</v>
      </c>
      <c r="F262" s="26">
        <f>VLOOKUP(A262,'Índice de riesgo'!$A$2:$T$1123,19,FALSE)</f>
        <v>28.149235262703741</v>
      </c>
      <c r="G262" s="31">
        <f t="shared" si="8"/>
        <v>72.382594192834603</v>
      </c>
      <c r="H262" s="40">
        <f t="shared" si="9"/>
        <v>58.209889758123502</v>
      </c>
      <c r="I262" s="1">
        <v>261</v>
      </c>
    </row>
    <row r="263" spans="1:9" x14ac:dyDescent="0.25">
      <c r="A263" s="1">
        <v>68682</v>
      </c>
      <c r="B263" s="1" t="s">
        <v>524</v>
      </c>
      <c r="C263" s="1">
        <v>68</v>
      </c>
      <c r="D263" s="1" t="s">
        <v>350</v>
      </c>
      <c r="E263" s="26">
        <f>VLOOKUP(A263,'Índice de capacidades'!$A$3:$AI$1124,34,FALSE)</f>
        <v>25.993373254895712</v>
      </c>
      <c r="F263" s="26">
        <f>VLOOKUP(A263,'Índice de riesgo'!$A$2:$T$1123,19,FALSE)</f>
        <v>32.345630298062581</v>
      </c>
      <c r="G263" s="31">
        <f t="shared" si="8"/>
        <v>72.47599045845979</v>
      </c>
      <c r="H263" s="40">
        <f t="shared" si="9"/>
        <v>58.155967399023488</v>
      </c>
      <c r="I263" s="1">
        <v>262</v>
      </c>
    </row>
    <row r="264" spans="1:9" x14ac:dyDescent="0.25">
      <c r="A264" s="1">
        <v>5790</v>
      </c>
      <c r="B264" s="1" t="s">
        <v>82</v>
      </c>
      <c r="C264" s="1">
        <v>5</v>
      </c>
      <c r="D264" s="1" t="s">
        <v>15</v>
      </c>
      <c r="E264" s="26">
        <f>VLOOKUP(A264,'Índice de capacidades'!$A$3:$AI$1124,34,FALSE)</f>
        <v>15.100779023163049</v>
      </c>
      <c r="F264" s="26">
        <f>VLOOKUP(A264,'Índice de riesgo'!$A$2:$T$1123,19,FALSE)</f>
        <v>29.072346270564971</v>
      </c>
      <c r="G264" s="31">
        <f t="shared" si="8"/>
        <v>72.517346825908092</v>
      </c>
      <c r="H264" s="40">
        <f t="shared" si="9"/>
        <v>58.1320902891445</v>
      </c>
      <c r="I264" s="1">
        <v>263</v>
      </c>
    </row>
    <row r="265" spans="1:9" x14ac:dyDescent="0.25">
      <c r="A265" s="1">
        <v>44078</v>
      </c>
      <c r="B265" s="1" t="s">
        <v>134</v>
      </c>
      <c r="C265" s="1">
        <v>44</v>
      </c>
      <c r="D265" s="1" t="s">
        <v>23</v>
      </c>
      <c r="E265" s="26">
        <f>VLOOKUP(A265,'Índice de capacidades'!$A$3:$AI$1124,34,FALSE)</f>
        <v>39.331164100681093</v>
      </c>
      <c r="F265" s="26">
        <f>VLOOKUP(A265,'Índice de riesgo'!$A$2:$T$1123,19,FALSE)</f>
        <v>38.892349928676566</v>
      </c>
      <c r="G265" s="31">
        <f t="shared" si="8"/>
        <v>72.671076548748204</v>
      </c>
      <c r="H265" s="40">
        <f t="shared" si="9"/>
        <v>58.043334392280322</v>
      </c>
      <c r="I265" s="1">
        <v>264</v>
      </c>
    </row>
    <row r="266" spans="1:9" x14ac:dyDescent="0.25">
      <c r="A266" s="1">
        <v>15816</v>
      </c>
      <c r="B266" s="1" t="s">
        <v>1115</v>
      </c>
      <c r="C266" s="1">
        <v>15</v>
      </c>
      <c r="D266" s="1" t="s">
        <v>827</v>
      </c>
      <c r="E266" s="26">
        <f>VLOOKUP(A266,'Índice de capacidades'!$A$3:$AI$1124,34,FALSE)</f>
        <v>8.5814365863853475</v>
      </c>
      <c r="F266" s="26">
        <f>VLOOKUP(A266,'Índice de riesgo'!$A$2:$T$1123,19,FALSE)</f>
        <v>27.823266938434831</v>
      </c>
      <c r="G266" s="31">
        <f t="shared" si="8"/>
        <v>72.685086842670742</v>
      </c>
      <c r="H266" s="40">
        <f t="shared" si="9"/>
        <v>58.035245545312719</v>
      </c>
      <c r="I266" s="1">
        <v>265</v>
      </c>
    </row>
    <row r="267" spans="1:9" x14ac:dyDescent="0.25">
      <c r="A267" s="1">
        <v>23068</v>
      </c>
      <c r="B267" s="1" t="s">
        <v>431</v>
      </c>
      <c r="C267" s="1">
        <v>23</v>
      </c>
      <c r="D267" s="1" t="s">
        <v>410</v>
      </c>
      <c r="E267" s="26">
        <f>VLOOKUP(A267,'Índice de capacidades'!$A$3:$AI$1124,34,FALSE)</f>
        <v>18.098320408012324</v>
      </c>
      <c r="F267" s="26">
        <f>VLOOKUP(A267,'Índice de riesgo'!$A$2:$T$1123,19,FALSE)</f>
        <v>29.573431623457125</v>
      </c>
      <c r="G267" s="31">
        <f t="shared" si="8"/>
        <v>72.714859106560496</v>
      </c>
      <c r="H267" s="40">
        <f t="shared" si="9"/>
        <v>58.018056520741588</v>
      </c>
      <c r="I267" s="1">
        <v>266</v>
      </c>
    </row>
    <row r="268" spans="1:9" x14ac:dyDescent="0.25">
      <c r="A268" s="1">
        <v>54245</v>
      </c>
      <c r="B268" s="1" t="s">
        <v>19</v>
      </c>
      <c r="C268" s="1">
        <v>54</v>
      </c>
      <c r="D268" s="1" t="s">
        <v>12</v>
      </c>
      <c r="E268" s="26">
        <f>VLOOKUP(A268,'Índice de capacidades'!$A$3:$AI$1124,34,FALSE)</f>
        <v>8.0907702394841898</v>
      </c>
      <c r="F268" s="26">
        <f>VLOOKUP(A268,'Índice de riesgo'!$A$2:$T$1123,19,FALSE)</f>
        <v>27.677390306006533</v>
      </c>
      <c r="G268" s="31">
        <f t="shared" si="8"/>
        <v>72.773762002646535</v>
      </c>
      <c r="H268" s="40">
        <f t="shared" si="9"/>
        <v>57.984048917830265</v>
      </c>
      <c r="I268" s="1">
        <v>267</v>
      </c>
    </row>
    <row r="269" spans="1:9" x14ac:dyDescent="0.25">
      <c r="A269" s="1">
        <v>15464</v>
      </c>
      <c r="B269" s="1" t="s">
        <v>372</v>
      </c>
      <c r="C269" s="1">
        <v>15</v>
      </c>
      <c r="D269" s="1" t="s">
        <v>827</v>
      </c>
      <c r="E269" s="26">
        <f>VLOOKUP(A269,'Índice de capacidades'!$A$3:$AI$1124,34,FALSE)</f>
        <v>27.844948815826559</v>
      </c>
      <c r="F269" s="26">
        <f>VLOOKUP(A269,'Índice de riesgo'!$A$2:$T$1123,19,FALSE)</f>
        <v>32.752673004017183</v>
      </c>
      <c r="G269" s="31">
        <f t="shared" si="8"/>
        <v>72.784230178388498</v>
      </c>
      <c r="H269" s="40">
        <f t="shared" si="9"/>
        <v>57.978005113747713</v>
      </c>
      <c r="I269" s="1">
        <v>268</v>
      </c>
    </row>
    <row r="270" spans="1:9" x14ac:dyDescent="0.25">
      <c r="A270" s="1">
        <v>85250</v>
      </c>
      <c r="B270" s="1" t="s">
        <v>195</v>
      </c>
      <c r="C270" s="1">
        <v>85</v>
      </c>
      <c r="D270" s="1" t="s">
        <v>114</v>
      </c>
      <c r="E270" s="26">
        <f>VLOOKUP(A270,'Índice de capacidades'!$A$3:$AI$1124,34,FALSE)</f>
        <v>47.076597123914041</v>
      </c>
      <c r="F270" s="26">
        <f>VLOOKUP(A270,'Índice de riesgo'!$A$2:$T$1123,19,FALSE)</f>
        <v>44.468545213445381</v>
      </c>
      <c r="G270" s="31">
        <f t="shared" si="8"/>
        <v>72.800744965133916</v>
      </c>
      <c r="H270" s="40">
        <f t="shared" si="9"/>
        <v>57.968470297174647</v>
      </c>
      <c r="I270" s="1">
        <v>269</v>
      </c>
    </row>
    <row r="271" spans="1:9" x14ac:dyDescent="0.25">
      <c r="A271" s="1">
        <v>15897</v>
      </c>
      <c r="B271" s="1" t="s">
        <v>1117</v>
      </c>
      <c r="C271" s="1">
        <v>15</v>
      </c>
      <c r="D271" s="1" t="s">
        <v>827</v>
      </c>
      <c r="E271" s="26">
        <f>VLOOKUP(A271,'Índice de capacidades'!$A$3:$AI$1124,34,FALSE)</f>
        <v>18.065164145754572</v>
      </c>
      <c r="F271" s="26">
        <f>VLOOKUP(A271,'Índice de riesgo'!$A$2:$T$1123,19,FALSE)</f>
        <v>29.472469293158127</v>
      </c>
      <c r="G271" s="31">
        <f t="shared" si="8"/>
        <v>72.804414311342271</v>
      </c>
      <c r="H271" s="40">
        <f t="shared" si="9"/>
        <v>57.9663517991535</v>
      </c>
      <c r="I271" s="1">
        <v>270</v>
      </c>
    </row>
    <row r="272" spans="1:9" x14ac:dyDescent="0.25">
      <c r="A272" s="1">
        <v>52411</v>
      </c>
      <c r="B272" s="1" t="s">
        <v>402</v>
      </c>
      <c r="C272" s="1">
        <v>52</v>
      </c>
      <c r="D272" s="1" t="s">
        <v>18</v>
      </c>
      <c r="E272" s="26">
        <f>VLOOKUP(A272,'Índice de capacidades'!$A$3:$AI$1124,34,FALSE)</f>
        <v>15.231898116025476</v>
      </c>
      <c r="F272" s="26">
        <f>VLOOKUP(A272,'Índice de riesgo'!$A$2:$T$1123,19,FALSE)</f>
        <v>28.803785059838848</v>
      </c>
      <c r="G272" s="31">
        <f t="shared" si="8"/>
        <v>72.807360493446041</v>
      </c>
      <c r="H272" s="40">
        <f t="shared" si="9"/>
        <v>57.964650820122813</v>
      </c>
      <c r="I272" s="1">
        <v>271</v>
      </c>
    </row>
    <row r="273" spans="1:9" x14ac:dyDescent="0.25">
      <c r="A273" s="1">
        <v>25793</v>
      </c>
      <c r="B273" s="1" t="s">
        <v>492</v>
      </c>
      <c r="C273" s="1">
        <v>25</v>
      </c>
      <c r="D273" s="1" t="s">
        <v>61</v>
      </c>
      <c r="E273" s="26">
        <f>VLOOKUP(A273,'Índice de capacidades'!$A$3:$AI$1124,34,FALSE)</f>
        <v>16.08418725655886</v>
      </c>
      <c r="F273" s="26">
        <f>VLOOKUP(A273,'Índice de riesgo'!$A$2:$T$1123,19,FALSE)</f>
        <v>28.923047647337313</v>
      </c>
      <c r="G273" s="31">
        <f t="shared" si="8"/>
        <v>72.874098522360683</v>
      </c>
      <c r="H273" s="40">
        <f t="shared" si="9"/>
        <v>57.926119601163748</v>
      </c>
      <c r="I273" s="1">
        <v>272</v>
      </c>
    </row>
    <row r="274" spans="1:9" x14ac:dyDescent="0.25">
      <c r="A274" s="1">
        <v>5040</v>
      </c>
      <c r="B274" s="1" t="s">
        <v>51</v>
      </c>
      <c r="C274" s="1">
        <v>5</v>
      </c>
      <c r="D274" s="1" t="s">
        <v>15</v>
      </c>
      <c r="E274" s="26">
        <f>VLOOKUP(A274,'Índice de capacidades'!$A$3:$AI$1124,34,FALSE)</f>
        <v>22.98614587493967</v>
      </c>
      <c r="F274" s="26">
        <f>VLOOKUP(A274,'Índice de riesgo'!$A$2:$T$1123,19,FALSE)</f>
        <v>30.843499969850463</v>
      </c>
      <c r="G274" s="31">
        <f t="shared" si="8"/>
        <v>72.876501004123952</v>
      </c>
      <c r="H274" s="40">
        <f t="shared" si="9"/>
        <v>57.924732527671011</v>
      </c>
      <c r="I274" s="1">
        <v>273</v>
      </c>
    </row>
    <row r="275" spans="1:9" x14ac:dyDescent="0.25">
      <c r="A275" s="1">
        <v>25743</v>
      </c>
      <c r="B275" s="1" t="s">
        <v>446</v>
      </c>
      <c r="C275" s="1">
        <v>25</v>
      </c>
      <c r="D275" s="1" t="s">
        <v>61</v>
      </c>
      <c r="E275" s="26">
        <f>VLOOKUP(A275,'Índice de capacidades'!$A$3:$AI$1124,34,FALSE)</f>
        <v>15.676607452242299</v>
      </c>
      <c r="F275" s="26">
        <f>VLOOKUP(A275,'Índice de riesgo'!$A$2:$T$1123,19,FALSE)</f>
        <v>28.716440192948063</v>
      </c>
      <c r="G275" s="31">
        <f t="shared" si="8"/>
        <v>72.986998294060911</v>
      </c>
      <c r="H275" s="40">
        <f t="shared" si="9"/>
        <v>57.860936887581182</v>
      </c>
      <c r="I275" s="1">
        <v>274</v>
      </c>
    </row>
    <row r="276" spans="1:9" x14ac:dyDescent="0.25">
      <c r="A276" s="1">
        <v>5761</v>
      </c>
      <c r="B276" s="1" t="s">
        <v>414</v>
      </c>
      <c r="C276" s="1">
        <v>5</v>
      </c>
      <c r="D276" s="1" t="s">
        <v>15</v>
      </c>
      <c r="E276" s="26">
        <f>VLOOKUP(A276,'Índice de capacidades'!$A$3:$AI$1124,34,FALSE)</f>
        <v>17.883430346322502</v>
      </c>
      <c r="F276" s="26">
        <f>VLOOKUP(A276,'Índice de riesgo'!$A$2:$T$1123,19,FALSE)</f>
        <v>29.216684448404379</v>
      </c>
      <c r="G276" s="31">
        <f t="shared" si="8"/>
        <v>73.007498528771194</v>
      </c>
      <c r="H276" s="40">
        <f t="shared" si="9"/>
        <v>57.849101071552745</v>
      </c>
      <c r="I276" s="1">
        <v>275</v>
      </c>
    </row>
    <row r="277" spans="1:9" x14ac:dyDescent="0.25">
      <c r="A277" s="1">
        <v>17653</v>
      </c>
      <c r="B277" s="1" t="s">
        <v>159</v>
      </c>
      <c r="C277" s="1">
        <v>17</v>
      </c>
      <c r="D277" s="1" t="s">
        <v>96</v>
      </c>
      <c r="E277" s="26">
        <f>VLOOKUP(A277,'Índice de capacidades'!$A$3:$AI$1124,34,FALSE)</f>
        <v>25.967970289624798</v>
      </c>
      <c r="F277" s="26">
        <f>VLOOKUP(A277,'Índice de riesgo'!$A$2:$T$1123,19,FALSE)</f>
        <v>31.630287081658469</v>
      </c>
      <c r="G277" s="31">
        <f t="shared" si="8"/>
        <v>73.135170236345758</v>
      </c>
      <c r="H277" s="40">
        <f t="shared" si="9"/>
        <v>57.775389776816667</v>
      </c>
      <c r="I277" s="1">
        <v>276</v>
      </c>
    </row>
    <row r="278" spans="1:9" x14ac:dyDescent="0.25">
      <c r="A278" s="1">
        <v>25095</v>
      </c>
      <c r="B278" s="1" t="s">
        <v>424</v>
      </c>
      <c r="C278" s="1">
        <v>25</v>
      </c>
      <c r="D278" s="1" t="s">
        <v>61</v>
      </c>
      <c r="E278" s="26">
        <f>VLOOKUP(A278,'Índice de capacidades'!$A$3:$AI$1124,34,FALSE)</f>
        <v>22.229902808383446</v>
      </c>
      <c r="F278" s="26">
        <f>VLOOKUP(A278,'Índice de riesgo'!$A$2:$T$1123,19,FALSE)</f>
        <v>30.185329680707529</v>
      </c>
      <c r="G278" s="31">
        <f t="shared" si="8"/>
        <v>73.268388617886714</v>
      </c>
      <c r="H278" s="40">
        <f t="shared" si="9"/>
        <v>57.698476108373001</v>
      </c>
      <c r="I278" s="1">
        <v>277</v>
      </c>
    </row>
    <row r="279" spans="1:9" x14ac:dyDescent="0.25">
      <c r="A279" s="1">
        <v>15804</v>
      </c>
      <c r="B279" s="1" t="s">
        <v>361</v>
      </c>
      <c r="C279" s="1">
        <v>15</v>
      </c>
      <c r="D279" s="1" t="s">
        <v>827</v>
      </c>
      <c r="E279" s="26">
        <f>VLOOKUP(A279,'Índice de capacidades'!$A$3:$AI$1124,34,FALSE)</f>
        <v>18.639230349335911</v>
      </c>
      <c r="F279" s="26">
        <f>VLOOKUP(A279,'Índice de riesgo'!$A$2:$T$1123,19,FALSE)</f>
        <v>29.091599880514192</v>
      </c>
      <c r="G279" s="31">
        <f t="shared" si="8"/>
        <v>73.317270240514958</v>
      </c>
      <c r="H279" s="40">
        <f t="shared" si="9"/>
        <v>57.670254290390147</v>
      </c>
      <c r="I279" s="1">
        <v>278</v>
      </c>
    </row>
    <row r="280" spans="1:9" x14ac:dyDescent="0.25">
      <c r="A280" s="1">
        <v>47288</v>
      </c>
      <c r="B280" s="1" t="s">
        <v>439</v>
      </c>
      <c r="C280" s="1">
        <v>47</v>
      </c>
      <c r="D280" s="1" t="s">
        <v>69</v>
      </c>
      <c r="E280" s="26">
        <f>VLOOKUP(A280,'Índice de capacidades'!$A$3:$AI$1124,34,FALSE)</f>
        <v>17.272154275112175</v>
      </c>
      <c r="F280" s="26">
        <f>VLOOKUP(A280,'Índice de riesgo'!$A$2:$T$1123,19,FALSE)</f>
        <v>28.740829193016154</v>
      </c>
      <c r="G280" s="31">
        <f t="shared" si="8"/>
        <v>73.322552720170449</v>
      </c>
      <c r="H280" s="40">
        <f t="shared" si="9"/>
        <v>57.66720444933906</v>
      </c>
      <c r="I280" s="1">
        <v>279</v>
      </c>
    </row>
    <row r="281" spans="1:9" x14ac:dyDescent="0.25">
      <c r="A281" s="1">
        <v>73024</v>
      </c>
      <c r="B281" s="1" t="s">
        <v>403</v>
      </c>
      <c r="C281" s="1">
        <v>73</v>
      </c>
      <c r="D281" s="1" t="s">
        <v>35</v>
      </c>
      <c r="E281" s="26">
        <f>VLOOKUP(A281,'Índice de capacidades'!$A$3:$AI$1124,34,FALSE)</f>
        <v>23.267388877678378</v>
      </c>
      <c r="F281" s="26">
        <f>VLOOKUP(A281,'Índice de riesgo'!$A$2:$T$1123,19,FALSE)</f>
        <v>30.451819641065757</v>
      </c>
      <c r="G281" s="31">
        <f t="shared" si="8"/>
        <v>73.337035503379596</v>
      </c>
      <c r="H281" s="40">
        <f t="shared" si="9"/>
        <v>57.658842810554646</v>
      </c>
      <c r="I281" s="1">
        <v>280</v>
      </c>
    </row>
    <row r="282" spans="1:9" x14ac:dyDescent="0.25">
      <c r="A282" s="1">
        <v>68344</v>
      </c>
      <c r="B282" s="1" t="s">
        <v>717</v>
      </c>
      <c r="C282" s="1">
        <v>68</v>
      </c>
      <c r="D282" s="1" t="s">
        <v>350</v>
      </c>
      <c r="E282" s="26">
        <f>VLOOKUP(A282,'Índice de capacidades'!$A$3:$AI$1124,34,FALSE)</f>
        <v>17.948185842551101</v>
      </c>
      <c r="F282" s="26">
        <f>VLOOKUP(A282,'Índice de riesgo'!$A$2:$T$1123,19,FALSE)</f>
        <v>28.893118750936498</v>
      </c>
      <c r="G282" s="31">
        <f t="shared" si="8"/>
        <v>73.337070680571713</v>
      </c>
      <c r="H282" s="40">
        <f t="shared" si="9"/>
        <v>57.658822500993303</v>
      </c>
      <c r="I282" s="1">
        <v>281</v>
      </c>
    </row>
    <row r="283" spans="1:9" x14ac:dyDescent="0.25">
      <c r="A283" s="1">
        <v>15380</v>
      </c>
      <c r="B283" s="1" t="s">
        <v>404</v>
      </c>
      <c r="C283" s="1">
        <v>15</v>
      </c>
      <c r="D283" s="1" t="s">
        <v>827</v>
      </c>
      <c r="E283" s="26">
        <f>VLOOKUP(A283,'Índice de capacidades'!$A$3:$AI$1124,34,FALSE)</f>
        <v>15.698332421226931</v>
      </c>
      <c r="F283" s="26">
        <f>VLOOKUP(A283,'Índice de riesgo'!$A$2:$T$1123,19,FALSE)</f>
        <v>28.349023524252349</v>
      </c>
      <c r="G283" s="31">
        <f t="shared" si="8"/>
        <v>73.350528769297142</v>
      </c>
      <c r="H283" s="40">
        <f t="shared" si="9"/>
        <v>57.651052469844899</v>
      </c>
      <c r="I283" s="1">
        <v>282</v>
      </c>
    </row>
    <row r="284" spans="1:9" x14ac:dyDescent="0.25">
      <c r="A284" s="1">
        <v>25592</v>
      </c>
      <c r="B284" s="1" t="s">
        <v>496</v>
      </c>
      <c r="C284" s="1">
        <v>25</v>
      </c>
      <c r="D284" s="1" t="s">
        <v>61</v>
      </c>
      <c r="E284" s="26">
        <f>VLOOKUP(A284,'Índice de capacidades'!$A$3:$AI$1124,34,FALSE)</f>
        <v>11.878548771419654</v>
      </c>
      <c r="F284" s="26">
        <f>VLOOKUP(A284,'Índice de riesgo'!$A$2:$T$1123,19,FALSE)</f>
        <v>27.572339061185463</v>
      </c>
      <c r="G284" s="31">
        <f t="shared" si="8"/>
        <v>73.395272259069088</v>
      </c>
      <c r="H284" s="40">
        <f t="shared" si="9"/>
        <v>57.625219803980585</v>
      </c>
      <c r="I284" s="1">
        <v>283</v>
      </c>
    </row>
    <row r="285" spans="1:9" x14ac:dyDescent="0.25">
      <c r="A285" s="1">
        <v>25324</v>
      </c>
      <c r="B285" s="1" t="s">
        <v>447</v>
      </c>
      <c r="C285" s="1">
        <v>25</v>
      </c>
      <c r="D285" s="1" t="s">
        <v>61</v>
      </c>
      <c r="E285" s="26">
        <f>VLOOKUP(A285,'Índice de capacidades'!$A$3:$AI$1124,34,FALSE)</f>
        <v>17.942542175731504</v>
      </c>
      <c r="F285" s="26">
        <f>VLOOKUP(A285,'Índice de riesgo'!$A$2:$T$1123,19,FALSE)</f>
        <v>28.769112755946018</v>
      </c>
      <c r="G285" s="31">
        <f t="shared" si="8"/>
        <v>73.455933166103307</v>
      </c>
      <c r="H285" s="40">
        <f t="shared" si="9"/>
        <v>57.590197212975092</v>
      </c>
      <c r="I285" s="1">
        <v>284</v>
      </c>
    </row>
    <row r="286" spans="1:9" x14ac:dyDescent="0.25">
      <c r="A286" s="1">
        <v>44650</v>
      </c>
      <c r="B286" s="1" t="s">
        <v>246</v>
      </c>
      <c r="C286" s="1">
        <v>44</v>
      </c>
      <c r="D286" s="1" t="s">
        <v>23</v>
      </c>
      <c r="E286" s="26">
        <f>VLOOKUP(A286,'Índice de capacidades'!$A$3:$AI$1124,34,FALSE)</f>
        <v>13.147794961421333</v>
      </c>
      <c r="F286" s="26">
        <f>VLOOKUP(A286,'Índice de riesgo'!$A$2:$T$1123,19,FALSE)</f>
        <v>27.724741786141106</v>
      </c>
      <c r="G286" s="31">
        <f t="shared" si="8"/>
        <v>73.461401172503869</v>
      </c>
      <c r="H286" s="40">
        <f t="shared" si="9"/>
        <v>57.587040258007804</v>
      </c>
      <c r="I286" s="1">
        <v>285</v>
      </c>
    </row>
    <row r="287" spans="1:9" x14ac:dyDescent="0.25">
      <c r="A287" s="1">
        <v>68425</v>
      </c>
      <c r="B287" s="1" t="s">
        <v>520</v>
      </c>
      <c r="C287" s="1">
        <v>68</v>
      </c>
      <c r="D287" s="1" t="s">
        <v>350</v>
      </c>
      <c r="E287" s="26">
        <f>VLOOKUP(A287,'Índice de capacidades'!$A$3:$AI$1124,34,FALSE)</f>
        <v>28.155167439450064</v>
      </c>
      <c r="F287" s="26">
        <f>VLOOKUP(A287,'Índice de riesgo'!$A$2:$T$1123,19,FALSE)</f>
        <v>32.105150530384392</v>
      </c>
      <c r="G287" s="31">
        <f t="shared" si="8"/>
        <v>73.501183922745298</v>
      </c>
      <c r="H287" s="40">
        <f t="shared" si="9"/>
        <v>57.564071676446815</v>
      </c>
      <c r="I287" s="1">
        <v>286</v>
      </c>
    </row>
    <row r="288" spans="1:9" x14ac:dyDescent="0.25">
      <c r="A288" s="1">
        <v>70124</v>
      </c>
      <c r="B288" s="1" t="s">
        <v>501</v>
      </c>
      <c r="C288" s="1">
        <v>70</v>
      </c>
      <c r="D288" s="1" t="s">
        <v>214</v>
      </c>
      <c r="E288" s="26">
        <f>VLOOKUP(A288,'Índice de capacidades'!$A$3:$AI$1124,34,FALSE)</f>
        <v>7.0471030486112181</v>
      </c>
      <c r="F288" s="26">
        <f>VLOOKUP(A288,'Índice de riesgo'!$A$2:$T$1123,19,FALSE)</f>
        <v>26.8338024037708</v>
      </c>
      <c r="G288" s="31">
        <f t="shared" si="8"/>
        <v>73.504789857996329</v>
      </c>
      <c r="H288" s="40">
        <f t="shared" si="9"/>
        <v>57.56198978875895</v>
      </c>
      <c r="I288" s="1">
        <v>287</v>
      </c>
    </row>
    <row r="289" spans="1:9" x14ac:dyDescent="0.25">
      <c r="A289" s="1">
        <v>41020</v>
      </c>
      <c r="B289" s="1" t="s">
        <v>128</v>
      </c>
      <c r="C289" s="1">
        <v>41</v>
      </c>
      <c r="D289" s="1" t="s">
        <v>99</v>
      </c>
      <c r="E289" s="26">
        <f>VLOOKUP(A289,'Índice de capacidades'!$A$3:$AI$1124,34,FALSE)</f>
        <v>21.387290933389217</v>
      </c>
      <c r="F289" s="26">
        <f>VLOOKUP(A289,'Índice de riesgo'!$A$2:$T$1123,19,FALSE)</f>
        <v>29.638795113091621</v>
      </c>
      <c r="G289" s="31">
        <f t="shared" si="8"/>
        <v>73.539889628737768</v>
      </c>
      <c r="H289" s="40">
        <f t="shared" si="9"/>
        <v>57.541724926672885</v>
      </c>
      <c r="I289" s="1">
        <v>288</v>
      </c>
    </row>
    <row r="290" spans="1:9" x14ac:dyDescent="0.25">
      <c r="A290" s="1">
        <v>68296</v>
      </c>
      <c r="B290" s="1" t="s">
        <v>677</v>
      </c>
      <c r="C290" s="1">
        <v>68</v>
      </c>
      <c r="D290" s="1" t="s">
        <v>350</v>
      </c>
      <c r="E290" s="26">
        <f>VLOOKUP(A290,'Índice de capacidades'!$A$3:$AI$1124,34,FALSE)</f>
        <v>23.476921425265626</v>
      </c>
      <c r="F290" s="26">
        <f>VLOOKUP(A290,'Índice de riesgo'!$A$2:$T$1123,19,FALSE)</f>
        <v>30.287687408901277</v>
      </c>
      <c r="G290" s="31">
        <f t="shared" si="8"/>
        <v>73.559311894600796</v>
      </c>
      <c r="H290" s="40">
        <f t="shared" si="9"/>
        <v>57.530511476248591</v>
      </c>
      <c r="I290" s="1">
        <v>289</v>
      </c>
    </row>
    <row r="291" spans="1:9" x14ac:dyDescent="0.25">
      <c r="A291" s="1">
        <v>25339</v>
      </c>
      <c r="B291" s="1" t="s">
        <v>471</v>
      </c>
      <c r="C291" s="1">
        <v>25</v>
      </c>
      <c r="D291" s="1" t="s">
        <v>61</v>
      </c>
      <c r="E291" s="26">
        <f>VLOOKUP(A291,'Índice de capacidades'!$A$3:$AI$1124,34,FALSE)</f>
        <v>12.587108465906852</v>
      </c>
      <c r="F291" s="26">
        <f>VLOOKUP(A291,'Índice de riesgo'!$A$2:$T$1123,19,FALSE)</f>
        <v>27.407533813912298</v>
      </c>
      <c r="G291" s="31">
        <f t="shared" si="8"/>
        <v>73.675650295812062</v>
      </c>
      <c r="H291" s="40">
        <f t="shared" si="9"/>
        <v>57.463343468992178</v>
      </c>
      <c r="I291" s="1">
        <v>290</v>
      </c>
    </row>
    <row r="292" spans="1:9" x14ac:dyDescent="0.25">
      <c r="A292" s="1">
        <v>73461</v>
      </c>
      <c r="B292" s="1" t="s">
        <v>388</v>
      </c>
      <c r="C292" s="1">
        <v>73</v>
      </c>
      <c r="D292" s="1" t="s">
        <v>35</v>
      </c>
      <c r="E292" s="26">
        <f>VLOOKUP(A292,'Índice de capacidades'!$A$3:$AI$1124,34,FALSE)</f>
        <v>20.430175280209486</v>
      </c>
      <c r="F292" s="26">
        <f>VLOOKUP(A292,'Índice de riesgo'!$A$2:$T$1123,19,FALSE)</f>
        <v>29.207541157997174</v>
      </c>
      <c r="G292" s="31">
        <f t="shared" si="8"/>
        <v>73.681505758750262</v>
      </c>
      <c r="H292" s="40">
        <f t="shared" si="9"/>
        <v>57.459962815888574</v>
      </c>
      <c r="I292" s="1">
        <v>291</v>
      </c>
    </row>
    <row r="293" spans="1:9" x14ac:dyDescent="0.25">
      <c r="A293" s="1">
        <v>5347</v>
      </c>
      <c r="B293" s="1" t="s">
        <v>433</v>
      </c>
      <c r="C293" s="1">
        <v>5</v>
      </c>
      <c r="D293" s="1" t="s">
        <v>15</v>
      </c>
      <c r="E293" s="26">
        <f>VLOOKUP(A293,'Índice de capacidades'!$A$3:$AI$1124,34,FALSE)</f>
        <v>21.492452589689439</v>
      </c>
      <c r="F293" s="26">
        <f>VLOOKUP(A293,'Índice de riesgo'!$A$2:$T$1123,19,FALSE)</f>
        <v>29.496662775469041</v>
      </c>
      <c r="G293" s="31">
        <f t="shared" si="8"/>
        <v>73.706485997610685</v>
      </c>
      <c r="H293" s="40">
        <f t="shared" si="9"/>
        <v>57.445540468258095</v>
      </c>
      <c r="I293" s="1">
        <v>292</v>
      </c>
    </row>
    <row r="294" spans="1:9" x14ac:dyDescent="0.25">
      <c r="A294" s="1">
        <v>5004</v>
      </c>
      <c r="B294" s="1" t="s">
        <v>432</v>
      </c>
      <c r="C294" s="1">
        <v>5</v>
      </c>
      <c r="D294" s="1" t="s">
        <v>15</v>
      </c>
      <c r="E294" s="26">
        <f>VLOOKUP(A294,'Índice de capacidades'!$A$3:$AI$1124,34,FALSE)</f>
        <v>19.75778501062182</v>
      </c>
      <c r="F294" s="26">
        <f>VLOOKUP(A294,'Índice de riesgo'!$A$2:$T$1123,19,FALSE)</f>
        <v>28.948215306214919</v>
      </c>
      <c r="G294" s="31">
        <f t="shared" si="8"/>
        <v>73.74771980677059</v>
      </c>
      <c r="H294" s="40">
        <f t="shared" si="9"/>
        <v>57.421734117439904</v>
      </c>
      <c r="I294" s="1">
        <v>293</v>
      </c>
    </row>
    <row r="295" spans="1:9" x14ac:dyDescent="0.25">
      <c r="A295" s="1">
        <v>25407</v>
      </c>
      <c r="B295" s="1" t="s">
        <v>480</v>
      </c>
      <c r="C295" s="1">
        <v>25</v>
      </c>
      <c r="D295" s="1" t="s">
        <v>61</v>
      </c>
      <c r="E295" s="26">
        <f>VLOOKUP(A295,'Índice de capacidades'!$A$3:$AI$1124,34,FALSE)</f>
        <v>12.200216071586457</v>
      </c>
      <c r="F295" s="26">
        <f>VLOOKUP(A295,'Índice de riesgo'!$A$2:$T$1123,19,FALSE)</f>
        <v>27.239717079098281</v>
      </c>
      <c r="G295" s="31">
        <f t="shared" si="8"/>
        <v>73.776039761721137</v>
      </c>
      <c r="H295" s="40">
        <f t="shared" si="9"/>
        <v>57.405383583825767</v>
      </c>
      <c r="I295" s="1">
        <v>294</v>
      </c>
    </row>
    <row r="296" spans="1:9" x14ac:dyDescent="0.25">
      <c r="A296" s="1">
        <v>5809</v>
      </c>
      <c r="B296" s="1" t="s">
        <v>479</v>
      </c>
      <c r="C296" s="1">
        <v>5</v>
      </c>
      <c r="D296" s="1" t="s">
        <v>15</v>
      </c>
      <c r="E296" s="26">
        <f>VLOOKUP(A296,'Índice de capacidades'!$A$3:$AI$1124,34,FALSE)</f>
        <v>14.399691438093889</v>
      </c>
      <c r="F296" s="26">
        <f>VLOOKUP(A296,'Índice de riesgo'!$A$2:$T$1123,19,FALSE)</f>
        <v>27.49645060847153</v>
      </c>
      <c r="G296" s="31">
        <f t="shared" si="8"/>
        <v>73.919657655336323</v>
      </c>
      <c r="H296" s="40">
        <f t="shared" si="9"/>
        <v>57.32246575428659</v>
      </c>
      <c r="I296" s="1">
        <v>295</v>
      </c>
    </row>
    <row r="297" spans="1:9" x14ac:dyDescent="0.25">
      <c r="A297" s="1">
        <v>17662</v>
      </c>
      <c r="B297" s="1" t="s">
        <v>120</v>
      </c>
      <c r="C297" s="1">
        <v>17</v>
      </c>
      <c r="D297" s="1" t="s">
        <v>96</v>
      </c>
      <c r="E297" s="26">
        <f>VLOOKUP(A297,'Índice de capacidades'!$A$3:$AI$1124,34,FALSE)</f>
        <v>17.890862598479764</v>
      </c>
      <c r="F297" s="26">
        <f>VLOOKUP(A297,'Índice de riesgo'!$A$2:$T$1123,19,FALSE)</f>
        <v>28.244041750830483</v>
      </c>
      <c r="G297" s="31">
        <f t="shared" si="8"/>
        <v>73.952691017800291</v>
      </c>
      <c r="H297" s="40">
        <f t="shared" si="9"/>
        <v>57.303393933575776</v>
      </c>
      <c r="I297" s="1">
        <v>296</v>
      </c>
    </row>
    <row r="298" spans="1:9" x14ac:dyDescent="0.25">
      <c r="A298" s="1">
        <v>25596</v>
      </c>
      <c r="B298" s="1" t="s">
        <v>519</v>
      </c>
      <c r="C298" s="1">
        <v>25</v>
      </c>
      <c r="D298" s="1" t="s">
        <v>61</v>
      </c>
      <c r="E298" s="26">
        <f>VLOOKUP(A298,'Índice de capacidades'!$A$3:$AI$1124,34,FALSE)</f>
        <v>7.0376426756567234</v>
      </c>
      <c r="F298" s="26">
        <f>VLOOKUP(A298,'Índice de riesgo'!$A$2:$T$1123,19,FALSE)</f>
        <v>26.38193563060852</v>
      </c>
      <c r="G298" s="31">
        <f t="shared" si="8"/>
        <v>73.953686966412235</v>
      </c>
      <c r="H298" s="40">
        <f t="shared" si="9"/>
        <v>57.302818922376574</v>
      </c>
      <c r="I298" s="1">
        <v>297</v>
      </c>
    </row>
    <row r="299" spans="1:9" x14ac:dyDescent="0.25">
      <c r="A299" s="1">
        <v>15720</v>
      </c>
      <c r="B299" s="1" t="s">
        <v>483</v>
      </c>
      <c r="C299" s="1">
        <v>15</v>
      </c>
      <c r="D299" s="1" t="s">
        <v>827</v>
      </c>
      <c r="E299" s="26">
        <f>VLOOKUP(A299,'Índice de capacidades'!$A$3:$AI$1124,34,FALSE)</f>
        <v>12.779594005456149</v>
      </c>
      <c r="F299" s="26">
        <f>VLOOKUP(A299,'Índice de riesgo'!$A$2:$T$1123,19,FALSE)</f>
        <v>27.141935581312183</v>
      </c>
      <c r="G299" s="31">
        <f t="shared" si="8"/>
        <v>73.970369566347003</v>
      </c>
      <c r="H299" s="40">
        <f t="shared" si="9"/>
        <v>57.293187218813458</v>
      </c>
      <c r="I299" s="1">
        <v>298</v>
      </c>
    </row>
    <row r="300" spans="1:9" x14ac:dyDescent="0.25">
      <c r="A300" s="1">
        <v>66687</v>
      </c>
      <c r="B300" s="1" t="s">
        <v>397</v>
      </c>
      <c r="C300" s="1">
        <v>66</v>
      </c>
      <c r="D300" s="1" t="s">
        <v>38</v>
      </c>
      <c r="E300" s="26">
        <f>VLOOKUP(A300,'Índice de capacidades'!$A$3:$AI$1124,34,FALSE)</f>
        <v>13.475860626020978</v>
      </c>
      <c r="F300" s="26">
        <f>VLOOKUP(A300,'Índice de riesgo'!$A$2:$T$1123,19,FALSE)</f>
        <v>27.265304236932309</v>
      </c>
      <c r="G300" s="31">
        <f t="shared" si="8"/>
        <v>73.972527247336629</v>
      </c>
      <c r="H300" s="40">
        <f t="shared" si="9"/>
        <v>57.29194148111327</v>
      </c>
      <c r="I300" s="1">
        <v>299</v>
      </c>
    </row>
    <row r="301" spans="1:9" x14ac:dyDescent="0.25">
      <c r="A301" s="1">
        <v>5034</v>
      </c>
      <c r="B301" s="1" t="s">
        <v>183</v>
      </c>
      <c r="C301" s="1">
        <v>5</v>
      </c>
      <c r="D301" s="1" t="s">
        <v>15</v>
      </c>
      <c r="E301" s="26">
        <f>VLOOKUP(A301,'Índice de capacidades'!$A$3:$AI$1124,34,FALSE)</f>
        <v>34.107151904415673</v>
      </c>
      <c r="F301" s="26">
        <f>VLOOKUP(A301,'Índice de riesgo'!$A$2:$T$1123,19,FALSE)</f>
        <v>34.312252909853122</v>
      </c>
      <c r="G301" s="31">
        <f t="shared" si="8"/>
        <v>74.014714272298477</v>
      </c>
      <c r="H301" s="40">
        <f t="shared" si="9"/>
        <v>57.267584790895242</v>
      </c>
      <c r="I301" s="1">
        <v>300</v>
      </c>
    </row>
    <row r="302" spans="1:9" x14ac:dyDescent="0.25">
      <c r="A302" s="1">
        <v>19256</v>
      </c>
      <c r="B302" s="1" t="s">
        <v>568</v>
      </c>
      <c r="C302" s="1">
        <v>19</v>
      </c>
      <c r="D302" s="1" t="s">
        <v>80</v>
      </c>
      <c r="E302" s="26">
        <f>VLOOKUP(A302,'Índice de capacidades'!$A$3:$AI$1124,34,FALSE)</f>
        <v>13.197572879352157</v>
      </c>
      <c r="F302" s="26">
        <f>VLOOKUP(A302,'Índice de riesgo'!$A$2:$T$1123,19,FALSE)</f>
        <v>27.097187207722122</v>
      </c>
      <c r="G302" s="31">
        <f t="shared" si="8"/>
        <v>74.087759062693522</v>
      </c>
      <c r="H302" s="40">
        <f t="shared" si="9"/>
        <v>57.22541236149776</v>
      </c>
      <c r="I302" s="1">
        <v>301</v>
      </c>
    </row>
    <row r="303" spans="1:9" x14ac:dyDescent="0.25">
      <c r="A303" s="1">
        <v>15296</v>
      </c>
      <c r="B303" s="1" t="s">
        <v>1110</v>
      </c>
      <c r="C303" s="1">
        <v>15</v>
      </c>
      <c r="D303" s="1" t="s">
        <v>827</v>
      </c>
      <c r="E303" s="26">
        <f>VLOOKUP(A303,'Índice de capacidades'!$A$3:$AI$1124,34,FALSE)</f>
        <v>10.121561503117107</v>
      </c>
      <c r="F303" s="26">
        <f>VLOOKUP(A303,'Índice de riesgo'!$A$2:$T$1123,19,FALSE)</f>
        <v>26.599060938138528</v>
      </c>
      <c r="G303" s="31">
        <f t="shared" si="8"/>
        <v>74.095505008228955</v>
      </c>
      <c r="H303" s="40">
        <f t="shared" si="9"/>
        <v>57.220940237757745</v>
      </c>
      <c r="I303" s="1">
        <v>302</v>
      </c>
    </row>
    <row r="304" spans="1:9" x14ac:dyDescent="0.25">
      <c r="A304" s="1">
        <v>17388</v>
      </c>
      <c r="B304" s="1" t="s">
        <v>304</v>
      </c>
      <c r="C304" s="1">
        <v>17</v>
      </c>
      <c r="D304" s="1" t="s">
        <v>96</v>
      </c>
      <c r="E304" s="26">
        <f>VLOOKUP(A304,'Índice de capacidades'!$A$3:$AI$1124,34,FALSE)</f>
        <v>25.551429833600679</v>
      </c>
      <c r="F304" s="26">
        <f>VLOOKUP(A304,'Índice de riesgo'!$A$2:$T$1123,19,FALSE)</f>
        <v>30.422551607840564</v>
      </c>
      <c r="G304" s="31">
        <f t="shared" si="8"/>
        <v>74.120826299394622</v>
      </c>
      <c r="H304" s="40">
        <f t="shared" si="9"/>
        <v>57.206320983487011</v>
      </c>
      <c r="I304" s="1">
        <v>303</v>
      </c>
    </row>
    <row r="305" spans="1:9" x14ac:dyDescent="0.25">
      <c r="A305" s="1">
        <v>73686</v>
      </c>
      <c r="B305" s="1" t="s">
        <v>430</v>
      </c>
      <c r="C305" s="1">
        <v>73</v>
      </c>
      <c r="D305" s="1" t="s">
        <v>35</v>
      </c>
      <c r="E305" s="26">
        <f>VLOOKUP(A305,'Índice de capacidades'!$A$3:$AI$1124,34,FALSE)</f>
        <v>11.685076430196245</v>
      </c>
      <c r="F305" s="26">
        <f>VLOOKUP(A305,'Índice de riesgo'!$A$2:$T$1123,19,FALSE)</f>
        <v>26.650935561849337</v>
      </c>
      <c r="G305" s="31">
        <f t="shared" si="8"/>
        <v>74.273994541370314</v>
      </c>
      <c r="H305" s="40">
        <f t="shared" si="9"/>
        <v>57.117889257751052</v>
      </c>
      <c r="I305" s="1">
        <v>304</v>
      </c>
    </row>
    <row r="306" spans="1:9" x14ac:dyDescent="0.25">
      <c r="A306" s="1">
        <v>41801</v>
      </c>
      <c r="B306" s="1" t="s">
        <v>199</v>
      </c>
      <c r="C306" s="1">
        <v>41</v>
      </c>
      <c r="D306" s="1" t="s">
        <v>99</v>
      </c>
      <c r="E306" s="26">
        <f>VLOOKUP(A306,'Índice de capacidades'!$A$3:$AI$1124,34,FALSE)</f>
        <v>13.851928694428986</v>
      </c>
      <c r="F306" s="26">
        <f>VLOOKUP(A306,'Índice de riesgo'!$A$2:$T$1123,19,FALSE)</f>
        <v>26.96038250506075</v>
      </c>
      <c r="G306" s="31">
        <f t="shared" si="8"/>
        <v>74.34152037968137</v>
      </c>
      <c r="H306" s="40">
        <f t="shared" si="9"/>
        <v>57.078903196824918</v>
      </c>
      <c r="I306" s="1">
        <v>305</v>
      </c>
    </row>
    <row r="307" spans="1:9" x14ac:dyDescent="0.25">
      <c r="A307" s="1">
        <v>13473</v>
      </c>
      <c r="B307" s="1" t="s">
        <v>139</v>
      </c>
      <c r="C307" s="1">
        <v>13</v>
      </c>
      <c r="D307" s="1" t="s">
        <v>222</v>
      </c>
      <c r="E307" s="26">
        <f>VLOOKUP(A307,'Índice de capacidades'!$A$3:$AI$1124,34,FALSE)</f>
        <v>28.352465706950259</v>
      </c>
      <c r="F307" s="26">
        <f>VLOOKUP(A307,'Índice de riesgo'!$A$2:$T$1123,19,FALSE)</f>
        <v>31.25691525443235</v>
      </c>
      <c r="G307" s="31">
        <f t="shared" si="8"/>
        <v>74.360433107937766</v>
      </c>
      <c r="H307" s="40">
        <f t="shared" si="9"/>
        <v>57.067983928074973</v>
      </c>
      <c r="I307" s="1">
        <v>306</v>
      </c>
    </row>
    <row r="308" spans="1:9" x14ac:dyDescent="0.25">
      <c r="A308" s="1">
        <v>15511</v>
      </c>
      <c r="B308" s="1" t="s">
        <v>394</v>
      </c>
      <c r="C308" s="1">
        <v>15</v>
      </c>
      <c r="D308" s="1" t="s">
        <v>827</v>
      </c>
      <c r="E308" s="26">
        <f>VLOOKUP(A308,'Índice de capacidades'!$A$3:$AI$1124,34,FALSE)</f>
        <v>30.031951689462726</v>
      </c>
      <c r="F308" s="26">
        <f>VLOOKUP(A308,'Índice de riesgo'!$A$2:$T$1123,19,FALSE)</f>
        <v>31.944822982177062</v>
      </c>
      <c r="G308" s="31">
        <f t="shared" si="8"/>
        <v>74.38699645237358</v>
      </c>
      <c r="H308" s="40">
        <f t="shared" si="9"/>
        <v>57.052647574014379</v>
      </c>
      <c r="I308" s="1">
        <v>307</v>
      </c>
    </row>
    <row r="309" spans="1:9" x14ac:dyDescent="0.25">
      <c r="A309" s="1">
        <v>41013</v>
      </c>
      <c r="B309" s="1" t="s">
        <v>451</v>
      </c>
      <c r="C309" s="1">
        <v>41</v>
      </c>
      <c r="D309" s="1" t="s">
        <v>99</v>
      </c>
      <c r="E309" s="26">
        <f>VLOOKUP(A309,'Índice de capacidades'!$A$3:$AI$1124,34,FALSE)</f>
        <v>16.171804961653887</v>
      </c>
      <c r="F309" s="26">
        <f>VLOOKUP(A309,'Índice de riesgo'!$A$2:$T$1123,19,FALSE)</f>
        <v>27.341827885440097</v>
      </c>
      <c r="G309" s="31">
        <f t="shared" si="8"/>
        <v>74.436128665768095</v>
      </c>
      <c r="H309" s="40">
        <f t="shared" si="9"/>
        <v>57.024281077385176</v>
      </c>
      <c r="I309" s="1">
        <v>308</v>
      </c>
    </row>
    <row r="310" spans="1:9" x14ac:dyDescent="0.25">
      <c r="A310" s="1">
        <v>44098</v>
      </c>
      <c r="B310" s="1" t="s">
        <v>218</v>
      </c>
      <c r="C310" s="1">
        <v>44</v>
      </c>
      <c r="D310" s="1" t="s">
        <v>23</v>
      </c>
      <c r="E310" s="26">
        <f>VLOOKUP(A310,'Índice de capacidades'!$A$3:$AI$1124,34,FALSE)</f>
        <v>7.4054966033042975</v>
      </c>
      <c r="F310" s="26">
        <f>VLOOKUP(A310,'Índice de riesgo'!$A$2:$T$1123,19,FALSE)</f>
        <v>25.876193093185933</v>
      </c>
      <c r="G310" s="31">
        <f t="shared" si="8"/>
        <v>74.492819320389586</v>
      </c>
      <c r="H310" s="40">
        <f t="shared" si="9"/>
        <v>56.991550712678915</v>
      </c>
      <c r="I310" s="1">
        <v>309</v>
      </c>
    </row>
    <row r="311" spans="1:9" x14ac:dyDescent="0.25">
      <c r="A311" s="1">
        <v>5044</v>
      </c>
      <c r="B311" s="1" t="s">
        <v>1090</v>
      </c>
      <c r="C311" s="1">
        <v>5</v>
      </c>
      <c r="D311" s="1" t="s">
        <v>15</v>
      </c>
      <c r="E311" s="26">
        <f>VLOOKUP(A311,'Índice de capacidades'!$A$3:$AI$1124,34,FALSE)</f>
        <v>17.792755849082873</v>
      </c>
      <c r="F311" s="26">
        <f>VLOOKUP(A311,'Índice de riesgo'!$A$2:$T$1123,19,FALSE)</f>
        <v>27.662868688434727</v>
      </c>
      <c r="G311" s="31">
        <f t="shared" si="8"/>
        <v>74.493239472395814</v>
      </c>
      <c r="H311" s="40">
        <f t="shared" si="9"/>
        <v>56.991308137805021</v>
      </c>
      <c r="I311" s="1">
        <v>310</v>
      </c>
    </row>
    <row r="312" spans="1:9" x14ac:dyDescent="0.25">
      <c r="A312" s="1">
        <v>15131</v>
      </c>
      <c r="B312" s="1" t="s">
        <v>96</v>
      </c>
      <c r="C312" s="1">
        <v>15</v>
      </c>
      <c r="D312" s="1" t="s">
        <v>827</v>
      </c>
      <c r="E312" s="26">
        <f>VLOOKUP(A312,'Índice de capacidades'!$A$3:$AI$1124,34,FALSE)</f>
        <v>9.3870989113686356</v>
      </c>
      <c r="F312" s="26">
        <f>VLOOKUP(A312,'Índice de riesgo'!$A$2:$T$1123,19,FALSE)</f>
        <v>25.981873273849487</v>
      </c>
      <c r="G312" s="31">
        <f t="shared" si="8"/>
        <v>74.610995905565389</v>
      </c>
      <c r="H312" s="40">
        <f t="shared" si="9"/>
        <v>56.923321429415765</v>
      </c>
      <c r="I312" s="1">
        <v>311</v>
      </c>
    </row>
    <row r="313" spans="1:9" x14ac:dyDescent="0.25">
      <c r="A313" s="1">
        <v>13600</v>
      </c>
      <c r="B313" s="1" t="s">
        <v>1105</v>
      </c>
      <c r="C313" s="1">
        <v>13</v>
      </c>
      <c r="D313" s="1" t="s">
        <v>222</v>
      </c>
      <c r="E313" s="26">
        <f>VLOOKUP(A313,'Índice de capacidades'!$A$3:$AI$1124,34,FALSE)</f>
        <v>17.548548617283931</v>
      </c>
      <c r="F313" s="26">
        <f>VLOOKUP(A313,'Índice de riesgo'!$A$2:$T$1123,19,FALSE)</f>
        <v>27.427838626058048</v>
      </c>
      <c r="G313" s="31">
        <f t="shared" si="8"/>
        <v>74.66371384453528</v>
      </c>
      <c r="H313" s="40">
        <f t="shared" si="9"/>
        <v>56.892884713160363</v>
      </c>
      <c r="I313" s="1">
        <v>312</v>
      </c>
    </row>
    <row r="314" spans="1:9" x14ac:dyDescent="0.25">
      <c r="A314" s="1">
        <v>5002</v>
      </c>
      <c r="B314" s="1" t="s">
        <v>313</v>
      </c>
      <c r="C314" s="1">
        <v>5</v>
      </c>
      <c r="D314" s="1" t="s">
        <v>15</v>
      </c>
      <c r="E314" s="26">
        <f>VLOOKUP(A314,'Índice de capacidades'!$A$3:$AI$1124,34,FALSE)</f>
        <v>25.049445310052892</v>
      </c>
      <c r="F314" s="26">
        <f>VLOOKUP(A314,'Índice de riesgo'!$A$2:$T$1123,19,FALSE)</f>
        <v>29.65794929512721</v>
      </c>
      <c r="G314" s="31">
        <f t="shared" si="8"/>
        <v>74.669128880068143</v>
      </c>
      <c r="H314" s="40">
        <f t="shared" si="9"/>
        <v>56.889758340937789</v>
      </c>
      <c r="I314" s="1">
        <v>313</v>
      </c>
    </row>
    <row r="315" spans="1:9" x14ac:dyDescent="0.25">
      <c r="A315" s="1">
        <v>23807</v>
      </c>
      <c r="B315" s="1" t="s">
        <v>508</v>
      </c>
      <c r="C315" s="1">
        <v>23</v>
      </c>
      <c r="D315" s="1" t="s">
        <v>410</v>
      </c>
      <c r="E315" s="26">
        <f>VLOOKUP(A315,'Índice de capacidades'!$A$3:$AI$1124,34,FALSE)</f>
        <v>13.167447117289511</v>
      </c>
      <c r="F315" s="26">
        <f>VLOOKUP(A315,'Índice de riesgo'!$A$2:$T$1123,19,FALSE)</f>
        <v>26.486484392334248</v>
      </c>
      <c r="G315" s="31">
        <f t="shared" si="8"/>
        <v>74.6834562710185</v>
      </c>
      <c r="H315" s="40">
        <f t="shared" si="9"/>
        <v>56.881486417915816</v>
      </c>
      <c r="I315" s="1">
        <v>314</v>
      </c>
    </row>
    <row r="316" spans="1:9" x14ac:dyDescent="0.25">
      <c r="A316" s="1">
        <v>76863</v>
      </c>
      <c r="B316" s="1" t="s">
        <v>401</v>
      </c>
      <c r="C316" s="1">
        <v>76</v>
      </c>
      <c r="D316" s="1" t="s">
        <v>57</v>
      </c>
      <c r="E316" s="26">
        <f>VLOOKUP(A316,'Índice de capacidades'!$A$3:$AI$1124,34,FALSE)</f>
        <v>13.49595705730707</v>
      </c>
      <c r="F316" s="26">
        <f>VLOOKUP(A316,'Índice de riesgo'!$A$2:$T$1123,19,FALSE)</f>
        <v>26.533375517014669</v>
      </c>
      <c r="G316" s="31">
        <f t="shared" si="8"/>
        <v>74.69595551177224</v>
      </c>
      <c r="H316" s="40">
        <f t="shared" si="9"/>
        <v>56.874269977901989</v>
      </c>
      <c r="I316" s="1">
        <v>315</v>
      </c>
    </row>
    <row r="317" spans="1:9" x14ac:dyDescent="0.25">
      <c r="A317" s="1">
        <v>15317</v>
      </c>
      <c r="B317" s="1" t="s">
        <v>377</v>
      </c>
      <c r="C317" s="1">
        <v>15</v>
      </c>
      <c r="D317" s="1" t="s">
        <v>827</v>
      </c>
      <c r="E317" s="26">
        <f>VLOOKUP(A317,'Índice de capacidades'!$A$3:$AI$1124,34,FALSE)</f>
        <v>30.221708507043388</v>
      </c>
      <c r="F317" s="26">
        <f>VLOOKUP(A317,'Índice de riesgo'!$A$2:$T$1123,19,FALSE)</f>
        <v>31.582499851991049</v>
      </c>
      <c r="G317" s="31">
        <f t="shared" si="8"/>
        <v>74.795093365724895</v>
      </c>
      <c r="H317" s="40">
        <f t="shared" si="9"/>
        <v>56.817032711235541</v>
      </c>
      <c r="I317" s="1">
        <v>316</v>
      </c>
    </row>
    <row r="318" spans="1:9" x14ac:dyDescent="0.25">
      <c r="A318" s="1">
        <v>5495</v>
      </c>
      <c r="B318" s="1" t="s">
        <v>92</v>
      </c>
      <c r="C318" s="1">
        <v>5</v>
      </c>
      <c r="D318" s="1" t="s">
        <v>15</v>
      </c>
      <c r="E318" s="26">
        <f>VLOOKUP(A318,'Índice de capacidades'!$A$3:$AI$1124,34,FALSE)</f>
        <v>31.266713314046751</v>
      </c>
      <c r="F318" s="26">
        <f>VLOOKUP(A318,'Índice de riesgo'!$A$2:$T$1123,19,FALSE)</f>
        <v>32.032933170953385</v>
      </c>
      <c r="G318" s="31">
        <f t="shared" si="8"/>
        <v>74.813966174818432</v>
      </c>
      <c r="H318" s="40">
        <f t="shared" si="9"/>
        <v>56.806136489825022</v>
      </c>
      <c r="I318" s="1">
        <v>317</v>
      </c>
    </row>
    <row r="319" spans="1:9" x14ac:dyDescent="0.25">
      <c r="A319" s="1">
        <v>5656</v>
      </c>
      <c r="B319" s="1" t="s">
        <v>337</v>
      </c>
      <c r="C319" s="1">
        <v>5</v>
      </c>
      <c r="D319" s="1" t="s">
        <v>15</v>
      </c>
      <c r="E319" s="26">
        <f>VLOOKUP(A319,'Índice de capacidades'!$A$3:$AI$1124,34,FALSE)</f>
        <v>26.088820003028928</v>
      </c>
      <c r="F319" s="26">
        <f>VLOOKUP(A319,'Índice de riesgo'!$A$2:$T$1123,19,FALSE)</f>
        <v>29.858226490954781</v>
      </c>
      <c r="G319" s="31">
        <f t="shared" si="8"/>
        <v>74.83645448673154</v>
      </c>
      <c r="H319" s="40">
        <f t="shared" si="9"/>
        <v>56.793152856888376</v>
      </c>
      <c r="I319" s="1">
        <v>318</v>
      </c>
    </row>
    <row r="320" spans="1:9" x14ac:dyDescent="0.25">
      <c r="A320" s="1">
        <v>54377</v>
      </c>
      <c r="B320" s="1" t="s">
        <v>517</v>
      </c>
      <c r="C320" s="1">
        <v>54</v>
      </c>
      <c r="D320" s="1" t="s">
        <v>12</v>
      </c>
      <c r="E320" s="26">
        <f>VLOOKUP(A320,'Índice de capacidades'!$A$3:$AI$1124,34,FALSE)</f>
        <v>12.661903050298811</v>
      </c>
      <c r="F320" s="26">
        <f>VLOOKUP(A320,'Índice de riesgo'!$A$2:$T$1123,19,FALSE)</f>
        <v>26.233970555276464</v>
      </c>
      <c r="G320" s="31">
        <f t="shared" si="8"/>
        <v>74.844845439716053</v>
      </c>
      <c r="H320" s="40">
        <f t="shared" si="9"/>
        <v>56.788308337924008</v>
      </c>
      <c r="I320" s="1">
        <v>319</v>
      </c>
    </row>
    <row r="321" spans="1:9" x14ac:dyDescent="0.25">
      <c r="A321" s="1">
        <v>19807</v>
      </c>
      <c r="B321" s="1" t="s">
        <v>552</v>
      </c>
      <c r="C321" s="1">
        <v>19</v>
      </c>
      <c r="D321" s="1" t="s">
        <v>80</v>
      </c>
      <c r="E321" s="26">
        <f>VLOOKUP(A321,'Índice de capacidades'!$A$3:$AI$1124,34,FALSE)</f>
        <v>14.561105498021051</v>
      </c>
      <c r="F321" s="26">
        <f>VLOOKUP(A321,'Índice de riesgo'!$A$2:$T$1123,19,FALSE)</f>
        <v>26.577442812335683</v>
      </c>
      <c r="G321" s="31">
        <f t="shared" si="8"/>
        <v>74.852506286031186</v>
      </c>
      <c r="H321" s="40">
        <f t="shared" si="9"/>
        <v>56.783885346241746</v>
      </c>
      <c r="I321" s="1">
        <v>320</v>
      </c>
    </row>
    <row r="322" spans="1:9" x14ac:dyDescent="0.25">
      <c r="A322" s="1">
        <v>25873</v>
      </c>
      <c r="B322" s="1" t="s">
        <v>502</v>
      </c>
      <c r="C322" s="1">
        <v>25</v>
      </c>
      <c r="D322" s="1" t="s">
        <v>61</v>
      </c>
      <c r="E322" s="26">
        <f>VLOOKUP(A322,'Índice de capacidades'!$A$3:$AI$1124,34,FALSE)</f>
        <v>15.358084505928163</v>
      </c>
      <c r="F322" s="26">
        <f>VLOOKUP(A322,'Índice de riesgo'!$A$2:$T$1123,19,FALSE)</f>
        <v>26.671741826718247</v>
      </c>
      <c r="G322" s="31">
        <f t="shared" ref="G322:G385" si="10">(((E322)^2)+((100-(F322))^2))^(1/2)</f>
        <v>74.919317978867724</v>
      </c>
      <c r="H322" s="40">
        <f t="shared" ref="H322:H385" si="11">(1-1*(G322/$G$1125))*100</f>
        <v>56.745311597397553</v>
      </c>
      <c r="I322" s="1">
        <v>321</v>
      </c>
    </row>
    <row r="323" spans="1:9" x14ac:dyDescent="0.25">
      <c r="A323" s="1">
        <v>20238</v>
      </c>
      <c r="B323" s="1" t="s">
        <v>248</v>
      </c>
      <c r="C323" s="1">
        <v>20</v>
      </c>
      <c r="D323" s="1" t="s">
        <v>28</v>
      </c>
      <c r="E323" s="26">
        <f>VLOOKUP(A323,'Índice de capacidades'!$A$3:$AI$1124,34,FALSE)</f>
        <v>24.556687855257074</v>
      </c>
      <c r="F323" s="26">
        <f>VLOOKUP(A323,'Índice de riesgo'!$A$2:$T$1123,19,FALSE)</f>
        <v>29.206976221359625</v>
      </c>
      <c r="G323" s="31">
        <f t="shared" si="10"/>
        <v>74.931189328234154</v>
      </c>
      <c r="H323" s="40">
        <f t="shared" si="11"/>
        <v>56.738457670645204</v>
      </c>
      <c r="I323" s="1">
        <v>322</v>
      </c>
    </row>
    <row r="324" spans="1:9" x14ac:dyDescent="0.25">
      <c r="A324" s="1">
        <v>15798</v>
      </c>
      <c r="B324" s="1" t="s">
        <v>442</v>
      </c>
      <c r="C324" s="1">
        <v>15</v>
      </c>
      <c r="D324" s="1" t="s">
        <v>827</v>
      </c>
      <c r="E324" s="26">
        <f>VLOOKUP(A324,'Índice de capacidades'!$A$3:$AI$1124,34,FALSE)</f>
        <v>14.944696277119037</v>
      </c>
      <c r="F324" s="26">
        <f>VLOOKUP(A324,'Índice de riesgo'!$A$2:$T$1123,19,FALSE)</f>
        <v>26.541434284921351</v>
      </c>
      <c r="G324" s="31">
        <f t="shared" si="10"/>
        <v>74.963356539924646</v>
      </c>
      <c r="H324" s="40">
        <f t="shared" si="11"/>
        <v>56.719885922316607</v>
      </c>
      <c r="I324" s="1">
        <v>323</v>
      </c>
    </row>
    <row r="325" spans="1:9" x14ac:dyDescent="0.25">
      <c r="A325" s="1">
        <v>41357</v>
      </c>
      <c r="B325" s="1" t="s">
        <v>1160</v>
      </c>
      <c r="C325" s="1">
        <v>41</v>
      </c>
      <c r="D325" s="1" t="s">
        <v>99</v>
      </c>
      <c r="E325" s="26">
        <f>VLOOKUP(A325,'Índice de capacidades'!$A$3:$AI$1124,34,FALSE)</f>
        <v>7.5430638160127641</v>
      </c>
      <c r="F325" s="26">
        <f>VLOOKUP(A325,'Índice de riesgo'!$A$2:$T$1123,19,FALSE)</f>
        <v>25.410980271599787</v>
      </c>
      <c r="G325" s="31">
        <f t="shared" si="10"/>
        <v>74.969458286532372</v>
      </c>
      <c r="H325" s="40">
        <f t="shared" si="11"/>
        <v>56.716363077270117</v>
      </c>
      <c r="I325" s="1">
        <v>324</v>
      </c>
    </row>
    <row r="326" spans="1:9" x14ac:dyDescent="0.25">
      <c r="A326" s="1">
        <v>15632</v>
      </c>
      <c r="B326" s="1" t="s">
        <v>486</v>
      </c>
      <c r="C326" s="1">
        <v>15</v>
      </c>
      <c r="D326" s="1" t="s">
        <v>827</v>
      </c>
      <c r="E326" s="26">
        <f>VLOOKUP(A326,'Índice de capacidades'!$A$3:$AI$1124,34,FALSE)</f>
        <v>17.153033845060143</v>
      </c>
      <c r="F326" s="26">
        <f>VLOOKUP(A326,'Índice de riesgo'!$A$2:$T$1123,19,FALSE)</f>
        <v>26.958989624660756</v>
      </c>
      <c r="G326" s="31">
        <f t="shared" si="10"/>
        <v>75.028099847591719</v>
      </c>
      <c r="H326" s="40">
        <f t="shared" si="11"/>
        <v>56.682506356206794</v>
      </c>
      <c r="I326" s="1">
        <v>325</v>
      </c>
    </row>
    <row r="327" spans="1:9" x14ac:dyDescent="0.25">
      <c r="A327" s="1">
        <v>15820</v>
      </c>
      <c r="B327" s="1" t="s">
        <v>463</v>
      </c>
      <c r="C327" s="1">
        <v>15</v>
      </c>
      <c r="D327" s="1" t="s">
        <v>827</v>
      </c>
      <c r="E327" s="26">
        <f>VLOOKUP(A327,'Índice de capacidades'!$A$3:$AI$1124,34,FALSE)</f>
        <v>21.553925809430329</v>
      </c>
      <c r="F327" s="26">
        <f>VLOOKUP(A327,'Índice de riesgo'!$A$2:$T$1123,19,FALSE)</f>
        <v>28.11426114893813</v>
      </c>
      <c r="G327" s="31">
        <f t="shared" si="10"/>
        <v>75.047526061566444</v>
      </c>
      <c r="H327" s="40">
        <f t="shared" si="11"/>
        <v>56.671290626339157</v>
      </c>
      <c r="I327" s="1">
        <v>326</v>
      </c>
    </row>
    <row r="328" spans="1:9" x14ac:dyDescent="0.25">
      <c r="A328" s="1">
        <v>13006</v>
      </c>
      <c r="B328" s="1" t="s">
        <v>470</v>
      </c>
      <c r="C328" s="1">
        <v>13</v>
      </c>
      <c r="D328" s="1" t="s">
        <v>222</v>
      </c>
      <c r="E328" s="26">
        <f>VLOOKUP(A328,'Índice de capacidades'!$A$3:$AI$1124,34,FALSE)</f>
        <v>9.9809690566132598</v>
      </c>
      <c r="F328" s="26">
        <f>VLOOKUP(A328,'Índice de riesgo'!$A$2:$T$1123,19,FALSE)</f>
        <v>25.511086803660781</v>
      </c>
      <c r="G328" s="31">
        <f t="shared" si="10"/>
        <v>75.15462682018206</v>
      </c>
      <c r="H328" s="40">
        <f t="shared" si="11"/>
        <v>56.609455974522014</v>
      </c>
      <c r="I328" s="1">
        <v>327</v>
      </c>
    </row>
    <row r="329" spans="1:9" x14ac:dyDescent="0.25">
      <c r="A329" s="1">
        <v>70708</v>
      </c>
      <c r="B329" s="1" t="s">
        <v>532</v>
      </c>
      <c r="C329" s="1">
        <v>70</v>
      </c>
      <c r="D329" s="1" t="s">
        <v>214</v>
      </c>
      <c r="E329" s="26">
        <f>VLOOKUP(A329,'Índice de capacidades'!$A$3:$AI$1124,34,FALSE)</f>
        <v>11.635397240463814</v>
      </c>
      <c r="F329" s="26">
        <f>VLOOKUP(A329,'Índice de riesgo'!$A$2:$T$1123,19,FALSE)</f>
        <v>25.736836463534292</v>
      </c>
      <c r="G329" s="31">
        <f t="shared" si="10"/>
        <v>75.169142122198281</v>
      </c>
      <c r="H329" s="40">
        <f t="shared" si="11"/>
        <v>56.601075560995582</v>
      </c>
      <c r="I329" s="1">
        <v>328</v>
      </c>
    </row>
    <row r="330" spans="1:9" x14ac:dyDescent="0.25">
      <c r="A330" s="1">
        <v>68271</v>
      </c>
      <c r="B330" s="1" t="s">
        <v>848</v>
      </c>
      <c r="C330" s="1">
        <v>68</v>
      </c>
      <c r="D330" s="1" t="s">
        <v>350</v>
      </c>
      <c r="E330" s="26">
        <f>VLOOKUP(A330,'Índice de capacidades'!$A$3:$AI$1124,34,FALSE)</f>
        <v>26.022459433038282</v>
      </c>
      <c r="F330" s="26">
        <f>VLOOKUP(A330,'Índice de riesgo'!$A$2:$T$1123,19,FALSE)</f>
        <v>29.459767240409779</v>
      </c>
      <c r="G330" s="31">
        <f t="shared" si="10"/>
        <v>75.187052294402989</v>
      </c>
      <c r="H330" s="40">
        <f t="shared" si="11"/>
        <v>56.59073511825197</v>
      </c>
      <c r="I330" s="1">
        <v>329</v>
      </c>
    </row>
    <row r="331" spans="1:9" x14ac:dyDescent="0.25">
      <c r="A331" s="1">
        <v>5467</v>
      </c>
      <c r="B331" s="1" t="s">
        <v>285</v>
      </c>
      <c r="C331" s="1">
        <v>5</v>
      </c>
      <c r="D331" s="1" t="s">
        <v>15</v>
      </c>
      <c r="E331" s="26">
        <f>VLOOKUP(A331,'Índice de capacidades'!$A$3:$AI$1124,34,FALSE)</f>
        <v>33.363607478367349</v>
      </c>
      <c r="F331" s="26">
        <f>VLOOKUP(A331,'Índice de riesgo'!$A$2:$T$1123,19,FALSE)</f>
        <v>32.620576655603806</v>
      </c>
      <c r="G331" s="31">
        <f t="shared" si="10"/>
        <v>75.187212969985353</v>
      </c>
      <c r="H331" s="40">
        <f t="shared" si="11"/>
        <v>56.590642352161233</v>
      </c>
      <c r="I331" s="1">
        <v>330</v>
      </c>
    </row>
    <row r="332" spans="1:9" x14ac:dyDescent="0.25">
      <c r="A332" s="1">
        <v>47460</v>
      </c>
      <c r="B332" s="1" t="s">
        <v>429</v>
      </c>
      <c r="C332" s="1">
        <v>47</v>
      </c>
      <c r="D332" s="1" t="s">
        <v>69</v>
      </c>
      <c r="E332" s="26">
        <f>VLOOKUP(A332,'Índice de capacidades'!$A$3:$AI$1124,34,FALSE)</f>
        <v>26.818086319804308</v>
      </c>
      <c r="F332" s="26">
        <f>VLOOKUP(A332,'Índice de riesgo'!$A$2:$T$1123,19,FALSE)</f>
        <v>29.678992245978126</v>
      </c>
      <c r="G332" s="31">
        <f t="shared" si="10"/>
        <v>75.26123760208624</v>
      </c>
      <c r="H332" s="40">
        <f t="shared" si="11"/>
        <v>56.547904210891133</v>
      </c>
      <c r="I332" s="1">
        <v>331</v>
      </c>
    </row>
    <row r="333" spans="1:9" x14ac:dyDescent="0.25">
      <c r="A333" s="1">
        <v>25805</v>
      </c>
      <c r="B333" s="1" t="s">
        <v>547</v>
      </c>
      <c r="C333" s="1">
        <v>25</v>
      </c>
      <c r="D333" s="1" t="s">
        <v>61</v>
      </c>
      <c r="E333" s="26">
        <f>VLOOKUP(A333,'Índice de capacidades'!$A$3:$AI$1124,34,FALSE)</f>
        <v>9.2793697843857199</v>
      </c>
      <c r="F333" s="26">
        <f>VLOOKUP(A333,'Índice de riesgo'!$A$2:$T$1123,19,FALSE)</f>
        <v>25.311560410344054</v>
      </c>
      <c r="G333" s="31">
        <f t="shared" si="10"/>
        <v>75.262671437659293</v>
      </c>
      <c r="H333" s="40">
        <f t="shared" si="11"/>
        <v>56.547076385537039</v>
      </c>
      <c r="I333" s="1">
        <v>332</v>
      </c>
    </row>
    <row r="334" spans="1:9" x14ac:dyDescent="0.25">
      <c r="A334" s="1">
        <v>20787</v>
      </c>
      <c r="B334" s="1" t="s">
        <v>495</v>
      </c>
      <c r="C334" s="1">
        <v>20</v>
      </c>
      <c r="D334" s="1" t="s">
        <v>28</v>
      </c>
      <c r="E334" s="26">
        <f>VLOOKUP(A334,'Índice de capacidades'!$A$3:$AI$1124,34,FALSE)</f>
        <v>9.5850732301404111</v>
      </c>
      <c r="F334" s="26">
        <f>VLOOKUP(A334,'Índice de riesgo'!$A$2:$T$1123,19,FALSE)</f>
        <v>25.292043044091677</v>
      </c>
      <c r="G334" s="31">
        <f t="shared" si="10"/>
        <v>75.32033232370263</v>
      </c>
      <c r="H334" s="40">
        <f t="shared" si="11"/>
        <v>56.51378585745821</v>
      </c>
      <c r="I334" s="1">
        <v>333</v>
      </c>
    </row>
    <row r="335" spans="1:9" x14ac:dyDescent="0.25">
      <c r="A335" s="1">
        <v>52378</v>
      </c>
      <c r="B335" s="1" t="s">
        <v>420</v>
      </c>
      <c r="C335" s="1">
        <v>52</v>
      </c>
      <c r="D335" s="1" t="s">
        <v>18</v>
      </c>
      <c r="E335" s="26">
        <f>VLOOKUP(A335,'Índice de capacidades'!$A$3:$AI$1124,34,FALSE)</f>
        <v>17.368113625294658</v>
      </c>
      <c r="F335" s="26">
        <f>VLOOKUP(A335,'Índice de riesgo'!$A$2:$T$1123,19,FALSE)</f>
        <v>26.658770832333062</v>
      </c>
      <c r="G335" s="31">
        <f t="shared" si="10"/>
        <v>75.369670735153051</v>
      </c>
      <c r="H335" s="40">
        <f t="shared" si="11"/>
        <v>56.485300312325926</v>
      </c>
      <c r="I335" s="1">
        <v>334</v>
      </c>
    </row>
    <row r="336" spans="1:9" x14ac:dyDescent="0.25">
      <c r="A336" s="1">
        <v>41078</v>
      </c>
      <c r="B336" s="1" t="s">
        <v>298</v>
      </c>
      <c r="C336" s="1">
        <v>41</v>
      </c>
      <c r="D336" s="1" t="s">
        <v>99</v>
      </c>
      <c r="E336" s="26">
        <f>VLOOKUP(A336,'Índice de capacidades'!$A$3:$AI$1124,34,FALSE)</f>
        <v>22.136267658321398</v>
      </c>
      <c r="F336" s="26">
        <f>VLOOKUP(A336,'Índice de riesgo'!$A$2:$T$1123,19,FALSE)</f>
        <v>27.885911250672756</v>
      </c>
      <c r="G336" s="31">
        <f t="shared" si="10"/>
        <v>75.435112129476479</v>
      </c>
      <c r="H336" s="40">
        <f t="shared" si="11"/>
        <v>56.447517705697145</v>
      </c>
      <c r="I336" s="1">
        <v>335</v>
      </c>
    </row>
    <row r="337" spans="1:9" x14ac:dyDescent="0.25">
      <c r="A337" s="1">
        <v>54874</v>
      </c>
      <c r="B337" s="1" t="s">
        <v>472</v>
      </c>
      <c r="C337" s="1">
        <v>54</v>
      </c>
      <c r="D337" s="1" t="s">
        <v>12</v>
      </c>
      <c r="E337" s="26">
        <f>VLOOKUP(A337,'Índice de capacidades'!$A$3:$AI$1124,34,FALSE)</f>
        <v>21.690518632653813</v>
      </c>
      <c r="F337" s="26">
        <f>VLOOKUP(A337,'Índice de riesgo'!$A$2:$T$1123,19,FALSE)</f>
        <v>27.629269558158427</v>
      </c>
      <c r="G337" s="31">
        <f t="shared" si="10"/>
        <v>75.551315165516456</v>
      </c>
      <c r="H337" s="40">
        <f t="shared" si="11"/>
        <v>56.380427851558814</v>
      </c>
      <c r="I337" s="1">
        <v>336</v>
      </c>
    </row>
    <row r="338" spans="1:9" x14ac:dyDescent="0.25">
      <c r="A338" s="1">
        <v>5086</v>
      </c>
      <c r="B338" s="1" t="s">
        <v>237</v>
      </c>
      <c r="C338" s="1">
        <v>5</v>
      </c>
      <c r="D338" s="1" t="s">
        <v>15</v>
      </c>
      <c r="E338" s="26">
        <f>VLOOKUP(A338,'Índice de capacidades'!$A$3:$AI$1124,34,FALSE)</f>
        <v>20.104897190999889</v>
      </c>
      <c r="F338" s="26">
        <f>VLOOKUP(A338,'Índice de riesgo'!$A$2:$T$1123,19,FALSE)</f>
        <v>26.946643043639668</v>
      </c>
      <c r="G338" s="31">
        <f t="shared" si="10"/>
        <v>75.769385992325923</v>
      </c>
      <c r="H338" s="40">
        <f t="shared" si="11"/>
        <v>56.254524600997968</v>
      </c>
      <c r="I338" s="1">
        <v>337</v>
      </c>
    </row>
    <row r="339" spans="1:9" x14ac:dyDescent="0.25">
      <c r="A339" s="1">
        <v>41548</v>
      </c>
      <c r="B339" s="1" t="s">
        <v>355</v>
      </c>
      <c r="C339" s="1">
        <v>41</v>
      </c>
      <c r="D339" s="1" t="s">
        <v>99</v>
      </c>
      <c r="E339" s="26">
        <f>VLOOKUP(A339,'Índice de capacidades'!$A$3:$AI$1124,34,FALSE)</f>
        <v>19.959176971988342</v>
      </c>
      <c r="F339" s="26">
        <f>VLOOKUP(A339,'Índice de riesgo'!$A$2:$T$1123,19,FALSE)</f>
        <v>26.840152700530833</v>
      </c>
      <c r="G339" s="31">
        <f t="shared" si="10"/>
        <v>75.833580967014839</v>
      </c>
      <c r="H339" s="40">
        <f t="shared" si="11"/>
        <v>56.217461615080701</v>
      </c>
      <c r="I339" s="1">
        <v>338</v>
      </c>
    </row>
    <row r="340" spans="1:9" x14ac:dyDescent="0.25">
      <c r="A340" s="1">
        <v>50400</v>
      </c>
      <c r="B340" s="1" t="s">
        <v>503</v>
      </c>
      <c r="C340" s="1">
        <v>50</v>
      </c>
      <c r="D340" s="1" t="s">
        <v>145</v>
      </c>
      <c r="E340" s="26">
        <f>VLOOKUP(A340,'Índice de capacidades'!$A$3:$AI$1124,34,FALSE)</f>
        <v>19.450685743519294</v>
      </c>
      <c r="F340" s="26">
        <f>VLOOKUP(A340,'Índice de riesgo'!$A$2:$T$1123,19,FALSE)</f>
        <v>26.659233331892217</v>
      </c>
      <c r="G340" s="31">
        <f t="shared" si="10"/>
        <v>75.876196737573608</v>
      </c>
      <c r="H340" s="40">
        <f t="shared" si="11"/>
        <v>56.192857388476881</v>
      </c>
      <c r="I340" s="1">
        <v>339</v>
      </c>
    </row>
    <row r="341" spans="1:9" x14ac:dyDescent="0.25">
      <c r="A341" s="1">
        <v>85279</v>
      </c>
      <c r="B341" s="1" t="s">
        <v>468</v>
      </c>
      <c r="C341" s="1">
        <v>85</v>
      </c>
      <c r="D341" s="1" t="s">
        <v>114</v>
      </c>
      <c r="E341" s="26">
        <f>VLOOKUP(A341,'Índice de capacidades'!$A$3:$AI$1124,34,FALSE)</f>
        <v>15.565201933188275</v>
      </c>
      <c r="F341" s="26">
        <f>VLOOKUP(A341,'Índice de riesgo'!$A$2:$T$1123,19,FALSE)</f>
        <v>25.724496115185051</v>
      </c>
      <c r="G341" s="31">
        <f t="shared" si="10"/>
        <v>75.888905569681853</v>
      </c>
      <c r="H341" s="40">
        <f t="shared" si="11"/>
        <v>56.185519940838091</v>
      </c>
      <c r="I341" s="1">
        <v>340</v>
      </c>
    </row>
    <row r="342" spans="1:9" x14ac:dyDescent="0.25">
      <c r="A342" s="1">
        <v>19693</v>
      </c>
      <c r="B342" s="1" t="s">
        <v>635</v>
      </c>
      <c r="C342" s="1">
        <v>19</v>
      </c>
      <c r="D342" s="1" t="s">
        <v>80</v>
      </c>
      <c r="E342" s="26">
        <f>VLOOKUP(A342,'Índice de capacidades'!$A$3:$AI$1124,34,FALSE)</f>
        <v>21.953904281026084</v>
      </c>
      <c r="F342" s="26">
        <f>VLOOKUP(A342,'Índice de riesgo'!$A$2:$T$1123,19,FALSE)</f>
        <v>27.326414938049588</v>
      </c>
      <c r="G342" s="31">
        <f t="shared" si="10"/>
        <v>75.917217276036908</v>
      </c>
      <c r="H342" s="40">
        <f t="shared" si="11"/>
        <v>56.169174169552782</v>
      </c>
      <c r="I342" s="1">
        <v>341</v>
      </c>
    </row>
    <row r="343" spans="1:9" x14ac:dyDescent="0.25">
      <c r="A343" s="1">
        <v>15638</v>
      </c>
      <c r="B343" s="1" t="s">
        <v>390</v>
      </c>
      <c r="C343" s="1">
        <v>15</v>
      </c>
      <c r="D343" s="1" t="s">
        <v>827</v>
      </c>
      <c r="E343" s="26">
        <f>VLOOKUP(A343,'Índice de capacidades'!$A$3:$AI$1124,34,FALSE)</f>
        <v>28.555013837687067</v>
      </c>
      <c r="F343" s="26">
        <f>VLOOKUP(A343,'Índice de riesgo'!$A$2:$T$1123,19,FALSE)</f>
        <v>29.632655382941376</v>
      </c>
      <c r="G343" s="31">
        <f t="shared" si="10"/>
        <v>75.940450378743392</v>
      </c>
      <c r="H343" s="40">
        <f t="shared" si="11"/>
        <v>56.155760531451079</v>
      </c>
      <c r="I343" s="1">
        <v>342</v>
      </c>
    </row>
    <row r="344" spans="1:9" x14ac:dyDescent="0.25">
      <c r="A344" s="1">
        <v>52240</v>
      </c>
      <c r="B344" s="1" t="s">
        <v>1171</v>
      </c>
      <c r="C344" s="1">
        <v>52</v>
      </c>
      <c r="D344" s="1" t="s">
        <v>18</v>
      </c>
      <c r="E344" s="26">
        <f>VLOOKUP(A344,'Índice de capacidades'!$A$3:$AI$1124,34,FALSE)</f>
        <v>23.240446186479506</v>
      </c>
      <c r="F344" s="26">
        <f>VLOOKUP(A344,'Índice de riesgo'!$A$2:$T$1123,19,FALSE)</f>
        <v>27.690856157276418</v>
      </c>
      <c r="G344" s="31">
        <f t="shared" si="10"/>
        <v>75.952160089192589</v>
      </c>
      <c r="H344" s="40">
        <f t="shared" si="11"/>
        <v>56.148999926971108</v>
      </c>
      <c r="I344" s="1">
        <v>343</v>
      </c>
    </row>
    <row r="345" spans="1:9" x14ac:dyDescent="0.25">
      <c r="A345" s="1">
        <v>85136</v>
      </c>
      <c r="B345" s="1" t="s">
        <v>514</v>
      </c>
      <c r="C345" s="1">
        <v>85</v>
      </c>
      <c r="D345" s="1" t="s">
        <v>114</v>
      </c>
      <c r="E345" s="26">
        <f>VLOOKUP(A345,'Índice de capacidades'!$A$3:$AI$1124,34,FALSE)</f>
        <v>15.311384890657653</v>
      </c>
      <c r="F345" s="26">
        <f>VLOOKUP(A345,'Índice de riesgo'!$A$2:$T$1123,19,FALSE)</f>
        <v>25.560395714518059</v>
      </c>
      <c r="G345" s="31">
        <f t="shared" si="10"/>
        <v>75.997981509044052</v>
      </c>
      <c r="H345" s="40">
        <f t="shared" si="11"/>
        <v>56.122544917885222</v>
      </c>
      <c r="I345" s="1">
        <v>344</v>
      </c>
    </row>
    <row r="346" spans="1:9" x14ac:dyDescent="0.25">
      <c r="A346" s="1">
        <v>68432</v>
      </c>
      <c r="B346" s="1" t="s">
        <v>601</v>
      </c>
      <c r="C346" s="1">
        <v>68</v>
      </c>
      <c r="D346" s="1" t="s">
        <v>350</v>
      </c>
      <c r="E346" s="26">
        <f>VLOOKUP(A346,'Índice de capacidades'!$A$3:$AI$1124,34,FALSE)</f>
        <v>42.123674747180438</v>
      </c>
      <c r="F346" s="26">
        <f>VLOOKUP(A346,'Índice de riesgo'!$A$2:$T$1123,19,FALSE)</f>
        <v>36.703192472851349</v>
      </c>
      <c r="G346" s="31">
        <f t="shared" si="10"/>
        <v>76.032163045221523</v>
      </c>
      <c r="H346" s="40">
        <f t="shared" si="11"/>
        <v>56.102810198771834</v>
      </c>
      <c r="I346" s="1">
        <v>345</v>
      </c>
    </row>
    <row r="347" spans="1:9" x14ac:dyDescent="0.25">
      <c r="A347" s="1">
        <v>73563</v>
      </c>
      <c r="B347" s="1" t="s">
        <v>477</v>
      </c>
      <c r="C347" s="1">
        <v>73</v>
      </c>
      <c r="D347" s="1" t="s">
        <v>35</v>
      </c>
      <c r="E347" s="26">
        <f>VLOOKUP(A347,'Índice de capacidades'!$A$3:$AI$1124,34,FALSE)</f>
        <v>19.907219589870238</v>
      </c>
      <c r="F347" s="26">
        <f>VLOOKUP(A347,'Índice de riesgo'!$A$2:$T$1123,19,FALSE)</f>
        <v>26.617437513379489</v>
      </c>
      <c r="G347" s="31">
        <f t="shared" si="10"/>
        <v>76.03484641203714</v>
      </c>
      <c r="H347" s="40">
        <f t="shared" si="11"/>
        <v>56.101260956218503</v>
      </c>
      <c r="I347" s="1">
        <v>346</v>
      </c>
    </row>
    <row r="348" spans="1:9" x14ac:dyDescent="0.25">
      <c r="A348" s="1">
        <v>70265</v>
      </c>
      <c r="B348" s="1" t="s">
        <v>458</v>
      </c>
      <c r="C348" s="1">
        <v>70</v>
      </c>
      <c r="D348" s="1" t="s">
        <v>214</v>
      </c>
      <c r="E348" s="26">
        <f>VLOOKUP(A348,'Índice de capacidades'!$A$3:$AI$1124,34,FALSE)</f>
        <v>25.828939450413419</v>
      </c>
      <c r="F348" s="26">
        <f>VLOOKUP(A348,'Índice de riesgo'!$A$2:$T$1123,19,FALSE)</f>
        <v>28.46103400201811</v>
      </c>
      <c r="G348" s="31">
        <f t="shared" si="10"/>
        <v>76.058909860670056</v>
      </c>
      <c r="H348" s="40">
        <f t="shared" si="11"/>
        <v>56.087367917672658</v>
      </c>
      <c r="I348" s="1">
        <v>347</v>
      </c>
    </row>
    <row r="349" spans="1:9" x14ac:dyDescent="0.25">
      <c r="A349" s="1">
        <v>70429</v>
      </c>
      <c r="B349" s="1" t="s">
        <v>497</v>
      </c>
      <c r="C349" s="1">
        <v>70</v>
      </c>
      <c r="D349" s="1" t="s">
        <v>214</v>
      </c>
      <c r="E349" s="26">
        <f>VLOOKUP(A349,'Índice de capacidades'!$A$3:$AI$1124,34,FALSE)</f>
        <v>23.567924699122397</v>
      </c>
      <c r="F349" s="26">
        <f>VLOOKUP(A349,'Índice de riesgo'!$A$2:$T$1123,19,FALSE)</f>
        <v>27.674535427376849</v>
      </c>
      <c r="G349" s="31">
        <f t="shared" si="10"/>
        <v>76.068521086381523</v>
      </c>
      <c r="H349" s="40">
        <f t="shared" si="11"/>
        <v>56.081818873920895</v>
      </c>
      <c r="I349" s="1">
        <v>348</v>
      </c>
    </row>
    <row r="350" spans="1:9" x14ac:dyDescent="0.25">
      <c r="A350" s="1">
        <v>20013</v>
      </c>
      <c r="B350" s="1" t="s">
        <v>441</v>
      </c>
      <c r="C350" s="1">
        <v>20</v>
      </c>
      <c r="D350" s="1" t="s">
        <v>28</v>
      </c>
      <c r="E350" s="26">
        <f>VLOOKUP(A350,'Índice de capacidades'!$A$3:$AI$1124,34,FALSE)</f>
        <v>27.406298408316438</v>
      </c>
      <c r="F350" s="26">
        <f>VLOOKUP(A350,'Índice de riesgo'!$A$2:$T$1123,19,FALSE)</f>
        <v>29.010254798084382</v>
      </c>
      <c r="G350" s="31">
        <f t="shared" si="10"/>
        <v>76.096314735199812</v>
      </c>
      <c r="H350" s="40">
        <f t="shared" si="11"/>
        <v>56.065772203293896</v>
      </c>
      <c r="I350" s="1">
        <v>349</v>
      </c>
    </row>
    <row r="351" spans="1:9" x14ac:dyDescent="0.25">
      <c r="A351" s="1">
        <v>52320</v>
      </c>
      <c r="B351" s="1" t="s">
        <v>393</v>
      </c>
      <c r="C351" s="1">
        <v>52</v>
      </c>
      <c r="D351" s="1" t="s">
        <v>18</v>
      </c>
      <c r="E351" s="26">
        <f>VLOOKUP(A351,'Índice de capacidades'!$A$3:$AI$1124,34,FALSE)</f>
        <v>22.204808489365</v>
      </c>
      <c r="F351" s="26">
        <f>VLOOKUP(A351,'Índice de riesgo'!$A$2:$T$1123,19,FALSE)</f>
        <v>27.21158326290962</v>
      </c>
      <c r="G351" s="31">
        <f t="shared" si="10"/>
        <v>76.099981150731665</v>
      </c>
      <c r="H351" s="40">
        <f t="shared" si="11"/>
        <v>56.063655397299627</v>
      </c>
      <c r="I351" s="1">
        <v>350</v>
      </c>
    </row>
    <row r="352" spans="1:9" x14ac:dyDescent="0.25">
      <c r="A352" s="1">
        <v>27099</v>
      </c>
      <c r="B352" s="1" t="s">
        <v>1150</v>
      </c>
      <c r="C352" s="1">
        <v>27</v>
      </c>
      <c r="D352" s="1" t="s">
        <v>1145</v>
      </c>
      <c r="E352" s="26">
        <f>VLOOKUP(A352,'Índice de capacidades'!$A$3:$AI$1124,34,FALSE)</f>
        <v>28.234687454168551</v>
      </c>
      <c r="F352" s="26">
        <f>VLOOKUP(A352,'Índice de riesgo'!$A$2:$T$1123,19,FALSE)</f>
        <v>29.32690151492789</v>
      </c>
      <c r="G352" s="31">
        <f t="shared" si="10"/>
        <v>76.104431047839014</v>
      </c>
      <c r="H352" s="40">
        <f t="shared" si="11"/>
        <v>56.061086248006831</v>
      </c>
      <c r="I352" s="1">
        <v>351</v>
      </c>
    </row>
    <row r="353" spans="1:9" x14ac:dyDescent="0.25">
      <c r="A353" s="1">
        <v>27001</v>
      </c>
      <c r="B353" s="1" t="s">
        <v>236</v>
      </c>
      <c r="C353" s="1">
        <v>27</v>
      </c>
      <c r="D353" s="1" t="s">
        <v>1145</v>
      </c>
      <c r="E353" s="26">
        <f>VLOOKUP(A353,'Índice de capacidades'!$A$3:$AI$1124,34,FALSE)</f>
        <v>23.340394360993642</v>
      </c>
      <c r="F353" s="26">
        <f>VLOOKUP(A353,'Índice de riesgo'!$A$2:$T$1123,19,FALSE)</f>
        <v>27.531644530266824</v>
      </c>
      <c r="G353" s="31">
        <f t="shared" si="10"/>
        <v>76.134332291117587</v>
      </c>
      <c r="H353" s="40">
        <f t="shared" si="11"/>
        <v>56.043822757150842</v>
      </c>
      <c r="I353" s="1">
        <v>352</v>
      </c>
    </row>
    <row r="354" spans="1:9" x14ac:dyDescent="0.25">
      <c r="A354" s="1">
        <v>81220</v>
      </c>
      <c r="B354" s="1" t="s">
        <v>440</v>
      </c>
      <c r="C354" s="1">
        <v>81</v>
      </c>
      <c r="D354" s="1" t="s">
        <v>104</v>
      </c>
      <c r="E354" s="26">
        <f>VLOOKUP(A354,'Índice de capacidades'!$A$3:$AI$1124,34,FALSE)</f>
        <v>27.859515706126142</v>
      </c>
      <c r="F354" s="26">
        <f>VLOOKUP(A354,'Índice de riesgo'!$A$2:$T$1123,19,FALSE)</f>
        <v>29.041698350714512</v>
      </c>
      <c r="G354" s="31">
        <f t="shared" si="10"/>
        <v>76.231444878940096</v>
      </c>
      <c r="H354" s="40">
        <f t="shared" si="11"/>
        <v>55.98775477842981</v>
      </c>
      <c r="I354" s="1">
        <v>353</v>
      </c>
    </row>
    <row r="355" spans="1:9" x14ac:dyDescent="0.25">
      <c r="A355" s="1">
        <v>15180</v>
      </c>
      <c r="B355" s="1" t="s">
        <v>555</v>
      </c>
      <c r="C355" s="1">
        <v>15</v>
      </c>
      <c r="D355" s="1" t="s">
        <v>827</v>
      </c>
      <c r="E355" s="26">
        <f>VLOOKUP(A355,'Índice de capacidades'!$A$3:$AI$1124,34,FALSE)</f>
        <v>10.910207616697726</v>
      </c>
      <c r="F355" s="26">
        <f>VLOOKUP(A355,'Índice de riesgo'!$A$2:$T$1123,19,FALSE)</f>
        <v>24.536007150490104</v>
      </c>
      <c r="G355" s="31">
        <f t="shared" si="10"/>
        <v>76.248585869052874</v>
      </c>
      <c r="H355" s="40">
        <f t="shared" si="11"/>
        <v>55.97785842317402</v>
      </c>
      <c r="I355" s="1">
        <v>354</v>
      </c>
    </row>
    <row r="356" spans="1:9" x14ac:dyDescent="0.25">
      <c r="A356" s="1">
        <v>13430</v>
      </c>
      <c r="B356" s="1" t="s">
        <v>473</v>
      </c>
      <c r="C356" s="1">
        <v>13</v>
      </c>
      <c r="D356" s="1" t="s">
        <v>222</v>
      </c>
      <c r="E356" s="26">
        <f>VLOOKUP(A356,'Índice de capacidades'!$A$3:$AI$1124,34,FALSE)</f>
        <v>23.853693842701702</v>
      </c>
      <c r="F356" s="26">
        <f>VLOOKUP(A356,'Índice de riesgo'!$A$2:$T$1123,19,FALSE)</f>
        <v>27.517776262333832</v>
      </c>
      <c r="G356" s="31">
        <f t="shared" si="10"/>
        <v>76.306431366552857</v>
      </c>
      <c r="H356" s="40">
        <f t="shared" si="11"/>
        <v>55.944461309621005</v>
      </c>
      <c r="I356" s="1">
        <v>355</v>
      </c>
    </row>
    <row r="357" spans="1:9" x14ac:dyDescent="0.25">
      <c r="A357" s="1">
        <v>68385</v>
      </c>
      <c r="B357" s="1" t="s">
        <v>777</v>
      </c>
      <c r="C357" s="1">
        <v>68</v>
      </c>
      <c r="D357" s="1" t="s">
        <v>350</v>
      </c>
      <c r="E357" s="26">
        <f>VLOOKUP(A357,'Índice de capacidades'!$A$3:$AI$1124,34,FALSE)</f>
        <v>12.344204978787531</v>
      </c>
      <c r="F357" s="26">
        <f>VLOOKUP(A357,'Índice de riesgo'!$A$2:$T$1123,19,FALSE)</f>
        <v>24.668306024626641</v>
      </c>
      <c r="G357" s="31">
        <f t="shared" si="10"/>
        <v>76.336383944732574</v>
      </c>
      <c r="H357" s="40">
        <f t="shared" si="11"/>
        <v>55.927168180546019</v>
      </c>
      <c r="I357" s="1">
        <v>356</v>
      </c>
    </row>
    <row r="358" spans="1:9" x14ac:dyDescent="0.25">
      <c r="A358" s="1">
        <v>68397</v>
      </c>
      <c r="B358" s="1" t="s">
        <v>345</v>
      </c>
      <c r="C358" s="1">
        <v>68</v>
      </c>
      <c r="D358" s="1" t="s">
        <v>350</v>
      </c>
      <c r="E358" s="26">
        <f>VLOOKUP(A358,'Índice de capacidades'!$A$3:$AI$1124,34,FALSE)</f>
        <v>8.8039554906354507</v>
      </c>
      <c r="F358" s="26">
        <f>VLOOKUP(A358,'Índice de riesgo'!$A$2:$T$1123,19,FALSE)</f>
        <v>24.084135006023669</v>
      </c>
      <c r="G358" s="31">
        <f t="shared" si="10"/>
        <v>76.424656950912976</v>
      </c>
      <c r="H358" s="40">
        <f t="shared" si="11"/>
        <v>55.876203736665587</v>
      </c>
      <c r="I358" s="1">
        <v>357</v>
      </c>
    </row>
    <row r="359" spans="1:9" x14ac:dyDescent="0.25">
      <c r="A359" s="1">
        <v>68377</v>
      </c>
      <c r="B359" s="1" t="s">
        <v>844</v>
      </c>
      <c r="C359" s="1">
        <v>68</v>
      </c>
      <c r="D359" s="1" t="s">
        <v>350</v>
      </c>
      <c r="E359" s="26">
        <f>VLOOKUP(A359,'Índice de capacidades'!$A$3:$AI$1124,34,FALSE)</f>
        <v>13.568760105941417</v>
      </c>
      <c r="F359" s="26">
        <f>VLOOKUP(A359,'Índice de riesgo'!$A$2:$T$1123,19,FALSE)</f>
        <v>24.748237032084671</v>
      </c>
      <c r="G359" s="31">
        <f t="shared" si="10"/>
        <v>76.465280229604204</v>
      </c>
      <c r="H359" s="40">
        <f t="shared" si="11"/>
        <v>55.852749875777839</v>
      </c>
      <c r="I359" s="1">
        <v>358</v>
      </c>
    </row>
    <row r="360" spans="1:9" x14ac:dyDescent="0.25">
      <c r="A360" s="1">
        <v>15215</v>
      </c>
      <c r="B360" s="1" t="s">
        <v>322</v>
      </c>
      <c r="C360" s="1">
        <v>15</v>
      </c>
      <c r="D360" s="1" t="s">
        <v>827</v>
      </c>
      <c r="E360" s="26">
        <f>VLOOKUP(A360,'Índice de capacidades'!$A$3:$AI$1124,34,FALSE)</f>
        <v>42.14631534475906</v>
      </c>
      <c r="F360" s="26">
        <f>VLOOKUP(A360,'Índice de riesgo'!$A$2:$T$1123,19,FALSE)</f>
        <v>36.186769604682922</v>
      </c>
      <c r="G360" s="31">
        <f t="shared" si="10"/>
        <v>76.475095754276055</v>
      </c>
      <c r="H360" s="40">
        <f t="shared" si="11"/>
        <v>55.847082879966315</v>
      </c>
      <c r="I360" s="1">
        <v>359</v>
      </c>
    </row>
    <row r="361" spans="1:9" x14ac:dyDescent="0.25">
      <c r="A361" s="1">
        <v>19701</v>
      </c>
      <c r="B361" s="1" t="s">
        <v>710</v>
      </c>
      <c r="C361" s="1">
        <v>19</v>
      </c>
      <c r="D361" s="1" t="s">
        <v>80</v>
      </c>
      <c r="E361" s="26">
        <f>VLOOKUP(A361,'Índice de capacidades'!$A$3:$AI$1124,34,FALSE)</f>
        <v>3.4910036019782953</v>
      </c>
      <c r="F361" s="26">
        <f>VLOOKUP(A361,'Índice de riesgo'!$A$2:$T$1123,19,FALSE)</f>
        <v>23.584602067969577</v>
      </c>
      <c r="G361" s="31">
        <f t="shared" si="10"/>
        <v>76.495098844694525</v>
      </c>
      <c r="H361" s="40">
        <f t="shared" si="11"/>
        <v>55.835534090328586</v>
      </c>
      <c r="I361" s="1">
        <v>360</v>
      </c>
    </row>
    <row r="362" spans="1:9" x14ac:dyDescent="0.25">
      <c r="A362" s="1">
        <v>18592</v>
      </c>
      <c r="B362" s="1" t="s">
        <v>550</v>
      </c>
      <c r="C362" s="1">
        <v>18</v>
      </c>
      <c r="D362" s="1" t="s">
        <v>1121</v>
      </c>
      <c r="E362" s="26">
        <f>VLOOKUP(A362,'Índice de capacidades'!$A$3:$AI$1124,34,FALSE)</f>
        <v>10.591785157639972</v>
      </c>
      <c r="F362" s="26">
        <f>VLOOKUP(A362,'Índice de riesgo'!$A$2:$T$1123,19,FALSE)</f>
        <v>24.228883481953261</v>
      </c>
      <c r="G362" s="31">
        <f t="shared" si="10"/>
        <v>76.507829737988374</v>
      </c>
      <c r="H362" s="40">
        <f t="shared" si="11"/>
        <v>55.828183905658356</v>
      </c>
      <c r="I362" s="1">
        <v>361</v>
      </c>
    </row>
    <row r="363" spans="1:9" x14ac:dyDescent="0.25">
      <c r="A363" s="1">
        <v>18247</v>
      </c>
      <c r="B363" s="1" t="s">
        <v>546</v>
      </c>
      <c r="C363" s="1">
        <v>18</v>
      </c>
      <c r="D363" s="1" t="s">
        <v>1121</v>
      </c>
      <c r="E363" s="26">
        <f>VLOOKUP(A363,'Índice de capacidades'!$A$3:$AI$1124,34,FALSE)</f>
        <v>15.306392328997189</v>
      </c>
      <c r="F363" s="26">
        <f>VLOOKUP(A363,'Índice de riesgo'!$A$2:$T$1123,19,FALSE)</f>
        <v>25.038748217057893</v>
      </c>
      <c r="G363" s="31">
        <f t="shared" si="10"/>
        <v>76.508005561475883</v>
      </c>
      <c r="H363" s="40">
        <f t="shared" si="11"/>
        <v>55.828082393920518</v>
      </c>
      <c r="I363" s="1">
        <v>362</v>
      </c>
    </row>
    <row r="364" spans="1:9" x14ac:dyDescent="0.25">
      <c r="A364" s="1">
        <v>15248</v>
      </c>
      <c r="B364" s="1" t="s">
        <v>511</v>
      </c>
      <c r="C364" s="1">
        <v>15</v>
      </c>
      <c r="D364" s="1" t="s">
        <v>827</v>
      </c>
      <c r="E364" s="26">
        <f>VLOOKUP(A364,'Índice de capacidades'!$A$3:$AI$1124,34,FALSE)</f>
        <v>13.257088087427677</v>
      </c>
      <c r="F364" s="26">
        <f>VLOOKUP(A364,'Índice de riesgo'!$A$2:$T$1123,19,FALSE)</f>
        <v>24.58439585571211</v>
      </c>
      <c r="G364" s="31">
        <f t="shared" si="10"/>
        <v>76.571951346467273</v>
      </c>
      <c r="H364" s="40">
        <f t="shared" si="11"/>
        <v>55.791163277742186</v>
      </c>
      <c r="I364" s="1">
        <v>363</v>
      </c>
    </row>
    <row r="365" spans="1:9" x14ac:dyDescent="0.25">
      <c r="A365" s="1">
        <v>17873</v>
      </c>
      <c r="B365" s="1" t="s">
        <v>1120</v>
      </c>
      <c r="C365" s="1">
        <v>17</v>
      </c>
      <c r="D365" s="1" t="s">
        <v>96</v>
      </c>
      <c r="E365" s="26">
        <f>VLOOKUP(A365,'Índice de capacidades'!$A$3:$AI$1124,34,FALSE)</f>
        <v>19.312179783563778</v>
      </c>
      <c r="F365" s="26">
        <f>VLOOKUP(A365,'Índice de riesgo'!$A$2:$T$1123,19,FALSE)</f>
        <v>25.811516958897901</v>
      </c>
      <c r="G365" s="31">
        <f t="shared" si="10"/>
        <v>76.660885097503169</v>
      </c>
      <c r="H365" s="40">
        <f t="shared" si="11"/>
        <v>55.739817352641573</v>
      </c>
      <c r="I365" s="1">
        <v>364</v>
      </c>
    </row>
    <row r="366" spans="1:9" x14ac:dyDescent="0.25">
      <c r="A366" s="1">
        <v>25426</v>
      </c>
      <c r="B366" s="1" t="s">
        <v>1141</v>
      </c>
      <c r="C366" s="1">
        <v>25</v>
      </c>
      <c r="D366" s="1" t="s">
        <v>61</v>
      </c>
      <c r="E366" s="26">
        <f>VLOOKUP(A366,'Índice de capacidades'!$A$3:$AI$1124,34,FALSE)</f>
        <v>28.035188239337266</v>
      </c>
      <c r="F366" s="26">
        <f>VLOOKUP(A366,'Índice de riesgo'!$A$2:$T$1123,19,FALSE)</f>
        <v>28.630921594505516</v>
      </c>
      <c r="G366" s="31">
        <f t="shared" si="10"/>
        <v>76.67800944250375</v>
      </c>
      <c r="H366" s="40">
        <f t="shared" si="11"/>
        <v>55.729930607445802</v>
      </c>
      <c r="I366" s="1">
        <v>365</v>
      </c>
    </row>
    <row r="367" spans="1:9" x14ac:dyDescent="0.25">
      <c r="A367" s="1">
        <v>73616</v>
      </c>
      <c r="B367" s="1" t="s">
        <v>290</v>
      </c>
      <c r="C367" s="1">
        <v>73</v>
      </c>
      <c r="D367" s="1" t="s">
        <v>35</v>
      </c>
      <c r="E367" s="26">
        <f>VLOOKUP(A367,'Índice de capacidades'!$A$3:$AI$1124,34,FALSE)</f>
        <v>7.0619904060750889</v>
      </c>
      <c r="F367" s="26">
        <f>VLOOKUP(A367,'Índice de riesgo'!$A$2:$T$1123,19,FALSE)</f>
        <v>23.572602073092703</v>
      </c>
      <c r="G367" s="31">
        <f t="shared" si="10"/>
        <v>76.7529729871966</v>
      </c>
      <c r="H367" s="40">
        <f t="shared" si="11"/>
        <v>55.686650384737966</v>
      </c>
      <c r="I367" s="1">
        <v>366</v>
      </c>
    </row>
    <row r="368" spans="1:9" x14ac:dyDescent="0.25">
      <c r="A368" s="1">
        <v>47245</v>
      </c>
      <c r="B368" s="1" t="s">
        <v>499</v>
      </c>
      <c r="C368" s="1">
        <v>47</v>
      </c>
      <c r="D368" s="1" t="s">
        <v>69</v>
      </c>
      <c r="E368" s="26">
        <f>VLOOKUP(A368,'Índice de capacidades'!$A$3:$AI$1124,34,FALSE)</f>
        <v>23.591861684425908</v>
      </c>
      <c r="F368" s="26">
        <f>VLOOKUP(A368,'Índice de riesgo'!$A$2:$T$1123,19,FALSE)</f>
        <v>26.892698884936411</v>
      </c>
      <c r="G368" s="31">
        <f t="shared" si="10"/>
        <v>76.819616076010576</v>
      </c>
      <c r="H368" s="40">
        <f t="shared" si="11"/>
        <v>55.648173979471593</v>
      </c>
      <c r="I368" s="1">
        <v>367</v>
      </c>
    </row>
    <row r="369" spans="1:9" x14ac:dyDescent="0.25">
      <c r="A369" s="1">
        <v>5240</v>
      </c>
      <c r="B369" s="1" t="s">
        <v>461</v>
      </c>
      <c r="C369" s="1">
        <v>5</v>
      </c>
      <c r="D369" s="1" t="s">
        <v>15</v>
      </c>
      <c r="E369" s="26">
        <f>VLOOKUP(A369,'Índice de capacidades'!$A$3:$AI$1124,34,FALSE)</f>
        <v>21.060727199824999</v>
      </c>
      <c r="F369" s="26">
        <f>VLOOKUP(A369,'Índice de riesgo'!$A$2:$T$1123,19,FALSE)</f>
        <v>26.097027004073109</v>
      </c>
      <c r="G369" s="31">
        <f t="shared" si="10"/>
        <v>76.845322875384852</v>
      </c>
      <c r="H369" s="40">
        <f t="shared" si="11"/>
        <v>55.633332151932848</v>
      </c>
      <c r="I369" s="1">
        <v>368</v>
      </c>
    </row>
    <row r="370" spans="1:9" x14ac:dyDescent="0.25">
      <c r="A370" s="1">
        <v>52699</v>
      </c>
      <c r="B370" s="1" t="s">
        <v>1180</v>
      </c>
      <c r="C370" s="1">
        <v>52</v>
      </c>
      <c r="D370" s="1" t="s">
        <v>18</v>
      </c>
      <c r="E370" s="26">
        <f>VLOOKUP(A370,'Índice de capacidades'!$A$3:$AI$1124,34,FALSE)</f>
        <v>11.725754137898877</v>
      </c>
      <c r="F370" s="26">
        <f>VLOOKUP(A370,'Índice de riesgo'!$A$2:$T$1123,19,FALSE)</f>
        <v>24.021883129828812</v>
      </c>
      <c r="G370" s="31">
        <f t="shared" si="10"/>
        <v>76.877614122967188</v>
      </c>
      <c r="H370" s="40">
        <f t="shared" si="11"/>
        <v>55.614688791448721</v>
      </c>
      <c r="I370" s="1">
        <v>369</v>
      </c>
    </row>
    <row r="371" spans="1:9" x14ac:dyDescent="0.25">
      <c r="A371" s="1">
        <v>25513</v>
      </c>
      <c r="B371" s="1" t="s">
        <v>311</v>
      </c>
      <c r="C371" s="1">
        <v>25</v>
      </c>
      <c r="D371" s="1" t="s">
        <v>61</v>
      </c>
      <c r="E371" s="26">
        <f>VLOOKUP(A371,'Índice de capacidades'!$A$3:$AI$1124,34,FALSE)</f>
        <v>43.391498646830755</v>
      </c>
      <c r="F371" s="26">
        <f>VLOOKUP(A371,'Índice de riesgo'!$A$2:$T$1123,19,FALSE)</f>
        <v>36.528205709382064</v>
      </c>
      <c r="G371" s="31">
        <f t="shared" si="10"/>
        <v>76.886219996098362</v>
      </c>
      <c r="H371" s="40">
        <f t="shared" si="11"/>
        <v>55.609720188279823</v>
      </c>
      <c r="I371" s="1">
        <v>370</v>
      </c>
    </row>
    <row r="372" spans="1:9" x14ac:dyDescent="0.25">
      <c r="A372" s="1">
        <v>15236</v>
      </c>
      <c r="B372" s="1" t="s">
        <v>427</v>
      </c>
      <c r="C372" s="1">
        <v>15</v>
      </c>
      <c r="D372" s="1" t="s">
        <v>827</v>
      </c>
      <c r="E372" s="26">
        <f>VLOOKUP(A372,'Índice de capacidades'!$A$3:$AI$1124,34,FALSE)</f>
        <v>30.934997421379684</v>
      </c>
      <c r="F372" s="26">
        <f>VLOOKUP(A372,'Índice de riesgo'!$A$2:$T$1123,19,FALSE)</f>
        <v>29.520377649619416</v>
      </c>
      <c r="G372" s="31">
        <f t="shared" si="10"/>
        <v>76.969807276054894</v>
      </c>
      <c r="H372" s="40">
        <f t="shared" si="11"/>
        <v>55.561461049696092</v>
      </c>
      <c r="I372" s="1">
        <v>371</v>
      </c>
    </row>
    <row r="373" spans="1:9" x14ac:dyDescent="0.25">
      <c r="A373" s="1">
        <v>25867</v>
      </c>
      <c r="B373" s="1" t="s">
        <v>419</v>
      </c>
      <c r="C373" s="1">
        <v>25</v>
      </c>
      <c r="D373" s="1" t="s">
        <v>61</v>
      </c>
      <c r="E373" s="26">
        <f>VLOOKUP(A373,'Índice de capacidades'!$A$3:$AI$1124,34,FALSE)</f>
        <v>12.516896370064581</v>
      </c>
      <c r="F373" s="26">
        <f>VLOOKUP(A373,'Índice de riesgo'!$A$2:$T$1123,19,FALSE)</f>
        <v>24.049528424769733</v>
      </c>
      <c r="G373" s="31">
        <f t="shared" si="10"/>
        <v>76.974975331199659</v>
      </c>
      <c r="H373" s="40">
        <f t="shared" si="11"/>
        <v>55.558477271667073</v>
      </c>
      <c r="I373" s="1">
        <v>372</v>
      </c>
    </row>
    <row r="374" spans="1:9" x14ac:dyDescent="0.25">
      <c r="A374" s="1">
        <v>73283</v>
      </c>
      <c r="B374" s="1" t="s">
        <v>406</v>
      </c>
      <c r="C374" s="1">
        <v>73</v>
      </c>
      <c r="D374" s="1" t="s">
        <v>35</v>
      </c>
      <c r="E374" s="26">
        <f>VLOOKUP(A374,'Índice de capacidades'!$A$3:$AI$1124,34,FALSE)</f>
        <v>14.567972790760727</v>
      </c>
      <c r="F374" s="26">
        <f>VLOOKUP(A374,'Índice de riesgo'!$A$2:$T$1123,19,FALSE)</f>
        <v>24.40397565716815</v>
      </c>
      <c r="G374" s="31">
        <f t="shared" si="10"/>
        <v>76.986912703876953</v>
      </c>
      <c r="H374" s="40">
        <f t="shared" si="11"/>
        <v>55.551585226338418</v>
      </c>
      <c r="I374" s="1">
        <v>373</v>
      </c>
    </row>
    <row r="375" spans="1:9" x14ac:dyDescent="0.25">
      <c r="A375" s="1">
        <v>52354</v>
      </c>
      <c r="B375" s="1" t="s">
        <v>411</v>
      </c>
      <c r="C375" s="1">
        <v>52</v>
      </c>
      <c r="D375" s="1" t="s">
        <v>18</v>
      </c>
      <c r="E375" s="26">
        <f>VLOOKUP(A375,'Índice de capacidades'!$A$3:$AI$1124,34,FALSE)</f>
        <v>18.141289556472294</v>
      </c>
      <c r="F375" s="26">
        <f>VLOOKUP(A375,'Índice de riesgo'!$A$2:$T$1123,19,FALSE)</f>
        <v>25.112389370544957</v>
      </c>
      <c r="G375" s="31">
        <f t="shared" si="10"/>
        <v>77.053621670630363</v>
      </c>
      <c r="H375" s="40">
        <f t="shared" si="11"/>
        <v>55.513070786425978</v>
      </c>
      <c r="I375" s="1">
        <v>374</v>
      </c>
    </row>
    <row r="376" spans="1:9" x14ac:dyDescent="0.25">
      <c r="A376" s="1">
        <v>41668</v>
      </c>
      <c r="B376" s="1" t="s">
        <v>332</v>
      </c>
      <c r="C376" s="1">
        <v>41</v>
      </c>
      <c r="D376" s="1" t="s">
        <v>99</v>
      </c>
      <c r="E376" s="26">
        <f>VLOOKUP(A376,'Índice de capacidades'!$A$3:$AI$1124,34,FALSE)</f>
        <v>11.472705624565814</v>
      </c>
      <c r="F376" s="26">
        <f>VLOOKUP(A376,'Índice de riesgo'!$A$2:$T$1123,19,FALSE)</f>
        <v>23.772062820179485</v>
      </c>
      <c r="G376" s="31">
        <f t="shared" si="10"/>
        <v>77.086453939966702</v>
      </c>
      <c r="H376" s="40">
        <f t="shared" si="11"/>
        <v>55.494115066886529</v>
      </c>
      <c r="I376" s="1">
        <v>375</v>
      </c>
    </row>
    <row r="377" spans="1:9" x14ac:dyDescent="0.25">
      <c r="A377" s="1">
        <v>52352</v>
      </c>
      <c r="B377" s="1" t="s">
        <v>523</v>
      </c>
      <c r="C377" s="1">
        <v>52</v>
      </c>
      <c r="D377" s="1" t="s">
        <v>18</v>
      </c>
      <c r="E377" s="26">
        <f>VLOOKUP(A377,'Índice de capacidades'!$A$3:$AI$1124,34,FALSE)</f>
        <v>16.690851116579513</v>
      </c>
      <c r="F377" s="26">
        <f>VLOOKUP(A377,'Índice de riesgo'!$A$2:$T$1123,19,FALSE)</f>
        <v>24.661294690659137</v>
      </c>
      <c r="G377" s="31">
        <f t="shared" si="10"/>
        <v>77.165439340960987</v>
      </c>
      <c r="H377" s="40">
        <f t="shared" si="11"/>
        <v>55.448512824360428</v>
      </c>
      <c r="I377" s="1">
        <v>376</v>
      </c>
    </row>
    <row r="378" spans="1:9" x14ac:dyDescent="0.25">
      <c r="A378" s="1">
        <v>81300</v>
      </c>
      <c r="B378" s="1" t="s">
        <v>529</v>
      </c>
      <c r="C378" s="1">
        <v>81</v>
      </c>
      <c r="D378" s="1" t="s">
        <v>104</v>
      </c>
      <c r="E378" s="26">
        <f>VLOOKUP(A378,'Índice de capacidades'!$A$3:$AI$1124,34,FALSE)</f>
        <v>20.508886374022246</v>
      </c>
      <c r="F378" s="26">
        <f>VLOOKUP(A378,'Índice de riesgo'!$A$2:$T$1123,19,FALSE)</f>
        <v>25.592885883970833</v>
      </c>
      <c r="G378" s="31">
        <f t="shared" si="10"/>
        <v>77.181818139885394</v>
      </c>
      <c r="H378" s="40">
        <f t="shared" si="11"/>
        <v>55.439056520392427</v>
      </c>
      <c r="I378" s="1">
        <v>377</v>
      </c>
    </row>
    <row r="379" spans="1:9" x14ac:dyDescent="0.25">
      <c r="A379" s="1">
        <v>25335</v>
      </c>
      <c r="B379" s="1" t="s">
        <v>398</v>
      </c>
      <c r="C379" s="1">
        <v>25</v>
      </c>
      <c r="D379" s="1" t="s">
        <v>61</v>
      </c>
      <c r="E379" s="26">
        <f>VLOOKUP(A379,'Índice de capacidades'!$A$3:$AI$1124,34,FALSE)</f>
        <v>37.309212224910844</v>
      </c>
      <c r="F379" s="26">
        <f>VLOOKUP(A379,'Índice de riesgo'!$A$2:$T$1123,19,FALSE)</f>
        <v>32.402890080296096</v>
      </c>
      <c r="G379" s="31">
        <f t="shared" si="10"/>
        <v>77.209757066966418</v>
      </c>
      <c r="H379" s="40">
        <f t="shared" si="11"/>
        <v>55.422925973321327</v>
      </c>
      <c r="I379" s="1">
        <v>378</v>
      </c>
    </row>
    <row r="380" spans="1:9" x14ac:dyDescent="0.25">
      <c r="A380" s="1">
        <v>19001</v>
      </c>
      <c r="B380" s="1" t="s">
        <v>558</v>
      </c>
      <c r="C380" s="1">
        <v>19</v>
      </c>
      <c r="D380" s="1" t="s">
        <v>80</v>
      </c>
      <c r="E380" s="26">
        <f>VLOOKUP(A380,'Índice de capacidades'!$A$3:$AI$1124,34,FALSE)</f>
        <v>31.199239999593193</v>
      </c>
      <c r="F380" s="26">
        <f>VLOOKUP(A380,'Índice de riesgo'!$A$2:$T$1123,19,FALSE)</f>
        <v>29.367359047880143</v>
      </c>
      <c r="G380" s="31">
        <f t="shared" si="10"/>
        <v>77.216335994550363</v>
      </c>
      <c r="H380" s="40">
        <f t="shared" si="11"/>
        <v>55.419127627709756</v>
      </c>
      <c r="I380" s="1">
        <v>379</v>
      </c>
    </row>
    <row r="381" spans="1:9" x14ac:dyDescent="0.25">
      <c r="A381" s="1">
        <v>15051</v>
      </c>
      <c r="B381" s="1" t="s">
        <v>353</v>
      </c>
      <c r="C381" s="1">
        <v>15</v>
      </c>
      <c r="D381" s="1" t="s">
        <v>827</v>
      </c>
      <c r="E381" s="26">
        <f>VLOOKUP(A381,'Índice de capacidades'!$A$3:$AI$1124,34,FALSE)</f>
        <v>37.249376939306771</v>
      </c>
      <c r="F381" s="26">
        <f>VLOOKUP(A381,'Índice de riesgo'!$A$2:$T$1123,19,FALSE)</f>
        <v>32.338602883609937</v>
      </c>
      <c r="G381" s="31">
        <f t="shared" si="10"/>
        <v>77.237172022986428</v>
      </c>
      <c r="H381" s="40">
        <f t="shared" si="11"/>
        <v>55.407097941083364</v>
      </c>
      <c r="I381" s="1">
        <v>380</v>
      </c>
    </row>
    <row r="382" spans="1:9" x14ac:dyDescent="0.25">
      <c r="A382" s="1">
        <v>5209</v>
      </c>
      <c r="B382" s="1" t="s">
        <v>105</v>
      </c>
      <c r="C382" s="1">
        <v>5</v>
      </c>
      <c r="D382" s="1" t="s">
        <v>15</v>
      </c>
      <c r="E382" s="26">
        <f>VLOOKUP(A382,'Índice de capacidades'!$A$3:$AI$1124,34,FALSE)</f>
        <v>31.569371021068832</v>
      </c>
      <c r="F382" s="26">
        <f>VLOOKUP(A382,'Índice de riesgo'!$A$2:$T$1123,19,FALSE)</f>
        <v>29.504734240080921</v>
      </c>
      <c r="G382" s="31">
        <f t="shared" si="10"/>
        <v>77.241230448689251</v>
      </c>
      <c r="H382" s="40">
        <f t="shared" si="11"/>
        <v>55.404754807911338</v>
      </c>
      <c r="I382" s="1">
        <v>381</v>
      </c>
    </row>
    <row r="383" spans="1:9" x14ac:dyDescent="0.25">
      <c r="A383" s="1">
        <v>5756</v>
      </c>
      <c r="B383" s="1" t="s">
        <v>1099</v>
      </c>
      <c r="C383" s="1">
        <v>5</v>
      </c>
      <c r="D383" s="1" t="s">
        <v>15</v>
      </c>
      <c r="E383" s="26">
        <f>VLOOKUP(A383,'Índice de capacidades'!$A$3:$AI$1124,34,FALSE)</f>
        <v>28.144557113269929</v>
      </c>
      <c r="F383" s="26">
        <f>VLOOKUP(A383,'Índice de riesgo'!$A$2:$T$1123,19,FALSE)</f>
        <v>28.051145845870384</v>
      </c>
      <c r="G383" s="31">
        <f t="shared" si="10"/>
        <v>77.25770970715044</v>
      </c>
      <c r="H383" s="40">
        <f t="shared" si="11"/>
        <v>55.395240503602729</v>
      </c>
      <c r="I383" s="1">
        <v>382</v>
      </c>
    </row>
    <row r="384" spans="1:9" x14ac:dyDescent="0.25">
      <c r="A384" s="1">
        <v>5055</v>
      </c>
      <c r="B384" s="1" t="s">
        <v>66</v>
      </c>
      <c r="C384" s="1">
        <v>5</v>
      </c>
      <c r="D384" s="1" t="s">
        <v>15</v>
      </c>
      <c r="E384" s="26">
        <f>VLOOKUP(A384,'Índice de capacidades'!$A$3:$AI$1124,34,FALSE)</f>
        <v>24.838300055247405</v>
      </c>
      <c r="F384" s="26">
        <f>VLOOKUP(A384,'Índice de riesgo'!$A$2:$T$1123,19,FALSE)</f>
        <v>26.811998123892206</v>
      </c>
      <c r="G384" s="31">
        <f t="shared" si="10"/>
        <v>77.287934169905597</v>
      </c>
      <c r="H384" s="40">
        <f t="shared" si="11"/>
        <v>55.37779040189492</v>
      </c>
      <c r="I384" s="1">
        <v>383</v>
      </c>
    </row>
    <row r="385" spans="1:9" x14ac:dyDescent="0.25">
      <c r="A385" s="1">
        <v>81794</v>
      </c>
      <c r="B385" s="1" t="s">
        <v>551</v>
      </c>
      <c r="C385" s="1">
        <v>81</v>
      </c>
      <c r="D385" s="1" t="s">
        <v>104</v>
      </c>
      <c r="E385" s="26">
        <f>VLOOKUP(A385,'Índice de capacidades'!$A$3:$AI$1124,34,FALSE)</f>
        <v>15.529442236958655</v>
      </c>
      <c r="F385" s="26">
        <f>VLOOKUP(A385,'Índice de riesgo'!$A$2:$T$1123,19,FALSE)</f>
        <v>24.285320000695652</v>
      </c>
      <c r="G385" s="31">
        <f t="shared" si="10"/>
        <v>77.29085549784071</v>
      </c>
      <c r="H385" s="40">
        <f t="shared" si="11"/>
        <v>55.376103772425203</v>
      </c>
      <c r="I385" s="1">
        <v>384</v>
      </c>
    </row>
    <row r="386" spans="1:9" x14ac:dyDescent="0.25">
      <c r="A386" s="1">
        <v>5652</v>
      </c>
      <c r="B386" s="1" t="s">
        <v>94</v>
      </c>
      <c r="C386" s="1">
        <v>5</v>
      </c>
      <c r="D386" s="1" t="s">
        <v>15</v>
      </c>
      <c r="E386" s="26">
        <f>VLOOKUP(A386,'Índice de capacidades'!$A$3:$AI$1124,34,FALSE)</f>
        <v>25.250578654656653</v>
      </c>
      <c r="F386" s="26">
        <f>VLOOKUP(A386,'Índice de riesgo'!$A$2:$T$1123,19,FALSE)</f>
        <v>26.896346734074108</v>
      </c>
      <c r="G386" s="31">
        <f t="shared" ref="G386:G449" si="12">(((E386)^2)+((100-(F386))^2))^(1/2)</f>
        <v>77.341682443684391</v>
      </c>
      <c r="H386" s="40">
        <f t="shared" ref="H386:H449" si="13">(1-1*(G386/$G$1125))*100</f>
        <v>55.346758821560258</v>
      </c>
      <c r="I386" s="1">
        <v>385</v>
      </c>
    </row>
    <row r="387" spans="1:9" x14ac:dyDescent="0.25">
      <c r="A387" s="1">
        <v>52381</v>
      </c>
      <c r="B387" s="1" t="s">
        <v>437</v>
      </c>
      <c r="C387" s="1">
        <v>52</v>
      </c>
      <c r="D387" s="1" t="s">
        <v>18</v>
      </c>
      <c r="E387" s="26">
        <f>VLOOKUP(A387,'Índice de capacidades'!$A$3:$AI$1124,34,FALSE)</f>
        <v>16.257853880243125</v>
      </c>
      <c r="F387" s="26">
        <f>VLOOKUP(A387,'Índice de riesgo'!$A$2:$T$1123,19,FALSE)</f>
        <v>24.353543384062188</v>
      </c>
      <c r="G387" s="31">
        <f t="shared" si="12"/>
        <v>77.373795378915574</v>
      </c>
      <c r="H387" s="40">
        <f t="shared" si="13"/>
        <v>55.328218409760076</v>
      </c>
      <c r="I387" s="1">
        <v>386</v>
      </c>
    </row>
    <row r="388" spans="1:9" x14ac:dyDescent="0.25">
      <c r="A388" s="1">
        <v>41518</v>
      </c>
      <c r="B388" s="1" t="s">
        <v>489</v>
      </c>
      <c r="C388" s="1">
        <v>41</v>
      </c>
      <c r="D388" s="1" t="s">
        <v>99</v>
      </c>
      <c r="E388" s="26">
        <f>VLOOKUP(A388,'Índice de capacidades'!$A$3:$AI$1124,34,FALSE)</f>
        <v>20.869776511413029</v>
      </c>
      <c r="F388" s="26">
        <f>VLOOKUP(A388,'Índice de riesgo'!$A$2:$T$1123,19,FALSE)</f>
        <v>25.45556672084739</v>
      </c>
      <c r="G388" s="31">
        <f t="shared" si="12"/>
        <v>77.410723446731609</v>
      </c>
      <c r="H388" s="40">
        <f t="shared" si="13"/>
        <v>55.30689797986583</v>
      </c>
      <c r="I388" s="1">
        <v>387</v>
      </c>
    </row>
    <row r="389" spans="1:9" x14ac:dyDescent="0.25">
      <c r="A389" s="1">
        <v>73622</v>
      </c>
      <c r="B389" s="1" t="s">
        <v>357</v>
      </c>
      <c r="C389" s="1">
        <v>73</v>
      </c>
      <c r="D389" s="1" t="s">
        <v>35</v>
      </c>
      <c r="E389" s="26">
        <f>VLOOKUP(A389,'Índice de capacidades'!$A$3:$AI$1124,34,FALSE)</f>
        <v>10.088918566243436</v>
      </c>
      <c r="F389" s="26">
        <f>VLOOKUP(A389,'Índice de riesgo'!$A$2:$T$1123,19,FALSE)</f>
        <v>23.177723496524351</v>
      </c>
      <c r="G389" s="31">
        <f t="shared" si="12"/>
        <v>77.481923343530639</v>
      </c>
      <c r="H389" s="40">
        <f t="shared" si="13"/>
        <v>55.265790700282636</v>
      </c>
      <c r="I389" s="1">
        <v>388</v>
      </c>
    </row>
    <row r="390" spans="1:9" x14ac:dyDescent="0.25">
      <c r="A390" s="1">
        <v>25178</v>
      </c>
      <c r="B390" s="1" t="s">
        <v>569</v>
      </c>
      <c r="C390" s="1">
        <v>25</v>
      </c>
      <c r="D390" s="1" t="s">
        <v>61</v>
      </c>
      <c r="E390" s="26">
        <f>VLOOKUP(A390,'Índice de capacidades'!$A$3:$AI$1124,34,FALSE)</f>
        <v>22.210072518291593</v>
      </c>
      <c r="F390" s="26">
        <f>VLOOKUP(A390,'Índice de riesgo'!$A$2:$T$1123,19,FALSE)</f>
        <v>25.766248225065517</v>
      </c>
      <c r="G390" s="31">
        <f t="shared" si="12"/>
        <v>77.485077426884985</v>
      </c>
      <c r="H390" s="40">
        <f t="shared" si="13"/>
        <v>55.263969689408967</v>
      </c>
      <c r="I390" s="1">
        <v>389</v>
      </c>
    </row>
    <row r="391" spans="1:9" x14ac:dyDescent="0.25">
      <c r="A391" s="1">
        <v>73270</v>
      </c>
      <c r="B391" s="1" t="s">
        <v>435</v>
      </c>
      <c r="C391" s="1">
        <v>73</v>
      </c>
      <c r="D391" s="1" t="s">
        <v>35</v>
      </c>
      <c r="E391" s="26">
        <f>VLOOKUP(A391,'Índice de capacidades'!$A$3:$AI$1124,34,FALSE)</f>
        <v>8.3851485770262801</v>
      </c>
      <c r="F391" s="26">
        <f>VLOOKUP(A391,'Índice de riesgo'!$A$2:$T$1123,19,FALSE)</f>
        <v>22.897726305790172</v>
      </c>
      <c r="G391" s="31">
        <f t="shared" si="12"/>
        <v>77.556890896139251</v>
      </c>
      <c r="H391" s="40">
        <f t="shared" si="13"/>
        <v>55.222508163603564</v>
      </c>
      <c r="I391" s="1">
        <v>390</v>
      </c>
    </row>
    <row r="392" spans="1:9" x14ac:dyDescent="0.25">
      <c r="A392" s="1">
        <v>13667</v>
      </c>
      <c r="B392" s="1" t="s">
        <v>1107</v>
      </c>
      <c r="C392" s="1">
        <v>13</v>
      </c>
      <c r="D392" s="1" t="s">
        <v>222</v>
      </c>
      <c r="E392" s="26">
        <f>VLOOKUP(A392,'Índice de capacidades'!$A$3:$AI$1124,34,FALSE)</f>
        <v>10.550425846874777</v>
      </c>
      <c r="F392" s="26">
        <f>VLOOKUP(A392,'Índice de riesgo'!$A$2:$T$1123,19,FALSE)</f>
        <v>23.117025841232643</v>
      </c>
      <c r="G392" s="31">
        <f t="shared" si="12"/>
        <v>77.603499927826007</v>
      </c>
      <c r="H392" s="40">
        <f t="shared" si="13"/>
        <v>55.195598426612548</v>
      </c>
      <c r="I392" s="1">
        <v>391</v>
      </c>
    </row>
    <row r="393" spans="1:9" x14ac:dyDescent="0.25">
      <c r="A393" s="1">
        <v>68207</v>
      </c>
      <c r="B393" s="1" t="s">
        <v>175</v>
      </c>
      <c r="C393" s="1">
        <v>68</v>
      </c>
      <c r="D393" s="1" t="s">
        <v>350</v>
      </c>
      <c r="E393" s="26">
        <f>VLOOKUP(A393,'Índice de capacidades'!$A$3:$AI$1124,34,FALSE)</f>
        <v>14.223557807552403</v>
      </c>
      <c r="F393" s="26">
        <f>VLOOKUP(A393,'Índice de riesgo'!$A$2:$T$1123,19,FALSE)</f>
        <v>23.679649800034184</v>
      </c>
      <c r="G393" s="31">
        <f t="shared" si="12"/>
        <v>77.634434701041044</v>
      </c>
      <c r="H393" s="40">
        <f t="shared" si="13"/>
        <v>55.177738226969531</v>
      </c>
      <c r="I393" s="1">
        <v>392</v>
      </c>
    </row>
    <row r="394" spans="1:9" x14ac:dyDescent="0.25">
      <c r="A394" s="1">
        <v>19075</v>
      </c>
      <c r="B394" s="1" t="s">
        <v>466</v>
      </c>
      <c r="C394" s="1">
        <v>19</v>
      </c>
      <c r="D394" s="1" t="s">
        <v>80</v>
      </c>
      <c r="E394" s="26">
        <f>VLOOKUP(A394,'Índice de capacidades'!$A$3:$AI$1124,34,FALSE)</f>
        <v>24.081924229138892</v>
      </c>
      <c r="F394" s="26">
        <f>VLOOKUP(A394,'Índice de riesgo'!$A$2:$T$1123,19,FALSE)</f>
        <v>26.17568052833877</v>
      </c>
      <c r="G394" s="31">
        <f t="shared" si="12"/>
        <v>77.652876444030611</v>
      </c>
      <c r="H394" s="40">
        <f t="shared" si="13"/>
        <v>55.167090881690186</v>
      </c>
      <c r="I394" s="1">
        <v>393</v>
      </c>
    </row>
    <row r="395" spans="1:9" x14ac:dyDescent="0.25">
      <c r="A395" s="1">
        <v>52678</v>
      </c>
      <c r="B395" s="1" t="s">
        <v>374</v>
      </c>
      <c r="C395" s="1">
        <v>52</v>
      </c>
      <c r="D395" s="1" t="s">
        <v>18</v>
      </c>
      <c r="E395" s="26">
        <f>VLOOKUP(A395,'Índice de capacidades'!$A$3:$AI$1124,34,FALSE)</f>
        <v>15.572562178415367</v>
      </c>
      <c r="F395" s="26">
        <f>VLOOKUP(A395,'Índice de riesgo'!$A$2:$T$1123,19,FALSE)</f>
        <v>23.897007887269798</v>
      </c>
      <c r="G395" s="31">
        <f t="shared" si="12"/>
        <v>77.679920837439639</v>
      </c>
      <c r="H395" s="40">
        <f t="shared" si="13"/>
        <v>55.151476793875396</v>
      </c>
      <c r="I395" s="1">
        <v>394</v>
      </c>
    </row>
    <row r="396" spans="1:9" x14ac:dyDescent="0.25">
      <c r="A396" s="1">
        <v>25154</v>
      </c>
      <c r="B396" s="1" t="s">
        <v>574</v>
      </c>
      <c r="C396" s="1">
        <v>25</v>
      </c>
      <c r="D396" s="1" t="s">
        <v>61</v>
      </c>
      <c r="E396" s="26">
        <f>VLOOKUP(A396,'Índice de capacidades'!$A$3:$AI$1124,34,FALSE)</f>
        <v>11.704819753093675</v>
      </c>
      <c r="F396" s="26">
        <f>VLOOKUP(A396,'Índice de riesgo'!$A$2:$T$1123,19,FALSE)</f>
        <v>23.141356244619363</v>
      </c>
      <c r="G396" s="31">
        <f t="shared" si="12"/>
        <v>77.744799989252812</v>
      </c>
      <c r="H396" s="40">
        <f t="shared" si="13"/>
        <v>55.114018798111275</v>
      </c>
      <c r="I396" s="1">
        <v>395</v>
      </c>
    </row>
    <row r="397" spans="1:9" x14ac:dyDescent="0.25">
      <c r="A397" s="1">
        <v>15325</v>
      </c>
      <c r="B397" s="1" t="s">
        <v>413</v>
      </c>
      <c r="C397" s="1">
        <v>15</v>
      </c>
      <c r="D397" s="1" t="s">
        <v>827</v>
      </c>
      <c r="E397" s="26">
        <f>VLOOKUP(A397,'Índice de capacidades'!$A$3:$AI$1124,34,FALSE)</f>
        <v>13.176486757989746</v>
      </c>
      <c r="F397" s="26">
        <f>VLOOKUP(A397,'Índice de riesgo'!$A$2:$T$1123,19,FALSE)</f>
        <v>23.248676435870184</v>
      </c>
      <c r="G397" s="31">
        <f t="shared" si="12"/>
        <v>77.874164343055568</v>
      </c>
      <c r="H397" s="40">
        <f t="shared" si="13"/>
        <v>55.03933025361971</v>
      </c>
      <c r="I397" s="1">
        <v>396</v>
      </c>
    </row>
    <row r="398" spans="1:9" x14ac:dyDescent="0.25">
      <c r="A398" s="1">
        <v>13042</v>
      </c>
      <c r="B398" s="1" t="s">
        <v>81</v>
      </c>
      <c r="C398" s="1">
        <v>13</v>
      </c>
      <c r="D398" s="1" t="s">
        <v>222</v>
      </c>
      <c r="E398" s="26">
        <f>VLOOKUP(A398,'Índice de capacidades'!$A$3:$AI$1124,34,FALSE)</f>
        <v>22.894029783438494</v>
      </c>
      <c r="F398" s="26">
        <f>VLOOKUP(A398,'Índice de riesgo'!$A$2:$T$1123,19,FALSE)</f>
        <v>25.515593977032104</v>
      </c>
      <c r="G398" s="31">
        <f t="shared" si="12"/>
        <v>77.923445382755673</v>
      </c>
      <c r="H398" s="40">
        <f t="shared" si="13"/>
        <v>55.010877832082919</v>
      </c>
      <c r="I398" s="1">
        <v>397</v>
      </c>
    </row>
    <row r="399" spans="1:9" x14ac:dyDescent="0.25">
      <c r="A399" s="1">
        <v>68705</v>
      </c>
      <c r="B399" s="1" t="s">
        <v>553</v>
      </c>
      <c r="C399" s="1">
        <v>68</v>
      </c>
      <c r="D399" s="1" t="s">
        <v>350</v>
      </c>
      <c r="E399" s="26">
        <f>VLOOKUP(A399,'Índice de capacidades'!$A$3:$AI$1124,34,FALSE)</f>
        <v>29.311274897315148</v>
      </c>
      <c r="F399" s="26">
        <f>VLOOKUP(A399,'Índice de riesgo'!$A$2:$T$1123,19,FALSE)</f>
        <v>27.767567176730822</v>
      </c>
      <c r="G399" s="31">
        <f t="shared" si="12"/>
        <v>77.953031933813023</v>
      </c>
      <c r="H399" s="40">
        <f t="shared" si="13"/>
        <v>54.99379602886556</v>
      </c>
      <c r="I399" s="1">
        <v>398</v>
      </c>
    </row>
    <row r="400" spans="1:9" x14ac:dyDescent="0.25">
      <c r="A400" s="1">
        <v>68147</v>
      </c>
      <c r="B400" s="1" t="s">
        <v>572</v>
      </c>
      <c r="C400" s="1">
        <v>68</v>
      </c>
      <c r="D400" s="1" t="s">
        <v>350</v>
      </c>
      <c r="E400" s="26">
        <f>VLOOKUP(A400,'Índice de capacidades'!$A$3:$AI$1124,34,FALSE)</f>
        <v>20.280309730478407</v>
      </c>
      <c r="F400" s="26">
        <f>VLOOKUP(A400,'Índice de riesgo'!$A$2:$T$1123,19,FALSE)</f>
        <v>24.688887573485541</v>
      </c>
      <c r="G400" s="31">
        <f t="shared" si="12"/>
        <v>77.993939621506726</v>
      </c>
      <c r="H400" s="40">
        <f t="shared" si="13"/>
        <v>54.970177964363678</v>
      </c>
      <c r="I400" s="1">
        <v>399</v>
      </c>
    </row>
    <row r="401" spans="1:9" x14ac:dyDescent="0.25">
      <c r="A401" s="1">
        <v>25662</v>
      </c>
      <c r="B401" s="1" t="s">
        <v>1143</v>
      </c>
      <c r="C401" s="1">
        <v>25</v>
      </c>
      <c r="D401" s="1" t="s">
        <v>61</v>
      </c>
      <c r="E401" s="26">
        <f>VLOOKUP(A401,'Índice de capacidades'!$A$3:$AI$1124,34,FALSE)</f>
        <v>13.532389987847724</v>
      </c>
      <c r="F401" s="26">
        <f>VLOOKUP(A401,'Índice de riesgo'!$A$2:$T$1123,19,FALSE)</f>
        <v>23.161126808531421</v>
      </c>
      <c r="G401" s="31">
        <f t="shared" si="12"/>
        <v>78.021394579421553</v>
      </c>
      <c r="H401" s="40">
        <f t="shared" si="13"/>
        <v>54.95432683702095</v>
      </c>
      <c r="I401" s="1">
        <v>400</v>
      </c>
    </row>
    <row r="402" spans="1:9" x14ac:dyDescent="0.25">
      <c r="A402" s="1">
        <v>20178</v>
      </c>
      <c r="B402" s="1" t="s">
        <v>367</v>
      </c>
      <c r="C402" s="1">
        <v>20</v>
      </c>
      <c r="D402" s="1" t="s">
        <v>28</v>
      </c>
      <c r="E402" s="26">
        <f>VLOOKUP(A402,'Índice de capacidades'!$A$3:$AI$1124,34,FALSE)</f>
        <v>32.126871397483434</v>
      </c>
      <c r="F402" s="26">
        <f>VLOOKUP(A402,'Índice de riesgo'!$A$2:$T$1123,19,FALSE)</f>
        <v>28.86029287937334</v>
      </c>
      <c r="G402" s="31">
        <f t="shared" si="12"/>
        <v>78.057631241275701</v>
      </c>
      <c r="H402" s="40">
        <f t="shared" si="13"/>
        <v>54.933405590544936</v>
      </c>
      <c r="I402" s="1">
        <v>401</v>
      </c>
    </row>
    <row r="403" spans="1:9" x14ac:dyDescent="0.25">
      <c r="A403" s="1">
        <v>44874</v>
      </c>
      <c r="B403" s="1" t="s">
        <v>135</v>
      </c>
      <c r="C403" s="1">
        <v>44</v>
      </c>
      <c r="D403" s="1" t="s">
        <v>23</v>
      </c>
      <c r="E403" s="26">
        <f>VLOOKUP(A403,'Índice de capacidades'!$A$3:$AI$1124,34,FALSE)</f>
        <v>21.183683009153523</v>
      </c>
      <c r="F403" s="26">
        <f>VLOOKUP(A403,'Índice de riesgo'!$A$2:$T$1123,19,FALSE)</f>
        <v>24.853307518116647</v>
      </c>
      <c r="G403" s="31">
        <f t="shared" si="12"/>
        <v>78.075436705785023</v>
      </c>
      <c r="H403" s="40">
        <f t="shared" si="13"/>
        <v>54.923125600817421</v>
      </c>
      <c r="I403" s="1">
        <v>402</v>
      </c>
    </row>
    <row r="404" spans="1:9" x14ac:dyDescent="0.25">
      <c r="A404" s="1">
        <v>25151</v>
      </c>
      <c r="B404" s="1" t="s">
        <v>1136</v>
      </c>
      <c r="C404" s="1">
        <v>25</v>
      </c>
      <c r="D404" s="1" t="s">
        <v>61</v>
      </c>
      <c r="E404" s="26">
        <f>VLOOKUP(A404,'Índice de capacidades'!$A$3:$AI$1124,34,FALSE)</f>
        <v>19.892722171362553</v>
      </c>
      <c r="F404" s="26">
        <f>VLOOKUP(A404,'Índice de riesgo'!$A$2:$T$1123,19,FALSE)</f>
        <v>24.439526756174786</v>
      </c>
      <c r="G404" s="31">
        <f t="shared" si="12"/>
        <v>78.135174615648268</v>
      </c>
      <c r="H404" s="40">
        <f t="shared" si="13"/>
        <v>54.888635902477056</v>
      </c>
      <c r="I404" s="1">
        <v>403</v>
      </c>
    </row>
    <row r="405" spans="1:9" x14ac:dyDescent="0.25">
      <c r="A405" s="1">
        <v>68773</v>
      </c>
      <c r="B405" s="1" t="s">
        <v>214</v>
      </c>
      <c r="C405" s="1">
        <v>68</v>
      </c>
      <c r="D405" s="1" t="s">
        <v>350</v>
      </c>
      <c r="E405" s="26">
        <f>VLOOKUP(A405,'Índice de capacidades'!$A$3:$AI$1124,34,FALSE)</f>
        <v>12.815351093466742</v>
      </c>
      <c r="F405" s="26">
        <f>VLOOKUP(A405,'Índice de riesgo'!$A$2:$T$1123,19,FALSE)</f>
        <v>22.894189919117338</v>
      </c>
      <c r="G405" s="31">
        <f t="shared" si="12"/>
        <v>78.163541193308063</v>
      </c>
      <c r="H405" s="40">
        <f t="shared" si="13"/>
        <v>54.872258451229186</v>
      </c>
      <c r="I405" s="1">
        <v>404</v>
      </c>
    </row>
    <row r="406" spans="1:9" x14ac:dyDescent="0.25">
      <c r="A406" s="1">
        <v>13212</v>
      </c>
      <c r="B406" s="1" t="s">
        <v>410</v>
      </c>
      <c r="C406" s="1">
        <v>13</v>
      </c>
      <c r="D406" s="1" t="s">
        <v>222</v>
      </c>
      <c r="E406" s="26">
        <f>VLOOKUP(A406,'Índice de capacidades'!$A$3:$AI$1124,34,FALSE)</f>
        <v>14.124845167449553</v>
      </c>
      <c r="F406" s="26">
        <f>VLOOKUP(A406,'Índice de riesgo'!$A$2:$T$1123,19,FALSE)</f>
        <v>23.042560463825669</v>
      </c>
      <c r="G406" s="31">
        <f t="shared" si="12"/>
        <v>78.24294697267193</v>
      </c>
      <c r="H406" s="40">
        <f t="shared" si="13"/>
        <v>54.826413503138241</v>
      </c>
      <c r="I406" s="1">
        <v>405</v>
      </c>
    </row>
    <row r="407" spans="1:9" x14ac:dyDescent="0.25">
      <c r="A407" s="1">
        <v>15774</v>
      </c>
      <c r="B407" s="1" t="s">
        <v>593</v>
      </c>
      <c r="C407" s="1">
        <v>15</v>
      </c>
      <c r="D407" s="1" t="s">
        <v>827</v>
      </c>
      <c r="E407" s="26">
        <f>VLOOKUP(A407,'Índice de capacidades'!$A$3:$AI$1124,34,FALSE)</f>
        <v>10.750639415769474</v>
      </c>
      <c r="F407" s="26">
        <f>VLOOKUP(A407,'Índice de riesgo'!$A$2:$T$1123,19,FALSE)</f>
        <v>22.46510495558142</v>
      </c>
      <c r="G407" s="31">
        <f t="shared" si="12"/>
        <v>78.276664449865905</v>
      </c>
      <c r="H407" s="40">
        <f t="shared" si="13"/>
        <v>54.80694670860391</v>
      </c>
      <c r="I407" s="1">
        <v>406</v>
      </c>
    </row>
    <row r="408" spans="1:9" x14ac:dyDescent="0.25">
      <c r="A408" s="1">
        <v>41799</v>
      </c>
      <c r="B408" s="1" t="s">
        <v>330</v>
      </c>
      <c r="C408" s="1">
        <v>41</v>
      </c>
      <c r="D408" s="1" t="s">
        <v>99</v>
      </c>
      <c r="E408" s="26">
        <f>VLOOKUP(A408,'Índice de capacidades'!$A$3:$AI$1124,34,FALSE)</f>
        <v>12.992629357275826</v>
      </c>
      <c r="F408" s="26">
        <f>VLOOKUP(A408,'Índice de riesgo'!$A$2:$T$1123,19,FALSE)</f>
        <v>22.804914337521108</v>
      </c>
      <c r="G408" s="31">
        <f t="shared" si="12"/>
        <v>78.280838447560072</v>
      </c>
      <c r="H408" s="40">
        <f t="shared" si="13"/>
        <v>54.804536849911578</v>
      </c>
      <c r="I408" s="1">
        <v>407</v>
      </c>
    </row>
    <row r="409" spans="1:9" x14ac:dyDescent="0.25">
      <c r="A409" s="1">
        <v>54553</v>
      </c>
      <c r="B409" s="1" t="s">
        <v>556</v>
      </c>
      <c r="C409" s="1">
        <v>54</v>
      </c>
      <c r="D409" s="1" t="s">
        <v>12</v>
      </c>
      <c r="E409" s="26">
        <f>VLOOKUP(A409,'Índice de capacidades'!$A$3:$AI$1124,34,FALSE)</f>
        <v>21.329355101537466</v>
      </c>
      <c r="F409" s="26">
        <f>VLOOKUP(A409,'Índice de riesgo'!$A$2:$T$1123,19,FALSE)</f>
        <v>24.643021817191229</v>
      </c>
      <c r="G409" s="31">
        <f t="shared" si="12"/>
        <v>78.317402599242271</v>
      </c>
      <c r="H409" s="40">
        <f t="shared" si="13"/>
        <v>54.78342652709518</v>
      </c>
      <c r="I409" s="1">
        <v>408</v>
      </c>
    </row>
    <row r="410" spans="1:9" x14ac:dyDescent="0.25">
      <c r="A410" s="1">
        <v>68020</v>
      </c>
      <c r="B410" s="1" t="s">
        <v>906</v>
      </c>
      <c r="C410" s="1">
        <v>68</v>
      </c>
      <c r="D410" s="1" t="s">
        <v>350</v>
      </c>
      <c r="E410" s="26">
        <f>VLOOKUP(A410,'Índice de capacidades'!$A$3:$AI$1124,34,FALSE)</f>
        <v>30.41575420989312</v>
      </c>
      <c r="F410" s="26">
        <f>VLOOKUP(A410,'Índice de riesgo'!$A$2:$T$1123,19,FALSE)</f>
        <v>27.687369403894273</v>
      </c>
      <c r="G410" s="31">
        <f t="shared" si="12"/>
        <v>78.448930189553735</v>
      </c>
      <c r="H410" s="40">
        <f t="shared" si="13"/>
        <v>54.707489037422995</v>
      </c>
      <c r="I410" s="1">
        <v>409</v>
      </c>
    </row>
    <row r="411" spans="1:9" x14ac:dyDescent="0.25">
      <c r="A411" s="1">
        <v>27073</v>
      </c>
      <c r="B411" s="1" t="s">
        <v>141</v>
      </c>
      <c r="C411" s="1">
        <v>27</v>
      </c>
      <c r="D411" s="1" t="s">
        <v>1145</v>
      </c>
      <c r="E411" s="26">
        <f>VLOOKUP(A411,'Índice de capacidades'!$A$3:$AI$1124,34,FALSE)</f>
        <v>18.511358239384776</v>
      </c>
      <c r="F411" s="26">
        <f>VLOOKUP(A411,'Índice de riesgo'!$A$2:$T$1123,19,FALSE)</f>
        <v>23.757194305120628</v>
      </c>
      <c r="G411" s="31">
        <f t="shared" si="12"/>
        <v>78.457860052986206</v>
      </c>
      <c r="H411" s="40">
        <f t="shared" si="13"/>
        <v>54.702333378366433</v>
      </c>
      <c r="I411" s="1">
        <v>410</v>
      </c>
    </row>
    <row r="412" spans="1:9" x14ac:dyDescent="0.25">
      <c r="A412" s="1">
        <v>17272</v>
      </c>
      <c r="B412" s="1" t="s">
        <v>266</v>
      </c>
      <c r="C412" s="1">
        <v>17</v>
      </c>
      <c r="D412" s="1" t="s">
        <v>96</v>
      </c>
      <c r="E412" s="26">
        <f>VLOOKUP(A412,'Índice de capacidades'!$A$3:$AI$1124,34,FALSE)</f>
        <v>20.623286092237912</v>
      </c>
      <c r="F412" s="26">
        <f>VLOOKUP(A412,'Índice de riesgo'!$A$2:$T$1123,19,FALSE)</f>
        <v>24.287761708319877</v>
      </c>
      <c r="G412" s="31">
        <f t="shared" si="12"/>
        <v>78.470777722528325</v>
      </c>
      <c r="H412" s="40">
        <f t="shared" si="13"/>
        <v>54.69487535837898</v>
      </c>
      <c r="I412" s="1">
        <v>411</v>
      </c>
    </row>
    <row r="413" spans="1:9" x14ac:dyDescent="0.25">
      <c r="A413" s="1">
        <v>76828</v>
      </c>
      <c r="B413" s="1" t="s">
        <v>335</v>
      </c>
      <c r="C413" s="1">
        <v>76</v>
      </c>
      <c r="D413" s="1" t="s">
        <v>57</v>
      </c>
      <c r="E413" s="26">
        <f>VLOOKUP(A413,'Índice de capacidades'!$A$3:$AI$1124,34,FALSE)</f>
        <v>21.190810817715995</v>
      </c>
      <c r="F413" s="26">
        <f>VLOOKUP(A413,'Índice de riesgo'!$A$2:$T$1123,19,FALSE)</f>
        <v>24.316286126092169</v>
      </c>
      <c r="G413" s="31">
        <f t="shared" si="12"/>
        <v>78.594370083739321</v>
      </c>
      <c r="H413" s="40">
        <f t="shared" si="13"/>
        <v>54.623519275364032</v>
      </c>
      <c r="I413" s="1">
        <v>412</v>
      </c>
    </row>
    <row r="414" spans="1:9" x14ac:dyDescent="0.25">
      <c r="A414" s="1">
        <v>15600</v>
      </c>
      <c r="B414" s="1" t="s">
        <v>478</v>
      </c>
      <c r="C414" s="1">
        <v>15</v>
      </c>
      <c r="D414" s="1" t="s">
        <v>827</v>
      </c>
      <c r="E414" s="26">
        <f>VLOOKUP(A414,'Índice de capacidades'!$A$3:$AI$1124,34,FALSE)</f>
        <v>25.856389553481907</v>
      </c>
      <c r="F414" s="26">
        <f>VLOOKUP(A414,'Índice de riesgo'!$A$2:$T$1123,19,FALSE)</f>
        <v>25.758532857610312</v>
      </c>
      <c r="G414" s="31">
        <f t="shared" si="12"/>
        <v>78.615191433945753</v>
      </c>
      <c r="H414" s="40">
        <f t="shared" si="13"/>
        <v>54.611498063217454</v>
      </c>
      <c r="I414" s="1">
        <v>413</v>
      </c>
    </row>
    <row r="415" spans="1:9" x14ac:dyDescent="0.25">
      <c r="A415" s="1">
        <v>20001</v>
      </c>
      <c r="B415" s="1" t="s">
        <v>235</v>
      </c>
      <c r="C415" s="1">
        <v>20</v>
      </c>
      <c r="D415" s="1" t="s">
        <v>28</v>
      </c>
      <c r="E415" s="26">
        <f>VLOOKUP(A415,'Índice de capacidades'!$A$3:$AI$1124,34,FALSE)</f>
        <v>23.01107722145095</v>
      </c>
      <c r="F415" s="26">
        <f>VLOOKUP(A415,'Índice de riesgo'!$A$2:$T$1123,19,FALSE)</f>
        <v>24.766243436002956</v>
      </c>
      <c r="G415" s="31">
        <f t="shared" si="12"/>
        <v>78.674187645137764</v>
      </c>
      <c r="H415" s="40">
        <f t="shared" si="13"/>
        <v>54.577436584804587</v>
      </c>
      <c r="I415" s="1">
        <v>414</v>
      </c>
    </row>
    <row r="416" spans="1:9" x14ac:dyDescent="0.25">
      <c r="A416" s="1">
        <v>52250</v>
      </c>
      <c r="B416" s="1" t="s">
        <v>382</v>
      </c>
      <c r="C416" s="1">
        <v>52</v>
      </c>
      <c r="D416" s="1" t="s">
        <v>18</v>
      </c>
      <c r="E416" s="26">
        <f>VLOOKUP(A416,'Índice de capacidades'!$A$3:$AI$1124,34,FALSE)</f>
        <v>14.494165118959309</v>
      </c>
      <c r="F416" s="26">
        <f>VLOOKUP(A416,'Índice de riesgo'!$A$2:$T$1123,19,FALSE)</f>
        <v>22.655225675923987</v>
      </c>
      <c r="G416" s="31">
        <f t="shared" si="12"/>
        <v>78.691136335281783</v>
      </c>
      <c r="H416" s="40">
        <f t="shared" si="13"/>
        <v>54.567651253987528</v>
      </c>
      <c r="I416" s="1">
        <v>415</v>
      </c>
    </row>
    <row r="417" spans="1:9" x14ac:dyDescent="0.25">
      <c r="A417" s="1">
        <v>5059</v>
      </c>
      <c r="B417" s="1" t="s">
        <v>455</v>
      </c>
      <c r="C417" s="1">
        <v>5</v>
      </c>
      <c r="D417" s="1" t="s">
        <v>15</v>
      </c>
      <c r="E417" s="26">
        <f>VLOOKUP(A417,'Índice de capacidades'!$A$3:$AI$1124,34,FALSE)</f>
        <v>32.68204198754357</v>
      </c>
      <c r="F417" s="26">
        <f>VLOOKUP(A417,'Índice de riesgo'!$A$2:$T$1123,19,FALSE)</f>
        <v>28.411337733268738</v>
      </c>
      <c r="G417" s="31">
        <f t="shared" si="12"/>
        <v>78.695949283401319</v>
      </c>
      <c r="H417" s="40">
        <f t="shared" si="13"/>
        <v>54.564872497095116</v>
      </c>
      <c r="I417" s="1">
        <v>416</v>
      </c>
    </row>
    <row r="418" spans="1:9" x14ac:dyDescent="0.25">
      <c r="A418" s="1">
        <v>68575</v>
      </c>
      <c r="B418" s="1" t="s">
        <v>1046</v>
      </c>
      <c r="C418" s="1">
        <v>68</v>
      </c>
      <c r="D418" s="1" t="s">
        <v>350</v>
      </c>
      <c r="E418" s="26">
        <f>VLOOKUP(A418,'Índice de capacidades'!$A$3:$AI$1124,34,FALSE)</f>
        <v>35.543617058970426</v>
      </c>
      <c r="F418" s="26">
        <f>VLOOKUP(A418,'Índice de riesgo'!$A$2:$T$1123,19,FALSE)</f>
        <v>29.715019257775921</v>
      </c>
      <c r="G418" s="31">
        <f t="shared" si="12"/>
        <v>78.761203847894194</v>
      </c>
      <c r="H418" s="40">
        <f t="shared" si="13"/>
        <v>54.527197756719303</v>
      </c>
      <c r="I418" s="1">
        <v>417</v>
      </c>
    </row>
    <row r="419" spans="1:9" x14ac:dyDescent="0.25">
      <c r="A419" s="1">
        <v>5411</v>
      </c>
      <c r="B419" s="1" t="s">
        <v>567</v>
      </c>
      <c r="C419" s="1">
        <v>5</v>
      </c>
      <c r="D419" s="1" t="s">
        <v>15</v>
      </c>
      <c r="E419" s="26">
        <f>VLOOKUP(A419,'Índice de capacidades'!$A$3:$AI$1124,34,FALSE)</f>
        <v>10.540123845642988</v>
      </c>
      <c r="F419" s="26">
        <f>VLOOKUP(A419,'Índice de riesgo'!$A$2:$T$1123,19,FALSE)</f>
        <v>21.919633586931905</v>
      </c>
      <c r="G419" s="31">
        <f t="shared" si="12"/>
        <v>78.78856408058509</v>
      </c>
      <c r="H419" s="40">
        <f t="shared" si="13"/>
        <v>54.511401319010112</v>
      </c>
      <c r="I419" s="1">
        <v>418</v>
      </c>
    </row>
    <row r="420" spans="1:9" x14ac:dyDescent="0.25">
      <c r="A420" s="1">
        <v>25491</v>
      </c>
      <c r="B420" s="1" t="s">
        <v>467</v>
      </c>
      <c r="C420" s="1">
        <v>25</v>
      </c>
      <c r="D420" s="1" t="s">
        <v>61</v>
      </c>
      <c r="E420" s="26">
        <f>VLOOKUP(A420,'Índice de capacidades'!$A$3:$AI$1124,34,FALSE)</f>
        <v>33.890029377096127</v>
      </c>
      <c r="F420" s="26">
        <f>VLOOKUP(A420,'Índice de riesgo'!$A$2:$T$1123,19,FALSE)</f>
        <v>28.846153616905212</v>
      </c>
      <c r="G420" s="31">
        <f t="shared" si="12"/>
        <v>78.812460602936952</v>
      </c>
      <c r="H420" s="40">
        <f t="shared" si="13"/>
        <v>54.497604655397566</v>
      </c>
      <c r="I420" s="1">
        <v>419</v>
      </c>
    </row>
    <row r="421" spans="1:9" x14ac:dyDescent="0.25">
      <c r="A421" s="1">
        <v>15676</v>
      </c>
      <c r="B421" s="1" t="s">
        <v>607</v>
      </c>
      <c r="C421" s="1">
        <v>15</v>
      </c>
      <c r="D421" s="1" t="s">
        <v>827</v>
      </c>
      <c r="E421" s="26">
        <f>VLOOKUP(A421,'Índice de capacidades'!$A$3:$AI$1124,34,FALSE)</f>
        <v>13.042225392207687</v>
      </c>
      <c r="F421" s="26">
        <f>VLOOKUP(A421,'Índice de riesgo'!$A$2:$T$1123,19,FALSE)</f>
        <v>22.154826172162242</v>
      </c>
      <c r="G421" s="31">
        <f t="shared" si="12"/>
        <v>78.930163635123819</v>
      </c>
      <c r="H421" s="40">
        <f t="shared" si="13"/>
        <v>54.42964877808005</v>
      </c>
      <c r="I421" s="1">
        <v>420</v>
      </c>
    </row>
    <row r="422" spans="1:9" x14ac:dyDescent="0.25">
      <c r="A422" s="1">
        <v>5837</v>
      </c>
      <c r="B422" s="1" t="s">
        <v>485</v>
      </c>
      <c r="C422" s="1">
        <v>5</v>
      </c>
      <c r="D422" s="1" t="s">
        <v>15</v>
      </c>
      <c r="E422" s="26">
        <f>VLOOKUP(A422,'Índice de capacidades'!$A$3:$AI$1124,34,FALSE)</f>
        <v>30.759734578968235</v>
      </c>
      <c r="F422" s="26">
        <f>VLOOKUP(A422,'Índice de riesgo'!$A$2:$T$1123,19,FALSE)</f>
        <v>27.25409520477718</v>
      </c>
      <c r="G422" s="31">
        <f t="shared" si="12"/>
        <v>78.981820286976159</v>
      </c>
      <c r="H422" s="40">
        <f t="shared" si="13"/>
        <v>54.399824796227669</v>
      </c>
      <c r="I422" s="1">
        <v>421</v>
      </c>
    </row>
    <row r="423" spans="1:9" x14ac:dyDescent="0.25">
      <c r="A423" s="1">
        <v>25807</v>
      </c>
      <c r="B423" s="1" t="s">
        <v>617</v>
      </c>
      <c r="C423" s="1">
        <v>25</v>
      </c>
      <c r="D423" s="1" t="s">
        <v>61</v>
      </c>
      <c r="E423" s="26">
        <f>VLOOKUP(A423,'Índice de capacidades'!$A$3:$AI$1124,34,FALSE)</f>
        <v>8.3478321171292169</v>
      </c>
      <c r="F423" s="26">
        <f>VLOOKUP(A423,'Índice de riesgo'!$A$2:$T$1123,19,FALSE)</f>
        <v>21.385182935044789</v>
      </c>
      <c r="G423" s="31">
        <f t="shared" si="12"/>
        <v>79.056788217155329</v>
      </c>
      <c r="H423" s="40">
        <f t="shared" si="13"/>
        <v>54.356542041558129</v>
      </c>
      <c r="I423" s="1">
        <v>422</v>
      </c>
    </row>
    <row r="424" spans="1:9" x14ac:dyDescent="0.25">
      <c r="A424" s="1">
        <v>15226</v>
      </c>
      <c r="B424" s="1" t="s">
        <v>560</v>
      </c>
      <c r="C424" s="1">
        <v>15</v>
      </c>
      <c r="D424" s="1" t="s">
        <v>827</v>
      </c>
      <c r="E424" s="26">
        <f>VLOOKUP(A424,'Índice de capacidades'!$A$3:$AI$1124,34,FALSE)</f>
        <v>21.262660506840071</v>
      </c>
      <c r="F424" s="26">
        <f>VLOOKUP(A424,'Índice de riesgo'!$A$2:$T$1123,19,FALSE)</f>
        <v>23.809227287732224</v>
      </c>
      <c r="G424" s="31">
        <f t="shared" si="12"/>
        <v>79.10205166948316</v>
      </c>
      <c r="H424" s="40">
        <f t="shared" si="13"/>
        <v>54.330409175172214</v>
      </c>
      <c r="I424" s="1">
        <v>423</v>
      </c>
    </row>
    <row r="425" spans="1:9" x14ac:dyDescent="0.25">
      <c r="A425" s="1">
        <v>52788</v>
      </c>
      <c r="B425" s="1" t="s">
        <v>575</v>
      </c>
      <c r="C425" s="1">
        <v>52</v>
      </c>
      <c r="D425" s="1" t="s">
        <v>18</v>
      </c>
      <c r="E425" s="26">
        <f>VLOOKUP(A425,'Índice de capacidades'!$A$3:$AI$1124,34,FALSE)</f>
        <v>17.265481624831615</v>
      </c>
      <c r="F425" s="26">
        <f>VLOOKUP(A425,'Índice de riesgo'!$A$2:$T$1123,19,FALSE)</f>
        <v>22.803839624747592</v>
      </c>
      <c r="G425" s="31">
        <f t="shared" si="12"/>
        <v>79.103375606980819</v>
      </c>
      <c r="H425" s="40">
        <f t="shared" si="13"/>
        <v>54.329644799501551</v>
      </c>
      <c r="I425" s="1">
        <v>424</v>
      </c>
    </row>
    <row r="426" spans="1:9" x14ac:dyDescent="0.25">
      <c r="A426" s="1">
        <v>44420</v>
      </c>
      <c r="B426" s="1" t="s">
        <v>291</v>
      </c>
      <c r="C426" s="1">
        <v>44</v>
      </c>
      <c r="D426" s="1" t="s">
        <v>23</v>
      </c>
      <c r="E426" s="26">
        <f>VLOOKUP(A426,'Índice de capacidades'!$A$3:$AI$1124,34,FALSE)</f>
        <v>18.653233475103072</v>
      </c>
      <c r="F426" s="26">
        <f>VLOOKUP(A426,'Índice de riesgo'!$A$2:$T$1123,19,FALSE)</f>
        <v>23.118393326165101</v>
      </c>
      <c r="G426" s="31">
        <f t="shared" si="12"/>
        <v>79.112101247703947</v>
      </c>
      <c r="H426" s="40">
        <f t="shared" si="13"/>
        <v>54.324607048481191</v>
      </c>
      <c r="I426" s="1">
        <v>425</v>
      </c>
    </row>
    <row r="427" spans="1:9" x14ac:dyDescent="0.25">
      <c r="A427" s="1">
        <v>68169</v>
      </c>
      <c r="B427" s="1" t="s">
        <v>646</v>
      </c>
      <c r="C427" s="1">
        <v>68</v>
      </c>
      <c r="D427" s="1" t="s">
        <v>350</v>
      </c>
      <c r="E427" s="26">
        <f>VLOOKUP(A427,'Índice de capacidades'!$A$3:$AI$1124,34,FALSE)</f>
        <v>12.468294634227597</v>
      </c>
      <c r="F427" s="26">
        <f>VLOOKUP(A427,'Índice de riesgo'!$A$2:$T$1123,19,FALSE)</f>
        <v>21.856506696893504</v>
      </c>
      <c r="G427" s="31">
        <f t="shared" si="12"/>
        <v>79.13193992755744</v>
      </c>
      <c r="H427" s="40">
        <f t="shared" si="13"/>
        <v>54.313153181327408</v>
      </c>
      <c r="I427" s="1">
        <v>426</v>
      </c>
    </row>
    <row r="428" spans="1:9" x14ac:dyDescent="0.25">
      <c r="A428" s="1">
        <v>15835</v>
      </c>
      <c r="B428" s="1" t="s">
        <v>548</v>
      </c>
      <c r="C428" s="1">
        <v>15</v>
      </c>
      <c r="D428" s="1" t="s">
        <v>827</v>
      </c>
      <c r="E428" s="26">
        <f>VLOOKUP(A428,'Índice de capacidades'!$A$3:$AI$1124,34,FALSE)</f>
        <v>24.089194584194114</v>
      </c>
      <c r="F428" s="26">
        <f>VLOOKUP(A428,'Índice de riesgo'!$A$2:$T$1123,19,FALSE)</f>
        <v>24.60214207253151</v>
      </c>
      <c r="G428" s="31">
        <f t="shared" si="12"/>
        <v>79.15255065862307</v>
      </c>
      <c r="H428" s="40">
        <f t="shared" si="13"/>
        <v>54.301253570198483</v>
      </c>
      <c r="I428" s="1">
        <v>427</v>
      </c>
    </row>
    <row r="429" spans="1:9" x14ac:dyDescent="0.25">
      <c r="A429" s="1">
        <v>54480</v>
      </c>
      <c r="B429" s="1" t="s">
        <v>564</v>
      </c>
      <c r="C429" s="1">
        <v>54</v>
      </c>
      <c r="D429" s="1" t="s">
        <v>12</v>
      </c>
      <c r="E429" s="26">
        <f>VLOOKUP(A429,'Índice de capacidades'!$A$3:$AI$1124,34,FALSE)</f>
        <v>22.958664126782988</v>
      </c>
      <c r="F429" s="26">
        <f>VLOOKUP(A429,'Índice de riesgo'!$A$2:$T$1123,19,FALSE)</f>
        <v>24.243708615072819</v>
      </c>
      <c r="G429" s="31">
        <f t="shared" si="12"/>
        <v>79.15880205564271</v>
      </c>
      <c r="H429" s="40">
        <f t="shared" si="13"/>
        <v>54.297644324446381</v>
      </c>
      <c r="I429" s="1">
        <v>428</v>
      </c>
    </row>
    <row r="430" spans="1:9" x14ac:dyDescent="0.25">
      <c r="A430" s="1">
        <v>15476</v>
      </c>
      <c r="B430" s="1" t="s">
        <v>561</v>
      </c>
      <c r="C430" s="1">
        <v>15</v>
      </c>
      <c r="D430" s="1" t="s">
        <v>827</v>
      </c>
      <c r="E430" s="26">
        <f>VLOOKUP(A430,'Índice de capacidades'!$A$3:$AI$1124,34,FALSE)</f>
        <v>23.598397375491633</v>
      </c>
      <c r="F430" s="26">
        <f>VLOOKUP(A430,'Índice de riesgo'!$A$2:$T$1123,19,FALSE)</f>
        <v>24.363556331847676</v>
      </c>
      <c r="G430" s="31">
        <f t="shared" si="12"/>
        <v>79.232291204137155</v>
      </c>
      <c r="H430" s="40">
        <f t="shared" si="13"/>
        <v>54.255215344780595</v>
      </c>
      <c r="I430" s="1">
        <v>429</v>
      </c>
    </row>
    <row r="431" spans="1:9" x14ac:dyDescent="0.25">
      <c r="A431" s="1">
        <v>15466</v>
      </c>
      <c r="B431" s="1" t="s">
        <v>475</v>
      </c>
      <c r="C431" s="1">
        <v>15</v>
      </c>
      <c r="D431" s="1" t="s">
        <v>827</v>
      </c>
      <c r="E431" s="26">
        <f>VLOOKUP(A431,'Índice de capacidades'!$A$3:$AI$1124,34,FALSE)</f>
        <v>32.181608970722834</v>
      </c>
      <c r="F431" s="26">
        <f>VLOOKUP(A431,'Índice de riesgo'!$A$2:$T$1123,19,FALSE)</f>
        <v>27.533204682139157</v>
      </c>
      <c r="G431" s="31">
        <f t="shared" si="12"/>
        <v>79.291187275669216</v>
      </c>
      <c r="H431" s="40">
        <f t="shared" si="13"/>
        <v>54.221211682027345</v>
      </c>
      <c r="I431" s="1">
        <v>430</v>
      </c>
    </row>
    <row r="432" spans="1:9" x14ac:dyDescent="0.25">
      <c r="A432" s="1">
        <v>15022</v>
      </c>
      <c r="B432" s="1" t="s">
        <v>426</v>
      </c>
      <c r="C432" s="1">
        <v>15</v>
      </c>
      <c r="D432" s="1" t="s">
        <v>827</v>
      </c>
      <c r="E432" s="26">
        <f>VLOOKUP(A432,'Índice de capacidades'!$A$3:$AI$1124,34,FALSE)</f>
        <v>33.609077501021112</v>
      </c>
      <c r="F432" s="26">
        <f>VLOOKUP(A432,'Índice de riesgo'!$A$2:$T$1123,19,FALSE)</f>
        <v>28.147788627998516</v>
      </c>
      <c r="G432" s="31">
        <f t="shared" si="12"/>
        <v>79.324084422805797</v>
      </c>
      <c r="H432" s="40">
        <f t="shared" si="13"/>
        <v>54.202218505272469</v>
      </c>
      <c r="I432" s="1">
        <v>431</v>
      </c>
    </row>
    <row r="433" spans="1:9" x14ac:dyDescent="0.25">
      <c r="A433" s="1">
        <v>5284</v>
      </c>
      <c r="B433" s="1" t="s">
        <v>166</v>
      </c>
      <c r="C433" s="1">
        <v>5</v>
      </c>
      <c r="D433" s="1" t="s">
        <v>15</v>
      </c>
      <c r="E433" s="26">
        <f>VLOOKUP(A433,'Índice de capacidades'!$A$3:$AI$1124,34,FALSE)</f>
        <v>21.261045435947125</v>
      </c>
      <c r="F433" s="26">
        <f>VLOOKUP(A433,'Índice de riesgo'!$A$2:$T$1123,19,FALSE)</f>
        <v>23.484945167815759</v>
      </c>
      <c r="G433" s="31">
        <f t="shared" si="12"/>
        <v>79.414014311087229</v>
      </c>
      <c r="H433" s="40">
        <f t="shared" si="13"/>
        <v>54.150297460064991</v>
      </c>
      <c r="I433" s="1">
        <v>432</v>
      </c>
    </row>
    <row r="434" spans="1:9" x14ac:dyDescent="0.25">
      <c r="A434" s="1">
        <v>25483</v>
      </c>
      <c r="B434" s="1" t="s">
        <v>18</v>
      </c>
      <c r="C434" s="1">
        <v>25</v>
      </c>
      <c r="D434" s="1" t="s">
        <v>61</v>
      </c>
      <c r="E434" s="26">
        <f>VLOOKUP(A434,'Índice de capacidades'!$A$3:$AI$1124,34,FALSE)</f>
        <v>33.090893117491298</v>
      </c>
      <c r="F434" s="26">
        <f>VLOOKUP(A434,'Índice de riesgo'!$A$2:$T$1123,19,FALSE)</f>
        <v>27.772437288141798</v>
      </c>
      <c r="G434" s="31">
        <f t="shared" si="12"/>
        <v>79.447013931353283</v>
      </c>
      <c r="H434" s="40">
        <f t="shared" si="13"/>
        <v>54.131245120421234</v>
      </c>
      <c r="I434" s="1">
        <v>433</v>
      </c>
    </row>
    <row r="435" spans="1:9" x14ac:dyDescent="0.25">
      <c r="A435" s="1">
        <v>73555</v>
      </c>
      <c r="B435" s="1" t="s">
        <v>200</v>
      </c>
      <c r="C435" s="1">
        <v>73</v>
      </c>
      <c r="D435" s="1" t="s">
        <v>35</v>
      </c>
      <c r="E435" s="26">
        <f>VLOOKUP(A435,'Índice de capacidades'!$A$3:$AI$1124,34,FALSE)</f>
        <v>9.3829269482761877</v>
      </c>
      <c r="F435" s="26">
        <f>VLOOKUP(A435,'Índice de riesgo'!$A$2:$T$1123,19,FALSE)</f>
        <v>21.074371289728493</v>
      </c>
      <c r="G435" s="31">
        <f t="shared" si="12"/>
        <v>79.481407797222118</v>
      </c>
      <c r="H435" s="40">
        <f t="shared" si="13"/>
        <v>54.111387812703391</v>
      </c>
      <c r="I435" s="1">
        <v>434</v>
      </c>
    </row>
    <row r="436" spans="1:9" x14ac:dyDescent="0.25">
      <c r="A436" s="1">
        <v>52585</v>
      </c>
      <c r="B436" s="1" t="s">
        <v>596</v>
      </c>
      <c r="C436" s="1">
        <v>52</v>
      </c>
      <c r="D436" s="1" t="s">
        <v>18</v>
      </c>
      <c r="E436" s="26">
        <f>VLOOKUP(A436,'Índice de capacidades'!$A$3:$AI$1124,34,FALSE)</f>
        <v>17.198189479346592</v>
      </c>
      <c r="F436" s="26">
        <f>VLOOKUP(A436,'Índice de riesgo'!$A$2:$T$1123,19,FALSE)</f>
        <v>22.398151551395749</v>
      </c>
      <c r="G436" s="31">
        <f t="shared" si="12"/>
        <v>79.484744473437473</v>
      </c>
      <c r="H436" s="40">
        <f t="shared" si="13"/>
        <v>54.109461381792258</v>
      </c>
      <c r="I436" s="1">
        <v>435</v>
      </c>
    </row>
    <row r="437" spans="1:9" x14ac:dyDescent="0.25">
      <c r="A437" s="1">
        <v>27787</v>
      </c>
      <c r="B437" s="1" t="s">
        <v>707</v>
      </c>
      <c r="C437" s="1">
        <v>27</v>
      </c>
      <c r="D437" s="1" t="s">
        <v>1145</v>
      </c>
      <c r="E437" s="26">
        <f>VLOOKUP(A437,'Índice de capacidades'!$A$3:$AI$1124,34,FALSE)</f>
        <v>14.077603519465901</v>
      </c>
      <c r="F437" s="26">
        <f>VLOOKUP(A437,'Índice de riesgo'!$A$2:$T$1123,19,FALSE)</f>
        <v>21.737987847836933</v>
      </c>
      <c r="G437" s="31">
        <f t="shared" si="12"/>
        <v>79.518057489834334</v>
      </c>
      <c r="H437" s="40">
        <f t="shared" si="13"/>
        <v>54.090228102808013</v>
      </c>
      <c r="I437" s="1">
        <v>436</v>
      </c>
    </row>
    <row r="438" spans="1:9" x14ac:dyDescent="0.25">
      <c r="A438" s="1">
        <v>54099</v>
      </c>
      <c r="B438" s="1" t="s">
        <v>385</v>
      </c>
      <c r="C438" s="1">
        <v>54</v>
      </c>
      <c r="D438" s="1" t="s">
        <v>12</v>
      </c>
      <c r="E438" s="26">
        <f>VLOOKUP(A438,'Índice de capacidades'!$A$3:$AI$1124,34,FALSE)</f>
        <v>41.794863538675671</v>
      </c>
      <c r="F438" s="26">
        <f>VLOOKUP(A438,'Índice de riesgo'!$A$2:$T$1123,19,FALSE)</f>
        <v>32.332059741020203</v>
      </c>
      <c r="G438" s="31">
        <f t="shared" si="12"/>
        <v>79.534651298093848</v>
      </c>
      <c r="H438" s="40">
        <f t="shared" si="13"/>
        <v>54.080647663142486</v>
      </c>
      <c r="I438" s="1">
        <v>437</v>
      </c>
    </row>
    <row r="439" spans="1:9" x14ac:dyDescent="0.25">
      <c r="A439" s="1">
        <v>15762</v>
      </c>
      <c r="B439" s="1" t="s">
        <v>584</v>
      </c>
      <c r="C439" s="1">
        <v>15</v>
      </c>
      <c r="D439" s="1" t="s">
        <v>827</v>
      </c>
      <c r="E439" s="26">
        <f>VLOOKUP(A439,'Índice de capacidades'!$A$3:$AI$1124,34,FALSE)</f>
        <v>21.447886699954815</v>
      </c>
      <c r="F439" s="26">
        <f>VLOOKUP(A439,'Índice de riesgo'!$A$2:$T$1123,19,FALSE)</f>
        <v>23.307213567338419</v>
      </c>
      <c r="G439" s="31">
        <f t="shared" si="12"/>
        <v>79.635389963884393</v>
      </c>
      <c r="H439" s="40">
        <f t="shared" si="13"/>
        <v>54.02248616733052</v>
      </c>
      <c r="I439" s="1">
        <v>438</v>
      </c>
    </row>
    <row r="440" spans="1:9" x14ac:dyDescent="0.25">
      <c r="A440" s="1">
        <v>25658</v>
      </c>
      <c r="B440" s="1" t="s">
        <v>94</v>
      </c>
      <c r="C440" s="1">
        <v>25</v>
      </c>
      <c r="D440" s="1" t="s">
        <v>61</v>
      </c>
      <c r="E440" s="26">
        <f>VLOOKUP(A440,'Índice de capacidades'!$A$3:$AI$1124,34,FALSE)</f>
        <v>16.376542738102387</v>
      </c>
      <c r="F440" s="26">
        <f>VLOOKUP(A440,'Índice de riesgo'!$A$2:$T$1123,19,FALSE)</f>
        <v>22.02179989198995</v>
      </c>
      <c r="G440" s="31">
        <f t="shared" si="12"/>
        <v>79.679299972688966</v>
      </c>
      <c r="H440" s="40">
        <f t="shared" si="13"/>
        <v>53.997134711927089</v>
      </c>
      <c r="I440" s="1">
        <v>439</v>
      </c>
    </row>
    <row r="441" spans="1:9" x14ac:dyDescent="0.25">
      <c r="A441" s="1">
        <v>5036</v>
      </c>
      <c r="B441" s="1" t="s">
        <v>571</v>
      </c>
      <c r="C441" s="1">
        <v>5</v>
      </c>
      <c r="D441" s="1" t="s">
        <v>15</v>
      </c>
      <c r="E441" s="26">
        <f>VLOOKUP(A441,'Índice de capacidades'!$A$3:$AI$1124,34,FALSE)</f>
        <v>22.802320281118895</v>
      </c>
      <c r="F441" s="26">
        <f>VLOOKUP(A441,'Índice de riesgo'!$A$2:$T$1123,19,FALSE)</f>
        <v>23.601783076328285</v>
      </c>
      <c r="G441" s="31">
        <f t="shared" si="12"/>
        <v>79.728497786670516</v>
      </c>
      <c r="H441" s="40">
        <f t="shared" si="13"/>
        <v>53.968730340781292</v>
      </c>
      <c r="I441" s="1">
        <v>440</v>
      </c>
    </row>
    <row r="442" spans="1:9" x14ac:dyDescent="0.25">
      <c r="A442" s="1">
        <v>52215</v>
      </c>
      <c r="B442" s="1" t="s">
        <v>410</v>
      </c>
      <c r="C442" s="1">
        <v>52</v>
      </c>
      <c r="D442" s="1" t="s">
        <v>18</v>
      </c>
      <c r="E442" s="26">
        <f>VLOOKUP(A442,'Índice de capacidades'!$A$3:$AI$1124,34,FALSE)</f>
        <v>15.421546144673085</v>
      </c>
      <c r="F442" s="26">
        <f>VLOOKUP(A442,'Índice de riesgo'!$A$2:$T$1123,19,FALSE)</f>
        <v>21.715673308381341</v>
      </c>
      <c r="G442" s="31">
        <f t="shared" si="12"/>
        <v>79.788845655594983</v>
      </c>
      <c r="H442" s="40">
        <f t="shared" si="13"/>
        <v>53.93388848241274</v>
      </c>
      <c r="I442" s="1">
        <v>441</v>
      </c>
    </row>
    <row r="443" spans="1:9" x14ac:dyDescent="0.25">
      <c r="A443" s="1">
        <v>17513</v>
      </c>
      <c r="B443" s="1" t="s">
        <v>336</v>
      </c>
      <c r="C443" s="1">
        <v>17</v>
      </c>
      <c r="D443" s="1" t="s">
        <v>96</v>
      </c>
      <c r="E443" s="26">
        <f>VLOOKUP(A443,'Índice de capacidades'!$A$3:$AI$1124,34,FALSE)</f>
        <v>26.828339329710378</v>
      </c>
      <c r="F443" s="26">
        <f>VLOOKUP(A443,'Índice de riesgo'!$A$2:$T$1123,19,FALSE)</f>
        <v>24.842967848221896</v>
      </c>
      <c r="G443" s="31">
        <f t="shared" si="12"/>
        <v>79.801875122414842</v>
      </c>
      <c r="H443" s="40">
        <f t="shared" si="13"/>
        <v>53.926365916236897</v>
      </c>
      <c r="I443" s="1">
        <v>442</v>
      </c>
    </row>
    <row r="444" spans="1:9" x14ac:dyDescent="0.25">
      <c r="A444" s="1">
        <v>15690</v>
      </c>
      <c r="B444" s="1" t="s">
        <v>98</v>
      </c>
      <c r="C444" s="1">
        <v>15</v>
      </c>
      <c r="D444" s="1" t="s">
        <v>827</v>
      </c>
      <c r="E444" s="26">
        <f>VLOOKUP(A444,'Índice de capacidades'!$A$3:$AI$1124,34,FALSE)</f>
        <v>39.905899219021876</v>
      </c>
      <c r="F444" s="26">
        <f>VLOOKUP(A444,'Índice de riesgo'!$A$2:$T$1123,19,FALSE)</f>
        <v>30.877294373451399</v>
      </c>
      <c r="G444" s="31">
        <f t="shared" si="12"/>
        <v>79.814968681402263</v>
      </c>
      <c r="H444" s="40">
        <f t="shared" si="13"/>
        <v>53.918806346430848</v>
      </c>
      <c r="I444" s="1">
        <v>443</v>
      </c>
    </row>
    <row r="445" spans="1:9" x14ac:dyDescent="0.25">
      <c r="A445" s="1">
        <v>5679</v>
      </c>
      <c r="B445" s="1" t="s">
        <v>553</v>
      </c>
      <c r="C445" s="1">
        <v>5</v>
      </c>
      <c r="D445" s="1" t="s">
        <v>15</v>
      </c>
      <c r="E445" s="26">
        <f>VLOOKUP(A445,'Índice de capacidades'!$A$3:$AI$1124,34,FALSE)</f>
        <v>32.094812262736319</v>
      </c>
      <c r="F445" s="26">
        <f>VLOOKUP(A445,'Índice de riesgo'!$A$2:$T$1123,19,FALSE)</f>
        <v>26.852971393006325</v>
      </c>
      <c r="G445" s="31">
        <f t="shared" si="12"/>
        <v>79.878437442232425</v>
      </c>
      <c r="H445" s="40">
        <f t="shared" si="13"/>
        <v>53.882162640280427</v>
      </c>
      <c r="I445" s="1">
        <v>444</v>
      </c>
    </row>
    <row r="446" spans="1:9" x14ac:dyDescent="0.25">
      <c r="A446" s="1">
        <v>52022</v>
      </c>
      <c r="B446" s="1" t="s">
        <v>615</v>
      </c>
      <c r="C446" s="1">
        <v>52</v>
      </c>
      <c r="D446" s="1" t="s">
        <v>18</v>
      </c>
      <c r="E446" s="26">
        <f>VLOOKUP(A446,'Índice de capacidades'!$A$3:$AI$1124,34,FALSE)</f>
        <v>16.984519536525966</v>
      </c>
      <c r="F446" s="26">
        <f>VLOOKUP(A446,'Índice de riesgo'!$A$2:$T$1123,19,FALSE)</f>
        <v>21.790231344448692</v>
      </c>
      <c r="G446" s="31">
        <f t="shared" si="12"/>
        <v>80.03275465108949</v>
      </c>
      <c r="H446" s="40">
        <f t="shared" si="13"/>
        <v>53.793067558206211</v>
      </c>
      <c r="I446" s="1">
        <v>445</v>
      </c>
    </row>
    <row r="447" spans="1:9" x14ac:dyDescent="0.25">
      <c r="A447" s="1">
        <v>5145</v>
      </c>
      <c r="B447" s="1" t="s">
        <v>604</v>
      </c>
      <c r="C447" s="1">
        <v>5</v>
      </c>
      <c r="D447" s="1" t="s">
        <v>15</v>
      </c>
      <c r="E447" s="26">
        <f>VLOOKUP(A447,'Índice de capacidades'!$A$3:$AI$1124,34,FALSE)</f>
        <v>22.325146176635261</v>
      </c>
      <c r="F447" s="26">
        <f>VLOOKUP(A447,'Índice de riesgo'!$A$2:$T$1123,19,FALSE)</f>
        <v>23.12859971673026</v>
      </c>
      <c r="G447" s="31">
        <f t="shared" si="12"/>
        <v>80.047637899683295</v>
      </c>
      <c r="H447" s="40">
        <f t="shared" si="13"/>
        <v>53.784474710624153</v>
      </c>
      <c r="I447" s="1">
        <v>446</v>
      </c>
    </row>
    <row r="448" spans="1:9" x14ac:dyDescent="0.25">
      <c r="A448" s="1">
        <v>13838</v>
      </c>
      <c r="B448" s="1" t="s">
        <v>1109</v>
      </c>
      <c r="C448" s="1">
        <v>13</v>
      </c>
      <c r="D448" s="1" t="s">
        <v>222</v>
      </c>
      <c r="E448" s="26">
        <f>VLOOKUP(A448,'Índice de capacidades'!$A$3:$AI$1124,34,FALSE)</f>
        <v>25.744852221143827</v>
      </c>
      <c r="F448" s="26">
        <f>VLOOKUP(A448,'Índice de riesgo'!$A$2:$T$1123,19,FALSE)</f>
        <v>24.185529410403269</v>
      </c>
      <c r="G448" s="31">
        <f t="shared" si="12"/>
        <v>80.066418470350996</v>
      </c>
      <c r="H448" s="40">
        <f t="shared" si="13"/>
        <v>53.773631743093617</v>
      </c>
      <c r="I448" s="1">
        <v>447</v>
      </c>
    </row>
    <row r="449" spans="1:9" x14ac:dyDescent="0.25">
      <c r="A449" s="1">
        <v>13670</v>
      </c>
      <c r="B449" s="1" t="s">
        <v>107</v>
      </c>
      <c r="C449" s="1">
        <v>13</v>
      </c>
      <c r="D449" s="1" t="s">
        <v>222</v>
      </c>
      <c r="E449" s="26">
        <f>VLOOKUP(A449,'Índice de capacidades'!$A$3:$AI$1124,34,FALSE)</f>
        <v>16.857181043121493</v>
      </c>
      <c r="F449" s="26">
        <f>VLOOKUP(A449,'Índice de riesgo'!$A$2:$T$1123,19,FALSE)</f>
        <v>21.65693995350944</v>
      </c>
      <c r="G449" s="31">
        <f t="shared" si="12"/>
        <v>80.13613173948815</v>
      </c>
      <c r="H449" s="40">
        <f t="shared" si="13"/>
        <v>53.733382768391202</v>
      </c>
      <c r="I449" s="1">
        <v>448</v>
      </c>
    </row>
    <row r="450" spans="1:9" x14ac:dyDescent="0.25">
      <c r="A450" s="1">
        <v>25183</v>
      </c>
      <c r="B450" s="1" t="s">
        <v>573</v>
      </c>
      <c r="C450" s="1">
        <v>25</v>
      </c>
      <c r="D450" s="1" t="s">
        <v>61</v>
      </c>
      <c r="E450" s="26">
        <f>VLOOKUP(A450,'Índice de capacidades'!$A$3:$AI$1124,34,FALSE)</f>
        <v>24.757803716585212</v>
      </c>
      <c r="F450" s="26">
        <f>VLOOKUP(A450,'Índice de riesgo'!$A$2:$T$1123,19,FALSE)</f>
        <v>23.753677863014271</v>
      </c>
      <c r="G450" s="31">
        <f t="shared" ref="G450:G513" si="14">(((E450)^2)+((100-(F450))^2))^(1/2)</f>
        <v>80.165145071196378</v>
      </c>
      <c r="H450" s="40">
        <f t="shared" ref="H450:H513" si="15">(1-1*(G450/$G$1125))*100</f>
        <v>53.716631913519365</v>
      </c>
      <c r="I450" s="1">
        <v>449</v>
      </c>
    </row>
    <row r="451" spans="1:9" x14ac:dyDescent="0.25">
      <c r="A451" s="1">
        <v>73624</v>
      </c>
      <c r="B451" s="1" t="s">
        <v>71</v>
      </c>
      <c r="C451" s="1">
        <v>73</v>
      </c>
      <c r="D451" s="1" t="s">
        <v>35</v>
      </c>
      <c r="E451" s="26">
        <f>VLOOKUP(A451,'Índice de capacidades'!$A$3:$AI$1124,34,FALSE)</f>
        <v>12.140191183463795</v>
      </c>
      <c r="F451" s="26">
        <f>VLOOKUP(A451,'Índice de riesgo'!$A$2:$T$1123,19,FALSE)</f>
        <v>20.643919244848611</v>
      </c>
      <c r="G451" s="31">
        <f t="shared" si="14"/>
        <v>80.279336038542084</v>
      </c>
      <c r="H451" s="40">
        <f t="shared" si="15"/>
        <v>53.650703727783302</v>
      </c>
      <c r="I451" s="1">
        <v>450</v>
      </c>
    </row>
    <row r="452" spans="1:9" x14ac:dyDescent="0.25">
      <c r="A452" s="1">
        <v>47268</v>
      </c>
      <c r="B452" s="1" t="s">
        <v>530</v>
      </c>
      <c r="C452" s="1">
        <v>47</v>
      </c>
      <c r="D452" s="1" t="s">
        <v>69</v>
      </c>
      <c r="E452" s="26">
        <f>VLOOKUP(A452,'Índice de capacidades'!$A$3:$AI$1124,34,FALSE)</f>
        <v>30.907517295366667</v>
      </c>
      <c r="F452" s="26">
        <f>VLOOKUP(A452,'Índice de riesgo'!$A$2:$T$1123,19,FALSE)</f>
        <v>25.843773673468075</v>
      </c>
      <c r="G452" s="31">
        <f t="shared" si="14"/>
        <v>80.33940831469458</v>
      </c>
      <c r="H452" s="40">
        <f t="shared" si="15"/>
        <v>53.616020982975819</v>
      </c>
      <c r="I452" s="1">
        <v>451</v>
      </c>
    </row>
    <row r="453" spans="1:9" x14ac:dyDescent="0.25">
      <c r="A453" s="1">
        <v>15822</v>
      </c>
      <c r="B453" s="1" t="s">
        <v>578</v>
      </c>
      <c r="C453" s="1">
        <v>15</v>
      </c>
      <c r="D453" s="1" t="s">
        <v>827</v>
      </c>
      <c r="E453" s="26">
        <f>VLOOKUP(A453,'Índice de capacidades'!$A$3:$AI$1124,34,FALSE)</f>
        <v>15.995521556687923</v>
      </c>
      <c r="F453" s="26">
        <f>VLOOKUP(A453,'Índice de riesgo'!$A$2:$T$1123,19,FALSE)</f>
        <v>21.257598233120937</v>
      </c>
      <c r="G453" s="31">
        <f t="shared" si="14"/>
        <v>80.350622560668853</v>
      </c>
      <c r="H453" s="40">
        <f t="shared" si="15"/>
        <v>53.609546435043818</v>
      </c>
      <c r="I453" s="1">
        <v>452</v>
      </c>
    </row>
    <row r="454" spans="1:9" x14ac:dyDescent="0.25">
      <c r="A454" s="1">
        <v>18094</v>
      </c>
      <c r="B454" s="1" t="s">
        <v>280</v>
      </c>
      <c r="C454" s="1">
        <v>18</v>
      </c>
      <c r="D454" s="1" t="s">
        <v>1121</v>
      </c>
      <c r="E454" s="26">
        <f>VLOOKUP(A454,'Índice de capacidades'!$A$3:$AI$1124,34,FALSE)</f>
        <v>21.272433612698617</v>
      </c>
      <c r="F454" s="26">
        <f>VLOOKUP(A454,'Índice de riesgo'!$A$2:$T$1123,19,FALSE)</f>
        <v>22.503454693835696</v>
      </c>
      <c r="G454" s="31">
        <f t="shared" si="14"/>
        <v>80.363119440431433</v>
      </c>
      <c r="H454" s="40">
        <f t="shared" si="15"/>
        <v>53.602331358148867</v>
      </c>
      <c r="I454" s="1">
        <v>453</v>
      </c>
    </row>
    <row r="455" spans="1:9" x14ac:dyDescent="0.25">
      <c r="A455" s="1">
        <v>5172</v>
      </c>
      <c r="B455" s="1" t="s">
        <v>640</v>
      </c>
      <c r="C455" s="1">
        <v>5</v>
      </c>
      <c r="D455" s="1" t="s">
        <v>15</v>
      </c>
      <c r="E455" s="26">
        <f>VLOOKUP(A455,'Índice de capacidades'!$A$3:$AI$1124,34,FALSE)</f>
        <v>17.953504719248556</v>
      </c>
      <c r="F455" s="26">
        <f>VLOOKUP(A455,'Índice de riesgo'!$A$2:$T$1123,19,FALSE)</f>
        <v>21.612611583765585</v>
      </c>
      <c r="G455" s="31">
        <f t="shared" si="14"/>
        <v>80.417106354442282</v>
      </c>
      <c r="H455" s="40">
        <f t="shared" si="15"/>
        <v>53.571161998811981</v>
      </c>
      <c r="I455" s="1">
        <v>454</v>
      </c>
    </row>
    <row r="456" spans="1:9" x14ac:dyDescent="0.25">
      <c r="A456" s="1">
        <v>41503</v>
      </c>
      <c r="B456" s="1" t="s">
        <v>312</v>
      </c>
      <c r="C456" s="1">
        <v>41</v>
      </c>
      <c r="D456" s="1" t="s">
        <v>99</v>
      </c>
      <c r="E456" s="26">
        <f>VLOOKUP(A456,'Índice de capacidades'!$A$3:$AI$1124,34,FALSE)</f>
        <v>15.460321605803115</v>
      </c>
      <c r="F456" s="26">
        <f>VLOOKUP(A456,'Índice de riesgo'!$A$2:$T$1123,19,FALSE)</f>
        <v>20.945719580249079</v>
      </c>
      <c r="G456" s="31">
        <f t="shared" si="14"/>
        <v>80.551851604041218</v>
      </c>
      <c r="H456" s="40">
        <f t="shared" si="15"/>
        <v>53.493366792684014</v>
      </c>
      <c r="I456" s="1">
        <v>455</v>
      </c>
    </row>
    <row r="457" spans="1:9" x14ac:dyDescent="0.25">
      <c r="A457" s="1">
        <v>15861</v>
      </c>
      <c r="B457" s="1" t="s">
        <v>605</v>
      </c>
      <c r="C457" s="1">
        <v>15</v>
      </c>
      <c r="D457" s="1" t="s">
        <v>827</v>
      </c>
      <c r="E457" s="26">
        <f>VLOOKUP(A457,'Índice de capacidades'!$A$3:$AI$1124,34,FALSE)</f>
        <v>14.557566990919254</v>
      </c>
      <c r="F457" s="26">
        <f>VLOOKUP(A457,'Índice de riesgo'!$A$2:$T$1123,19,FALSE)</f>
        <v>20.700725216099961</v>
      </c>
      <c r="G457" s="31">
        <f t="shared" si="14"/>
        <v>80.624423954206264</v>
      </c>
      <c r="H457" s="40">
        <f t="shared" si="15"/>
        <v>53.451467126780507</v>
      </c>
      <c r="I457" s="1">
        <v>456</v>
      </c>
    </row>
    <row r="458" spans="1:9" x14ac:dyDescent="0.25">
      <c r="A458" s="1">
        <v>25123</v>
      </c>
      <c r="B458" s="1" t="s">
        <v>622</v>
      </c>
      <c r="C458" s="1">
        <v>25</v>
      </c>
      <c r="D458" s="1" t="s">
        <v>61</v>
      </c>
      <c r="E458" s="26">
        <f>VLOOKUP(A458,'Índice de capacidades'!$A$3:$AI$1124,34,FALSE)</f>
        <v>16.772039884313998</v>
      </c>
      <c r="F458" s="26">
        <f>VLOOKUP(A458,'Índice de riesgo'!$A$2:$T$1123,19,FALSE)</f>
        <v>21.087966463787186</v>
      </c>
      <c r="G458" s="31">
        <f t="shared" si="14"/>
        <v>80.674719452263332</v>
      </c>
      <c r="H458" s="40">
        <f t="shared" si="15"/>
        <v>53.422429007438232</v>
      </c>
      <c r="I458" s="1">
        <v>457</v>
      </c>
    </row>
    <row r="459" spans="1:9" x14ac:dyDescent="0.25">
      <c r="A459" s="1">
        <v>68673</v>
      </c>
      <c r="B459" s="1" t="s">
        <v>949</v>
      </c>
      <c r="C459" s="1">
        <v>68</v>
      </c>
      <c r="D459" s="1" t="s">
        <v>350</v>
      </c>
      <c r="E459" s="26">
        <f>VLOOKUP(A459,'Índice de capacidades'!$A$3:$AI$1124,34,FALSE)</f>
        <v>6.9879429092265868</v>
      </c>
      <c r="F459" s="26">
        <f>VLOOKUP(A459,'Índice de riesgo'!$A$2:$T$1123,19,FALSE)</f>
        <v>19.628043114429659</v>
      </c>
      <c r="G459" s="31">
        <f t="shared" si="14"/>
        <v>80.675168420763697</v>
      </c>
      <c r="H459" s="40">
        <f t="shared" si="15"/>
        <v>53.422169795353682</v>
      </c>
      <c r="I459" s="1">
        <v>458</v>
      </c>
    </row>
    <row r="460" spans="1:9" x14ac:dyDescent="0.25">
      <c r="A460" s="1">
        <v>15757</v>
      </c>
      <c r="B460" s="1" t="s">
        <v>597</v>
      </c>
      <c r="C460" s="1">
        <v>15</v>
      </c>
      <c r="D460" s="1" t="s">
        <v>827</v>
      </c>
      <c r="E460" s="26">
        <f>VLOOKUP(A460,'Índice de capacidades'!$A$3:$AI$1124,34,FALSE)</f>
        <v>19.409071690291348</v>
      </c>
      <c r="F460" s="26">
        <f>VLOOKUP(A460,'Índice de riesgo'!$A$2:$T$1123,19,FALSE)</f>
        <v>21.690000576501582</v>
      </c>
      <c r="G460" s="31">
        <f t="shared" si="14"/>
        <v>80.679415426657584</v>
      </c>
      <c r="H460" s="40">
        <f t="shared" si="15"/>
        <v>53.419717785357591</v>
      </c>
      <c r="I460" s="1">
        <v>459</v>
      </c>
    </row>
    <row r="461" spans="1:9" x14ac:dyDescent="0.25">
      <c r="A461" s="1">
        <v>25293</v>
      </c>
      <c r="B461" s="1" t="s">
        <v>1139</v>
      </c>
      <c r="C461" s="1">
        <v>25</v>
      </c>
      <c r="D461" s="1" t="s">
        <v>61</v>
      </c>
      <c r="E461" s="26">
        <f>VLOOKUP(A461,'Índice de capacidades'!$A$3:$AI$1124,34,FALSE)</f>
        <v>18.520094977842831</v>
      </c>
      <c r="F461" s="26">
        <f>VLOOKUP(A461,'Índice de riesgo'!$A$2:$T$1123,19,FALSE)</f>
        <v>21.41918936625942</v>
      </c>
      <c r="G461" s="31">
        <f t="shared" si="14"/>
        <v>80.733745843012372</v>
      </c>
      <c r="H461" s="40">
        <f t="shared" si="15"/>
        <v>53.38835010484997</v>
      </c>
      <c r="I461" s="1">
        <v>460</v>
      </c>
    </row>
    <row r="462" spans="1:9" x14ac:dyDescent="0.25">
      <c r="A462" s="1">
        <v>15322</v>
      </c>
      <c r="B462" s="1" t="s">
        <v>544</v>
      </c>
      <c r="C462" s="1">
        <v>15</v>
      </c>
      <c r="D462" s="1" t="s">
        <v>827</v>
      </c>
      <c r="E462" s="26">
        <f>VLOOKUP(A462,'Índice de capacidades'!$A$3:$AI$1124,34,FALSE)</f>
        <v>30.23720519627993</v>
      </c>
      <c r="F462" s="26">
        <f>VLOOKUP(A462,'Índice de riesgo'!$A$2:$T$1123,19,FALSE)</f>
        <v>25.130943288450435</v>
      </c>
      <c r="G462" s="31">
        <f t="shared" si="14"/>
        <v>80.744437771026455</v>
      </c>
      <c r="H462" s="40">
        <f t="shared" si="15"/>
        <v>53.382177117332887</v>
      </c>
      <c r="I462" s="1">
        <v>461</v>
      </c>
    </row>
    <row r="463" spans="1:9" x14ac:dyDescent="0.25">
      <c r="A463" s="1">
        <v>52838</v>
      </c>
      <c r="B463" s="1" t="s">
        <v>589</v>
      </c>
      <c r="C463" s="1">
        <v>52</v>
      </c>
      <c r="D463" s="1" t="s">
        <v>18</v>
      </c>
      <c r="E463" s="26">
        <f>VLOOKUP(A463,'Índice de capacidades'!$A$3:$AI$1124,34,FALSE)</f>
        <v>21.667512859241675</v>
      </c>
      <c r="F463" s="26">
        <f>VLOOKUP(A463,'Índice de riesgo'!$A$2:$T$1123,19,FALSE)</f>
        <v>22.212041229115226</v>
      </c>
      <c r="G463" s="31">
        <f t="shared" si="14"/>
        <v>80.749288809538584</v>
      </c>
      <c r="H463" s="40">
        <f t="shared" si="15"/>
        <v>53.379376368942054</v>
      </c>
      <c r="I463" s="1">
        <v>462</v>
      </c>
    </row>
    <row r="464" spans="1:9" x14ac:dyDescent="0.25">
      <c r="A464" s="1">
        <v>25436</v>
      </c>
      <c r="B464" s="1" t="s">
        <v>541</v>
      </c>
      <c r="C464" s="1">
        <v>25</v>
      </c>
      <c r="D464" s="1" t="s">
        <v>61</v>
      </c>
      <c r="E464" s="26">
        <f>VLOOKUP(A464,'Índice de capacidades'!$A$3:$AI$1124,34,FALSE)</f>
        <v>28.846429261942326</v>
      </c>
      <c r="F464" s="26">
        <f>VLOOKUP(A464,'Índice de riesgo'!$A$2:$T$1123,19,FALSE)</f>
        <v>24.555019166145868</v>
      </c>
      <c r="G464" s="31">
        <f t="shared" si="14"/>
        <v>80.771663435792007</v>
      </c>
      <c r="H464" s="40">
        <f t="shared" si="15"/>
        <v>53.366458372451632</v>
      </c>
      <c r="I464" s="1">
        <v>463</v>
      </c>
    </row>
    <row r="465" spans="1:9" x14ac:dyDescent="0.25">
      <c r="A465" s="1">
        <v>25875</v>
      </c>
      <c r="B465" s="1" t="s">
        <v>434</v>
      </c>
      <c r="C465" s="1">
        <v>25</v>
      </c>
      <c r="D465" s="1" t="s">
        <v>61</v>
      </c>
      <c r="E465" s="26">
        <f>VLOOKUP(A465,'Índice de capacidades'!$A$3:$AI$1124,34,FALSE)</f>
        <v>39.006289621620169</v>
      </c>
      <c r="F465" s="26">
        <f>VLOOKUP(A465,'Índice de riesgo'!$A$2:$T$1123,19,FALSE)</f>
        <v>29.193678221773851</v>
      </c>
      <c r="G465" s="31">
        <f t="shared" si="14"/>
        <v>80.839506640054495</v>
      </c>
      <c r="H465" s="40">
        <f t="shared" si="15"/>
        <v>53.327289080207997</v>
      </c>
      <c r="I465" s="1">
        <v>464</v>
      </c>
    </row>
    <row r="466" spans="1:9" x14ac:dyDescent="0.25">
      <c r="A466" s="1">
        <v>19110</v>
      </c>
      <c r="B466" s="1" t="s">
        <v>738</v>
      </c>
      <c r="C466" s="1">
        <v>19</v>
      </c>
      <c r="D466" s="1" t="s">
        <v>80</v>
      </c>
      <c r="E466" s="26">
        <f>VLOOKUP(A466,'Índice de capacidades'!$A$3:$AI$1124,34,FALSE)</f>
        <v>3.1320509396621197</v>
      </c>
      <c r="F466" s="26">
        <f>VLOOKUP(A466,'Índice de riesgo'!$A$2:$T$1123,19,FALSE)</f>
        <v>19.218549765111462</v>
      </c>
      <c r="G466" s="31">
        <f t="shared" si="14"/>
        <v>80.842145228466137</v>
      </c>
      <c r="H466" s="40">
        <f t="shared" si="15"/>
        <v>53.325765690478256</v>
      </c>
      <c r="I466" s="1">
        <v>465</v>
      </c>
    </row>
    <row r="467" spans="1:9" x14ac:dyDescent="0.25">
      <c r="A467" s="1">
        <v>25438</v>
      </c>
      <c r="B467" s="1" t="s">
        <v>535</v>
      </c>
      <c r="C467" s="1">
        <v>25</v>
      </c>
      <c r="D467" s="1" t="s">
        <v>61</v>
      </c>
      <c r="E467" s="26">
        <f>VLOOKUP(A467,'Índice de capacidades'!$A$3:$AI$1124,34,FALSE)</f>
        <v>19.669117202417986</v>
      </c>
      <c r="F467" s="26">
        <f>VLOOKUP(A467,'Índice de riesgo'!$A$2:$T$1123,19,FALSE)</f>
        <v>21.540163798758567</v>
      </c>
      <c r="G467" s="31">
        <f t="shared" si="14"/>
        <v>80.887700352081282</v>
      </c>
      <c r="H467" s="40">
        <f t="shared" si="15"/>
        <v>53.299464427596078</v>
      </c>
      <c r="I467" s="1">
        <v>466</v>
      </c>
    </row>
    <row r="468" spans="1:9" x14ac:dyDescent="0.25">
      <c r="A468" s="1">
        <v>15244</v>
      </c>
      <c r="B468" s="1" t="s">
        <v>629</v>
      </c>
      <c r="C468" s="1">
        <v>15</v>
      </c>
      <c r="D468" s="1" t="s">
        <v>827</v>
      </c>
      <c r="E468" s="26">
        <f>VLOOKUP(A468,'Índice de capacidades'!$A$3:$AI$1124,34,FALSE)</f>
        <v>15.794629201253121</v>
      </c>
      <c r="F468" s="26">
        <f>VLOOKUP(A468,'Índice de riesgo'!$A$2:$T$1123,19,FALSE)</f>
        <v>20.639785631805506</v>
      </c>
      <c r="G468" s="31">
        <f t="shared" si="14"/>
        <v>80.916709869907962</v>
      </c>
      <c r="H468" s="40">
        <f t="shared" si="15"/>
        <v>53.282715774669789</v>
      </c>
      <c r="I468" s="1">
        <v>467</v>
      </c>
    </row>
    <row r="469" spans="1:9" x14ac:dyDescent="0.25">
      <c r="A469" s="1">
        <v>15172</v>
      </c>
      <c r="B469" s="1" t="s">
        <v>456</v>
      </c>
      <c r="C469" s="1">
        <v>15</v>
      </c>
      <c r="D469" s="1" t="s">
        <v>827</v>
      </c>
      <c r="E469" s="26">
        <f>VLOOKUP(A469,'Índice de capacidades'!$A$3:$AI$1124,34,FALSE)</f>
        <v>31.461865635814107</v>
      </c>
      <c r="F469" s="26">
        <f>VLOOKUP(A469,'Índice de riesgo'!$A$2:$T$1123,19,FALSE)</f>
        <v>25.357569131652813</v>
      </c>
      <c r="G469" s="31">
        <f t="shared" si="14"/>
        <v>81.002107844314835</v>
      </c>
      <c r="H469" s="40">
        <f t="shared" si="15"/>
        <v>53.233411231157724</v>
      </c>
      <c r="I469" s="1">
        <v>468</v>
      </c>
    </row>
    <row r="470" spans="1:9" x14ac:dyDescent="0.25">
      <c r="A470" s="1">
        <v>15469</v>
      </c>
      <c r="B470" s="1" t="s">
        <v>324</v>
      </c>
      <c r="C470" s="1">
        <v>15</v>
      </c>
      <c r="D470" s="1" t="s">
        <v>827</v>
      </c>
      <c r="E470" s="26">
        <f>VLOOKUP(A470,'Índice de capacidades'!$A$3:$AI$1124,34,FALSE)</f>
        <v>37.030629821812092</v>
      </c>
      <c r="F470" s="26">
        <f>VLOOKUP(A470,'Índice de riesgo'!$A$2:$T$1123,19,FALSE)</f>
        <v>27.916431674931236</v>
      </c>
      <c r="G470" s="31">
        <f t="shared" si="14"/>
        <v>81.038931184184165</v>
      </c>
      <c r="H470" s="40">
        <f t="shared" si="15"/>
        <v>53.21215126597172</v>
      </c>
      <c r="I470" s="1">
        <v>469</v>
      </c>
    </row>
    <row r="471" spans="1:9" x14ac:dyDescent="0.25">
      <c r="A471" s="1">
        <v>19212</v>
      </c>
      <c r="B471" s="1" t="s">
        <v>672</v>
      </c>
      <c r="C471" s="1">
        <v>19</v>
      </c>
      <c r="D471" s="1" t="s">
        <v>80</v>
      </c>
      <c r="E471" s="26">
        <f>VLOOKUP(A471,'Índice de capacidades'!$A$3:$AI$1124,34,FALSE)</f>
        <v>10.583174332730973</v>
      </c>
      <c r="F471" s="26">
        <f>VLOOKUP(A471,'Índice de riesgo'!$A$2:$T$1123,19,FALSE)</f>
        <v>19.599615106075412</v>
      </c>
      <c r="G471" s="31">
        <f t="shared" si="14"/>
        <v>81.093929921099473</v>
      </c>
      <c r="H471" s="40">
        <f t="shared" si="15"/>
        <v>53.180397730408572</v>
      </c>
      <c r="I471" s="1">
        <v>470</v>
      </c>
    </row>
    <row r="472" spans="1:9" x14ac:dyDescent="0.25">
      <c r="A472" s="1">
        <v>15763</v>
      </c>
      <c r="B472" s="1" t="s">
        <v>643</v>
      </c>
      <c r="C472" s="1">
        <v>15</v>
      </c>
      <c r="D472" s="1" t="s">
        <v>827</v>
      </c>
      <c r="E472" s="26">
        <f>VLOOKUP(A472,'Índice de capacidades'!$A$3:$AI$1124,34,FALSE)</f>
        <v>11.348923555039505</v>
      </c>
      <c r="F472" s="26">
        <f>VLOOKUP(A472,'Índice de riesgo'!$A$2:$T$1123,19,FALSE)</f>
        <v>19.690697790492209</v>
      </c>
      <c r="G472" s="31">
        <f t="shared" si="14"/>
        <v>81.107225863274252</v>
      </c>
      <c r="H472" s="40">
        <f t="shared" si="15"/>
        <v>53.172721314614833</v>
      </c>
      <c r="I472" s="1">
        <v>471</v>
      </c>
    </row>
    <row r="473" spans="1:9" x14ac:dyDescent="0.25">
      <c r="A473" s="1">
        <v>52254</v>
      </c>
      <c r="B473" s="1" t="s">
        <v>418</v>
      </c>
      <c r="C473" s="1">
        <v>52</v>
      </c>
      <c r="D473" s="1" t="s">
        <v>18</v>
      </c>
      <c r="E473" s="26">
        <f>VLOOKUP(A473,'Índice de capacidades'!$A$3:$AI$1124,34,FALSE)</f>
        <v>16.991457219605536</v>
      </c>
      <c r="F473" s="26">
        <f>VLOOKUP(A473,'Índice de riesgo'!$A$2:$T$1123,19,FALSE)</f>
        <v>20.658589248740007</v>
      </c>
      <c r="G473" s="31">
        <f t="shared" si="14"/>
        <v>81.140428138171899</v>
      </c>
      <c r="H473" s="40">
        <f t="shared" si="15"/>
        <v>53.153551972264964</v>
      </c>
      <c r="I473" s="1">
        <v>472</v>
      </c>
    </row>
    <row r="474" spans="1:9" x14ac:dyDescent="0.25">
      <c r="A474" s="1">
        <v>68318</v>
      </c>
      <c r="B474" s="1" t="s">
        <v>727</v>
      </c>
      <c r="C474" s="1">
        <v>68</v>
      </c>
      <c r="D474" s="1" t="s">
        <v>350</v>
      </c>
      <c r="E474" s="26">
        <f>VLOOKUP(A474,'Índice de capacidades'!$A$3:$AI$1124,34,FALSE)</f>
        <v>28.134692395790704</v>
      </c>
      <c r="F474" s="26">
        <f>VLOOKUP(A474,'Índice de riesgo'!$A$2:$T$1123,19,FALSE)</f>
        <v>23.837022792957498</v>
      </c>
      <c r="G474" s="31">
        <f t="shared" si="14"/>
        <v>81.193349562918257</v>
      </c>
      <c r="H474" s="40">
        <f t="shared" si="15"/>
        <v>53.12299777344176</v>
      </c>
      <c r="I474" s="1">
        <v>473</v>
      </c>
    </row>
    <row r="475" spans="1:9" x14ac:dyDescent="0.25">
      <c r="A475" s="1">
        <v>52323</v>
      </c>
      <c r="B475" s="1" t="s">
        <v>586</v>
      </c>
      <c r="C475" s="1">
        <v>52</v>
      </c>
      <c r="D475" s="1" t="s">
        <v>18</v>
      </c>
      <c r="E475" s="26">
        <f>VLOOKUP(A475,'Índice de capacidades'!$A$3:$AI$1124,34,FALSE)</f>
        <v>26.026004329315171</v>
      </c>
      <c r="F475" s="26">
        <f>VLOOKUP(A475,'Índice de riesgo'!$A$2:$T$1123,19,FALSE)</f>
        <v>23.064805480912398</v>
      </c>
      <c r="G475" s="31">
        <f t="shared" si="14"/>
        <v>81.21808331301213</v>
      </c>
      <c r="H475" s="40">
        <f t="shared" si="15"/>
        <v>53.108717736166987</v>
      </c>
      <c r="I475" s="1">
        <v>474</v>
      </c>
    </row>
    <row r="476" spans="1:9" x14ac:dyDescent="0.25">
      <c r="A476" s="1">
        <v>20228</v>
      </c>
      <c r="B476" s="1" t="s">
        <v>231</v>
      </c>
      <c r="C476" s="1">
        <v>20</v>
      </c>
      <c r="D476" s="1" t="s">
        <v>28</v>
      </c>
      <c r="E476" s="26">
        <f>VLOOKUP(A476,'Índice de capacidades'!$A$3:$AI$1124,34,FALSE)</f>
        <v>26.387209591469755</v>
      </c>
      <c r="F476" s="26">
        <f>VLOOKUP(A476,'Índice de riesgo'!$A$2:$T$1123,19,FALSE)</f>
        <v>23.171317921195218</v>
      </c>
      <c r="G476" s="31">
        <f t="shared" si="14"/>
        <v>81.233805893791597</v>
      </c>
      <c r="H476" s="40">
        <f t="shared" si="15"/>
        <v>53.09964029992161</v>
      </c>
      <c r="I476" s="1">
        <v>475</v>
      </c>
    </row>
    <row r="477" spans="1:9" x14ac:dyDescent="0.25">
      <c r="A477" s="1">
        <v>68770</v>
      </c>
      <c r="B477" s="1" t="s">
        <v>963</v>
      </c>
      <c r="C477" s="1">
        <v>68</v>
      </c>
      <c r="D477" s="1" t="s">
        <v>350</v>
      </c>
      <c r="E477" s="26">
        <f>VLOOKUP(A477,'Índice de capacidades'!$A$3:$AI$1124,34,FALSE)</f>
        <v>16.096242729319751</v>
      </c>
      <c r="F477" s="26">
        <f>VLOOKUP(A477,'Índice de riesgo'!$A$2:$T$1123,19,FALSE)</f>
        <v>20.30025675014733</v>
      </c>
      <c r="G477" s="31">
        <f t="shared" si="14"/>
        <v>81.308905441492783</v>
      </c>
      <c r="H477" s="40">
        <f t="shared" si="15"/>
        <v>53.056281555840314</v>
      </c>
      <c r="I477" s="1">
        <v>476</v>
      </c>
    </row>
    <row r="478" spans="1:9" x14ac:dyDescent="0.25">
      <c r="A478" s="1">
        <v>73001</v>
      </c>
      <c r="B478" s="1" t="s">
        <v>333</v>
      </c>
      <c r="C478" s="1">
        <v>73</v>
      </c>
      <c r="D478" s="1" t="s">
        <v>35</v>
      </c>
      <c r="E478" s="26">
        <f>VLOOKUP(A478,'Índice de capacidades'!$A$3:$AI$1124,34,FALSE)</f>
        <v>31.474904406536801</v>
      </c>
      <c r="F478" s="26">
        <f>VLOOKUP(A478,'Índice de riesgo'!$A$2:$T$1123,19,FALSE)</f>
        <v>25.005791424794023</v>
      </c>
      <c r="G478" s="31">
        <f t="shared" si="14"/>
        <v>81.331426442809473</v>
      </c>
      <c r="H478" s="40">
        <f t="shared" si="15"/>
        <v>53.043279049667703</v>
      </c>
      <c r="I478" s="1">
        <v>477</v>
      </c>
    </row>
    <row r="479" spans="1:9" x14ac:dyDescent="0.25">
      <c r="A479" s="1">
        <v>76823</v>
      </c>
      <c r="B479" s="1" t="s">
        <v>457</v>
      </c>
      <c r="C479" s="1">
        <v>76</v>
      </c>
      <c r="D479" s="1" t="s">
        <v>57</v>
      </c>
      <c r="E479" s="26">
        <f>VLOOKUP(A479,'Índice de capacidades'!$A$3:$AI$1124,34,FALSE)</f>
        <v>22.719031479984995</v>
      </c>
      <c r="F479" s="26">
        <f>VLOOKUP(A479,'Índice de riesgo'!$A$2:$T$1123,19,FALSE)</f>
        <v>21.889117927622898</v>
      </c>
      <c r="G479" s="31">
        <f t="shared" si="14"/>
        <v>81.347798307719145</v>
      </c>
      <c r="H479" s="40">
        <f t="shared" si="15"/>
        <v>53.033826749054967</v>
      </c>
      <c r="I479" s="1">
        <v>478</v>
      </c>
    </row>
    <row r="480" spans="1:9" x14ac:dyDescent="0.25">
      <c r="A480" s="1">
        <v>18001</v>
      </c>
      <c r="B480" s="1" t="s">
        <v>323</v>
      </c>
      <c r="C480" s="1">
        <v>18</v>
      </c>
      <c r="D480" s="1" t="s">
        <v>1121</v>
      </c>
      <c r="E480" s="26">
        <f>VLOOKUP(A480,'Índice de capacidades'!$A$3:$AI$1124,34,FALSE)</f>
        <v>41.466174331987979</v>
      </c>
      <c r="F480" s="26">
        <f>VLOOKUP(A480,'Índice de riesgo'!$A$2:$T$1123,19,FALSE)</f>
        <v>29.970007866419195</v>
      </c>
      <c r="G480" s="31">
        <f t="shared" si="14"/>
        <v>81.385769099764659</v>
      </c>
      <c r="H480" s="40">
        <f t="shared" si="15"/>
        <v>53.01190430204614</v>
      </c>
      <c r="I480" s="1">
        <v>479</v>
      </c>
    </row>
    <row r="481" spans="1:9" x14ac:dyDescent="0.25">
      <c r="A481" s="1">
        <v>50251</v>
      </c>
      <c r="B481" s="1" t="s">
        <v>637</v>
      </c>
      <c r="C481" s="1">
        <v>50</v>
      </c>
      <c r="D481" s="1" t="s">
        <v>145</v>
      </c>
      <c r="E481" s="26">
        <f>VLOOKUP(A481,'Índice de capacidades'!$A$3:$AI$1124,34,FALSE)</f>
        <v>17.565557348464054</v>
      </c>
      <c r="F481" s="26">
        <f>VLOOKUP(A481,'Índice de riesgo'!$A$2:$T$1123,19,FALSE)</f>
        <v>20.497307435526093</v>
      </c>
      <c r="G481" s="31">
        <f t="shared" si="14"/>
        <v>81.420064664451317</v>
      </c>
      <c r="H481" s="40">
        <f t="shared" si="15"/>
        <v>52.992103748542299</v>
      </c>
      <c r="I481" s="1">
        <v>480</v>
      </c>
    </row>
    <row r="482" spans="1:9" x14ac:dyDescent="0.25">
      <c r="A482" s="1">
        <v>52390</v>
      </c>
      <c r="B482" s="1" t="s">
        <v>620</v>
      </c>
      <c r="C482" s="1">
        <v>52</v>
      </c>
      <c r="D482" s="1" t="s">
        <v>18</v>
      </c>
      <c r="E482" s="26">
        <f>VLOOKUP(A482,'Índice de capacidades'!$A$3:$AI$1124,34,FALSE)</f>
        <v>21.789887796340647</v>
      </c>
      <c r="F482" s="26">
        <f>VLOOKUP(A482,'Índice de riesgo'!$A$2:$T$1123,19,FALSE)</f>
        <v>21.51683069386867</v>
      </c>
      <c r="G482" s="31">
        <f t="shared" si="14"/>
        <v>81.451869680885721</v>
      </c>
      <c r="H482" s="40">
        <f t="shared" si="15"/>
        <v>52.973741113742314</v>
      </c>
      <c r="I482" s="1">
        <v>481</v>
      </c>
    </row>
    <row r="483" spans="1:9" x14ac:dyDescent="0.25">
      <c r="A483" s="1">
        <v>47720</v>
      </c>
      <c r="B483" s="1" t="s">
        <v>602</v>
      </c>
      <c r="C483" s="1">
        <v>47</v>
      </c>
      <c r="D483" s="1" t="s">
        <v>69</v>
      </c>
      <c r="E483" s="26">
        <f>VLOOKUP(A483,'Índice de capacidades'!$A$3:$AI$1124,34,FALSE)</f>
        <v>24.314858067289151</v>
      </c>
      <c r="F483" s="26">
        <f>VLOOKUP(A483,'Índice de riesgo'!$A$2:$T$1123,19,FALSE)</f>
        <v>22.225390214371103</v>
      </c>
      <c r="G483" s="31">
        <f t="shared" si="14"/>
        <v>81.486822555179174</v>
      </c>
      <c r="H483" s="40">
        <f t="shared" si="15"/>
        <v>52.953561062360031</v>
      </c>
      <c r="I483" s="1">
        <v>482</v>
      </c>
    </row>
    <row r="484" spans="1:9" x14ac:dyDescent="0.25">
      <c r="A484" s="1">
        <v>73675</v>
      </c>
      <c r="B484" s="1" t="s">
        <v>124</v>
      </c>
      <c r="C484" s="1">
        <v>73</v>
      </c>
      <c r="D484" s="1" t="s">
        <v>35</v>
      </c>
      <c r="E484" s="26">
        <f>VLOOKUP(A484,'Índice de capacidades'!$A$3:$AI$1124,34,FALSE)</f>
        <v>9.5026378312330788</v>
      </c>
      <c r="F484" s="26">
        <f>VLOOKUP(A484,'Índice de riesgo'!$A$2:$T$1123,19,FALSE)</f>
        <v>19.058392361676084</v>
      </c>
      <c r="G484" s="31">
        <f t="shared" si="14"/>
        <v>81.497508997686296</v>
      </c>
      <c r="H484" s="40">
        <f t="shared" si="15"/>
        <v>52.947391241901862</v>
      </c>
      <c r="I484" s="1">
        <v>483</v>
      </c>
    </row>
    <row r="485" spans="1:9" x14ac:dyDescent="0.25">
      <c r="A485" s="1">
        <v>41378</v>
      </c>
      <c r="B485" s="1" t="s">
        <v>400</v>
      </c>
      <c r="C485" s="1">
        <v>41</v>
      </c>
      <c r="D485" s="1" t="s">
        <v>99</v>
      </c>
      <c r="E485" s="26">
        <f>VLOOKUP(A485,'Índice de capacidades'!$A$3:$AI$1124,34,FALSE)</f>
        <v>9.811764598360206</v>
      </c>
      <c r="F485" s="26">
        <f>VLOOKUP(A485,'Índice de riesgo'!$A$2:$T$1123,19,FALSE)</f>
        <v>19.067425888527733</v>
      </c>
      <c r="G485" s="31">
        <f t="shared" si="14"/>
        <v>81.525163457932322</v>
      </c>
      <c r="H485" s="40">
        <f t="shared" si="15"/>
        <v>52.931424931834535</v>
      </c>
      <c r="I485" s="1">
        <v>484</v>
      </c>
    </row>
    <row r="486" spans="1:9" x14ac:dyDescent="0.25">
      <c r="A486" s="1">
        <v>5147</v>
      </c>
      <c r="B486" s="1" t="s">
        <v>588</v>
      </c>
      <c r="C486" s="1">
        <v>5</v>
      </c>
      <c r="D486" s="1" t="s">
        <v>15</v>
      </c>
      <c r="E486" s="26">
        <f>VLOOKUP(A486,'Índice de capacidades'!$A$3:$AI$1124,34,FALSE)</f>
        <v>28.301320803516859</v>
      </c>
      <c r="F486" s="26">
        <f>VLOOKUP(A486,'Índice de riesgo'!$A$2:$T$1123,19,FALSE)</f>
        <v>23.525182515296308</v>
      </c>
      <c r="G486" s="31">
        <f t="shared" si="14"/>
        <v>81.543623101640009</v>
      </c>
      <c r="H486" s="40">
        <f t="shared" si="15"/>
        <v>52.920767251570751</v>
      </c>
      <c r="I486" s="1">
        <v>485</v>
      </c>
    </row>
    <row r="487" spans="1:9" x14ac:dyDescent="0.25">
      <c r="A487" s="1">
        <v>52019</v>
      </c>
      <c r="B487" s="1" t="s">
        <v>606</v>
      </c>
      <c r="C487" s="1">
        <v>52</v>
      </c>
      <c r="D487" s="1" t="s">
        <v>18</v>
      </c>
      <c r="E487" s="26">
        <f>VLOOKUP(A487,'Índice de capacidades'!$A$3:$AI$1124,34,FALSE)</f>
        <v>23.745557535493678</v>
      </c>
      <c r="F487" s="26">
        <f>VLOOKUP(A487,'Índice de riesgo'!$A$2:$T$1123,19,FALSE)</f>
        <v>21.959128570613068</v>
      </c>
      <c r="G487" s="31">
        <f t="shared" si="14"/>
        <v>81.573458404860716</v>
      </c>
      <c r="H487" s="40">
        <f t="shared" si="15"/>
        <v>52.903541831224921</v>
      </c>
      <c r="I487" s="1">
        <v>486</v>
      </c>
    </row>
    <row r="488" spans="1:9" x14ac:dyDescent="0.25">
      <c r="A488" s="1">
        <v>17486</v>
      </c>
      <c r="B488" s="1" t="s">
        <v>534</v>
      </c>
      <c r="C488" s="1">
        <v>17</v>
      </c>
      <c r="D488" s="1" t="s">
        <v>96</v>
      </c>
      <c r="E488" s="26">
        <f>VLOOKUP(A488,'Índice de capacidades'!$A$3:$AI$1124,34,FALSE)</f>
        <v>28.824958004185202</v>
      </c>
      <c r="F488" s="26">
        <f>VLOOKUP(A488,'Índice de riesgo'!$A$2:$T$1123,19,FALSE)</f>
        <v>23.688596590167638</v>
      </c>
      <c r="G488" s="31">
        <f t="shared" si="14"/>
        <v>81.573944947643767</v>
      </c>
      <c r="H488" s="40">
        <f t="shared" si="15"/>
        <v>52.903260925618156</v>
      </c>
      <c r="I488" s="1">
        <v>487</v>
      </c>
    </row>
    <row r="489" spans="1:9" x14ac:dyDescent="0.25">
      <c r="A489" s="1">
        <v>68051</v>
      </c>
      <c r="B489" s="1" t="s">
        <v>536</v>
      </c>
      <c r="C489" s="1">
        <v>68</v>
      </c>
      <c r="D489" s="1" t="s">
        <v>350</v>
      </c>
      <c r="E489" s="26">
        <f>VLOOKUP(A489,'Índice de capacidades'!$A$3:$AI$1124,34,FALSE)</f>
        <v>38.455824416062185</v>
      </c>
      <c r="F489" s="26">
        <f>VLOOKUP(A489,'Índice de riesgo'!$A$2:$T$1123,19,FALSE)</f>
        <v>27.998473048929029</v>
      </c>
      <c r="G489" s="31">
        <f t="shared" si="14"/>
        <v>81.627632054377301</v>
      </c>
      <c r="H489" s="40">
        <f t="shared" si="15"/>
        <v>52.872264660093535</v>
      </c>
      <c r="I489" s="1">
        <v>488</v>
      </c>
    </row>
    <row r="490" spans="1:9" x14ac:dyDescent="0.25">
      <c r="A490" s="1">
        <v>47161</v>
      </c>
      <c r="B490" s="1" t="s">
        <v>1163</v>
      </c>
      <c r="C490" s="1">
        <v>47</v>
      </c>
      <c r="D490" s="1" t="s">
        <v>69</v>
      </c>
      <c r="E490" s="26">
        <f>VLOOKUP(A490,'Índice de capacidades'!$A$3:$AI$1124,34,FALSE)</f>
        <v>11.602661029462073</v>
      </c>
      <c r="F490" s="26">
        <f>VLOOKUP(A490,'Índice de riesgo'!$A$2:$T$1123,19,FALSE)</f>
        <v>19.163022811826604</v>
      </c>
      <c r="G490" s="31">
        <f t="shared" si="14"/>
        <v>81.665406531075718</v>
      </c>
      <c r="H490" s="40">
        <f t="shared" si="15"/>
        <v>52.850455555803208</v>
      </c>
      <c r="I490" s="1">
        <v>489</v>
      </c>
    </row>
    <row r="491" spans="1:9" x14ac:dyDescent="0.25">
      <c r="A491" s="1">
        <v>25645</v>
      </c>
      <c r="B491" s="1" t="s">
        <v>1142</v>
      </c>
      <c r="C491" s="1">
        <v>25</v>
      </c>
      <c r="D491" s="1" t="s">
        <v>61</v>
      </c>
      <c r="E491" s="26">
        <f>VLOOKUP(A491,'Índice de capacidades'!$A$3:$AI$1124,34,FALSE)</f>
        <v>14.480552375038336</v>
      </c>
      <c r="F491" s="26">
        <f>VLOOKUP(A491,'Índice de riesgo'!$A$2:$T$1123,19,FALSE)</f>
        <v>19.584931399384008</v>
      </c>
      <c r="G491" s="31">
        <f t="shared" si="14"/>
        <v>81.708442985581399</v>
      </c>
      <c r="H491" s="40">
        <f t="shared" si="15"/>
        <v>52.825608447209383</v>
      </c>
      <c r="I491" s="1">
        <v>490</v>
      </c>
    </row>
    <row r="492" spans="1:9" x14ac:dyDescent="0.25">
      <c r="A492" s="1">
        <v>52565</v>
      </c>
      <c r="B492" s="1" t="s">
        <v>648</v>
      </c>
      <c r="C492" s="1">
        <v>52</v>
      </c>
      <c r="D492" s="1" t="s">
        <v>18</v>
      </c>
      <c r="E492" s="26">
        <f>VLOOKUP(A492,'Índice de capacidades'!$A$3:$AI$1124,34,FALSE)</f>
        <v>14.231066126762018</v>
      </c>
      <c r="F492" s="26">
        <f>VLOOKUP(A492,'Índice de riesgo'!$A$2:$T$1123,19,FALSE)</f>
        <v>19.512073062621074</v>
      </c>
      <c r="G492" s="31">
        <f t="shared" si="14"/>
        <v>81.736342136048165</v>
      </c>
      <c r="H492" s="40">
        <f t="shared" si="15"/>
        <v>52.809500865177242</v>
      </c>
      <c r="I492" s="1">
        <v>491</v>
      </c>
    </row>
    <row r="493" spans="1:9" x14ac:dyDescent="0.25">
      <c r="A493" s="1">
        <v>13140</v>
      </c>
      <c r="B493" s="1" t="s">
        <v>668</v>
      </c>
      <c r="C493" s="1">
        <v>13</v>
      </c>
      <c r="D493" s="1" t="s">
        <v>222</v>
      </c>
      <c r="E493" s="26">
        <f>VLOOKUP(A493,'Índice de capacidades'!$A$3:$AI$1124,34,FALSE)</f>
        <v>10.685191558713719</v>
      </c>
      <c r="F493" s="26">
        <f>VLOOKUP(A493,'Índice de riesgo'!$A$2:$T$1123,19,FALSE)</f>
        <v>18.95841282984868</v>
      </c>
      <c r="G493" s="31">
        <f t="shared" si="14"/>
        <v>81.742964037913637</v>
      </c>
      <c r="H493" s="40">
        <f t="shared" si="15"/>
        <v>52.805677708352661</v>
      </c>
      <c r="I493" s="1">
        <v>492</v>
      </c>
    </row>
    <row r="494" spans="1:9" x14ac:dyDescent="0.25">
      <c r="A494" s="1">
        <v>15599</v>
      </c>
      <c r="B494" s="1" t="s">
        <v>490</v>
      </c>
      <c r="C494" s="1">
        <v>15</v>
      </c>
      <c r="D494" s="1" t="s">
        <v>827</v>
      </c>
      <c r="E494" s="26">
        <f>VLOOKUP(A494,'Índice de capacidades'!$A$3:$AI$1124,34,FALSE)</f>
        <v>23.71532967804999</v>
      </c>
      <c r="F494" s="26">
        <f>VLOOKUP(A494,'Índice de riesgo'!$A$2:$T$1123,19,FALSE)</f>
        <v>21.689948153756106</v>
      </c>
      <c r="G494" s="31">
        <f t="shared" si="14"/>
        <v>81.822252974970112</v>
      </c>
      <c r="H494" s="40">
        <f t="shared" si="15"/>
        <v>52.759900219199338</v>
      </c>
      <c r="I494" s="1">
        <v>493</v>
      </c>
    </row>
    <row r="495" spans="1:9" x14ac:dyDescent="0.25">
      <c r="A495" s="1">
        <v>41359</v>
      </c>
      <c r="B495" s="1" t="s">
        <v>315</v>
      </c>
      <c r="C495" s="1">
        <v>41</v>
      </c>
      <c r="D495" s="1" t="s">
        <v>99</v>
      </c>
      <c r="E495" s="26">
        <f>VLOOKUP(A495,'Índice de capacidades'!$A$3:$AI$1124,34,FALSE)</f>
        <v>8.4943114528188346</v>
      </c>
      <c r="F495" s="26">
        <f>VLOOKUP(A495,'Índice de riesgo'!$A$2:$T$1123,19,FALSE)</f>
        <v>18.616277301456215</v>
      </c>
      <c r="G495" s="31">
        <f t="shared" si="14"/>
        <v>81.825812842470185</v>
      </c>
      <c r="H495" s="40">
        <f t="shared" si="15"/>
        <v>52.757844928739893</v>
      </c>
      <c r="I495" s="1">
        <v>494</v>
      </c>
    </row>
    <row r="496" spans="1:9" x14ac:dyDescent="0.25">
      <c r="A496" s="1">
        <v>76122</v>
      </c>
      <c r="B496" s="1" t="s">
        <v>100</v>
      </c>
      <c r="C496" s="1">
        <v>76</v>
      </c>
      <c r="D496" s="1" t="s">
        <v>57</v>
      </c>
      <c r="E496" s="26">
        <f>VLOOKUP(A496,'Índice de capacidades'!$A$3:$AI$1124,34,FALSE)</f>
        <v>20.829589413809586</v>
      </c>
      <c r="F496" s="26">
        <f>VLOOKUP(A496,'Índice de riesgo'!$A$2:$T$1123,19,FALSE)</f>
        <v>20.842575635949466</v>
      </c>
      <c r="G496" s="31">
        <f t="shared" si="14"/>
        <v>81.852120480157822</v>
      </c>
      <c r="H496" s="40">
        <f t="shared" si="15"/>
        <v>52.742656207039197</v>
      </c>
      <c r="I496" s="1">
        <v>495</v>
      </c>
    </row>
    <row r="497" spans="1:9" x14ac:dyDescent="0.25">
      <c r="A497" s="1">
        <v>19450</v>
      </c>
      <c r="B497" s="1" t="s">
        <v>665</v>
      </c>
      <c r="C497" s="1">
        <v>19</v>
      </c>
      <c r="D497" s="1" t="s">
        <v>80</v>
      </c>
      <c r="E497" s="26">
        <f>VLOOKUP(A497,'Índice de capacidades'!$A$3:$AI$1124,34,FALSE)</f>
        <v>14.695793323872108</v>
      </c>
      <c r="F497" s="26">
        <f>VLOOKUP(A497,'Índice de riesgo'!$A$2:$T$1123,19,FALSE)</f>
        <v>19.449396386325869</v>
      </c>
      <c r="G497" s="31">
        <f t="shared" si="14"/>
        <v>81.88019347769773</v>
      </c>
      <c r="H497" s="40">
        <f t="shared" si="15"/>
        <v>52.726448254352576</v>
      </c>
      <c r="I497" s="1">
        <v>496</v>
      </c>
    </row>
    <row r="498" spans="1:9" x14ac:dyDescent="0.25">
      <c r="A498" s="1">
        <v>25535</v>
      </c>
      <c r="B498" s="1" t="s">
        <v>562</v>
      </c>
      <c r="C498" s="1">
        <v>25</v>
      </c>
      <c r="D498" s="1" t="s">
        <v>61</v>
      </c>
      <c r="E498" s="26">
        <f>VLOOKUP(A498,'Índice de capacidades'!$A$3:$AI$1124,34,FALSE)</f>
        <v>25.94580147572454</v>
      </c>
      <c r="F498" s="26">
        <f>VLOOKUP(A498,'Índice de riesgo'!$A$2:$T$1123,19,FALSE)</f>
        <v>22.310810474363965</v>
      </c>
      <c r="G498" s="31">
        <f t="shared" si="14"/>
        <v>81.90723279032143</v>
      </c>
      <c r="H498" s="40">
        <f t="shared" si="15"/>
        <v>52.710837099930586</v>
      </c>
      <c r="I498" s="1">
        <v>497</v>
      </c>
    </row>
    <row r="499" spans="1:9" x14ac:dyDescent="0.25">
      <c r="A499" s="1">
        <v>25386</v>
      </c>
      <c r="B499" s="1" t="s">
        <v>579</v>
      </c>
      <c r="C499" s="1">
        <v>25</v>
      </c>
      <c r="D499" s="1" t="s">
        <v>61</v>
      </c>
      <c r="E499" s="26">
        <f>VLOOKUP(A499,'Índice de capacidades'!$A$3:$AI$1124,34,FALSE)</f>
        <v>29.03025069390705</v>
      </c>
      <c r="F499" s="26">
        <f>VLOOKUP(A499,'Índice de riesgo'!$A$2:$T$1123,19,FALSE)</f>
        <v>23.396903590751723</v>
      </c>
      <c r="G499" s="31">
        <f t="shared" si="14"/>
        <v>81.919410610890495</v>
      </c>
      <c r="H499" s="40">
        <f t="shared" si="15"/>
        <v>52.703806231946885</v>
      </c>
      <c r="I499" s="1">
        <v>498</v>
      </c>
    </row>
    <row r="500" spans="1:9" x14ac:dyDescent="0.25">
      <c r="A500" s="1">
        <v>25224</v>
      </c>
      <c r="B500" s="1" t="s">
        <v>623</v>
      </c>
      <c r="C500" s="1">
        <v>25</v>
      </c>
      <c r="D500" s="1" t="s">
        <v>61</v>
      </c>
      <c r="E500" s="26">
        <f>VLOOKUP(A500,'Índice de capacidades'!$A$3:$AI$1124,34,FALSE)</f>
        <v>22.17417165292116</v>
      </c>
      <c r="F500" s="26">
        <f>VLOOKUP(A500,'Índice de riesgo'!$A$2:$T$1123,19,FALSE)</f>
        <v>21.110077050668856</v>
      </c>
      <c r="G500" s="31">
        <f t="shared" si="14"/>
        <v>81.947018441457757</v>
      </c>
      <c r="H500" s="40">
        <f t="shared" si="15"/>
        <v>52.687866843537137</v>
      </c>
      <c r="I500" s="1">
        <v>499</v>
      </c>
    </row>
    <row r="501" spans="1:9" x14ac:dyDescent="0.25">
      <c r="A501" s="1">
        <v>41016</v>
      </c>
      <c r="B501" s="1" t="s">
        <v>416</v>
      </c>
      <c r="C501" s="1">
        <v>41</v>
      </c>
      <c r="D501" s="1" t="s">
        <v>99</v>
      </c>
      <c r="E501" s="26">
        <f>VLOOKUP(A501,'Índice de capacidades'!$A$3:$AI$1124,34,FALSE)</f>
        <v>28.411718599320952</v>
      </c>
      <c r="F501" s="26">
        <f>VLOOKUP(A501,'Índice de riesgo'!$A$2:$T$1123,19,FALSE)</f>
        <v>23.106125882821758</v>
      </c>
      <c r="G501" s="31">
        <f t="shared" si="14"/>
        <v>81.974957337686092</v>
      </c>
      <c r="H501" s="40">
        <f t="shared" si="15"/>
        <v>52.671736314278839</v>
      </c>
      <c r="I501" s="1">
        <v>500</v>
      </c>
    </row>
    <row r="502" spans="1:9" x14ac:dyDescent="0.25">
      <c r="A502" s="1">
        <v>17013</v>
      </c>
      <c r="B502" s="1" t="s">
        <v>354</v>
      </c>
      <c r="C502" s="1">
        <v>17</v>
      </c>
      <c r="D502" s="1" t="s">
        <v>96</v>
      </c>
      <c r="E502" s="26">
        <f>VLOOKUP(A502,'Índice de capacidades'!$A$3:$AI$1124,34,FALSE)</f>
        <v>32.820017737048651</v>
      </c>
      <c r="F502" s="26">
        <f>VLOOKUP(A502,'Índice de riesgo'!$A$2:$T$1123,19,FALSE)</f>
        <v>24.857088172388039</v>
      </c>
      <c r="G502" s="31">
        <f t="shared" si="14"/>
        <v>81.997626564385712</v>
      </c>
      <c r="H502" s="40">
        <f t="shared" si="15"/>
        <v>52.658648230141502</v>
      </c>
      <c r="I502" s="1">
        <v>501</v>
      </c>
    </row>
    <row r="503" spans="1:9" x14ac:dyDescent="0.25">
      <c r="A503" s="1">
        <v>25779</v>
      </c>
      <c r="B503" s="1" t="s">
        <v>685</v>
      </c>
      <c r="C503" s="1">
        <v>25</v>
      </c>
      <c r="D503" s="1" t="s">
        <v>61</v>
      </c>
      <c r="E503" s="26">
        <f>VLOOKUP(A503,'Índice de capacidades'!$A$3:$AI$1124,34,FALSE)</f>
        <v>11.869292344463842</v>
      </c>
      <c r="F503" s="26">
        <f>VLOOKUP(A503,'Índice de riesgo'!$A$2:$T$1123,19,FALSE)</f>
        <v>18.79248086905735</v>
      </c>
      <c r="G503" s="31">
        <f t="shared" si="14"/>
        <v>82.07034339005024</v>
      </c>
      <c r="H503" s="40">
        <f t="shared" si="15"/>
        <v>52.616665151269473</v>
      </c>
      <c r="I503" s="1">
        <v>502</v>
      </c>
    </row>
    <row r="504" spans="1:9" x14ac:dyDescent="0.25">
      <c r="A504" s="1">
        <v>25781</v>
      </c>
      <c r="B504" s="1" t="s">
        <v>654</v>
      </c>
      <c r="C504" s="1">
        <v>25</v>
      </c>
      <c r="D504" s="1" t="s">
        <v>61</v>
      </c>
      <c r="E504" s="26">
        <f>VLOOKUP(A504,'Índice de capacidades'!$A$3:$AI$1124,34,FALSE)</f>
        <v>17.353100440782367</v>
      </c>
      <c r="F504" s="26">
        <f>VLOOKUP(A504,'Índice de riesgo'!$A$2:$T$1123,19,FALSE)</f>
        <v>19.782665264188598</v>
      </c>
      <c r="G504" s="31">
        <f t="shared" si="14"/>
        <v>82.072838911695357</v>
      </c>
      <c r="H504" s="40">
        <f t="shared" si="15"/>
        <v>52.615224361175891</v>
      </c>
      <c r="I504" s="1">
        <v>503</v>
      </c>
    </row>
    <row r="505" spans="1:9" x14ac:dyDescent="0.25">
      <c r="A505" s="1">
        <v>52696</v>
      </c>
      <c r="B505" s="1" t="s">
        <v>553</v>
      </c>
      <c r="C505" s="1">
        <v>52</v>
      </c>
      <c r="D505" s="1" t="s">
        <v>18</v>
      </c>
      <c r="E505" s="26">
        <f>VLOOKUP(A505,'Índice de capacidades'!$A$3:$AI$1124,34,FALSE)</f>
        <v>24.053260830672009</v>
      </c>
      <c r="F505" s="26">
        <f>VLOOKUP(A505,'Índice de riesgo'!$A$2:$T$1123,19,FALSE)</f>
        <v>21.516648473372257</v>
      </c>
      <c r="G505" s="31">
        <f t="shared" si="14"/>
        <v>82.086514260507869</v>
      </c>
      <c r="H505" s="40">
        <f t="shared" si="15"/>
        <v>52.60732889485773</v>
      </c>
      <c r="I505" s="1">
        <v>504</v>
      </c>
    </row>
    <row r="506" spans="1:9" x14ac:dyDescent="0.25">
      <c r="A506" s="1">
        <v>15514</v>
      </c>
      <c r="B506" s="1" t="s">
        <v>360</v>
      </c>
      <c r="C506" s="1">
        <v>15</v>
      </c>
      <c r="D506" s="1" t="s">
        <v>827</v>
      </c>
      <c r="E506" s="26">
        <f>VLOOKUP(A506,'Índice de capacidades'!$A$3:$AI$1124,34,FALSE)</f>
        <v>43.813368154835189</v>
      </c>
      <c r="F506" s="26">
        <f>VLOOKUP(A506,'Índice de riesgo'!$A$2:$T$1123,19,FALSE)</f>
        <v>30.492382176287041</v>
      </c>
      <c r="G506" s="31">
        <f t="shared" si="14"/>
        <v>82.163983378354203</v>
      </c>
      <c r="H506" s="40">
        <f t="shared" si="15"/>
        <v>52.562602078815267</v>
      </c>
      <c r="I506" s="1">
        <v>505</v>
      </c>
    </row>
    <row r="507" spans="1:9" x14ac:dyDescent="0.25">
      <c r="A507" s="1">
        <v>68209</v>
      </c>
      <c r="B507" s="1" t="s">
        <v>1014</v>
      </c>
      <c r="C507" s="1">
        <v>68</v>
      </c>
      <c r="D507" s="1" t="s">
        <v>350</v>
      </c>
      <c r="E507" s="26">
        <f>VLOOKUP(A507,'Índice de capacidades'!$A$3:$AI$1124,34,FALSE)</f>
        <v>23.806367196515872</v>
      </c>
      <c r="F507" s="26">
        <f>VLOOKUP(A507,'Índice de riesgo'!$A$2:$T$1123,19,FALSE)</f>
        <v>21.172140137674418</v>
      </c>
      <c r="G507" s="31">
        <f t="shared" si="14"/>
        <v>82.344244544289722</v>
      </c>
      <c r="H507" s="40">
        <f t="shared" si="15"/>
        <v>52.458528246137945</v>
      </c>
      <c r="I507" s="1">
        <v>506</v>
      </c>
    </row>
    <row r="508" spans="1:9" x14ac:dyDescent="0.25">
      <c r="A508" s="1">
        <v>47258</v>
      </c>
      <c r="B508" s="1" t="s">
        <v>1165</v>
      </c>
      <c r="C508" s="1">
        <v>47</v>
      </c>
      <c r="D508" s="1" t="s">
        <v>69</v>
      </c>
      <c r="E508" s="26">
        <f>VLOOKUP(A508,'Índice de capacidades'!$A$3:$AI$1124,34,FALSE)</f>
        <v>7.5546924621537777</v>
      </c>
      <c r="F508" s="26">
        <f>VLOOKUP(A508,'Índice de riesgo'!$A$2:$T$1123,19,FALSE)</f>
        <v>17.98805930029269</v>
      </c>
      <c r="G508" s="31">
        <f t="shared" si="14"/>
        <v>82.359163397463135</v>
      </c>
      <c r="H508" s="40">
        <f t="shared" si="15"/>
        <v>52.449914842242286</v>
      </c>
      <c r="I508" s="1">
        <v>507</v>
      </c>
    </row>
    <row r="509" spans="1:9" x14ac:dyDescent="0.25">
      <c r="A509" s="1">
        <v>15425</v>
      </c>
      <c r="B509" s="1" t="s">
        <v>542</v>
      </c>
      <c r="C509" s="1">
        <v>15</v>
      </c>
      <c r="D509" s="1" t="s">
        <v>827</v>
      </c>
      <c r="E509" s="26">
        <f>VLOOKUP(A509,'Índice de capacidades'!$A$3:$AI$1124,34,FALSE)</f>
        <v>33.360431887215753</v>
      </c>
      <c r="F509" s="26">
        <f>VLOOKUP(A509,'Índice de riesgo'!$A$2:$T$1123,19,FALSE)</f>
        <v>24.659276929220709</v>
      </c>
      <c r="G509" s="31">
        <f t="shared" si="14"/>
        <v>82.396255791931566</v>
      </c>
      <c r="H509" s="40">
        <f t="shared" si="15"/>
        <v>52.428499538311044</v>
      </c>
      <c r="I509" s="1">
        <v>508</v>
      </c>
    </row>
    <row r="510" spans="1:9" x14ac:dyDescent="0.25">
      <c r="A510" s="1">
        <v>73520</v>
      </c>
      <c r="B510" s="1" t="s">
        <v>288</v>
      </c>
      <c r="C510" s="1">
        <v>73</v>
      </c>
      <c r="D510" s="1" t="s">
        <v>35</v>
      </c>
      <c r="E510" s="26">
        <f>VLOOKUP(A510,'Índice de capacidades'!$A$3:$AI$1124,34,FALSE)</f>
        <v>22.661242501639641</v>
      </c>
      <c r="F510" s="26">
        <f>VLOOKUP(A510,'Índice de riesgo'!$A$2:$T$1123,19,FALSE)</f>
        <v>20.757536107505253</v>
      </c>
      <c r="G510" s="31">
        <f t="shared" si="14"/>
        <v>82.419051168230837</v>
      </c>
      <c r="H510" s="40">
        <f t="shared" si="15"/>
        <v>52.415338621668383</v>
      </c>
      <c r="I510" s="1">
        <v>509</v>
      </c>
    </row>
    <row r="511" spans="1:9" x14ac:dyDescent="0.25">
      <c r="A511" s="1">
        <v>15518</v>
      </c>
      <c r="B511" s="1" t="s">
        <v>465</v>
      </c>
      <c r="C511" s="1">
        <v>15</v>
      </c>
      <c r="D511" s="1" t="s">
        <v>827</v>
      </c>
      <c r="E511" s="26">
        <f>VLOOKUP(A511,'Índice de capacidades'!$A$3:$AI$1124,34,FALSE)</f>
        <v>38.063276931170996</v>
      </c>
      <c r="F511" s="26">
        <f>VLOOKUP(A511,'Índice de riesgo'!$A$2:$T$1123,19,FALSE)</f>
        <v>26.867089891953842</v>
      </c>
      <c r="G511" s="31">
        <f t="shared" si="14"/>
        <v>82.445349120557282</v>
      </c>
      <c r="H511" s="40">
        <f t="shared" si="15"/>
        <v>52.400155491813585</v>
      </c>
      <c r="I511" s="1">
        <v>510</v>
      </c>
    </row>
    <row r="512" spans="1:9" x14ac:dyDescent="0.25">
      <c r="A512" s="1">
        <v>68179</v>
      </c>
      <c r="B512" s="1" t="s">
        <v>861</v>
      </c>
      <c r="C512" s="1">
        <v>68</v>
      </c>
      <c r="D512" s="1" t="s">
        <v>350</v>
      </c>
      <c r="E512" s="26">
        <f>VLOOKUP(A512,'Índice de capacidades'!$A$3:$AI$1124,34,FALSE)</f>
        <v>9.6574625401420597</v>
      </c>
      <c r="F512" s="26">
        <f>VLOOKUP(A512,'Índice de riesgo'!$A$2:$T$1123,19,FALSE)</f>
        <v>18.120436514234743</v>
      </c>
      <c r="G512" s="31">
        <f t="shared" si="14"/>
        <v>82.447131540968186</v>
      </c>
      <c r="H512" s="40">
        <f t="shared" si="15"/>
        <v>52.399126410909538</v>
      </c>
      <c r="I512" s="1">
        <v>511</v>
      </c>
    </row>
    <row r="513" spans="1:9" x14ac:dyDescent="0.25">
      <c r="A513" s="1">
        <v>27580</v>
      </c>
      <c r="B513" s="1" t="s">
        <v>1157</v>
      </c>
      <c r="C513" s="1">
        <v>27</v>
      </c>
      <c r="D513" s="1" t="s">
        <v>1145</v>
      </c>
      <c r="E513" s="26">
        <f>VLOOKUP(A513,'Índice de capacidades'!$A$3:$AI$1124,34,FALSE)</f>
        <v>4.0670657334080147</v>
      </c>
      <c r="F513" s="26">
        <f>VLOOKUP(A513,'Índice de riesgo'!$A$2:$T$1123,19,FALSE)</f>
        <v>17.618962812754184</v>
      </c>
      <c r="G513" s="31">
        <f t="shared" si="14"/>
        <v>82.481369482606439</v>
      </c>
      <c r="H513" s="40">
        <f t="shared" si="15"/>
        <v>52.37935912608819</v>
      </c>
      <c r="I513" s="1">
        <v>512</v>
      </c>
    </row>
    <row r="514" spans="1:9" x14ac:dyDescent="0.25">
      <c r="A514" s="1">
        <v>68895</v>
      </c>
      <c r="B514" s="1" t="s">
        <v>723</v>
      </c>
      <c r="C514" s="1">
        <v>68</v>
      </c>
      <c r="D514" s="1" t="s">
        <v>350</v>
      </c>
      <c r="E514" s="26">
        <f>VLOOKUP(A514,'Índice de capacidades'!$A$3:$AI$1124,34,FALSE)</f>
        <v>23.480076318222061</v>
      </c>
      <c r="F514" s="26">
        <f>VLOOKUP(A514,'Índice de riesgo'!$A$2:$T$1123,19,FALSE)</f>
        <v>20.87798098434877</v>
      </c>
      <c r="G514" s="31">
        <f t="shared" ref="G514:G577" si="16">(((E514)^2)+((100-(F514))^2))^(1/2)</f>
        <v>82.532465593986757</v>
      </c>
      <c r="H514" s="40">
        <f t="shared" ref="H514:H577" si="17">(1-1*(G514/$G$1125))*100</f>
        <v>52.349858772428213</v>
      </c>
      <c r="I514" s="1">
        <v>513</v>
      </c>
    </row>
    <row r="515" spans="1:9" x14ac:dyDescent="0.25">
      <c r="A515" s="1">
        <v>41483</v>
      </c>
      <c r="B515" s="1" t="s">
        <v>184</v>
      </c>
      <c r="C515" s="1">
        <v>41</v>
      </c>
      <c r="D515" s="1" t="s">
        <v>99</v>
      </c>
      <c r="E515" s="26">
        <f>VLOOKUP(A515,'Índice de capacidades'!$A$3:$AI$1124,34,FALSE)</f>
        <v>21.767684208764091</v>
      </c>
      <c r="F515" s="26">
        <f>VLOOKUP(A515,'Índice de riesgo'!$A$2:$T$1123,19,FALSE)</f>
        <v>20.370567772497154</v>
      </c>
      <c r="G515" s="31">
        <f t="shared" si="16"/>
        <v>82.551066332827858</v>
      </c>
      <c r="H515" s="40">
        <f t="shared" si="17"/>
        <v>52.339119630851187</v>
      </c>
      <c r="I515" s="1">
        <v>514</v>
      </c>
    </row>
    <row r="516" spans="1:9" x14ac:dyDescent="0.25">
      <c r="A516" s="1">
        <v>15362</v>
      </c>
      <c r="B516" s="1" t="s">
        <v>583</v>
      </c>
      <c r="C516" s="1">
        <v>15</v>
      </c>
      <c r="D516" s="1" t="s">
        <v>827</v>
      </c>
      <c r="E516" s="26">
        <f>VLOOKUP(A516,'Índice de capacidades'!$A$3:$AI$1124,34,FALSE)</f>
        <v>29.428043474504335</v>
      </c>
      <c r="F516" s="26">
        <f>VLOOKUP(A516,'Índice de riesgo'!$A$2:$T$1123,19,FALSE)</f>
        <v>22.731230510342648</v>
      </c>
      <c r="G516" s="31">
        <f t="shared" si="16"/>
        <v>82.68296366956811</v>
      </c>
      <c r="H516" s="40">
        <f t="shared" si="17"/>
        <v>52.262968667978804</v>
      </c>
      <c r="I516" s="1">
        <v>515</v>
      </c>
    </row>
    <row r="517" spans="1:9" x14ac:dyDescent="0.25">
      <c r="A517" s="1">
        <v>15223</v>
      </c>
      <c r="B517" s="1" t="s">
        <v>641</v>
      </c>
      <c r="C517" s="1">
        <v>15</v>
      </c>
      <c r="D517" s="1" t="s">
        <v>827</v>
      </c>
      <c r="E517" s="26">
        <f>VLOOKUP(A517,'Índice de capacidades'!$A$3:$AI$1124,34,FALSE)</f>
        <v>14.120629742832438</v>
      </c>
      <c r="F517" s="26">
        <f>VLOOKUP(A517,'Índice de riesgo'!$A$2:$T$1123,19,FALSE)</f>
        <v>18.506609843258193</v>
      </c>
      <c r="G517" s="31">
        <f t="shared" si="16"/>
        <v>82.707707159448617</v>
      </c>
      <c r="H517" s="40">
        <f t="shared" si="17"/>
        <v>52.248683007435602</v>
      </c>
      <c r="I517" s="1">
        <v>516</v>
      </c>
    </row>
    <row r="518" spans="1:9" x14ac:dyDescent="0.25">
      <c r="A518" s="1">
        <v>52207</v>
      </c>
      <c r="B518" s="1" t="s">
        <v>1169</v>
      </c>
      <c r="C518" s="1">
        <v>52</v>
      </c>
      <c r="D518" s="1" t="s">
        <v>18</v>
      </c>
      <c r="E518" s="26">
        <f>VLOOKUP(A518,'Índice de capacidades'!$A$3:$AI$1124,34,FALSE)</f>
        <v>16.211002069225831</v>
      </c>
      <c r="F518" s="26">
        <f>VLOOKUP(A518,'Índice de riesgo'!$A$2:$T$1123,19,FALSE)</f>
        <v>18.882561783124419</v>
      </c>
      <c r="G518" s="31">
        <f t="shared" si="16"/>
        <v>82.721432355569561</v>
      </c>
      <c r="H518" s="40">
        <f t="shared" si="17"/>
        <v>52.240758761760489</v>
      </c>
      <c r="I518" s="1">
        <v>517</v>
      </c>
    </row>
    <row r="519" spans="1:9" x14ac:dyDescent="0.25">
      <c r="A519" s="1">
        <v>52506</v>
      </c>
      <c r="B519" s="1" t="s">
        <v>666</v>
      </c>
      <c r="C519" s="1">
        <v>52</v>
      </c>
      <c r="D519" s="1" t="s">
        <v>18</v>
      </c>
      <c r="E519" s="26">
        <f>VLOOKUP(A519,'Índice de capacidades'!$A$3:$AI$1124,34,FALSE)</f>
        <v>16.030223335126784</v>
      </c>
      <c r="F519" s="26">
        <f>VLOOKUP(A519,'Índice de riesgo'!$A$2:$T$1123,19,FALSE)</f>
        <v>18.789436859923502</v>
      </c>
      <c r="G519" s="31">
        <f t="shared" si="16"/>
        <v>82.777555084107163</v>
      </c>
      <c r="H519" s="40">
        <f t="shared" si="17"/>
        <v>52.208356289331647</v>
      </c>
      <c r="I519" s="1">
        <v>518</v>
      </c>
    </row>
    <row r="520" spans="1:9" x14ac:dyDescent="0.25">
      <c r="A520" s="1">
        <v>15776</v>
      </c>
      <c r="B520" s="1" t="s">
        <v>614</v>
      </c>
      <c r="C520" s="1">
        <v>15</v>
      </c>
      <c r="D520" s="1" t="s">
        <v>827</v>
      </c>
      <c r="E520" s="26">
        <f>VLOOKUP(A520,'Índice de capacidades'!$A$3:$AI$1124,34,FALSE)</f>
        <v>15.571907416179329</v>
      </c>
      <c r="F520" s="26">
        <f>VLOOKUP(A520,'Índice de riesgo'!$A$2:$T$1123,19,FALSE)</f>
        <v>18.615422385915721</v>
      </c>
      <c r="G520" s="31">
        <f t="shared" si="16"/>
        <v>82.860930323047711</v>
      </c>
      <c r="H520" s="40">
        <f t="shared" si="17"/>
        <v>52.160219572685577</v>
      </c>
      <c r="I520" s="1">
        <v>519</v>
      </c>
    </row>
    <row r="521" spans="1:9" x14ac:dyDescent="0.25">
      <c r="A521" s="1">
        <v>5030</v>
      </c>
      <c r="B521" s="1" t="s">
        <v>592</v>
      </c>
      <c r="C521" s="1">
        <v>5</v>
      </c>
      <c r="D521" s="1" t="s">
        <v>15</v>
      </c>
      <c r="E521" s="26">
        <f>VLOOKUP(A521,'Índice de capacidades'!$A$3:$AI$1124,34,FALSE)</f>
        <v>29.750509491053073</v>
      </c>
      <c r="F521" s="26">
        <f>VLOOKUP(A521,'Índice de riesgo'!$A$2:$T$1123,19,FALSE)</f>
        <v>22.657505832304146</v>
      </c>
      <c r="G521" s="31">
        <f t="shared" si="16"/>
        <v>82.867087670904112</v>
      </c>
      <c r="H521" s="40">
        <f t="shared" si="17"/>
        <v>52.156664626243199</v>
      </c>
      <c r="I521" s="1">
        <v>520</v>
      </c>
    </row>
    <row r="522" spans="1:9" x14ac:dyDescent="0.25">
      <c r="A522" s="1">
        <v>25754</v>
      </c>
      <c r="B522" s="1" t="s">
        <v>679</v>
      </c>
      <c r="C522" s="1">
        <v>25</v>
      </c>
      <c r="D522" s="1" t="s">
        <v>61</v>
      </c>
      <c r="E522" s="26">
        <f>VLOOKUP(A522,'Índice de capacidades'!$A$3:$AI$1124,34,FALSE)</f>
        <v>19.688782892515292</v>
      </c>
      <c r="F522" s="26">
        <f>VLOOKUP(A522,'Índice de riesgo'!$A$2:$T$1123,19,FALSE)</f>
        <v>19.448637645443803</v>
      </c>
      <c r="G522" s="31">
        <f t="shared" si="16"/>
        <v>82.922675722407902</v>
      </c>
      <c r="H522" s="40">
        <f t="shared" si="17"/>
        <v>52.124570849743755</v>
      </c>
      <c r="I522" s="1">
        <v>521</v>
      </c>
    </row>
    <row r="523" spans="1:9" x14ac:dyDescent="0.25">
      <c r="A523" s="1">
        <v>54261</v>
      </c>
      <c r="B523" s="1" t="s">
        <v>675</v>
      </c>
      <c r="C523" s="1">
        <v>54</v>
      </c>
      <c r="D523" s="1" t="s">
        <v>12</v>
      </c>
      <c r="E523" s="26">
        <f>VLOOKUP(A523,'Índice de capacidades'!$A$3:$AI$1124,34,FALSE)</f>
        <v>16.466525175671205</v>
      </c>
      <c r="F523" s="26">
        <f>VLOOKUP(A523,'Índice de riesgo'!$A$2:$T$1123,19,FALSE)</f>
        <v>18.615036549438955</v>
      </c>
      <c r="G523" s="31">
        <f t="shared" si="16"/>
        <v>83.034081720761932</v>
      </c>
      <c r="H523" s="40">
        <f t="shared" si="17"/>
        <v>52.060250566604715</v>
      </c>
      <c r="I523" s="1">
        <v>522</v>
      </c>
    </row>
    <row r="524" spans="1:9" x14ac:dyDescent="0.25">
      <c r="A524" s="1">
        <v>5585</v>
      </c>
      <c r="B524" s="1" t="s">
        <v>192</v>
      </c>
      <c r="C524" s="1">
        <v>5</v>
      </c>
      <c r="D524" s="1" t="s">
        <v>15</v>
      </c>
      <c r="E524" s="26">
        <f>VLOOKUP(A524,'Índice de capacidades'!$A$3:$AI$1124,34,FALSE)</f>
        <v>26.556922601991044</v>
      </c>
      <c r="F524" s="26">
        <f>VLOOKUP(A524,'Índice de riesgo'!$A$2:$T$1123,19,FALSE)</f>
        <v>21.263657148904706</v>
      </c>
      <c r="G524" s="31">
        <f t="shared" si="16"/>
        <v>83.094415117102585</v>
      </c>
      <c r="H524" s="40">
        <f t="shared" si="17"/>
        <v>52.02541706398631</v>
      </c>
      <c r="I524" s="1">
        <v>523</v>
      </c>
    </row>
    <row r="525" spans="1:9" x14ac:dyDescent="0.25">
      <c r="A525" s="1">
        <v>18256</v>
      </c>
      <c r="B525" s="1" t="s">
        <v>691</v>
      </c>
      <c r="C525" s="1">
        <v>18</v>
      </c>
      <c r="D525" s="1" t="s">
        <v>1121</v>
      </c>
      <c r="E525" s="26">
        <f>VLOOKUP(A525,'Índice de capacidades'!$A$3:$AI$1124,34,FALSE)</f>
        <v>12.635921007382869</v>
      </c>
      <c r="F525" s="26">
        <f>VLOOKUP(A525,'Índice de riesgo'!$A$2:$T$1123,19,FALSE)</f>
        <v>17.839675921394434</v>
      </c>
      <c r="G525" s="31">
        <f t="shared" si="16"/>
        <v>83.126321658102469</v>
      </c>
      <c r="H525" s="40">
        <f t="shared" si="17"/>
        <v>52.006995813951121</v>
      </c>
      <c r="I525" s="1">
        <v>524</v>
      </c>
    </row>
    <row r="526" spans="1:9" x14ac:dyDescent="0.25">
      <c r="A526" s="1">
        <v>73854</v>
      </c>
      <c r="B526" s="1" t="s">
        <v>498</v>
      </c>
      <c r="C526" s="1">
        <v>73</v>
      </c>
      <c r="D526" s="1" t="s">
        <v>35</v>
      </c>
      <c r="E526" s="26">
        <f>VLOOKUP(A526,'Índice de capacidades'!$A$3:$AI$1124,34,FALSE)</f>
        <v>18.79801815384684</v>
      </c>
      <c r="F526" s="26">
        <f>VLOOKUP(A526,'Índice de riesgo'!$A$2:$T$1123,19,FALSE)</f>
        <v>19.02425009785258</v>
      </c>
      <c r="G526" s="31">
        <f t="shared" si="16"/>
        <v>83.129041608378245</v>
      </c>
      <c r="H526" s="40">
        <f t="shared" si="17"/>
        <v>52.005425449927209</v>
      </c>
      <c r="I526" s="1">
        <v>525</v>
      </c>
    </row>
    <row r="527" spans="1:9" x14ac:dyDescent="0.25">
      <c r="A527" s="1">
        <v>5045</v>
      </c>
      <c r="B527" s="1" t="s">
        <v>527</v>
      </c>
      <c r="C527" s="1">
        <v>5</v>
      </c>
      <c r="D527" s="1" t="s">
        <v>15</v>
      </c>
      <c r="E527" s="26">
        <f>VLOOKUP(A527,'Índice de capacidades'!$A$3:$AI$1124,34,FALSE)</f>
        <v>36.986643113725926</v>
      </c>
      <c r="F527" s="26">
        <f>VLOOKUP(A527,'Índice de riesgo'!$A$2:$T$1123,19,FALSE)</f>
        <v>25.478076226375311</v>
      </c>
      <c r="G527" s="31">
        <f t="shared" si="16"/>
        <v>83.19572640312758</v>
      </c>
      <c r="H527" s="40">
        <f t="shared" si="17"/>
        <v>51.966924965727834</v>
      </c>
      <c r="I527" s="1">
        <v>526</v>
      </c>
    </row>
    <row r="528" spans="1:9" x14ac:dyDescent="0.25">
      <c r="A528" s="1">
        <v>76403</v>
      </c>
      <c r="B528" s="1" t="s">
        <v>233</v>
      </c>
      <c r="C528" s="1">
        <v>76</v>
      </c>
      <c r="D528" s="1" t="s">
        <v>57</v>
      </c>
      <c r="E528" s="26">
        <f>VLOOKUP(A528,'Índice de capacidades'!$A$3:$AI$1124,34,FALSE)</f>
        <v>18.788685412103693</v>
      </c>
      <c r="F528" s="26">
        <f>VLOOKUP(A528,'Índice de riesgo'!$A$2:$T$1123,19,FALSE)</f>
        <v>18.926871286124346</v>
      </c>
      <c r="G528" s="31">
        <f t="shared" si="16"/>
        <v>83.22179341357436</v>
      </c>
      <c r="H528" s="40">
        <f t="shared" si="17"/>
        <v>51.951875170229414</v>
      </c>
      <c r="I528" s="1">
        <v>527</v>
      </c>
    </row>
    <row r="529" spans="1:9" x14ac:dyDescent="0.25">
      <c r="A529" s="1">
        <v>68167</v>
      </c>
      <c r="B529" s="1" t="s">
        <v>969</v>
      </c>
      <c r="C529" s="1">
        <v>68</v>
      </c>
      <c r="D529" s="1" t="s">
        <v>350</v>
      </c>
      <c r="E529" s="26">
        <f>VLOOKUP(A529,'Índice de capacidades'!$A$3:$AI$1124,34,FALSE)</f>
        <v>21.922099909689607</v>
      </c>
      <c r="F529" s="26">
        <f>VLOOKUP(A529,'Índice de riesgo'!$A$2:$T$1123,19,FALSE)</f>
        <v>19.429286469552185</v>
      </c>
      <c r="G529" s="31">
        <f t="shared" si="16"/>
        <v>83.499810438442921</v>
      </c>
      <c r="H529" s="40">
        <f t="shared" si="17"/>
        <v>51.791361966082249</v>
      </c>
      <c r="I529" s="1">
        <v>528</v>
      </c>
    </row>
    <row r="530" spans="1:9" x14ac:dyDescent="0.25">
      <c r="A530" s="1">
        <v>25718</v>
      </c>
      <c r="B530" s="1" t="s">
        <v>631</v>
      </c>
      <c r="C530" s="1">
        <v>25</v>
      </c>
      <c r="D530" s="1" t="s">
        <v>61</v>
      </c>
      <c r="E530" s="26">
        <f>VLOOKUP(A530,'Índice de capacidades'!$A$3:$AI$1124,34,FALSE)</f>
        <v>28.476214169288323</v>
      </c>
      <c r="F530" s="26">
        <f>VLOOKUP(A530,'Índice de riesgo'!$A$2:$T$1123,19,FALSE)</f>
        <v>21.485684812068939</v>
      </c>
      <c r="G530" s="31">
        <f t="shared" si="16"/>
        <v>83.518815022993223</v>
      </c>
      <c r="H530" s="40">
        <f t="shared" si="17"/>
        <v>51.780389664076296</v>
      </c>
      <c r="I530" s="1">
        <v>529</v>
      </c>
    </row>
    <row r="531" spans="1:9" x14ac:dyDescent="0.25">
      <c r="A531" s="1">
        <v>13760</v>
      </c>
      <c r="B531" s="1" t="s">
        <v>693</v>
      </c>
      <c r="C531" s="1">
        <v>13</v>
      </c>
      <c r="D531" s="1" t="s">
        <v>222</v>
      </c>
      <c r="E531" s="26">
        <f>VLOOKUP(A531,'Índice de capacidades'!$A$3:$AI$1124,34,FALSE)</f>
        <v>14.892824485061723</v>
      </c>
      <c r="F531" s="26">
        <f>VLOOKUP(A531,'Índice de riesgo'!$A$2:$T$1123,19,FALSE)</f>
        <v>17.806163190348421</v>
      </c>
      <c r="G531" s="31">
        <f t="shared" si="16"/>
        <v>83.532167639984578</v>
      </c>
      <c r="H531" s="40">
        <f t="shared" si="17"/>
        <v>51.772680527061951</v>
      </c>
      <c r="I531" s="1">
        <v>530</v>
      </c>
    </row>
    <row r="532" spans="1:9" x14ac:dyDescent="0.25">
      <c r="A532" s="1">
        <v>15537</v>
      </c>
      <c r="B532" s="1" t="s">
        <v>1113</v>
      </c>
      <c r="C532" s="1">
        <v>15</v>
      </c>
      <c r="D532" s="1" t="s">
        <v>827</v>
      </c>
      <c r="E532" s="26">
        <f>VLOOKUP(A532,'Índice de capacidades'!$A$3:$AI$1124,34,FALSE)</f>
        <v>37.58613637552515</v>
      </c>
      <c r="F532" s="26">
        <f>VLOOKUP(A532,'Índice de riesgo'!$A$2:$T$1123,19,FALSE)</f>
        <v>25.391695013301657</v>
      </c>
      <c r="G532" s="31">
        <f t="shared" si="16"/>
        <v>83.54110856714658</v>
      </c>
      <c r="H532" s="40">
        <f t="shared" si="17"/>
        <v>51.767518480358163</v>
      </c>
      <c r="I532" s="1">
        <v>531</v>
      </c>
    </row>
    <row r="533" spans="1:9" x14ac:dyDescent="0.25">
      <c r="A533" s="1">
        <v>18610</v>
      </c>
      <c r="B533" s="1" t="s">
        <v>181</v>
      </c>
      <c r="C533" s="1">
        <v>18</v>
      </c>
      <c r="D533" s="1" t="s">
        <v>1121</v>
      </c>
      <c r="E533" s="26">
        <f>VLOOKUP(A533,'Índice de capacidades'!$A$3:$AI$1124,34,FALSE)</f>
        <v>14.059355637311279</v>
      </c>
      <c r="F533" s="26">
        <f>VLOOKUP(A533,'Índice de riesgo'!$A$2:$T$1123,19,FALSE)</f>
        <v>17.57154043455769</v>
      </c>
      <c r="G533" s="31">
        <f t="shared" si="16"/>
        <v>83.618876022511529</v>
      </c>
      <c r="H533" s="40">
        <f t="shared" si="17"/>
        <v>51.722619419069026</v>
      </c>
      <c r="I533" s="1">
        <v>532</v>
      </c>
    </row>
    <row r="534" spans="1:9" x14ac:dyDescent="0.25">
      <c r="A534" s="1">
        <v>15162</v>
      </c>
      <c r="B534" s="1" t="s">
        <v>699</v>
      </c>
      <c r="C534" s="1">
        <v>15</v>
      </c>
      <c r="D534" s="1" t="s">
        <v>827</v>
      </c>
      <c r="E534" s="26">
        <f>VLOOKUP(A534,'Índice de capacidades'!$A$3:$AI$1124,34,FALSE)</f>
        <v>12.905488391088827</v>
      </c>
      <c r="F534" s="26">
        <f>VLOOKUP(A534,'Índice de riesgo'!$A$2:$T$1123,19,FALSE)</f>
        <v>17.331846707339281</v>
      </c>
      <c r="G534" s="31">
        <f t="shared" si="16"/>
        <v>83.669440056877278</v>
      </c>
      <c r="H534" s="40">
        <f t="shared" si="17"/>
        <v>51.693426260216647</v>
      </c>
      <c r="I534" s="1">
        <v>533</v>
      </c>
    </row>
    <row r="535" spans="1:9" x14ac:dyDescent="0.25">
      <c r="A535" s="1">
        <v>23682</v>
      </c>
      <c r="B535" s="1" t="s">
        <v>1135</v>
      </c>
      <c r="C535" s="1">
        <v>23</v>
      </c>
      <c r="D535" s="1" t="s">
        <v>410</v>
      </c>
      <c r="E535" s="26">
        <f>VLOOKUP(A535,'Índice de capacidades'!$A$3:$AI$1124,34,FALSE)</f>
        <v>22.891749330150759</v>
      </c>
      <c r="F535" s="26">
        <f>VLOOKUP(A535,'Índice de riesgo'!$A$2:$T$1123,19,FALSE)</f>
        <v>19.48184903487352</v>
      </c>
      <c r="G535" s="31">
        <f t="shared" si="16"/>
        <v>83.709048628194054</v>
      </c>
      <c r="H535" s="40">
        <f t="shared" si="17"/>
        <v>51.670558240904697</v>
      </c>
      <c r="I535" s="1">
        <v>534</v>
      </c>
    </row>
    <row r="536" spans="1:9" x14ac:dyDescent="0.25">
      <c r="A536" s="1">
        <v>25120</v>
      </c>
      <c r="B536" s="1" t="s">
        <v>649</v>
      </c>
      <c r="C536" s="1">
        <v>25</v>
      </c>
      <c r="D536" s="1" t="s">
        <v>61</v>
      </c>
      <c r="E536" s="26">
        <f>VLOOKUP(A536,'Índice de capacidades'!$A$3:$AI$1124,34,FALSE)</f>
        <v>21.853454053493369</v>
      </c>
      <c r="F536" s="26">
        <f>VLOOKUP(A536,'Índice de riesgo'!$A$2:$T$1123,19,FALSE)</f>
        <v>19.154385107529507</v>
      </c>
      <c r="G536" s="31">
        <f t="shared" si="16"/>
        <v>83.747160557297661</v>
      </c>
      <c r="H536" s="40">
        <f t="shared" si="17"/>
        <v>51.648554308377385</v>
      </c>
      <c r="I536" s="1">
        <v>535</v>
      </c>
    </row>
    <row r="537" spans="1:9" x14ac:dyDescent="0.25">
      <c r="A537" s="1">
        <v>52051</v>
      </c>
      <c r="B537" s="1" t="s">
        <v>1168</v>
      </c>
      <c r="C537" s="1">
        <v>52</v>
      </c>
      <c r="D537" s="1" t="s">
        <v>18</v>
      </c>
      <c r="E537" s="26">
        <f>VLOOKUP(A537,'Índice de capacidades'!$A$3:$AI$1124,34,FALSE)</f>
        <v>27.255201262449575</v>
      </c>
      <c r="F537" s="26">
        <f>VLOOKUP(A537,'Índice de riesgo'!$A$2:$T$1123,19,FALSE)</f>
        <v>20.806649269836726</v>
      </c>
      <c r="G537" s="31">
        <f t="shared" si="16"/>
        <v>83.752210691582846</v>
      </c>
      <c r="H537" s="40">
        <f t="shared" si="17"/>
        <v>51.645638611988389</v>
      </c>
      <c r="I537" s="1">
        <v>536</v>
      </c>
    </row>
    <row r="538" spans="1:9" x14ac:dyDescent="0.25">
      <c r="A538" s="1">
        <v>73026</v>
      </c>
      <c r="B538" s="1" t="s">
        <v>407</v>
      </c>
      <c r="C538" s="1">
        <v>73</v>
      </c>
      <c r="D538" s="1" t="s">
        <v>35</v>
      </c>
      <c r="E538" s="26">
        <f>VLOOKUP(A538,'Índice de capacidades'!$A$3:$AI$1124,34,FALSE)</f>
        <v>30.643085720124237</v>
      </c>
      <c r="F538" s="26">
        <f>VLOOKUP(A538,'Índice de riesgo'!$A$2:$T$1123,19,FALSE)</f>
        <v>22.042515743953427</v>
      </c>
      <c r="G538" s="31">
        <f t="shared" si="16"/>
        <v>83.763763370461277</v>
      </c>
      <c r="H538" s="40">
        <f t="shared" si="17"/>
        <v>51.638968669728058</v>
      </c>
      <c r="I538" s="1">
        <v>537</v>
      </c>
    </row>
    <row r="539" spans="1:9" x14ac:dyDescent="0.25">
      <c r="A539" s="1">
        <v>68444</v>
      </c>
      <c r="B539" s="1" t="s">
        <v>636</v>
      </c>
      <c r="C539" s="1">
        <v>68</v>
      </c>
      <c r="D539" s="1" t="s">
        <v>350</v>
      </c>
      <c r="E539" s="26">
        <f>VLOOKUP(A539,'Índice de capacidades'!$A$3:$AI$1124,34,FALSE)</f>
        <v>26.962492097544278</v>
      </c>
      <c r="F539" s="26">
        <f>VLOOKUP(A539,'Índice de riesgo'!$A$2:$T$1123,19,FALSE)</f>
        <v>20.677378268486216</v>
      </c>
      <c r="G539" s="31">
        <f t="shared" si="16"/>
        <v>83.779796481436733</v>
      </c>
      <c r="H539" s="40">
        <f t="shared" si="17"/>
        <v>51.629711948790444</v>
      </c>
      <c r="I539" s="1">
        <v>538</v>
      </c>
    </row>
    <row r="540" spans="1:9" x14ac:dyDescent="0.25">
      <c r="A540" s="1">
        <v>5390</v>
      </c>
      <c r="B540" s="1" t="s">
        <v>509</v>
      </c>
      <c r="C540" s="1">
        <v>5</v>
      </c>
      <c r="D540" s="1" t="s">
        <v>15</v>
      </c>
      <c r="E540" s="26">
        <f>VLOOKUP(A540,'Índice de capacidades'!$A$3:$AI$1124,34,FALSE)</f>
        <v>29.237145079917454</v>
      </c>
      <c r="F540" s="26">
        <f>VLOOKUP(A540,'Índice de riesgo'!$A$2:$T$1123,19,FALSE)</f>
        <v>21.487185332546581</v>
      </c>
      <c r="G540" s="31">
        <f t="shared" si="16"/>
        <v>83.779906418126487</v>
      </c>
      <c r="H540" s="40">
        <f t="shared" si="17"/>
        <v>51.629648476813017</v>
      </c>
      <c r="I540" s="1">
        <v>539</v>
      </c>
    </row>
    <row r="541" spans="1:9" x14ac:dyDescent="0.25">
      <c r="A541" s="1">
        <v>25326</v>
      </c>
      <c r="B541" s="1" t="s">
        <v>701</v>
      </c>
      <c r="C541" s="1">
        <v>25</v>
      </c>
      <c r="D541" s="1" t="s">
        <v>61</v>
      </c>
      <c r="E541" s="26">
        <f>VLOOKUP(A541,'Índice de capacidades'!$A$3:$AI$1124,34,FALSE)</f>
        <v>15.07671990131885</v>
      </c>
      <c r="F541" s="26">
        <f>VLOOKUP(A541,'Índice de riesgo'!$A$2:$T$1123,19,FALSE)</f>
        <v>17.557186629177743</v>
      </c>
      <c r="G541" s="31">
        <f t="shared" si="16"/>
        <v>83.810052854529644</v>
      </c>
      <c r="H541" s="40">
        <f t="shared" si="17"/>
        <v>51.61224342364055</v>
      </c>
      <c r="I541" s="1">
        <v>540</v>
      </c>
    </row>
    <row r="542" spans="1:9" x14ac:dyDescent="0.25">
      <c r="A542" s="1">
        <v>15047</v>
      </c>
      <c r="B542" s="1" t="s">
        <v>570</v>
      </c>
      <c r="C542" s="1">
        <v>15</v>
      </c>
      <c r="D542" s="1" t="s">
        <v>827</v>
      </c>
      <c r="E542" s="26">
        <f>VLOOKUP(A542,'Índice de capacidades'!$A$3:$AI$1124,34,FALSE)</f>
        <v>34.778701893962818</v>
      </c>
      <c r="F542" s="26">
        <f>VLOOKUP(A542,'Índice de riesgo'!$A$2:$T$1123,19,FALSE)</f>
        <v>23.74595799593213</v>
      </c>
      <c r="G542" s="31">
        <f t="shared" si="16"/>
        <v>83.810721434594996</v>
      </c>
      <c r="H542" s="40">
        <f t="shared" si="17"/>
        <v>51.61185741875984</v>
      </c>
      <c r="I542" s="1">
        <v>541</v>
      </c>
    </row>
    <row r="543" spans="1:9" x14ac:dyDescent="0.25">
      <c r="A543" s="1">
        <v>20175</v>
      </c>
      <c r="B543" s="1" t="s">
        <v>639</v>
      </c>
      <c r="C543" s="1">
        <v>20</v>
      </c>
      <c r="D543" s="1" t="s">
        <v>28</v>
      </c>
      <c r="E543" s="26">
        <f>VLOOKUP(A543,'Índice de capacidades'!$A$3:$AI$1124,34,FALSE)</f>
        <v>7.9019904191701782</v>
      </c>
      <c r="F543" s="26">
        <f>VLOOKUP(A543,'Índice de riesgo'!$A$2:$T$1123,19,FALSE)</f>
        <v>16.505418908717452</v>
      </c>
      <c r="G543" s="31">
        <f t="shared" si="16"/>
        <v>83.867672700471516</v>
      </c>
      <c r="H543" s="40">
        <f t="shared" si="17"/>
        <v>51.578976590075342</v>
      </c>
      <c r="I543" s="1">
        <v>542</v>
      </c>
    </row>
    <row r="544" spans="1:9" x14ac:dyDescent="0.25">
      <c r="A544" s="1">
        <v>52287</v>
      </c>
      <c r="B544" s="1" t="s">
        <v>598</v>
      </c>
      <c r="C544" s="1">
        <v>52</v>
      </c>
      <c r="D544" s="1" t="s">
        <v>18</v>
      </c>
      <c r="E544" s="26">
        <f>VLOOKUP(A544,'Índice de capacidades'!$A$3:$AI$1124,34,FALSE)</f>
        <v>15.778564270026655</v>
      </c>
      <c r="F544" s="26">
        <f>VLOOKUP(A544,'Índice de riesgo'!$A$2:$T$1123,19,FALSE)</f>
        <v>17.553175058302916</v>
      </c>
      <c r="G544" s="31">
        <f t="shared" si="16"/>
        <v>83.943088062032885</v>
      </c>
      <c r="H544" s="40">
        <f t="shared" si="17"/>
        <v>51.53543551077685</v>
      </c>
      <c r="I544" s="1">
        <v>543</v>
      </c>
    </row>
    <row r="545" spans="1:9" x14ac:dyDescent="0.25">
      <c r="A545" s="1">
        <v>25772</v>
      </c>
      <c r="B545" s="1" t="s">
        <v>690</v>
      </c>
      <c r="C545" s="1">
        <v>25</v>
      </c>
      <c r="D545" s="1" t="s">
        <v>61</v>
      </c>
      <c r="E545" s="26">
        <f>VLOOKUP(A545,'Índice de capacidades'!$A$3:$AI$1124,34,FALSE)</f>
        <v>17.104564861179131</v>
      </c>
      <c r="F545" s="26">
        <f>VLOOKUP(A545,'Índice de riesgo'!$A$2:$T$1123,19,FALSE)</f>
        <v>17.722425331841134</v>
      </c>
      <c r="G545" s="31">
        <f t="shared" si="16"/>
        <v>84.036690988905207</v>
      </c>
      <c r="H545" s="40">
        <f t="shared" si="17"/>
        <v>51.481393835750175</v>
      </c>
      <c r="I545" s="1">
        <v>544</v>
      </c>
    </row>
    <row r="546" spans="1:9" x14ac:dyDescent="0.25">
      <c r="A546" s="1">
        <v>41244</v>
      </c>
      <c r="B546" s="1" t="s">
        <v>557</v>
      </c>
      <c r="C546" s="1">
        <v>41</v>
      </c>
      <c r="D546" s="1" t="s">
        <v>99</v>
      </c>
      <c r="E546" s="26">
        <f>VLOOKUP(A546,'Índice de capacidades'!$A$3:$AI$1124,34,FALSE)</f>
        <v>20.258124312164767</v>
      </c>
      <c r="F546" s="26">
        <f>VLOOKUP(A546,'Índice de riesgo'!$A$2:$T$1123,19,FALSE)</f>
        <v>18.438540209778516</v>
      </c>
      <c r="G546" s="31">
        <f t="shared" si="16"/>
        <v>84.039653282001566</v>
      </c>
      <c r="H546" s="40">
        <f t="shared" si="17"/>
        <v>51.479683555033581</v>
      </c>
      <c r="I546" s="1">
        <v>545</v>
      </c>
    </row>
    <row r="547" spans="1:9" x14ac:dyDescent="0.25">
      <c r="A547" s="1">
        <v>23417</v>
      </c>
      <c r="B547" s="1" t="s">
        <v>687</v>
      </c>
      <c r="C547" s="1">
        <v>23</v>
      </c>
      <c r="D547" s="1" t="s">
        <v>410</v>
      </c>
      <c r="E547" s="26">
        <f>VLOOKUP(A547,'Índice de capacidades'!$A$3:$AI$1124,34,FALSE)</f>
        <v>18.344119105293064</v>
      </c>
      <c r="F547" s="26">
        <f>VLOOKUP(A547,'Índice de riesgo'!$A$2:$T$1123,19,FALSE)</f>
        <v>17.974486352025608</v>
      </c>
      <c r="G547" s="31">
        <f t="shared" si="16"/>
        <v>84.051719762079884</v>
      </c>
      <c r="H547" s="40">
        <f t="shared" si="17"/>
        <v>51.472716969512192</v>
      </c>
      <c r="I547" s="1">
        <v>546</v>
      </c>
    </row>
    <row r="548" spans="1:9" x14ac:dyDescent="0.25">
      <c r="A548" s="1">
        <v>27250</v>
      </c>
      <c r="B548" s="1" t="s">
        <v>1153</v>
      </c>
      <c r="C548" s="1">
        <v>27</v>
      </c>
      <c r="D548" s="1" t="s">
        <v>1145</v>
      </c>
      <c r="E548" s="26">
        <f>VLOOKUP(A548,'Índice de capacidades'!$A$3:$AI$1124,34,FALSE)</f>
        <v>12.1200110428024</v>
      </c>
      <c r="F548" s="26">
        <f>VLOOKUP(A548,'Índice de riesgo'!$A$2:$T$1123,19,FALSE)</f>
        <v>16.769771872939998</v>
      </c>
      <c r="G548" s="31">
        <f t="shared" si="16"/>
        <v>84.10805872067256</v>
      </c>
      <c r="H548" s="40">
        <f t="shared" si="17"/>
        <v>51.44018965660284</v>
      </c>
      <c r="I548" s="1">
        <v>547</v>
      </c>
    </row>
    <row r="549" spans="1:9" x14ac:dyDescent="0.25">
      <c r="A549" s="1">
        <v>27600</v>
      </c>
      <c r="B549" s="1" t="s">
        <v>1158</v>
      </c>
      <c r="C549" s="1">
        <v>27</v>
      </c>
      <c r="D549" s="1" t="s">
        <v>1145</v>
      </c>
      <c r="E549" s="26">
        <f>VLOOKUP(A549,'Índice de capacidades'!$A$3:$AI$1124,34,FALSE)</f>
        <v>7.0549245103007641</v>
      </c>
      <c r="F549" s="26">
        <f>VLOOKUP(A549,'Índice de riesgo'!$A$2:$T$1123,19,FALSE)</f>
        <v>16.172084989978568</v>
      </c>
      <c r="G549" s="31">
        <f t="shared" si="16"/>
        <v>84.124261035526601</v>
      </c>
      <c r="H549" s="40">
        <f t="shared" si="17"/>
        <v>51.430835245760377</v>
      </c>
      <c r="I549" s="1">
        <v>548</v>
      </c>
    </row>
    <row r="550" spans="1:9" x14ac:dyDescent="0.25">
      <c r="A550" s="1">
        <v>15664</v>
      </c>
      <c r="B550" s="1" t="s">
        <v>173</v>
      </c>
      <c r="C550" s="1">
        <v>15</v>
      </c>
      <c r="D550" s="1" t="s">
        <v>827</v>
      </c>
      <c r="E550" s="26">
        <f>VLOOKUP(A550,'Índice de capacidades'!$A$3:$AI$1124,34,FALSE)</f>
        <v>11.517506730478297</v>
      </c>
      <c r="F550" s="26">
        <f>VLOOKUP(A550,'Índice de riesgo'!$A$2:$T$1123,19,FALSE)</f>
        <v>16.650613483498617</v>
      </c>
      <c r="G550" s="31">
        <f t="shared" si="16"/>
        <v>84.14138811526557</v>
      </c>
      <c r="H550" s="40">
        <f t="shared" si="17"/>
        <v>51.420946921662633</v>
      </c>
      <c r="I550" s="1">
        <v>549</v>
      </c>
    </row>
    <row r="551" spans="1:9" x14ac:dyDescent="0.25">
      <c r="A551" s="1">
        <v>15299</v>
      </c>
      <c r="B551" s="1" t="s">
        <v>566</v>
      </c>
      <c r="C551" s="1">
        <v>15</v>
      </c>
      <c r="D551" s="1" t="s">
        <v>827</v>
      </c>
      <c r="E551" s="26">
        <f>VLOOKUP(A551,'Índice de capacidades'!$A$3:$AI$1124,34,FALSE)</f>
        <v>32.933985770362398</v>
      </c>
      <c r="F551" s="26">
        <f>VLOOKUP(A551,'Índice de riesgo'!$A$2:$T$1123,19,FALSE)</f>
        <v>22.55344809335665</v>
      </c>
      <c r="G551" s="31">
        <f t="shared" si="16"/>
        <v>84.158278386328917</v>
      </c>
      <c r="H551" s="40">
        <f t="shared" si="17"/>
        <v>51.411195319117532</v>
      </c>
      <c r="I551" s="1">
        <v>550</v>
      </c>
    </row>
    <row r="552" spans="1:9" x14ac:dyDescent="0.25">
      <c r="A552" s="1">
        <v>68522</v>
      </c>
      <c r="B552" s="1" t="s">
        <v>840</v>
      </c>
      <c r="C552" s="1">
        <v>68</v>
      </c>
      <c r="D552" s="1" t="s">
        <v>350</v>
      </c>
      <c r="E552" s="26">
        <f>VLOOKUP(A552,'Índice de capacidades'!$A$3:$AI$1124,34,FALSE)</f>
        <v>9.8480952988930497</v>
      </c>
      <c r="F552" s="26">
        <f>VLOOKUP(A552,'Índice de riesgo'!$A$2:$T$1123,19,FALSE)</f>
        <v>16.354754324960162</v>
      </c>
      <c r="G552" s="31">
        <f t="shared" si="16"/>
        <v>84.22299035924722</v>
      </c>
      <c r="H552" s="40">
        <f t="shared" si="17"/>
        <v>51.373833844133365</v>
      </c>
      <c r="I552" s="1">
        <v>551</v>
      </c>
    </row>
    <row r="553" spans="1:9" x14ac:dyDescent="0.25">
      <c r="A553" s="1">
        <v>15204</v>
      </c>
      <c r="B553" s="1" t="s">
        <v>721</v>
      </c>
      <c r="C553" s="1">
        <v>15</v>
      </c>
      <c r="D553" s="1" t="s">
        <v>827</v>
      </c>
      <c r="E553" s="26">
        <f>VLOOKUP(A553,'Índice de capacidades'!$A$3:$AI$1124,34,FALSE)</f>
        <v>8.5678481534934008</v>
      </c>
      <c r="F553" s="26">
        <f>VLOOKUP(A553,'Índice de riesgo'!$A$2:$T$1123,19,FALSE)</f>
        <v>16.211671073082748</v>
      </c>
      <c r="G553" s="31">
        <f t="shared" si="16"/>
        <v>84.225246134081416</v>
      </c>
      <c r="H553" s="40">
        <f t="shared" si="17"/>
        <v>51.372531471925612</v>
      </c>
      <c r="I553" s="1">
        <v>552</v>
      </c>
    </row>
    <row r="554" spans="1:9" x14ac:dyDescent="0.25">
      <c r="A554" s="1">
        <v>68101</v>
      </c>
      <c r="B554" s="1" t="s">
        <v>222</v>
      </c>
      <c r="C554" s="1">
        <v>68</v>
      </c>
      <c r="D554" s="1" t="s">
        <v>350</v>
      </c>
      <c r="E554" s="26">
        <f>VLOOKUP(A554,'Índice de capacidades'!$A$3:$AI$1124,34,FALSE)</f>
        <v>15.710626008123468</v>
      </c>
      <c r="F554" s="26">
        <f>VLOOKUP(A554,'Índice de riesgo'!$A$2:$T$1123,19,FALSE)</f>
        <v>17.251654799475059</v>
      </c>
      <c r="G554" s="31">
        <f t="shared" si="16"/>
        <v>84.226554025392517</v>
      </c>
      <c r="H554" s="40">
        <f t="shared" si="17"/>
        <v>51.371776360525075</v>
      </c>
      <c r="I554" s="1">
        <v>553</v>
      </c>
    </row>
    <row r="555" spans="1:9" x14ac:dyDescent="0.25">
      <c r="A555" s="1">
        <v>70713</v>
      </c>
      <c r="B555" s="1" t="s">
        <v>724</v>
      </c>
      <c r="C555" s="1">
        <v>70</v>
      </c>
      <c r="D555" s="1" t="s">
        <v>214</v>
      </c>
      <c r="E555" s="26">
        <f>VLOOKUP(A555,'Índice de capacidades'!$A$3:$AI$1124,34,FALSE)</f>
        <v>8.3207532318278812</v>
      </c>
      <c r="F555" s="26">
        <f>VLOOKUP(A555,'Índice de riesgo'!$A$2:$T$1123,19,FALSE)</f>
        <v>16.166834277017202</v>
      </c>
      <c r="G555" s="31">
        <f t="shared" si="16"/>
        <v>84.245086559882367</v>
      </c>
      <c r="H555" s="40">
        <f t="shared" si="17"/>
        <v>51.361076596748589</v>
      </c>
      <c r="I555" s="1">
        <v>554</v>
      </c>
    </row>
    <row r="556" spans="1:9" x14ac:dyDescent="0.25">
      <c r="A556" s="1">
        <v>68211</v>
      </c>
      <c r="B556" s="1" t="s">
        <v>907</v>
      </c>
      <c r="C556" s="1">
        <v>68</v>
      </c>
      <c r="D556" s="1" t="s">
        <v>350</v>
      </c>
      <c r="E556" s="26">
        <f>VLOOKUP(A556,'Índice de capacidades'!$A$3:$AI$1124,34,FALSE)</f>
        <v>30.817532067087328</v>
      </c>
      <c r="F556" s="26">
        <f>VLOOKUP(A556,'Índice de riesgo'!$A$2:$T$1123,19,FALSE)</f>
        <v>21.516822230560091</v>
      </c>
      <c r="G556" s="31">
        <f t="shared" si="16"/>
        <v>84.316839809705044</v>
      </c>
      <c r="H556" s="40">
        <f t="shared" si="17"/>
        <v>51.319649838648232</v>
      </c>
      <c r="I556" s="1">
        <v>555</v>
      </c>
    </row>
    <row r="557" spans="1:9" x14ac:dyDescent="0.25">
      <c r="A557" s="1">
        <v>17867</v>
      </c>
      <c r="B557" s="1" t="s">
        <v>659</v>
      </c>
      <c r="C557" s="1">
        <v>17</v>
      </c>
      <c r="D557" s="1" t="s">
        <v>96</v>
      </c>
      <c r="E557" s="26">
        <f>VLOOKUP(A557,'Índice de capacidades'!$A$3:$AI$1124,34,FALSE)</f>
        <v>20.07199587278242</v>
      </c>
      <c r="F557" s="26">
        <f>VLOOKUP(A557,'Índice de riesgo'!$A$2:$T$1123,19,FALSE)</f>
        <v>18.081765526946828</v>
      </c>
      <c r="G557" s="31">
        <f t="shared" si="16"/>
        <v>84.34146167514001</v>
      </c>
      <c r="H557" s="40">
        <f t="shared" si="17"/>
        <v>51.305434398011407</v>
      </c>
      <c r="I557" s="1">
        <v>556</v>
      </c>
    </row>
    <row r="558" spans="1:9" x14ac:dyDescent="0.25">
      <c r="A558" s="1">
        <v>25841</v>
      </c>
      <c r="B558" s="1" t="s">
        <v>608</v>
      </c>
      <c r="C558" s="1">
        <v>25</v>
      </c>
      <c r="D558" s="1" t="s">
        <v>61</v>
      </c>
      <c r="E558" s="26">
        <f>VLOOKUP(A558,'Índice de capacidades'!$A$3:$AI$1124,34,FALSE)</f>
        <v>25.708813278970855</v>
      </c>
      <c r="F558" s="26">
        <f>VLOOKUP(A558,'Índice de riesgo'!$A$2:$T$1123,19,FALSE)</f>
        <v>19.586609409512384</v>
      </c>
      <c r="G558" s="31">
        <f t="shared" si="16"/>
        <v>84.423080176402649</v>
      </c>
      <c r="H558" s="40">
        <f t="shared" si="17"/>
        <v>51.258311934336561</v>
      </c>
      <c r="I558" s="1">
        <v>557</v>
      </c>
    </row>
    <row r="559" spans="1:9" x14ac:dyDescent="0.25">
      <c r="A559" s="1">
        <v>94001</v>
      </c>
      <c r="B559" s="1" t="s">
        <v>688</v>
      </c>
      <c r="C559" s="1">
        <v>94</v>
      </c>
      <c r="D559" s="1" t="s">
        <v>1201</v>
      </c>
      <c r="E559" s="26">
        <f>VLOOKUP(A559,'Índice de capacidades'!$A$3:$AI$1124,34,FALSE)</f>
        <v>19.929152516247349</v>
      </c>
      <c r="F559" s="26">
        <f>VLOOKUP(A559,'Índice de riesgo'!$A$2:$T$1123,19,FALSE)</f>
        <v>17.946312184467406</v>
      </c>
      <c r="G559" s="31">
        <f t="shared" si="16"/>
        <v>84.439201820864767</v>
      </c>
      <c r="H559" s="40">
        <f t="shared" si="17"/>
        <v>51.249004098566587</v>
      </c>
      <c r="I559" s="1">
        <v>558</v>
      </c>
    </row>
    <row r="560" spans="1:9" x14ac:dyDescent="0.25">
      <c r="A560" s="1">
        <v>5113</v>
      </c>
      <c r="B560" s="1" t="s">
        <v>510</v>
      </c>
      <c r="C560" s="1">
        <v>5</v>
      </c>
      <c r="D560" s="1" t="s">
        <v>15</v>
      </c>
      <c r="E560" s="26">
        <f>VLOOKUP(A560,'Índice de capacidades'!$A$3:$AI$1124,34,FALSE)</f>
        <v>33.73903783620311</v>
      </c>
      <c r="F560" s="26">
        <f>VLOOKUP(A560,'Índice de riesgo'!$A$2:$T$1123,19,FALSE)</f>
        <v>22.56547170329517</v>
      </c>
      <c r="G560" s="31">
        <f t="shared" si="16"/>
        <v>84.465548282396924</v>
      </c>
      <c r="H560" s="40">
        <f t="shared" si="17"/>
        <v>51.233792961908797</v>
      </c>
      <c r="I560" s="1">
        <v>559</v>
      </c>
    </row>
    <row r="561" spans="1:9" x14ac:dyDescent="0.25">
      <c r="A561" s="1">
        <v>25797</v>
      </c>
      <c r="B561" s="1" t="s">
        <v>713</v>
      </c>
      <c r="C561" s="1">
        <v>25</v>
      </c>
      <c r="D561" s="1" t="s">
        <v>61</v>
      </c>
      <c r="E561" s="26">
        <f>VLOOKUP(A561,'Índice de capacidades'!$A$3:$AI$1124,34,FALSE)</f>
        <v>15.135810664223539</v>
      </c>
      <c r="F561" s="26">
        <f>VLOOKUP(A561,'Índice de riesgo'!$A$2:$T$1123,19,FALSE)</f>
        <v>16.67590179175636</v>
      </c>
      <c r="G561" s="31">
        <f t="shared" si="16"/>
        <v>84.687650260709518</v>
      </c>
      <c r="H561" s="40">
        <f t="shared" si="17"/>
        <v>51.105562324942476</v>
      </c>
      <c r="I561" s="1">
        <v>560</v>
      </c>
    </row>
    <row r="562" spans="1:9" x14ac:dyDescent="0.25">
      <c r="A562" s="1">
        <v>41791</v>
      </c>
      <c r="B562" s="1" t="s">
        <v>581</v>
      </c>
      <c r="C562" s="1">
        <v>41</v>
      </c>
      <c r="D562" s="1" t="s">
        <v>99</v>
      </c>
      <c r="E562" s="26">
        <f>VLOOKUP(A562,'Índice de capacidades'!$A$3:$AI$1124,34,FALSE)</f>
        <v>9.3498487690718726</v>
      </c>
      <c r="F562" s="26">
        <f>VLOOKUP(A562,'Índice de riesgo'!$A$2:$T$1123,19,FALSE)</f>
        <v>15.827280765548849</v>
      </c>
      <c r="G562" s="31">
        <f t="shared" si="16"/>
        <v>84.690414660256906</v>
      </c>
      <c r="H562" s="40">
        <f t="shared" si="17"/>
        <v>51.103966298119644</v>
      </c>
      <c r="I562" s="1">
        <v>561</v>
      </c>
    </row>
    <row r="563" spans="1:9" x14ac:dyDescent="0.25">
      <c r="A563" s="1">
        <v>23855</v>
      </c>
      <c r="B563" s="1" t="s">
        <v>711</v>
      </c>
      <c r="C563" s="1">
        <v>23</v>
      </c>
      <c r="D563" s="1" t="s">
        <v>410</v>
      </c>
      <c r="E563" s="26">
        <f>VLOOKUP(A563,'Índice de capacidades'!$A$3:$AI$1124,34,FALSE)</f>
        <v>16.32003453900559</v>
      </c>
      <c r="F563" s="26">
        <f>VLOOKUP(A563,'Índice de riesgo'!$A$2:$T$1123,19,FALSE)</f>
        <v>16.896753935160859</v>
      </c>
      <c r="G563" s="31">
        <f t="shared" si="16"/>
        <v>84.690572284449331</v>
      </c>
      <c r="H563" s="40">
        <f t="shared" si="17"/>
        <v>51.103875293749709</v>
      </c>
      <c r="I563" s="1">
        <v>562</v>
      </c>
    </row>
    <row r="564" spans="1:9" x14ac:dyDescent="0.25">
      <c r="A564" s="1">
        <v>54206</v>
      </c>
      <c r="B564" s="1" t="s">
        <v>129</v>
      </c>
      <c r="C564" s="1">
        <v>54</v>
      </c>
      <c r="D564" s="1" t="s">
        <v>12</v>
      </c>
      <c r="E564" s="26">
        <f>VLOOKUP(A564,'Índice de capacidades'!$A$3:$AI$1124,34,FALSE)</f>
        <v>17.350522518840162</v>
      </c>
      <c r="F564" s="26">
        <f>VLOOKUP(A564,'Índice de riesgo'!$A$2:$T$1123,19,FALSE)</f>
        <v>17.099516952917561</v>
      </c>
      <c r="G564" s="31">
        <f t="shared" si="16"/>
        <v>84.696698407413635</v>
      </c>
      <c r="H564" s="40">
        <f t="shared" si="17"/>
        <v>51.100338375007183</v>
      </c>
      <c r="I564" s="1">
        <v>563</v>
      </c>
    </row>
    <row r="565" spans="1:9" x14ac:dyDescent="0.25">
      <c r="A565" s="1">
        <v>41797</v>
      </c>
      <c r="B565" s="1" t="s">
        <v>244</v>
      </c>
      <c r="C565" s="1">
        <v>41</v>
      </c>
      <c r="D565" s="1" t="s">
        <v>99</v>
      </c>
      <c r="E565" s="26">
        <f>VLOOKUP(A565,'Índice de capacidades'!$A$3:$AI$1124,34,FALSE)</f>
        <v>23.506004014283356</v>
      </c>
      <c r="F565" s="26">
        <f>VLOOKUP(A565,'Índice de riesgo'!$A$2:$T$1123,19,FALSE)</f>
        <v>18.591525680164924</v>
      </c>
      <c r="G565" s="31">
        <f t="shared" si="16"/>
        <v>84.734124860074843</v>
      </c>
      <c r="H565" s="40">
        <f t="shared" si="17"/>
        <v>51.07873020248843</v>
      </c>
      <c r="I565" s="1">
        <v>564</v>
      </c>
    </row>
    <row r="566" spans="1:9" x14ac:dyDescent="0.25">
      <c r="A566" s="1">
        <v>68162</v>
      </c>
      <c r="B566" s="1" t="s">
        <v>780</v>
      </c>
      <c r="C566" s="1">
        <v>68</v>
      </c>
      <c r="D566" s="1" t="s">
        <v>350</v>
      </c>
      <c r="E566" s="26">
        <f>VLOOKUP(A566,'Índice de capacidades'!$A$3:$AI$1124,34,FALSE)</f>
        <v>16.338644664142357</v>
      </c>
      <c r="F566" s="26">
        <f>VLOOKUP(A566,'Índice de riesgo'!$A$2:$T$1123,19,FALSE)</f>
        <v>16.767941502590361</v>
      </c>
      <c r="G566" s="31">
        <f t="shared" si="16"/>
        <v>84.820556890280599</v>
      </c>
      <c r="H566" s="40">
        <f t="shared" si="17"/>
        <v>51.028828646582539</v>
      </c>
      <c r="I566" s="1">
        <v>565</v>
      </c>
    </row>
    <row r="567" spans="1:9" x14ac:dyDescent="0.25">
      <c r="A567" s="1">
        <v>25740</v>
      </c>
      <c r="B567" s="1" t="s">
        <v>656</v>
      </c>
      <c r="C567" s="1">
        <v>25</v>
      </c>
      <c r="D567" s="1" t="s">
        <v>61</v>
      </c>
      <c r="E567" s="26">
        <f>VLOOKUP(A567,'Índice de capacidades'!$A$3:$AI$1124,34,FALSE)</f>
        <v>26.341410001684167</v>
      </c>
      <c r="F567" s="26">
        <f>VLOOKUP(A567,'Índice de riesgo'!$A$2:$T$1123,19,FALSE)</f>
        <v>19.340576798518157</v>
      </c>
      <c r="G567" s="31">
        <f t="shared" si="16"/>
        <v>84.851708480575539</v>
      </c>
      <c r="H567" s="40">
        <f t="shared" si="17"/>
        <v>51.010843267540061</v>
      </c>
      <c r="I567" s="1">
        <v>566</v>
      </c>
    </row>
    <row r="568" spans="1:9" x14ac:dyDescent="0.25">
      <c r="A568" s="1">
        <v>17665</v>
      </c>
      <c r="B568" s="1" t="s">
        <v>219</v>
      </c>
      <c r="C568" s="1">
        <v>17</v>
      </c>
      <c r="D568" s="1" t="s">
        <v>96</v>
      </c>
      <c r="E568" s="26">
        <f>VLOOKUP(A568,'Índice de capacidades'!$A$3:$AI$1124,34,FALSE)</f>
        <v>10.606205406124637</v>
      </c>
      <c r="F568" s="26">
        <f>VLOOKUP(A568,'Índice de riesgo'!$A$2:$T$1123,19,FALSE)</f>
        <v>15.794743373742129</v>
      </c>
      <c r="G568" s="31">
        <f t="shared" si="16"/>
        <v>84.87058876083546</v>
      </c>
      <c r="H568" s="40">
        <f t="shared" si="17"/>
        <v>50.999942732649615</v>
      </c>
      <c r="I568" s="1">
        <v>567</v>
      </c>
    </row>
    <row r="569" spans="1:9" x14ac:dyDescent="0.25">
      <c r="A569" s="1">
        <v>47318</v>
      </c>
      <c r="B569" s="1" t="s">
        <v>731</v>
      </c>
      <c r="C569" s="1">
        <v>47</v>
      </c>
      <c r="D569" s="1" t="s">
        <v>69</v>
      </c>
      <c r="E569" s="26">
        <f>VLOOKUP(A569,'Índice de capacidades'!$A$3:$AI$1124,34,FALSE)</f>
        <v>6.099067370142115</v>
      </c>
      <c r="F569" s="26">
        <f>VLOOKUP(A569,'Índice de riesgo'!$A$2:$T$1123,19,FALSE)</f>
        <v>15.343592856439662</v>
      </c>
      <c r="G569" s="31">
        <f t="shared" si="16"/>
        <v>84.875826318462359</v>
      </c>
      <c r="H569" s="40">
        <f t="shared" si="17"/>
        <v>50.996918827343826</v>
      </c>
      <c r="I569" s="1">
        <v>568</v>
      </c>
    </row>
    <row r="570" spans="1:9" x14ac:dyDescent="0.25">
      <c r="A570" s="1">
        <v>5789</v>
      </c>
      <c r="B570" s="1" t="s">
        <v>563</v>
      </c>
      <c r="C570" s="1">
        <v>5</v>
      </c>
      <c r="D570" s="1" t="s">
        <v>15</v>
      </c>
      <c r="E570" s="26">
        <f>VLOOKUP(A570,'Índice de capacidades'!$A$3:$AI$1124,34,FALSE)</f>
        <v>18.756444902606614</v>
      </c>
      <c r="F570" s="26">
        <f>VLOOKUP(A570,'Índice de riesgo'!$A$2:$T$1123,19,FALSE)</f>
        <v>17.172058023155753</v>
      </c>
      <c r="G570" s="31">
        <f t="shared" si="16"/>
        <v>84.925097571353987</v>
      </c>
      <c r="H570" s="40">
        <f t="shared" si="17"/>
        <v>50.968472056223547</v>
      </c>
      <c r="I570" s="1">
        <v>569</v>
      </c>
    </row>
    <row r="571" spans="1:9" x14ac:dyDescent="0.25">
      <c r="A571" s="1">
        <v>73217</v>
      </c>
      <c r="B571" s="1" t="s">
        <v>719</v>
      </c>
      <c r="C571" s="1">
        <v>73</v>
      </c>
      <c r="D571" s="1" t="s">
        <v>35</v>
      </c>
      <c r="E571" s="26">
        <f>VLOOKUP(A571,'Índice de capacidades'!$A$3:$AI$1124,34,FALSE)</f>
        <v>15.559764581629281</v>
      </c>
      <c r="F571" s="26">
        <f>VLOOKUP(A571,'Índice de riesgo'!$A$2:$T$1123,19,FALSE)</f>
        <v>16.486315713629562</v>
      </c>
      <c r="G571" s="31">
        <f t="shared" si="16"/>
        <v>84.950819518820893</v>
      </c>
      <c r="H571" s="40">
        <f t="shared" si="17"/>
        <v>50.953621482929435</v>
      </c>
      <c r="I571" s="1">
        <v>570</v>
      </c>
    </row>
    <row r="572" spans="1:9" x14ac:dyDescent="0.25">
      <c r="A572" s="1">
        <v>20060</v>
      </c>
      <c r="B572" s="1" t="s">
        <v>149</v>
      </c>
      <c r="C572" s="1">
        <v>20</v>
      </c>
      <c r="D572" s="1" t="s">
        <v>28</v>
      </c>
      <c r="E572" s="26">
        <f>VLOOKUP(A572,'Índice de capacidades'!$A$3:$AI$1124,34,FALSE)</f>
        <v>35.883745824258298</v>
      </c>
      <c r="F572" s="26">
        <f>VLOOKUP(A572,'Índice de riesgo'!$A$2:$T$1123,19,FALSE)</f>
        <v>22.968913157583621</v>
      </c>
      <c r="G572" s="31">
        <f t="shared" si="16"/>
        <v>84.979006551641149</v>
      </c>
      <c r="H572" s="40">
        <f t="shared" si="17"/>
        <v>50.937347691943003</v>
      </c>
      <c r="I572" s="1">
        <v>571</v>
      </c>
    </row>
    <row r="573" spans="1:9" x14ac:dyDescent="0.25">
      <c r="A573" s="1">
        <v>52683</v>
      </c>
      <c r="B573" s="1" t="s">
        <v>559</v>
      </c>
      <c r="C573" s="1">
        <v>52</v>
      </c>
      <c r="D573" s="1" t="s">
        <v>18</v>
      </c>
      <c r="E573" s="26">
        <f>VLOOKUP(A573,'Índice de capacidades'!$A$3:$AI$1124,34,FALSE)</f>
        <v>26.823046525594151</v>
      </c>
      <c r="F573" s="26">
        <f>VLOOKUP(A573,'Índice de riesgo'!$A$2:$T$1123,19,FALSE)</f>
        <v>19.356405072410713</v>
      </c>
      <c r="G573" s="31">
        <f t="shared" si="16"/>
        <v>84.987441588503501</v>
      </c>
      <c r="H573" s="40">
        <f t="shared" si="17"/>
        <v>50.932477721139911</v>
      </c>
      <c r="I573" s="1">
        <v>572</v>
      </c>
    </row>
    <row r="574" spans="1:9" x14ac:dyDescent="0.25">
      <c r="A574" s="1">
        <v>41676</v>
      </c>
      <c r="B574" s="1" t="s">
        <v>98</v>
      </c>
      <c r="C574" s="1">
        <v>41</v>
      </c>
      <c r="D574" s="1" t="s">
        <v>99</v>
      </c>
      <c r="E574" s="26">
        <f>VLOOKUP(A574,'Índice de capacidades'!$A$3:$AI$1124,34,FALSE)</f>
        <v>28.273514084552982</v>
      </c>
      <c r="F574" s="26">
        <f>VLOOKUP(A574,'Índice de riesgo'!$A$2:$T$1123,19,FALSE)</f>
        <v>19.852100825924772</v>
      </c>
      <c r="G574" s="31">
        <f t="shared" si="16"/>
        <v>84.988689486937886</v>
      </c>
      <c r="H574" s="40">
        <f t="shared" si="17"/>
        <v>50.931757246642896</v>
      </c>
      <c r="I574" s="1">
        <v>573</v>
      </c>
    </row>
    <row r="575" spans="1:9" x14ac:dyDescent="0.25">
      <c r="A575" s="1">
        <v>68572</v>
      </c>
      <c r="B575" s="1" t="s">
        <v>1003</v>
      </c>
      <c r="C575" s="1">
        <v>68</v>
      </c>
      <c r="D575" s="1" t="s">
        <v>350</v>
      </c>
      <c r="E575" s="26">
        <f>VLOOKUP(A575,'Índice de capacidades'!$A$3:$AI$1124,34,FALSE)</f>
        <v>17.596714650008234</v>
      </c>
      <c r="F575" s="26">
        <f>VLOOKUP(A575,'Índice de riesgo'!$A$2:$T$1123,19,FALSE)</f>
        <v>16.826446631230336</v>
      </c>
      <c r="G575" s="31">
        <f t="shared" si="16"/>
        <v>85.014612546675707</v>
      </c>
      <c r="H575" s="40">
        <f t="shared" si="17"/>
        <v>50.916790561125033</v>
      </c>
      <c r="I575" s="1">
        <v>574</v>
      </c>
    </row>
    <row r="576" spans="1:9" x14ac:dyDescent="0.25">
      <c r="A576" s="1">
        <v>68327</v>
      </c>
      <c r="B576" s="1" t="s">
        <v>1188</v>
      </c>
      <c r="C576" s="1">
        <v>68</v>
      </c>
      <c r="D576" s="1" t="s">
        <v>350</v>
      </c>
      <c r="E576" s="26">
        <f>VLOOKUP(A576,'Índice de capacidades'!$A$3:$AI$1124,34,FALSE)</f>
        <v>33.565759234158676</v>
      </c>
      <c r="F576" s="26">
        <f>VLOOKUP(A576,'Índice de riesgo'!$A$2:$T$1123,19,FALSE)</f>
        <v>21.882544694966537</v>
      </c>
      <c r="G576" s="31">
        <f t="shared" si="16"/>
        <v>85.023508609674593</v>
      </c>
      <c r="H576" s="40">
        <f t="shared" si="17"/>
        <v>50.911654416757912</v>
      </c>
      <c r="I576" s="1">
        <v>575</v>
      </c>
    </row>
    <row r="577" spans="1:9" x14ac:dyDescent="0.25">
      <c r="A577" s="1">
        <v>5579</v>
      </c>
      <c r="B577" s="1" t="s">
        <v>537</v>
      </c>
      <c r="C577" s="1">
        <v>5</v>
      </c>
      <c r="D577" s="1" t="s">
        <v>15</v>
      </c>
      <c r="E577" s="26">
        <f>VLOOKUP(A577,'Índice de capacidades'!$A$3:$AI$1124,34,FALSE)</f>
        <v>25.642166559740094</v>
      </c>
      <c r="F577" s="26">
        <f>VLOOKUP(A577,'Índice de riesgo'!$A$2:$T$1123,19,FALSE)</f>
        <v>18.928821089660467</v>
      </c>
      <c r="G577" s="31">
        <f t="shared" si="16"/>
        <v>85.029740419395239</v>
      </c>
      <c r="H577" s="40">
        <f t="shared" si="17"/>
        <v>50.90805647973815</v>
      </c>
      <c r="I577" s="1">
        <v>576</v>
      </c>
    </row>
    <row r="578" spans="1:9" x14ac:dyDescent="0.25">
      <c r="A578" s="1">
        <v>25328</v>
      </c>
      <c r="B578" s="1" t="s">
        <v>1140</v>
      </c>
      <c r="C578" s="1">
        <v>25</v>
      </c>
      <c r="D578" s="1" t="s">
        <v>61</v>
      </c>
      <c r="E578" s="26">
        <f>VLOOKUP(A578,'Índice de capacidades'!$A$3:$AI$1124,34,FALSE)</f>
        <v>19.496729887110806</v>
      </c>
      <c r="F578" s="26">
        <f>VLOOKUP(A578,'Índice de riesgo'!$A$2:$T$1123,19,FALSE)</f>
        <v>17.224910987768443</v>
      </c>
      <c r="G578" s="31">
        <f t="shared" ref="G578:G641" si="18">(((E578)^2)+((100-(F578))^2))^(1/2)</f>
        <v>85.040213059903706</v>
      </c>
      <c r="H578" s="40">
        <f t="shared" ref="H578:H641" si="19">(1-1*(G578/$G$1125))*100</f>
        <v>50.902010097921455</v>
      </c>
      <c r="I578" s="1">
        <v>577</v>
      </c>
    </row>
    <row r="579" spans="1:9" x14ac:dyDescent="0.25">
      <c r="A579" s="1">
        <v>68255</v>
      </c>
      <c r="B579" s="1" t="s">
        <v>740</v>
      </c>
      <c r="C579" s="1">
        <v>68</v>
      </c>
      <c r="D579" s="1" t="s">
        <v>350</v>
      </c>
      <c r="E579" s="26">
        <f>VLOOKUP(A579,'Índice de capacidades'!$A$3:$AI$1124,34,FALSE)</f>
        <v>15.770861805772826</v>
      </c>
      <c r="F579" s="26">
        <f>VLOOKUP(A579,'Índice de riesgo'!$A$2:$T$1123,19,FALSE)</f>
        <v>16.403947495908504</v>
      </c>
      <c r="G579" s="31">
        <f t="shared" si="18"/>
        <v>85.070676947839118</v>
      </c>
      <c r="H579" s="40">
        <f t="shared" si="19"/>
        <v>50.88442176402139</v>
      </c>
      <c r="I579" s="1">
        <v>578</v>
      </c>
    </row>
    <row r="580" spans="1:9" x14ac:dyDescent="0.25">
      <c r="A580" s="1">
        <v>41770</v>
      </c>
      <c r="B580" s="1" t="s">
        <v>331</v>
      </c>
      <c r="C580" s="1">
        <v>41</v>
      </c>
      <c r="D580" s="1" t="s">
        <v>99</v>
      </c>
      <c r="E580" s="26">
        <f>VLOOKUP(A580,'Índice de capacidades'!$A$3:$AI$1124,34,FALSE)</f>
        <v>10.474996867843839</v>
      </c>
      <c r="F580" s="26">
        <f>VLOOKUP(A580,'Índice de riesgo'!$A$2:$T$1123,19,FALSE)</f>
        <v>15.531765938552358</v>
      </c>
      <c r="G580" s="31">
        <f t="shared" si="18"/>
        <v>85.115263759450585</v>
      </c>
      <c r="H580" s="40">
        <f t="shared" si="19"/>
        <v>50.858679556335204</v>
      </c>
      <c r="I580" s="1">
        <v>579</v>
      </c>
    </row>
    <row r="581" spans="1:9" x14ac:dyDescent="0.25">
      <c r="A581" s="1">
        <v>73483</v>
      </c>
      <c r="B581" s="1" t="s">
        <v>633</v>
      </c>
      <c r="C581" s="1">
        <v>73</v>
      </c>
      <c r="D581" s="1" t="s">
        <v>35</v>
      </c>
      <c r="E581" s="26">
        <f>VLOOKUP(A581,'Índice de capacidades'!$A$3:$AI$1124,34,FALSE)</f>
        <v>31.09325860183716</v>
      </c>
      <c r="F581" s="26">
        <f>VLOOKUP(A581,'Índice de riesgo'!$A$2:$T$1123,19,FALSE)</f>
        <v>20.732522003199406</v>
      </c>
      <c r="G581" s="31">
        <f t="shared" si="18"/>
        <v>85.147658796081913</v>
      </c>
      <c r="H581" s="40">
        <f t="shared" si="19"/>
        <v>50.839976273215704</v>
      </c>
      <c r="I581" s="1">
        <v>580</v>
      </c>
    </row>
    <row r="582" spans="1:9" x14ac:dyDescent="0.25">
      <c r="A582" s="1">
        <v>52210</v>
      </c>
      <c r="B582" s="1" t="s">
        <v>703</v>
      </c>
      <c r="C582" s="1">
        <v>52</v>
      </c>
      <c r="D582" s="1" t="s">
        <v>18</v>
      </c>
      <c r="E582" s="26">
        <f>VLOOKUP(A582,'Índice de capacidades'!$A$3:$AI$1124,34,FALSE)</f>
        <v>17.699263411180972</v>
      </c>
      <c r="F582" s="26">
        <f>VLOOKUP(A582,'Índice de riesgo'!$A$2:$T$1123,19,FALSE)</f>
        <v>16.634708712245832</v>
      </c>
      <c r="G582" s="31">
        <f t="shared" si="18"/>
        <v>85.223445816221655</v>
      </c>
      <c r="H582" s="40">
        <f t="shared" si="19"/>
        <v>50.796220616736946</v>
      </c>
      <c r="I582" s="1">
        <v>581</v>
      </c>
    </row>
    <row r="583" spans="1:9" x14ac:dyDescent="0.25">
      <c r="A583" s="1">
        <v>68855</v>
      </c>
      <c r="B583" s="1" t="s">
        <v>957</v>
      </c>
      <c r="C583" s="1">
        <v>68</v>
      </c>
      <c r="D583" s="1" t="s">
        <v>350</v>
      </c>
      <c r="E583" s="26">
        <f>VLOOKUP(A583,'Índice de capacidades'!$A$3:$AI$1124,34,FALSE)</f>
        <v>35.105947286472961</v>
      </c>
      <c r="F583" s="26">
        <f>VLOOKUP(A583,'Índice de riesgo'!$A$2:$T$1123,19,FALSE)</f>
        <v>22.321972479863668</v>
      </c>
      <c r="G583" s="31">
        <f t="shared" si="18"/>
        <v>85.242615482513656</v>
      </c>
      <c r="H583" s="40">
        <f t="shared" si="19"/>
        <v>50.78515300474298</v>
      </c>
      <c r="I583" s="1">
        <v>582</v>
      </c>
    </row>
    <row r="584" spans="1:9" x14ac:dyDescent="0.25">
      <c r="A584" s="1">
        <v>52687</v>
      </c>
      <c r="B584" s="1" t="s">
        <v>197</v>
      </c>
      <c r="C584" s="1">
        <v>52</v>
      </c>
      <c r="D584" s="1" t="s">
        <v>18</v>
      </c>
      <c r="E584" s="26">
        <f>VLOOKUP(A584,'Índice de capacidades'!$A$3:$AI$1124,34,FALSE)</f>
        <v>12.606445802383492</v>
      </c>
      <c r="F584" s="26">
        <f>VLOOKUP(A584,'Índice de riesgo'!$A$2:$T$1123,19,FALSE)</f>
        <v>15.638682282858134</v>
      </c>
      <c r="G584" s="31">
        <f t="shared" si="18"/>
        <v>85.298032818705664</v>
      </c>
      <c r="H584" s="40">
        <f t="shared" si="19"/>
        <v>50.75315779077475</v>
      </c>
      <c r="I584" s="1">
        <v>583</v>
      </c>
    </row>
    <row r="585" spans="1:9" x14ac:dyDescent="0.25">
      <c r="A585" s="1">
        <v>15740</v>
      </c>
      <c r="B585" s="1" t="s">
        <v>734</v>
      </c>
      <c r="C585" s="1">
        <v>15</v>
      </c>
      <c r="D585" s="1" t="s">
        <v>827</v>
      </c>
      <c r="E585" s="26">
        <f>VLOOKUP(A585,'Índice de capacidades'!$A$3:$AI$1124,34,FALSE)</f>
        <v>9.0724789759185747</v>
      </c>
      <c r="F585" s="26">
        <f>VLOOKUP(A585,'Índice de riesgo'!$A$2:$T$1123,19,FALSE)</f>
        <v>15.170574446717636</v>
      </c>
      <c r="G585" s="31">
        <f t="shared" si="18"/>
        <v>85.313195429947172</v>
      </c>
      <c r="H585" s="40">
        <f t="shared" si="19"/>
        <v>50.744403653092853</v>
      </c>
      <c r="I585" s="1">
        <v>584</v>
      </c>
    </row>
    <row r="586" spans="1:9" x14ac:dyDescent="0.25">
      <c r="A586" s="1">
        <v>68418</v>
      </c>
      <c r="B586" s="1" t="s">
        <v>714</v>
      </c>
      <c r="C586" s="1">
        <v>68</v>
      </c>
      <c r="D586" s="1" t="s">
        <v>350</v>
      </c>
      <c r="E586" s="26">
        <f>VLOOKUP(A586,'Índice de capacidades'!$A$3:$AI$1124,34,FALSE)</f>
        <v>18.434352884234016</v>
      </c>
      <c r="F586" s="26">
        <f>VLOOKUP(A586,'Índice de riesgo'!$A$2:$T$1123,19,FALSE)</f>
        <v>16.649900601714247</v>
      </c>
      <c r="G586" s="31">
        <f t="shared" si="18"/>
        <v>85.3643042258565</v>
      </c>
      <c r="H586" s="40">
        <f t="shared" si="19"/>
        <v>50.714895976016635</v>
      </c>
      <c r="I586" s="1">
        <v>585</v>
      </c>
    </row>
    <row r="587" spans="1:9" x14ac:dyDescent="0.25">
      <c r="A587" s="1">
        <v>5895</v>
      </c>
      <c r="B587" s="1" t="s">
        <v>158</v>
      </c>
      <c r="C587" s="1">
        <v>5</v>
      </c>
      <c r="D587" s="1" t="s">
        <v>15</v>
      </c>
      <c r="E587" s="26">
        <f>VLOOKUP(A587,'Índice de capacidades'!$A$3:$AI$1124,34,FALSE)</f>
        <v>23.117271617481428</v>
      </c>
      <c r="F587" s="26">
        <f>VLOOKUP(A587,'Índice de riesgo'!$A$2:$T$1123,19,FALSE)</f>
        <v>17.823720552985577</v>
      </c>
      <c r="G587" s="31">
        <f t="shared" si="18"/>
        <v>85.365971855243458</v>
      </c>
      <c r="H587" s="40">
        <f t="shared" si="19"/>
        <v>50.713933169741175</v>
      </c>
      <c r="I587" s="1">
        <v>586</v>
      </c>
    </row>
    <row r="588" spans="1:9" x14ac:dyDescent="0.25">
      <c r="A588" s="1">
        <v>52573</v>
      </c>
      <c r="B588" s="1" t="s">
        <v>577</v>
      </c>
      <c r="C588" s="1">
        <v>52</v>
      </c>
      <c r="D588" s="1" t="s">
        <v>18</v>
      </c>
      <c r="E588" s="26">
        <f>VLOOKUP(A588,'Índice de capacidades'!$A$3:$AI$1124,34,FALSE)</f>
        <v>23.204330987419837</v>
      </c>
      <c r="F588" s="26">
        <f>VLOOKUP(A588,'Índice de riesgo'!$A$2:$T$1123,19,FALSE)</f>
        <v>17.818324092683266</v>
      </c>
      <c r="G588" s="31">
        <f t="shared" si="18"/>
        <v>85.394782226486043</v>
      </c>
      <c r="H588" s="40">
        <f t="shared" si="19"/>
        <v>50.697299494148808</v>
      </c>
      <c r="I588" s="1">
        <v>587</v>
      </c>
    </row>
    <row r="589" spans="1:9" x14ac:dyDescent="0.25">
      <c r="A589" s="1">
        <v>25040</v>
      </c>
      <c r="B589" s="1" t="s">
        <v>644</v>
      </c>
      <c r="C589" s="1">
        <v>25</v>
      </c>
      <c r="D589" s="1" t="s">
        <v>61</v>
      </c>
      <c r="E589" s="26">
        <f>VLOOKUP(A589,'Índice de capacidades'!$A$3:$AI$1124,34,FALSE)</f>
        <v>30.523672675074025</v>
      </c>
      <c r="F589" s="26">
        <f>VLOOKUP(A589,'Índice de riesgo'!$A$2:$T$1123,19,FALSE)</f>
        <v>20.245850769579189</v>
      </c>
      <c r="G589" s="31">
        <f t="shared" si="18"/>
        <v>85.395660973162407</v>
      </c>
      <c r="H589" s="40">
        <f t="shared" si="19"/>
        <v>50.696792149518664</v>
      </c>
      <c r="I589" s="1">
        <v>588</v>
      </c>
    </row>
    <row r="590" spans="1:9" x14ac:dyDescent="0.25">
      <c r="A590" s="1">
        <v>27413</v>
      </c>
      <c r="B590" s="1" t="s">
        <v>297</v>
      </c>
      <c r="C590" s="1">
        <v>27</v>
      </c>
      <c r="D590" s="1" t="s">
        <v>1145</v>
      </c>
      <c r="E590" s="26">
        <f>VLOOKUP(A590,'Índice de capacidades'!$A$3:$AI$1124,34,FALSE)</f>
        <v>6.5674141484178437</v>
      </c>
      <c r="F590" s="26">
        <f>VLOOKUP(A590,'Índice de riesgo'!$A$2:$T$1123,19,FALSE)</f>
        <v>14.824328080872837</v>
      </c>
      <c r="G590" s="31">
        <f t="shared" si="18"/>
        <v>85.428484801450324</v>
      </c>
      <c r="H590" s="40">
        <f t="shared" si="19"/>
        <v>50.677841303420799</v>
      </c>
      <c r="I590" s="1">
        <v>589</v>
      </c>
    </row>
    <row r="591" spans="1:9" x14ac:dyDescent="0.25">
      <c r="A591" s="1">
        <v>86320</v>
      </c>
      <c r="B591" s="1" t="s">
        <v>652</v>
      </c>
      <c r="C591" s="1">
        <v>86</v>
      </c>
      <c r="D591" s="1" t="s">
        <v>513</v>
      </c>
      <c r="E591" s="26">
        <f>VLOOKUP(A591,'Índice de capacidades'!$A$3:$AI$1124,34,FALSE)</f>
        <v>24.011693780881206</v>
      </c>
      <c r="F591" s="26">
        <f>VLOOKUP(A591,'Índice de riesgo'!$A$2:$T$1123,19,FALSE)</f>
        <v>18.015093915107311</v>
      </c>
      <c r="G591" s="31">
        <f t="shared" si="18"/>
        <v>85.428837426102689</v>
      </c>
      <c r="H591" s="40">
        <f t="shared" si="19"/>
        <v>50.677637715482838</v>
      </c>
      <c r="I591" s="1">
        <v>590</v>
      </c>
    </row>
    <row r="592" spans="1:9" x14ac:dyDescent="0.25">
      <c r="A592" s="1">
        <v>15189</v>
      </c>
      <c r="B592" s="1" t="s">
        <v>459</v>
      </c>
      <c r="C592" s="1">
        <v>15</v>
      </c>
      <c r="D592" s="1" t="s">
        <v>827</v>
      </c>
      <c r="E592" s="26">
        <f>VLOOKUP(A592,'Índice de capacidades'!$A$3:$AI$1124,34,FALSE)</f>
        <v>20.083970693097044</v>
      </c>
      <c r="F592" s="26">
        <f>VLOOKUP(A592,'Índice de riesgo'!$A$2:$T$1123,19,FALSE)</f>
        <v>16.808066878875188</v>
      </c>
      <c r="G592" s="31">
        <f t="shared" si="18"/>
        <v>85.581911729236822</v>
      </c>
      <c r="H592" s="40">
        <f t="shared" si="19"/>
        <v>50.589260225362331</v>
      </c>
      <c r="I592" s="1">
        <v>591</v>
      </c>
    </row>
    <row r="593" spans="1:9" x14ac:dyDescent="0.25">
      <c r="A593" s="1">
        <v>41006</v>
      </c>
      <c r="B593" s="1" t="s">
        <v>229</v>
      </c>
      <c r="C593" s="1">
        <v>41</v>
      </c>
      <c r="D593" s="1" t="s">
        <v>99</v>
      </c>
      <c r="E593" s="26">
        <f>VLOOKUP(A593,'Índice de capacidades'!$A$3:$AI$1124,34,FALSE)</f>
        <v>7.7111689585263914</v>
      </c>
      <c r="F593" s="26">
        <f>VLOOKUP(A593,'Índice de riesgo'!$A$2:$T$1123,19,FALSE)</f>
        <v>14.691623687447436</v>
      </c>
      <c r="G593" s="31">
        <f t="shared" si="18"/>
        <v>85.656180137752003</v>
      </c>
      <c r="H593" s="40">
        <f t="shared" si="19"/>
        <v>50.546381339713811</v>
      </c>
      <c r="I593" s="1">
        <v>592</v>
      </c>
    </row>
    <row r="594" spans="1:9" x14ac:dyDescent="0.25">
      <c r="A594" s="1">
        <v>85325</v>
      </c>
      <c r="B594" s="1" t="s">
        <v>409</v>
      </c>
      <c r="C594" s="1">
        <v>85</v>
      </c>
      <c r="D594" s="1" t="s">
        <v>114</v>
      </c>
      <c r="E594" s="26">
        <f>VLOOKUP(A594,'Índice de capacidades'!$A$3:$AI$1124,34,FALSE)</f>
        <v>50.376802846266742</v>
      </c>
      <c r="F594" s="26">
        <f>VLOOKUP(A594,'Índice de riesgo'!$A$2:$T$1123,19,FALSE)</f>
        <v>30.682980025963907</v>
      </c>
      <c r="G594" s="31">
        <f t="shared" si="18"/>
        <v>85.689389792975817</v>
      </c>
      <c r="H594" s="40">
        <f t="shared" si="19"/>
        <v>50.527207736330638</v>
      </c>
      <c r="I594" s="1">
        <v>593</v>
      </c>
    </row>
    <row r="595" spans="1:9" x14ac:dyDescent="0.25">
      <c r="A595" s="1">
        <v>5250</v>
      </c>
      <c r="B595" s="1" t="s">
        <v>20</v>
      </c>
      <c r="C595" s="1">
        <v>5</v>
      </c>
      <c r="D595" s="1" t="s">
        <v>15</v>
      </c>
      <c r="E595" s="26">
        <f>VLOOKUP(A595,'Índice de capacidades'!$A$3:$AI$1124,34,FALSE)</f>
        <v>15.523853689753075</v>
      </c>
      <c r="F595" s="26">
        <f>VLOOKUP(A595,'Índice de riesgo'!$A$2:$T$1123,19,FALSE)</f>
        <v>15.720771536618534</v>
      </c>
      <c r="G595" s="31">
        <f t="shared" si="18"/>
        <v>85.697015022483185</v>
      </c>
      <c r="H595" s="40">
        <f t="shared" si="19"/>
        <v>50.522805308021937</v>
      </c>
      <c r="I595" s="1">
        <v>594</v>
      </c>
    </row>
    <row r="596" spans="1:9" x14ac:dyDescent="0.25">
      <c r="A596" s="1">
        <v>5792</v>
      </c>
      <c r="B596" s="1" t="s">
        <v>650</v>
      </c>
      <c r="C596" s="1">
        <v>5</v>
      </c>
      <c r="D596" s="1" t="s">
        <v>15</v>
      </c>
      <c r="E596" s="26">
        <f>VLOOKUP(A596,'Índice de capacidades'!$A$3:$AI$1124,34,FALSE)</f>
        <v>28.89985003506807</v>
      </c>
      <c r="F596" s="26">
        <f>VLOOKUP(A596,'Índice de riesgo'!$A$2:$T$1123,19,FALSE)</f>
        <v>19.316741028733006</v>
      </c>
      <c r="G596" s="31">
        <f t="shared" si="18"/>
        <v>85.702914829508344</v>
      </c>
      <c r="H596" s="40">
        <f t="shared" si="19"/>
        <v>50.519399052847788</v>
      </c>
      <c r="I596" s="1">
        <v>595</v>
      </c>
    </row>
    <row r="597" spans="1:9" x14ac:dyDescent="0.25">
      <c r="A597" s="1">
        <v>25168</v>
      </c>
      <c r="B597" s="1" t="s">
        <v>670</v>
      </c>
      <c r="C597" s="1">
        <v>25</v>
      </c>
      <c r="D597" s="1" t="s">
        <v>61</v>
      </c>
      <c r="E597" s="26">
        <f>VLOOKUP(A597,'Índice de capacidades'!$A$3:$AI$1124,34,FALSE)</f>
        <v>10.206090561500121</v>
      </c>
      <c r="F597" s="26">
        <f>VLOOKUP(A597,'Índice de riesgo'!$A$2:$T$1123,19,FALSE)</f>
        <v>14.873018685320796</v>
      </c>
      <c r="G597" s="31">
        <f t="shared" si="18"/>
        <v>85.736615470283652</v>
      </c>
      <c r="H597" s="40">
        <f t="shared" si="19"/>
        <v>50.499941978824303</v>
      </c>
      <c r="I597" s="1">
        <v>596</v>
      </c>
    </row>
    <row r="598" spans="1:9" x14ac:dyDescent="0.25">
      <c r="A598" s="1">
        <v>25815</v>
      </c>
      <c r="B598" s="1" t="s">
        <v>715</v>
      </c>
      <c r="C598" s="1">
        <v>25</v>
      </c>
      <c r="D598" s="1" t="s">
        <v>61</v>
      </c>
      <c r="E598" s="26">
        <f>VLOOKUP(A598,'Índice de capacidades'!$A$3:$AI$1124,34,FALSE)</f>
        <v>20.158835985274504</v>
      </c>
      <c r="F598" s="26">
        <f>VLOOKUP(A598,'Índice de riesgo'!$A$2:$T$1123,19,FALSE)</f>
        <v>16.661346458053011</v>
      </c>
      <c r="G598" s="31">
        <f t="shared" si="18"/>
        <v>85.742112421294308</v>
      </c>
      <c r="H598" s="40">
        <f t="shared" si="19"/>
        <v>50.496768312678576</v>
      </c>
      <c r="I598" s="1">
        <v>597</v>
      </c>
    </row>
    <row r="599" spans="1:9" x14ac:dyDescent="0.25">
      <c r="A599" s="1">
        <v>25245</v>
      </c>
      <c r="B599" s="1" t="s">
        <v>653</v>
      </c>
      <c r="C599" s="1">
        <v>25</v>
      </c>
      <c r="D599" s="1" t="s">
        <v>61</v>
      </c>
      <c r="E599" s="26">
        <f>VLOOKUP(A599,'Índice de capacidades'!$A$3:$AI$1124,34,FALSE)</f>
        <v>29.37334209609223</v>
      </c>
      <c r="F599" s="26">
        <f>VLOOKUP(A599,'Índice de riesgo'!$A$2:$T$1123,19,FALSE)</f>
        <v>19.401301768361733</v>
      </c>
      <c r="G599" s="31">
        <f t="shared" si="18"/>
        <v>85.784284006621832</v>
      </c>
      <c r="H599" s="40">
        <f t="shared" si="19"/>
        <v>50.472420536537577</v>
      </c>
      <c r="I599" s="1">
        <v>598</v>
      </c>
    </row>
    <row r="600" spans="1:9" x14ac:dyDescent="0.25">
      <c r="A600" s="1">
        <v>13620</v>
      </c>
      <c r="B600" s="1" t="s">
        <v>1106</v>
      </c>
      <c r="C600" s="1">
        <v>13</v>
      </c>
      <c r="D600" s="1" t="s">
        <v>222</v>
      </c>
      <c r="E600" s="26">
        <f>VLOOKUP(A600,'Índice de capacidades'!$A$3:$AI$1124,34,FALSE)</f>
        <v>10.474515873127343</v>
      </c>
      <c r="F600" s="26">
        <f>VLOOKUP(A600,'Índice de riesgo'!$A$2:$T$1123,19,FALSE)</f>
        <v>14.855280444634236</v>
      </c>
      <c r="G600" s="31">
        <f t="shared" si="18"/>
        <v>85.786588409484395</v>
      </c>
      <c r="H600" s="40">
        <f t="shared" si="19"/>
        <v>50.471090088924555</v>
      </c>
      <c r="I600" s="1">
        <v>599</v>
      </c>
    </row>
    <row r="601" spans="1:9" x14ac:dyDescent="0.25">
      <c r="A601" s="1">
        <v>68368</v>
      </c>
      <c r="B601" s="1" t="s">
        <v>897</v>
      </c>
      <c r="C601" s="1">
        <v>68</v>
      </c>
      <c r="D601" s="1" t="s">
        <v>350</v>
      </c>
      <c r="E601" s="26">
        <f>VLOOKUP(A601,'Índice de capacidades'!$A$3:$AI$1124,34,FALSE)</f>
        <v>23.155361775161921</v>
      </c>
      <c r="F601" s="26">
        <f>VLOOKUP(A601,'Índice de riesgo'!$A$2:$T$1123,19,FALSE)</f>
        <v>17.367442515269161</v>
      </c>
      <c r="G601" s="31">
        <f t="shared" si="18"/>
        <v>85.815559984224166</v>
      </c>
      <c r="H601" s="40">
        <f t="shared" si="19"/>
        <v>50.454363342449703</v>
      </c>
      <c r="I601" s="1">
        <v>600</v>
      </c>
    </row>
    <row r="602" spans="1:9" x14ac:dyDescent="0.25">
      <c r="A602" s="1">
        <v>15087</v>
      </c>
      <c r="B602" s="1" t="s">
        <v>663</v>
      </c>
      <c r="C602" s="1">
        <v>15</v>
      </c>
      <c r="D602" s="1" t="s">
        <v>827</v>
      </c>
      <c r="E602" s="26">
        <f>VLOOKUP(A602,'Índice de capacidades'!$A$3:$AI$1124,34,FALSE)</f>
        <v>27.939400025423982</v>
      </c>
      <c r="F602" s="26">
        <f>VLOOKUP(A602,'Índice de riesgo'!$A$2:$T$1123,19,FALSE)</f>
        <v>18.721913056787503</v>
      </c>
      <c r="G602" s="31">
        <f t="shared" si="18"/>
        <v>85.946131331951591</v>
      </c>
      <c r="H602" s="40">
        <f t="shared" si="19"/>
        <v>50.378977939690813</v>
      </c>
      <c r="I602" s="1">
        <v>601</v>
      </c>
    </row>
    <row r="603" spans="1:9" x14ac:dyDescent="0.25">
      <c r="A603" s="1">
        <v>52560</v>
      </c>
      <c r="B603" s="1" t="s">
        <v>678</v>
      </c>
      <c r="C603" s="1">
        <v>52</v>
      </c>
      <c r="D603" s="1" t="s">
        <v>18</v>
      </c>
      <c r="E603" s="26">
        <f>VLOOKUP(A603,'Índice de capacidades'!$A$3:$AI$1124,34,FALSE)</f>
        <v>13.626598663701719</v>
      </c>
      <c r="F603" s="26">
        <f>VLOOKUP(A603,'Índice de riesgo'!$A$2:$T$1123,19,FALSE)</f>
        <v>14.967818619880202</v>
      </c>
      <c r="G603" s="31">
        <f t="shared" si="18"/>
        <v>86.117106671109141</v>
      </c>
      <c r="H603" s="40">
        <f t="shared" si="19"/>
        <v>50.28026528160342</v>
      </c>
      <c r="I603" s="1">
        <v>602</v>
      </c>
    </row>
    <row r="604" spans="1:9" x14ac:dyDescent="0.25">
      <c r="A604" s="1">
        <v>17495</v>
      </c>
      <c r="B604" s="1" t="s">
        <v>161</v>
      </c>
      <c r="C604" s="1">
        <v>17</v>
      </c>
      <c r="D604" s="1" t="s">
        <v>96</v>
      </c>
      <c r="E604" s="26">
        <f>VLOOKUP(A604,'Índice de capacidades'!$A$3:$AI$1124,34,FALSE)</f>
        <v>50.554546853024775</v>
      </c>
      <c r="F604" s="26">
        <f>VLOOKUP(A604,'Índice de riesgo'!$A$2:$T$1123,19,FALSE)</f>
        <v>30.25102721084869</v>
      </c>
      <c r="G604" s="31">
        <f t="shared" si="18"/>
        <v>86.143377067865444</v>
      </c>
      <c r="H604" s="40">
        <f t="shared" si="19"/>
        <v>50.265098060964441</v>
      </c>
      <c r="I604" s="1">
        <v>603</v>
      </c>
    </row>
    <row r="605" spans="1:9" x14ac:dyDescent="0.25">
      <c r="A605" s="1">
        <v>63212</v>
      </c>
      <c r="B605" s="1" t="s">
        <v>410</v>
      </c>
      <c r="C605" s="1">
        <v>63</v>
      </c>
      <c r="D605" s="1" t="s">
        <v>1184</v>
      </c>
      <c r="E605" s="26">
        <f>VLOOKUP(A605,'Índice de capacidades'!$A$3:$AI$1124,34,FALSE)</f>
        <v>25.588825624000673</v>
      </c>
      <c r="F605" s="26">
        <f>VLOOKUP(A605,'Índice de riesgo'!$A$2:$T$1123,19,FALSE)</f>
        <v>17.70254217089089</v>
      </c>
      <c r="G605" s="31">
        <f t="shared" si="18"/>
        <v>86.183870660057423</v>
      </c>
      <c r="H605" s="40">
        <f t="shared" si="19"/>
        <v>50.241719074611957</v>
      </c>
      <c r="I605" s="1">
        <v>604</v>
      </c>
    </row>
    <row r="606" spans="1:9" x14ac:dyDescent="0.25">
      <c r="A606" s="1">
        <v>25019</v>
      </c>
      <c r="B606" s="1" t="s">
        <v>606</v>
      </c>
      <c r="C606" s="1">
        <v>25</v>
      </c>
      <c r="D606" s="1" t="s">
        <v>61</v>
      </c>
      <c r="E606" s="26">
        <f>VLOOKUP(A606,'Índice de capacidades'!$A$3:$AI$1124,34,FALSE)</f>
        <v>34.740671272267498</v>
      </c>
      <c r="F606" s="26">
        <f>VLOOKUP(A606,'Índice de riesgo'!$A$2:$T$1123,19,FALSE)</f>
        <v>21.112349721379999</v>
      </c>
      <c r="G606" s="31">
        <f t="shared" si="18"/>
        <v>86.198466383860961</v>
      </c>
      <c r="H606" s="40">
        <f t="shared" si="19"/>
        <v>50.233292229544965</v>
      </c>
      <c r="I606" s="1">
        <v>605</v>
      </c>
    </row>
    <row r="607" spans="1:9" x14ac:dyDescent="0.25">
      <c r="A607" s="1">
        <v>68861</v>
      </c>
      <c r="B607" s="1" t="s">
        <v>915</v>
      </c>
      <c r="C607" s="1">
        <v>68</v>
      </c>
      <c r="D607" s="1" t="s">
        <v>350</v>
      </c>
      <c r="E607" s="26">
        <f>VLOOKUP(A607,'Índice de capacidades'!$A$3:$AI$1124,34,FALSE)</f>
        <v>40.709603558048066</v>
      </c>
      <c r="F607" s="26">
        <f>VLOOKUP(A607,'Índice de riesgo'!$A$2:$T$1123,19,FALSE)</f>
        <v>24.003221654915734</v>
      </c>
      <c r="G607" s="31">
        <f t="shared" si="18"/>
        <v>86.213584432415928</v>
      </c>
      <c r="H607" s="40">
        <f t="shared" si="19"/>
        <v>50.22456382014213</v>
      </c>
      <c r="I607" s="1">
        <v>606</v>
      </c>
    </row>
    <row r="608" spans="1:9" x14ac:dyDescent="0.25">
      <c r="A608" s="1">
        <v>76233</v>
      </c>
      <c r="B608" s="1" t="s">
        <v>632</v>
      </c>
      <c r="C608" s="1">
        <v>76</v>
      </c>
      <c r="D608" s="1" t="s">
        <v>57</v>
      </c>
      <c r="E608" s="26">
        <f>VLOOKUP(A608,'Índice de capacidades'!$A$3:$AI$1124,34,FALSE)</f>
        <v>15.109491138267947</v>
      </c>
      <c r="F608" s="26">
        <f>VLOOKUP(A608,'Índice de riesgo'!$A$2:$T$1123,19,FALSE)</f>
        <v>15.057568211136644</v>
      </c>
      <c r="G608" s="31">
        <f t="shared" si="18"/>
        <v>86.275798696176111</v>
      </c>
      <c r="H608" s="40">
        <f t="shared" si="19"/>
        <v>50.188644398212759</v>
      </c>
      <c r="I608" s="1">
        <v>607</v>
      </c>
    </row>
    <row r="609" spans="1:9" x14ac:dyDescent="0.25">
      <c r="A609" s="1">
        <v>85230</v>
      </c>
      <c r="B609" s="1" t="s">
        <v>113</v>
      </c>
      <c r="C609" s="1">
        <v>85</v>
      </c>
      <c r="D609" s="1" t="s">
        <v>114</v>
      </c>
      <c r="E609" s="26">
        <f>VLOOKUP(A609,'Índice de capacidades'!$A$3:$AI$1124,34,FALSE)</f>
        <v>71.745287200645379</v>
      </c>
      <c r="F609" s="26">
        <f>VLOOKUP(A609,'Índice de riesgo'!$A$2:$T$1123,19,FALSE)</f>
        <v>51.831539090183867</v>
      </c>
      <c r="G609" s="31">
        <f t="shared" si="18"/>
        <v>86.415200410133721</v>
      </c>
      <c r="H609" s="40">
        <f t="shared" si="19"/>
        <v>50.10816078113384</v>
      </c>
      <c r="I609" s="1">
        <v>608</v>
      </c>
    </row>
    <row r="610" spans="1:9" x14ac:dyDescent="0.25">
      <c r="A610" s="1">
        <v>13052</v>
      </c>
      <c r="B610" s="1" t="s">
        <v>716</v>
      </c>
      <c r="C610" s="1">
        <v>13</v>
      </c>
      <c r="D610" s="1" t="s">
        <v>222</v>
      </c>
      <c r="E610" s="26">
        <f>VLOOKUP(A610,'Índice de capacidades'!$A$3:$AI$1124,34,FALSE)</f>
        <v>22.708125825642455</v>
      </c>
      <c r="F610" s="26">
        <f>VLOOKUP(A610,'Índice de riesgo'!$A$2:$T$1123,19,FALSE)</f>
        <v>16.592001477398775</v>
      </c>
      <c r="G610" s="31">
        <f t="shared" si="18"/>
        <v>86.443930938264586</v>
      </c>
      <c r="H610" s="40">
        <f t="shared" si="19"/>
        <v>50.091573202983518</v>
      </c>
      <c r="I610" s="1">
        <v>609</v>
      </c>
    </row>
    <row r="611" spans="1:9" x14ac:dyDescent="0.25">
      <c r="A611" s="1">
        <v>76736</v>
      </c>
      <c r="B611" s="1" t="s">
        <v>453</v>
      </c>
      <c r="C611" s="1">
        <v>76</v>
      </c>
      <c r="D611" s="1" t="s">
        <v>57</v>
      </c>
      <c r="E611" s="26">
        <f>VLOOKUP(A611,'Índice de capacidades'!$A$3:$AI$1124,34,FALSE)</f>
        <v>18.017977293279728</v>
      </c>
      <c r="F611" s="26">
        <f>VLOOKUP(A611,'Índice de riesgo'!$A$2:$T$1123,19,FALSE)</f>
        <v>15.444261658619773</v>
      </c>
      <c r="G611" s="31">
        <f t="shared" si="18"/>
        <v>86.454151966213288</v>
      </c>
      <c r="H611" s="40">
        <f t="shared" si="19"/>
        <v>50.085672089745948</v>
      </c>
      <c r="I611" s="1">
        <v>610</v>
      </c>
    </row>
    <row r="612" spans="1:9" x14ac:dyDescent="0.25">
      <c r="A612" s="1">
        <v>19532</v>
      </c>
      <c r="B612" s="1" t="s">
        <v>1125</v>
      </c>
      <c r="C612" s="1">
        <v>19</v>
      </c>
      <c r="D612" s="1" t="s">
        <v>80</v>
      </c>
      <c r="E612" s="26">
        <f>VLOOKUP(A612,'Índice de capacidades'!$A$3:$AI$1124,34,FALSE)</f>
        <v>19.172133192265065</v>
      </c>
      <c r="F612" s="26">
        <f>VLOOKUP(A612,'Índice de riesgo'!$A$2:$T$1123,19,FALSE)</f>
        <v>15.633833215201994</v>
      </c>
      <c r="G612" s="31">
        <f t="shared" si="18"/>
        <v>86.517170487148434</v>
      </c>
      <c r="H612" s="40">
        <f t="shared" si="19"/>
        <v>50.049288329720113</v>
      </c>
      <c r="I612" s="1">
        <v>611</v>
      </c>
    </row>
    <row r="613" spans="1:9" x14ac:dyDescent="0.25">
      <c r="A613" s="1">
        <v>13810</v>
      </c>
      <c r="B613" s="1" t="s">
        <v>1108</v>
      </c>
      <c r="C613" s="1">
        <v>13</v>
      </c>
      <c r="D613" s="1" t="s">
        <v>222</v>
      </c>
      <c r="E613" s="26">
        <f>VLOOKUP(A613,'Índice de capacidades'!$A$3:$AI$1124,34,FALSE)</f>
        <v>6.3009556393582997</v>
      </c>
      <c r="F613" s="26">
        <f>VLOOKUP(A613,'Índice de riesgo'!$A$2:$T$1123,19,FALSE)</f>
        <v>13.662768535773889</v>
      </c>
      <c r="G613" s="31">
        <f t="shared" si="18"/>
        <v>86.566850346287382</v>
      </c>
      <c r="H613" s="40">
        <f t="shared" si="19"/>
        <v>50.020605649672923</v>
      </c>
      <c r="I613" s="1">
        <v>612</v>
      </c>
    </row>
    <row r="614" spans="1:9" x14ac:dyDescent="0.25">
      <c r="A614" s="1">
        <v>5364</v>
      </c>
      <c r="B614" s="1" t="s">
        <v>682</v>
      </c>
      <c r="C614" s="1">
        <v>5</v>
      </c>
      <c r="D614" s="1" t="s">
        <v>15</v>
      </c>
      <c r="E614" s="26">
        <f>VLOOKUP(A614,'Índice de capacidades'!$A$3:$AI$1124,34,FALSE)</f>
        <v>25.323403119267184</v>
      </c>
      <c r="F614" s="26">
        <f>VLOOKUP(A614,'Índice de riesgo'!$A$2:$T$1123,19,FALSE)</f>
        <v>17.20948494387607</v>
      </c>
      <c r="G614" s="31">
        <f t="shared" si="18"/>
        <v>86.576810571880003</v>
      </c>
      <c r="H614" s="40">
        <f t="shared" si="19"/>
        <v>50.014855110745835</v>
      </c>
      <c r="I614" s="1">
        <v>613</v>
      </c>
    </row>
    <row r="615" spans="1:9" x14ac:dyDescent="0.25">
      <c r="A615" s="1">
        <v>68235</v>
      </c>
      <c r="B615" s="1" t="s">
        <v>1186</v>
      </c>
      <c r="C615" s="1">
        <v>68</v>
      </c>
      <c r="D615" s="1" t="s">
        <v>350</v>
      </c>
      <c r="E615" s="26">
        <f>VLOOKUP(A615,'Índice de capacidades'!$A$3:$AI$1124,34,FALSE)</f>
        <v>28.446339452860215</v>
      </c>
      <c r="F615" s="26">
        <f>VLOOKUP(A615,'Índice de riesgo'!$A$2:$T$1123,19,FALSE)</f>
        <v>18.205405124345926</v>
      </c>
      <c r="G615" s="31">
        <f t="shared" si="18"/>
        <v>86.599942142819742</v>
      </c>
      <c r="H615" s="40">
        <f t="shared" si="19"/>
        <v>50.001500092037013</v>
      </c>
      <c r="I615" s="1">
        <v>614</v>
      </c>
    </row>
    <row r="616" spans="1:9" x14ac:dyDescent="0.25">
      <c r="A616" s="1">
        <v>5120</v>
      </c>
      <c r="B616" s="1" t="s">
        <v>425</v>
      </c>
      <c r="C616" s="1">
        <v>5</v>
      </c>
      <c r="D616" s="1" t="s">
        <v>15</v>
      </c>
      <c r="E616" s="26">
        <f>VLOOKUP(A616,'Índice de capacidades'!$A$3:$AI$1124,34,FALSE)</f>
        <v>7.9038479256398464</v>
      </c>
      <c r="F616" s="26">
        <f>VLOOKUP(A616,'Índice de riesgo'!$A$2:$T$1123,19,FALSE)</f>
        <v>13.695328646302146</v>
      </c>
      <c r="G616" s="31">
        <f t="shared" si="18"/>
        <v>86.665835884167393</v>
      </c>
      <c r="H616" s="40">
        <f t="shared" si="19"/>
        <v>49.963456322732029</v>
      </c>
      <c r="I616" s="1">
        <v>615</v>
      </c>
    </row>
    <row r="617" spans="1:9" x14ac:dyDescent="0.25">
      <c r="A617" s="1">
        <v>5660</v>
      </c>
      <c r="B617" s="1" t="s">
        <v>170</v>
      </c>
      <c r="C617" s="1">
        <v>5</v>
      </c>
      <c r="D617" s="1" t="s">
        <v>15</v>
      </c>
      <c r="E617" s="26">
        <f>VLOOKUP(A617,'Índice de capacidades'!$A$3:$AI$1124,34,FALSE)</f>
        <v>22.8852608882904</v>
      </c>
      <c r="F617" s="26">
        <f>VLOOKUP(A617,'Índice de riesgo'!$A$2:$T$1123,19,FALSE)</f>
        <v>16.40147513648343</v>
      </c>
      <c r="G617" s="31">
        <f t="shared" si="18"/>
        <v>86.674382174210578</v>
      </c>
      <c r="H617" s="40">
        <f t="shared" si="19"/>
        <v>49.958522119875013</v>
      </c>
      <c r="I617" s="1">
        <v>616</v>
      </c>
    </row>
    <row r="618" spans="1:9" x14ac:dyDescent="0.25">
      <c r="A618" s="1">
        <v>52418</v>
      </c>
      <c r="B618" s="1" t="s">
        <v>1173</v>
      </c>
      <c r="C618" s="1">
        <v>52</v>
      </c>
      <c r="D618" s="1" t="s">
        <v>18</v>
      </c>
      <c r="E618" s="26">
        <f>VLOOKUP(A618,'Índice de capacidades'!$A$3:$AI$1124,34,FALSE)</f>
        <v>16.585244012060024</v>
      </c>
      <c r="F618" s="26">
        <f>VLOOKUP(A618,'Índice de riesgo'!$A$2:$T$1123,19,FALSE)</f>
        <v>14.832486760030655</v>
      </c>
      <c r="G618" s="31">
        <f t="shared" si="18"/>
        <v>86.767365007933279</v>
      </c>
      <c r="H618" s="40">
        <f t="shared" si="19"/>
        <v>49.904838455795208</v>
      </c>
      <c r="I618" s="1">
        <v>617</v>
      </c>
    </row>
    <row r="619" spans="1:9" x14ac:dyDescent="0.25">
      <c r="A619" s="1">
        <v>25181</v>
      </c>
      <c r="B619" s="1" t="s">
        <v>705</v>
      </c>
      <c r="C619" s="1">
        <v>25</v>
      </c>
      <c r="D619" s="1" t="s">
        <v>61</v>
      </c>
      <c r="E619" s="26">
        <f>VLOOKUP(A619,'Índice de capacidades'!$A$3:$AI$1124,34,FALSE)</f>
        <v>23.484442076747005</v>
      </c>
      <c r="F619" s="26">
        <f>VLOOKUP(A619,'Índice de riesgo'!$A$2:$T$1123,19,FALSE)</f>
        <v>16.381011000522307</v>
      </c>
      <c r="G619" s="31">
        <f t="shared" si="18"/>
        <v>86.854213144503575</v>
      </c>
      <c r="H619" s="40">
        <f t="shared" si="19"/>
        <v>49.854696660767729</v>
      </c>
      <c r="I619" s="1">
        <v>618</v>
      </c>
    </row>
    <row r="620" spans="1:9" x14ac:dyDescent="0.25">
      <c r="A620" s="1">
        <v>52036</v>
      </c>
      <c r="B620" s="1" t="s">
        <v>1167</v>
      </c>
      <c r="C620" s="1">
        <v>52</v>
      </c>
      <c r="D620" s="1" t="s">
        <v>18</v>
      </c>
      <c r="E620" s="26">
        <f>VLOOKUP(A620,'Índice de capacidades'!$A$3:$AI$1124,34,FALSE)</f>
        <v>18.417742097620337</v>
      </c>
      <c r="F620" s="26">
        <f>VLOOKUP(A620,'Índice de riesgo'!$A$2:$T$1123,19,FALSE)</f>
        <v>15.081975545669401</v>
      </c>
      <c r="G620" s="31">
        <f t="shared" si="18"/>
        <v>86.892370788238637</v>
      </c>
      <c r="H620" s="40">
        <f t="shared" si="19"/>
        <v>49.832666334885644</v>
      </c>
      <c r="I620" s="1">
        <v>619</v>
      </c>
    </row>
    <row r="621" spans="1:9" x14ac:dyDescent="0.25">
      <c r="A621" s="1">
        <v>5501</v>
      </c>
      <c r="B621" s="1" t="s">
        <v>634</v>
      </c>
      <c r="C621" s="1">
        <v>5</v>
      </c>
      <c r="D621" s="1" t="s">
        <v>15</v>
      </c>
      <c r="E621" s="26">
        <f>VLOOKUP(A621,'Índice de capacidades'!$A$3:$AI$1124,34,FALSE)</f>
        <v>28.17265422100974</v>
      </c>
      <c r="F621" s="26">
        <f>VLOOKUP(A621,'Índice de riesgo'!$A$2:$T$1123,19,FALSE)</f>
        <v>17.772960387822629</v>
      </c>
      <c r="G621" s="31">
        <f t="shared" si="18"/>
        <v>86.919413764930368</v>
      </c>
      <c r="H621" s="40">
        <f t="shared" si="19"/>
        <v>49.817053065012985</v>
      </c>
      <c r="I621" s="1">
        <v>620</v>
      </c>
    </row>
    <row r="622" spans="1:9" x14ac:dyDescent="0.25">
      <c r="A622" s="1">
        <v>52694</v>
      </c>
      <c r="B622" s="1" t="s">
        <v>1179</v>
      </c>
      <c r="C622" s="1">
        <v>52</v>
      </c>
      <c r="D622" s="1" t="s">
        <v>18</v>
      </c>
      <c r="E622" s="26">
        <f>VLOOKUP(A622,'Índice de capacidades'!$A$3:$AI$1124,34,FALSE)</f>
        <v>13.578688879115299</v>
      </c>
      <c r="F622" s="26">
        <f>VLOOKUP(A622,'Índice de riesgo'!$A$2:$T$1123,19,FALSE)</f>
        <v>14.129088847340279</v>
      </c>
      <c r="G622" s="31">
        <f t="shared" si="18"/>
        <v>86.937875370081301</v>
      </c>
      <c r="H622" s="40">
        <f t="shared" si="19"/>
        <v>49.806394252309424</v>
      </c>
      <c r="I622" s="1">
        <v>621</v>
      </c>
    </row>
    <row r="623" spans="1:9" x14ac:dyDescent="0.25">
      <c r="A623" s="1">
        <v>66088</v>
      </c>
      <c r="B623" s="1" t="s">
        <v>356</v>
      </c>
      <c r="C623" s="1">
        <v>66</v>
      </c>
      <c r="D623" s="1" t="s">
        <v>38</v>
      </c>
      <c r="E623" s="26">
        <f>VLOOKUP(A623,'Índice de capacidades'!$A$3:$AI$1124,34,FALSE)</f>
        <v>22.573299491436181</v>
      </c>
      <c r="F623" s="26">
        <f>VLOOKUP(A623,'Índice de riesgo'!$A$2:$T$1123,19,FALSE)</f>
        <v>16.026874233410656</v>
      </c>
      <c r="G623" s="31">
        <f t="shared" si="18"/>
        <v>86.954239120019352</v>
      </c>
      <c r="H623" s="40">
        <f t="shared" si="19"/>
        <v>49.796946636877735</v>
      </c>
      <c r="I623" s="1">
        <v>622</v>
      </c>
    </row>
    <row r="624" spans="1:9" x14ac:dyDescent="0.25">
      <c r="A624" s="1">
        <v>44560</v>
      </c>
      <c r="B624" s="1" t="s">
        <v>761</v>
      </c>
      <c r="C624" s="1">
        <v>44</v>
      </c>
      <c r="D624" s="1" t="s">
        <v>23</v>
      </c>
      <c r="E624" s="26">
        <f>VLOOKUP(A624,'Índice de capacidades'!$A$3:$AI$1124,34,FALSE)</f>
        <v>14.898881575357589</v>
      </c>
      <c r="F624" s="26">
        <f>VLOOKUP(A624,'Índice de riesgo'!$A$2:$T$1123,19,FALSE)</f>
        <v>14.184924561269058</v>
      </c>
      <c r="G624" s="31">
        <f t="shared" si="18"/>
        <v>87.098816551957881</v>
      </c>
      <c r="H624" s="40">
        <f t="shared" si="19"/>
        <v>49.71347481762929</v>
      </c>
      <c r="I624" s="1">
        <v>623</v>
      </c>
    </row>
    <row r="625" spans="1:9" x14ac:dyDescent="0.25">
      <c r="A625" s="1">
        <v>86885</v>
      </c>
      <c r="B625" s="1" t="s">
        <v>585</v>
      </c>
      <c r="C625" s="1">
        <v>86</v>
      </c>
      <c r="D625" s="1" t="s">
        <v>513</v>
      </c>
      <c r="E625" s="26">
        <f>VLOOKUP(A625,'Índice de capacidades'!$A$3:$AI$1124,34,FALSE)</f>
        <v>35.050254572837005</v>
      </c>
      <c r="F625" s="26">
        <f>VLOOKUP(A625,'Índice de riesgo'!$A$2:$T$1123,19,FALSE)</f>
        <v>20.26391212628014</v>
      </c>
      <c r="G625" s="31">
        <f t="shared" si="18"/>
        <v>87.099736251186528</v>
      </c>
      <c r="H625" s="40">
        <f t="shared" si="19"/>
        <v>49.712943829032049</v>
      </c>
      <c r="I625" s="1">
        <v>624</v>
      </c>
    </row>
    <row r="626" spans="1:9" x14ac:dyDescent="0.25">
      <c r="A626" s="1">
        <v>91540</v>
      </c>
      <c r="B626" s="1" t="s">
        <v>778</v>
      </c>
      <c r="C626" s="1">
        <v>91</v>
      </c>
      <c r="D626" s="1" t="s">
        <v>779</v>
      </c>
      <c r="E626" s="26">
        <f>VLOOKUP(A626,'Índice de capacidades'!$A$3:$AI$1124,34,FALSE)</f>
        <v>9.3056593456143251</v>
      </c>
      <c r="F626" s="26">
        <f>VLOOKUP(A626,'Índice de riesgo'!$A$2:$T$1123,19,FALSE)</f>
        <v>13.364552140284792</v>
      </c>
      <c r="G626" s="31">
        <f t="shared" si="18"/>
        <v>87.133782895671715</v>
      </c>
      <c r="H626" s="40">
        <f t="shared" si="19"/>
        <v>49.693286989673524</v>
      </c>
      <c r="I626" s="1">
        <v>625</v>
      </c>
    </row>
    <row r="627" spans="1:9" x14ac:dyDescent="0.25">
      <c r="A627" s="1">
        <v>13458</v>
      </c>
      <c r="B627" s="1" t="s">
        <v>48</v>
      </c>
      <c r="C627" s="1">
        <v>13</v>
      </c>
      <c r="D627" s="1" t="s">
        <v>222</v>
      </c>
      <c r="E627" s="26">
        <f>VLOOKUP(A627,'Índice de capacidades'!$A$3:$AI$1124,34,FALSE)</f>
        <v>15.640228735824849</v>
      </c>
      <c r="F627" s="26">
        <f>VLOOKUP(A627,'Índice de riesgo'!$A$2:$T$1123,19,FALSE)</f>
        <v>14.247500861100876</v>
      </c>
      <c r="G627" s="31">
        <f t="shared" si="18"/>
        <v>87.16712604804529</v>
      </c>
      <c r="H627" s="40">
        <f t="shared" si="19"/>
        <v>49.67403631167501</v>
      </c>
      <c r="I627" s="1">
        <v>626</v>
      </c>
    </row>
    <row r="628" spans="1:9" x14ac:dyDescent="0.25">
      <c r="A628" s="1">
        <v>25320</v>
      </c>
      <c r="B628" s="1" t="s">
        <v>452</v>
      </c>
      <c r="C628" s="1">
        <v>25</v>
      </c>
      <c r="D628" s="1" t="s">
        <v>61</v>
      </c>
      <c r="E628" s="26">
        <f>VLOOKUP(A628,'Índice de capacidades'!$A$3:$AI$1124,34,FALSE)</f>
        <v>16.586735317416203</v>
      </c>
      <c r="F628" s="26">
        <f>VLOOKUP(A628,'Índice de riesgo'!$A$2:$T$1123,19,FALSE)</f>
        <v>14.392836452967522</v>
      </c>
      <c r="G628" s="31">
        <f t="shared" si="18"/>
        <v>87.199233018750746</v>
      </c>
      <c r="H628" s="40">
        <f t="shared" si="19"/>
        <v>49.655499343495357</v>
      </c>
      <c r="I628" s="1">
        <v>627</v>
      </c>
    </row>
    <row r="629" spans="1:9" x14ac:dyDescent="0.25">
      <c r="A629" s="1">
        <v>15790</v>
      </c>
      <c r="B629" s="1" t="s">
        <v>772</v>
      </c>
      <c r="C629" s="1">
        <v>15</v>
      </c>
      <c r="D629" s="1" t="s">
        <v>827</v>
      </c>
      <c r="E629" s="26">
        <f>VLOOKUP(A629,'Índice de capacidades'!$A$3:$AI$1124,34,FALSE)</f>
        <v>9.5259576362031932</v>
      </c>
      <c r="F629" s="26">
        <f>VLOOKUP(A629,'Índice de riesgo'!$A$2:$T$1123,19,FALSE)</f>
        <v>13.293888078334371</v>
      </c>
      <c r="G629" s="31">
        <f t="shared" si="18"/>
        <v>87.227826485927892</v>
      </c>
      <c r="H629" s="40">
        <f t="shared" si="19"/>
        <v>49.638990897523563</v>
      </c>
      <c r="I629" s="1">
        <v>628</v>
      </c>
    </row>
    <row r="630" spans="1:9" x14ac:dyDescent="0.25">
      <c r="A630" s="1">
        <v>41551</v>
      </c>
      <c r="B630" s="1" t="s">
        <v>383</v>
      </c>
      <c r="C630" s="1">
        <v>41</v>
      </c>
      <c r="D630" s="1" t="s">
        <v>99</v>
      </c>
      <c r="E630" s="26">
        <f>VLOOKUP(A630,'Índice de capacidades'!$A$3:$AI$1124,34,FALSE)</f>
        <v>22.052937981080778</v>
      </c>
      <c r="F630" s="26">
        <f>VLOOKUP(A630,'Índice de riesgo'!$A$2:$T$1123,19,FALSE)</f>
        <v>15.581715918130442</v>
      </c>
      <c r="G630" s="31">
        <f t="shared" si="18"/>
        <v>87.251239308817986</v>
      </c>
      <c r="H630" s="40">
        <f t="shared" si="19"/>
        <v>49.625473497925476</v>
      </c>
      <c r="I630" s="1">
        <v>629</v>
      </c>
    </row>
    <row r="631" spans="1:9" x14ac:dyDescent="0.25">
      <c r="A631" s="1">
        <v>68615</v>
      </c>
      <c r="B631" s="1" t="s">
        <v>825</v>
      </c>
      <c r="C631" s="1">
        <v>68</v>
      </c>
      <c r="D631" s="1" t="s">
        <v>350</v>
      </c>
      <c r="E631" s="26">
        <f>VLOOKUP(A631,'Índice de capacidades'!$A$3:$AI$1124,34,FALSE)</f>
        <v>17.581812689669785</v>
      </c>
      <c r="F631" s="26">
        <f>VLOOKUP(A631,'Índice de riesgo'!$A$2:$T$1123,19,FALSE)</f>
        <v>14.478441218772492</v>
      </c>
      <c r="G631" s="31">
        <f t="shared" si="18"/>
        <v>87.310120569299329</v>
      </c>
      <c r="H631" s="40">
        <f t="shared" si="19"/>
        <v>49.591478386336348</v>
      </c>
      <c r="I631" s="1">
        <v>630</v>
      </c>
    </row>
    <row r="632" spans="1:9" x14ac:dyDescent="0.25">
      <c r="A632" s="1">
        <v>52786</v>
      </c>
      <c r="B632" s="1" t="s">
        <v>243</v>
      </c>
      <c r="C632" s="1">
        <v>52</v>
      </c>
      <c r="D632" s="1" t="s">
        <v>18</v>
      </c>
      <c r="E632" s="26">
        <f>VLOOKUP(A632,'Índice de capacidades'!$A$3:$AI$1124,34,FALSE)</f>
        <v>16.33105015276697</v>
      </c>
      <c r="F632" s="26">
        <f>VLOOKUP(A632,'Índice de riesgo'!$A$2:$T$1123,19,FALSE)</f>
        <v>14.197610385932721</v>
      </c>
      <c r="G632" s="31">
        <f t="shared" si="18"/>
        <v>87.342734457860843</v>
      </c>
      <c r="H632" s="40">
        <f t="shared" si="19"/>
        <v>49.572648748996038</v>
      </c>
      <c r="I632" s="1">
        <v>631</v>
      </c>
    </row>
    <row r="633" spans="1:9" x14ac:dyDescent="0.25">
      <c r="A633" s="1">
        <v>20614</v>
      </c>
      <c r="B633" s="1" t="s">
        <v>1130</v>
      </c>
      <c r="C633" s="1">
        <v>20</v>
      </c>
      <c r="D633" s="1" t="s">
        <v>28</v>
      </c>
      <c r="E633" s="26">
        <f>VLOOKUP(A633,'Índice de capacidades'!$A$3:$AI$1124,34,FALSE)</f>
        <v>14.002713637950878</v>
      </c>
      <c r="F633" s="26">
        <f>VLOOKUP(A633,'Índice de riesgo'!$A$2:$T$1123,19,FALSE)</f>
        <v>13.77675227398924</v>
      </c>
      <c r="G633" s="31">
        <f t="shared" si="18"/>
        <v>87.35287309326165</v>
      </c>
      <c r="H633" s="40">
        <f t="shared" si="19"/>
        <v>49.566795205118162</v>
      </c>
      <c r="I633" s="1">
        <v>632</v>
      </c>
    </row>
    <row r="634" spans="1:9" x14ac:dyDescent="0.25">
      <c r="A634" s="1">
        <v>68464</v>
      </c>
      <c r="B634" s="1" t="s">
        <v>751</v>
      </c>
      <c r="C634" s="1">
        <v>68</v>
      </c>
      <c r="D634" s="1" t="s">
        <v>350</v>
      </c>
      <c r="E634" s="26">
        <f>VLOOKUP(A634,'Índice de capacidades'!$A$3:$AI$1124,34,FALSE)</f>
        <v>27.713717941698494</v>
      </c>
      <c r="F634" s="26">
        <f>VLOOKUP(A634,'Índice de riesgo'!$A$2:$T$1123,19,FALSE)</f>
        <v>17.104586848568996</v>
      </c>
      <c r="G634" s="31">
        <f t="shared" si="18"/>
        <v>87.405375599550283</v>
      </c>
      <c r="H634" s="40">
        <f t="shared" si="19"/>
        <v>49.536482868979292</v>
      </c>
      <c r="I634" s="1">
        <v>633</v>
      </c>
    </row>
    <row r="635" spans="1:9" x14ac:dyDescent="0.25">
      <c r="A635" s="1">
        <v>99773</v>
      </c>
      <c r="B635" s="1" t="s">
        <v>769</v>
      </c>
      <c r="C635" s="1">
        <v>99</v>
      </c>
      <c r="D635" s="1" t="s">
        <v>753</v>
      </c>
      <c r="E635" s="26">
        <f>VLOOKUP(A635,'Índice de capacidades'!$A$3:$AI$1124,34,FALSE)</f>
        <v>14.910525683530901</v>
      </c>
      <c r="F635" s="26">
        <f>VLOOKUP(A635,'Índice de riesgo'!$A$2:$T$1123,19,FALSE)</f>
        <v>13.868136189767702</v>
      </c>
      <c r="G635" s="31">
        <f t="shared" si="18"/>
        <v>87.412938056008841</v>
      </c>
      <c r="H635" s="40">
        <f t="shared" si="19"/>
        <v>49.532116682707219</v>
      </c>
      <c r="I635" s="1">
        <v>634</v>
      </c>
    </row>
    <row r="636" spans="1:9" x14ac:dyDescent="0.25">
      <c r="A636" s="1">
        <v>25099</v>
      </c>
      <c r="B636" s="1" t="s">
        <v>683</v>
      </c>
      <c r="C636" s="1">
        <v>25</v>
      </c>
      <c r="D636" s="1" t="s">
        <v>61</v>
      </c>
      <c r="E636" s="26">
        <f>VLOOKUP(A636,'Índice de capacidades'!$A$3:$AI$1124,34,FALSE)</f>
        <v>32.377852002156054</v>
      </c>
      <c r="F636" s="26">
        <f>VLOOKUP(A636,'Índice de riesgo'!$A$2:$T$1123,19,FALSE)</f>
        <v>18.708799167523029</v>
      </c>
      <c r="G636" s="31">
        <f t="shared" si="18"/>
        <v>87.501912168018507</v>
      </c>
      <c r="H636" s="40">
        <f t="shared" si="19"/>
        <v>49.480747455187526</v>
      </c>
      <c r="I636" s="1">
        <v>635</v>
      </c>
    </row>
    <row r="637" spans="1:9" x14ac:dyDescent="0.25">
      <c r="A637" s="1">
        <v>52227</v>
      </c>
      <c r="B637" s="1" t="s">
        <v>764</v>
      </c>
      <c r="C637" s="1">
        <v>52</v>
      </c>
      <c r="D637" s="1" t="s">
        <v>18</v>
      </c>
      <c r="E637" s="26">
        <f>VLOOKUP(A637,'Índice de capacidades'!$A$3:$AI$1124,34,FALSE)</f>
        <v>13.938142068246362</v>
      </c>
      <c r="F637" s="26">
        <f>VLOOKUP(A637,'Índice de riesgo'!$A$2:$T$1123,19,FALSE)</f>
        <v>13.589280805219989</v>
      </c>
      <c r="G637" s="31">
        <f t="shared" si="18"/>
        <v>87.527619618459525</v>
      </c>
      <c r="H637" s="40">
        <f t="shared" si="19"/>
        <v>49.465905251755224</v>
      </c>
      <c r="I637" s="1">
        <v>636</v>
      </c>
    </row>
    <row r="638" spans="1:9" x14ac:dyDescent="0.25">
      <c r="A638" s="1">
        <v>85430</v>
      </c>
      <c r="B638" s="1" t="s">
        <v>515</v>
      </c>
      <c r="C638" s="1">
        <v>85</v>
      </c>
      <c r="D638" s="1" t="s">
        <v>114</v>
      </c>
      <c r="E638" s="26">
        <f>VLOOKUP(A638,'Índice de capacidades'!$A$3:$AI$1124,34,FALSE)</f>
        <v>47.270457654120186</v>
      </c>
      <c r="F638" s="26">
        <f>VLOOKUP(A638,'Índice de riesgo'!$A$2:$T$1123,19,FALSE)</f>
        <v>26.287455342498106</v>
      </c>
      <c r="G638" s="31">
        <f t="shared" si="18"/>
        <v>87.567319284731909</v>
      </c>
      <c r="H638" s="40">
        <f t="shared" si="19"/>
        <v>49.442984638746125</v>
      </c>
      <c r="I638" s="1">
        <v>637</v>
      </c>
    </row>
    <row r="639" spans="1:9" x14ac:dyDescent="0.25">
      <c r="A639" s="1">
        <v>15814</v>
      </c>
      <c r="B639" s="1" t="s">
        <v>783</v>
      </c>
      <c r="C639" s="1">
        <v>15</v>
      </c>
      <c r="D639" s="1" t="s">
        <v>827</v>
      </c>
      <c r="E639" s="26">
        <f>VLOOKUP(A639,'Índice de capacidades'!$A$3:$AI$1124,34,FALSE)</f>
        <v>12.521150722558636</v>
      </c>
      <c r="F639" s="26">
        <f>VLOOKUP(A639,'Índice de riesgo'!$A$2:$T$1123,19,FALSE)</f>
        <v>13.209918727926595</v>
      </c>
      <c r="G639" s="31">
        <f t="shared" si="18"/>
        <v>87.688639073885383</v>
      </c>
      <c r="H639" s="40">
        <f t="shared" si="19"/>
        <v>49.372940625820341</v>
      </c>
      <c r="I639" s="1">
        <v>638</v>
      </c>
    </row>
    <row r="640" spans="1:9" x14ac:dyDescent="0.25">
      <c r="A640" s="1">
        <v>15272</v>
      </c>
      <c r="B640" s="1" t="s">
        <v>754</v>
      </c>
      <c r="C640" s="1">
        <v>15</v>
      </c>
      <c r="D640" s="1" t="s">
        <v>827</v>
      </c>
      <c r="E640" s="26">
        <f>VLOOKUP(A640,'Índice de capacidades'!$A$3:$AI$1124,34,FALSE)</f>
        <v>15.220452354894945</v>
      </c>
      <c r="F640" s="26">
        <f>VLOOKUP(A640,'Índice de riesgo'!$A$2:$T$1123,19,FALSE)</f>
        <v>13.603697057606118</v>
      </c>
      <c r="G640" s="31">
        <f t="shared" si="18"/>
        <v>87.72675379837969</v>
      </c>
      <c r="H640" s="40">
        <f t="shared" si="19"/>
        <v>49.350935079373457</v>
      </c>
      <c r="I640" s="1">
        <v>639</v>
      </c>
    </row>
    <row r="641" spans="1:9" x14ac:dyDescent="0.25">
      <c r="A641" s="1">
        <v>76400</v>
      </c>
      <c r="B641" s="1" t="s">
        <v>348</v>
      </c>
      <c r="C641" s="1">
        <v>76</v>
      </c>
      <c r="D641" s="1" t="s">
        <v>57</v>
      </c>
      <c r="E641" s="26">
        <f>VLOOKUP(A641,'Índice de capacidades'!$A$3:$AI$1124,34,FALSE)</f>
        <v>24.103949523759351</v>
      </c>
      <c r="F641" s="26">
        <f>VLOOKUP(A641,'Índice de riesgo'!$A$2:$T$1123,19,FALSE)</f>
        <v>15.566874023557094</v>
      </c>
      <c r="G641" s="31">
        <f t="shared" si="18"/>
        <v>87.806338864559294</v>
      </c>
      <c r="H641" s="40">
        <f t="shared" si="19"/>
        <v>49.304986619991183</v>
      </c>
      <c r="I641" s="1">
        <v>640</v>
      </c>
    </row>
    <row r="642" spans="1:9" x14ac:dyDescent="0.25">
      <c r="A642" s="1">
        <v>54405</v>
      </c>
      <c r="B642" s="1" t="s">
        <v>702</v>
      </c>
      <c r="C642" s="1">
        <v>54</v>
      </c>
      <c r="D642" s="1" t="s">
        <v>12</v>
      </c>
      <c r="E642" s="26">
        <f>VLOOKUP(A642,'Índice de capacidades'!$A$3:$AI$1124,34,FALSE)</f>
        <v>28.985839847335708</v>
      </c>
      <c r="F642" s="26">
        <f>VLOOKUP(A642,'Índice de riesgo'!$A$2:$T$1123,19,FALSE)</f>
        <v>17.069617052436453</v>
      </c>
      <c r="G642" s="31">
        <f t="shared" ref="G642:G705" si="20">(((E642)^2)+((100-(F642))^2))^(1/2)</f>
        <v>87.850027475720992</v>
      </c>
      <c r="H642" s="40">
        <f t="shared" ref="H642:H705" si="21">(1-1*(G642/$G$1125))*100</f>
        <v>49.279762988576458</v>
      </c>
      <c r="I642" s="1">
        <v>641</v>
      </c>
    </row>
    <row r="643" spans="1:9" x14ac:dyDescent="0.25">
      <c r="A643" s="1">
        <v>23300</v>
      </c>
      <c r="B643" s="1" t="s">
        <v>728</v>
      </c>
      <c r="C643" s="1">
        <v>23</v>
      </c>
      <c r="D643" s="1" t="s">
        <v>410</v>
      </c>
      <c r="E643" s="26">
        <f>VLOOKUP(A643,'Índice de capacidades'!$A$3:$AI$1124,34,FALSE)</f>
        <v>25.271454756557883</v>
      </c>
      <c r="F643" s="26">
        <f>VLOOKUP(A643,'Índice de riesgo'!$A$2:$T$1123,19,FALSE)</f>
        <v>15.749772851150952</v>
      </c>
      <c r="G643" s="31">
        <f t="shared" si="20"/>
        <v>87.958781256594349</v>
      </c>
      <c r="H643" s="40">
        <f t="shared" si="21"/>
        <v>49.216973963913844</v>
      </c>
      <c r="I643" s="1">
        <v>642</v>
      </c>
    </row>
    <row r="644" spans="1:9" x14ac:dyDescent="0.25">
      <c r="A644" s="1">
        <v>25288</v>
      </c>
      <c r="B644" s="1" t="s">
        <v>1138</v>
      </c>
      <c r="C644" s="1">
        <v>25</v>
      </c>
      <c r="D644" s="1" t="s">
        <v>61</v>
      </c>
      <c r="E644" s="26">
        <f>VLOOKUP(A644,'Índice de capacidades'!$A$3:$AI$1124,34,FALSE)</f>
        <v>11.468515979632384</v>
      </c>
      <c r="F644" s="26">
        <f>VLOOKUP(A644,'Índice de riesgo'!$A$2:$T$1123,19,FALSE)</f>
        <v>12.758804117187575</v>
      </c>
      <c r="G644" s="31">
        <f t="shared" si="20"/>
        <v>87.991778694593563</v>
      </c>
      <c r="H644" s="40">
        <f t="shared" si="21"/>
        <v>49.197922884202427</v>
      </c>
      <c r="I644" s="1">
        <v>643</v>
      </c>
    </row>
    <row r="645" spans="1:9" x14ac:dyDescent="0.25">
      <c r="A645" s="1">
        <v>63548</v>
      </c>
      <c r="B645" s="1" t="s">
        <v>531</v>
      </c>
      <c r="C645" s="1">
        <v>63</v>
      </c>
      <c r="D645" s="1" t="s">
        <v>1184</v>
      </c>
      <c r="E645" s="26">
        <f>VLOOKUP(A645,'Índice de capacidades'!$A$3:$AI$1124,34,FALSE)</f>
        <v>33.689039386663545</v>
      </c>
      <c r="F645" s="26">
        <f>VLOOKUP(A645,'Índice de riesgo'!$A$2:$T$1123,19,FALSE)</f>
        <v>18.705831455137144</v>
      </c>
      <c r="G645" s="31">
        <f t="shared" si="20"/>
        <v>87.998256881581099</v>
      </c>
      <c r="H645" s="40">
        <f t="shared" si="21"/>
        <v>49.194182701201314</v>
      </c>
      <c r="I645" s="1">
        <v>644</v>
      </c>
    </row>
    <row r="646" spans="1:9" x14ac:dyDescent="0.25">
      <c r="A646" s="1">
        <v>52435</v>
      </c>
      <c r="B646" s="1" t="s">
        <v>1175</v>
      </c>
      <c r="C646" s="1">
        <v>52</v>
      </c>
      <c r="D646" s="1" t="s">
        <v>18</v>
      </c>
      <c r="E646" s="26">
        <f>VLOOKUP(A646,'Índice de capacidades'!$A$3:$AI$1124,34,FALSE)</f>
        <v>15.152004997919452</v>
      </c>
      <c r="F646" s="26">
        <f>VLOOKUP(A646,'Índice de riesgo'!$A$2:$T$1123,19,FALSE)</f>
        <v>13.266549780677622</v>
      </c>
      <c r="G646" s="31">
        <f t="shared" si="20"/>
        <v>88.047002461211875</v>
      </c>
      <c r="H646" s="40">
        <f t="shared" si="21"/>
        <v>49.166039427679678</v>
      </c>
      <c r="I646" s="1">
        <v>645</v>
      </c>
    </row>
    <row r="647" spans="1:9" x14ac:dyDescent="0.25">
      <c r="A647" s="1">
        <v>68500</v>
      </c>
      <c r="B647" s="1" t="s">
        <v>979</v>
      </c>
      <c r="C647" s="1">
        <v>68</v>
      </c>
      <c r="D647" s="1" t="s">
        <v>350</v>
      </c>
      <c r="E647" s="26">
        <f>VLOOKUP(A647,'Índice de capacidades'!$A$3:$AI$1124,34,FALSE)</f>
        <v>34.546939162952974</v>
      </c>
      <c r="F647" s="26">
        <f>VLOOKUP(A647,'Índice de riesgo'!$A$2:$T$1123,19,FALSE)</f>
        <v>19.00110506105651</v>
      </c>
      <c r="G647" s="31">
        <f t="shared" si="20"/>
        <v>88.05857134236723</v>
      </c>
      <c r="H647" s="40">
        <f t="shared" si="21"/>
        <v>49.159360131030418</v>
      </c>
      <c r="I647" s="1">
        <v>646</v>
      </c>
    </row>
    <row r="648" spans="1:9" x14ac:dyDescent="0.25">
      <c r="A648" s="1">
        <v>25736</v>
      </c>
      <c r="B648" s="1" t="s">
        <v>767</v>
      </c>
      <c r="C648" s="1">
        <v>25</v>
      </c>
      <c r="D648" s="1" t="s">
        <v>61</v>
      </c>
      <c r="E648" s="26">
        <f>VLOOKUP(A648,'Índice de capacidades'!$A$3:$AI$1124,34,FALSE)</f>
        <v>18.921702448916964</v>
      </c>
      <c r="F648" s="26">
        <f>VLOOKUP(A648,'Índice de riesgo'!$A$2:$T$1123,19,FALSE)</f>
        <v>13.875603013016107</v>
      </c>
      <c r="G648" s="31">
        <f t="shared" si="20"/>
        <v>88.178470047608286</v>
      </c>
      <c r="H648" s="40">
        <f t="shared" si="21"/>
        <v>49.090136581284007</v>
      </c>
      <c r="I648" s="1">
        <v>647</v>
      </c>
    </row>
    <row r="649" spans="1:9" x14ac:dyDescent="0.25">
      <c r="A649" s="1">
        <v>68320</v>
      </c>
      <c r="B649" s="1" t="s">
        <v>88</v>
      </c>
      <c r="C649" s="1">
        <v>68</v>
      </c>
      <c r="D649" s="1" t="s">
        <v>350</v>
      </c>
      <c r="E649" s="26">
        <f>VLOOKUP(A649,'Índice de capacidades'!$A$3:$AI$1124,34,FALSE)</f>
        <v>35.887059256202527</v>
      </c>
      <c r="F649" s="26">
        <f>VLOOKUP(A649,'Índice de riesgo'!$A$2:$T$1123,19,FALSE)</f>
        <v>19.340085601493946</v>
      </c>
      <c r="G649" s="31">
        <f t="shared" si="20"/>
        <v>88.283083389925366</v>
      </c>
      <c r="H649" s="40">
        <f t="shared" si="21"/>
        <v>49.029738039936412</v>
      </c>
      <c r="I649" s="1">
        <v>648</v>
      </c>
    </row>
    <row r="650" spans="1:9" x14ac:dyDescent="0.25">
      <c r="A650" s="1">
        <v>47205</v>
      </c>
      <c r="B650" s="1" t="s">
        <v>105</v>
      </c>
      <c r="C650" s="1">
        <v>47</v>
      </c>
      <c r="D650" s="1" t="s">
        <v>69</v>
      </c>
      <c r="E650" s="26">
        <f>VLOOKUP(A650,'Índice de capacidades'!$A$3:$AI$1124,34,FALSE)</f>
        <v>7.4369144163166574</v>
      </c>
      <c r="F650" s="26">
        <f>VLOOKUP(A650,'Índice de riesgo'!$A$2:$T$1123,19,FALSE)</f>
        <v>12.027887862990909</v>
      </c>
      <c r="G650" s="31">
        <f t="shared" si="20"/>
        <v>88.28590040251116</v>
      </c>
      <c r="H650" s="40">
        <f t="shared" si="21"/>
        <v>49.02811163696169</v>
      </c>
      <c r="I650" s="1">
        <v>649</v>
      </c>
    </row>
    <row r="651" spans="1:9" x14ac:dyDescent="0.25">
      <c r="A651" s="1">
        <v>20383</v>
      </c>
      <c r="B651" s="1" t="s">
        <v>387</v>
      </c>
      <c r="C651" s="1">
        <v>20</v>
      </c>
      <c r="D651" s="1" t="s">
        <v>28</v>
      </c>
      <c r="E651" s="26">
        <f>VLOOKUP(A651,'Índice de capacidades'!$A$3:$AI$1124,34,FALSE)</f>
        <v>18.379985131203934</v>
      </c>
      <c r="F651" s="26">
        <f>VLOOKUP(A651,'Índice de riesgo'!$A$2:$T$1123,19,FALSE)</f>
        <v>13.585778722191359</v>
      </c>
      <c r="G651" s="31">
        <f t="shared" si="20"/>
        <v>88.347277787566</v>
      </c>
      <c r="H651" s="40">
        <f t="shared" si="21"/>
        <v>48.992675387178117</v>
      </c>
      <c r="I651" s="1">
        <v>650</v>
      </c>
    </row>
    <row r="652" spans="1:9" x14ac:dyDescent="0.25">
      <c r="A652" s="1">
        <v>68820</v>
      </c>
      <c r="B652" s="1" t="s">
        <v>846</v>
      </c>
      <c r="C652" s="1">
        <v>68</v>
      </c>
      <c r="D652" s="1" t="s">
        <v>350</v>
      </c>
      <c r="E652" s="26">
        <f>VLOOKUP(A652,'Índice de capacidades'!$A$3:$AI$1124,34,FALSE)</f>
        <v>22.487363208185275</v>
      </c>
      <c r="F652" s="26">
        <f>VLOOKUP(A652,'Índice de riesgo'!$A$2:$T$1123,19,FALSE)</f>
        <v>14.429277704723873</v>
      </c>
      <c r="G652" s="31">
        <f t="shared" si="20"/>
        <v>88.476155082553802</v>
      </c>
      <c r="H652" s="40">
        <f t="shared" si="21"/>
        <v>48.91826804622449</v>
      </c>
      <c r="I652" s="1">
        <v>651</v>
      </c>
    </row>
    <row r="653" spans="1:9" x14ac:dyDescent="0.25">
      <c r="A653" s="1">
        <v>25402</v>
      </c>
      <c r="B653" s="1" t="s">
        <v>217</v>
      </c>
      <c r="C653" s="1">
        <v>25</v>
      </c>
      <c r="D653" s="1" t="s">
        <v>61</v>
      </c>
      <c r="E653" s="26">
        <f>VLOOKUP(A653,'Índice de capacidades'!$A$3:$AI$1124,34,FALSE)</f>
        <v>40.87258230670556</v>
      </c>
      <c r="F653" s="26">
        <f>VLOOKUP(A653,'Índice de riesgo'!$A$2:$T$1123,19,FALSE)</f>
        <v>21.506453452293613</v>
      </c>
      <c r="G653" s="31">
        <f t="shared" si="20"/>
        <v>88.497484902427416</v>
      </c>
      <c r="H653" s="40">
        <f t="shared" si="21"/>
        <v>48.905953268978685</v>
      </c>
      <c r="I653" s="1">
        <v>652</v>
      </c>
    </row>
    <row r="654" spans="1:9" x14ac:dyDescent="0.25">
      <c r="A654" s="1">
        <v>20310</v>
      </c>
      <c r="B654" s="1" t="s">
        <v>193</v>
      </c>
      <c r="C654" s="1">
        <v>20</v>
      </c>
      <c r="D654" s="1" t="s">
        <v>28</v>
      </c>
      <c r="E654" s="26">
        <f>VLOOKUP(A654,'Índice de capacidades'!$A$3:$AI$1124,34,FALSE)</f>
        <v>21.972768234165571</v>
      </c>
      <c r="F654" s="26">
        <f>VLOOKUP(A654,'Índice de riesgo'!$A$2:$T$1123,19,FALSE)</f>
        <v>14.172012195363912</v>
      </c>
      <c r="G654" s="31">
        <f t="shared" si="20"/>
        <v>88.595970757507445</v>
      </c>
      <c r="H654" s="40">
        <f t="shared" si="21"/>
        <v>48.849092434036869</v>
      </c>
      <c r="I654" s="1">
        <v>653</v>
      </c>
    </row>
    <row r="655" spans="1:9" x14ac:dyDescent="0.25">
      <c r="A655" s="1">
        <v>18753</v>
      </c>
      <c r="B655" s="1" t="s">
        <v>669</v>
      </c>
      <c r="C655" s="1">
        <v>18</v>
      </c>
      <c r="D655" s="1" t="s">
        <v>1121</v>
      </c>
      <c r="E655" s="26">
        <f>VLOOKUP(A655,'Índice de capacidades'!$A$3:$AI$1124,34,FALSE)</f>
        <v>30.896573645319673</v>
      </c>
      <c r="F655" s="26">
        <f>VLOOKUP(A655,'Índice de riesgo'!$A$2:$T$1123,19,FALSE)</f>
        <v>16.940918820353033</v>
      </c>
      <c r="G655" s="31">
        <f t="shared" si="20"/>
        <v>88.619463039604611</v>
      </c>
      <c r="H655" s="40">
        <f t="shared" si="21"/>
        <v>48.835529158644185</v>
      </c>
      <c r="I655" s="1">
        <v>654</v>
      </c>
    </row>
    <row r="656" spans="1:9" x14ac:dyDescent="0.25">
      <c r="A656" s="1">
        <v>25279</v>
      </c>
      <c r="B656" s="1" t="s">
        <v>1137</v>
      </c>
      <c r="C656" s="1">
        <v>25</v>
      </c>
      <c r="D656" s="1" t="s">
        <v>61</v>
      </c>
      <c r="E656" s="26">
        <f>VLOOKUP(A656,'Índice de capacidades'!$A$3:$AI$1124,34,FALSE)</f>
        <v>14.992409562571593</v>
      </c>
      <c r="F656" s="26">
        <f>VLOOKUP(A656,'Índice de riesgo'!$A$2:$T$1123,19,FALSE)</f>
        <v>12.607338997488229</v>
      </c>
      <c r="G656" s="31">
        <f t="shared" si="20"/>
        <v>88.669326949017886</v>
      </c>
      <c r="H656" s="40">
        <f t="shared" si="21"/>
        <v>48.806740217121579</v>
      </c>
      <c r="I656" s="1">
        <v>655</v>
      </c>
    </row>
    <row r="657" spans="1:9" x14ac:dyDescent="0.25">
      <c r="A657" s="1">
        <v>23675</v>
      </c>
      <c r="B657" s="1" t="s">
        <v>812</v>
      </c>
      <c r="C657" s="1">
        <v>23</v>
      </c>
      <c r="D657" s="1" t="s">
        <v>410</v>
      </c>
      <c r="E657" s="26">
        <f>VLOOKUP(A657,'Índice de capacidades'!$A$3:$AI$1124,34,FALSE)</f>
        <v>6.3348628060519205</v>
      </c>
      <c r="F657" s="26">
        <f>VLOOKUP(A657,'Índice de riesgo'!$A$2:$T$1123,19,FALSE)</f>
        <v>11.545293041462584</v>
      </c>
      <c r="G657" s="31">
        <f t="shared" si="20"/>
        <v>88.68125884250982</v>
      </c>
      <c r="H657" s="40">
        <f t="shared" si="21"/>
        <v>48.799851335202071</v>
      </c>
      <c r="I657" s="1">
        <v>656</v>
      </c>
    </row>
    <row r="658" spans="1:9" x14ac:dyDescent="0.25">
      <c r="A658" s="1">
        <v>41306</v>
      </c>
      <c r="B658" s="1" t="s">
        <v>645</v>
      </c>
      <c r="C658" s="1">
        <v>41</v>
      </c>
      <c r="D658" s="1" t="s">
        <v>99</v>
      </c>
      <c r="E658" s="26">
        <f>VLOOKUP(A658,'Índice de capacidades'!$A$3:$AI$1124,34,FALSE)</f>
        <v>16.676668834033624</v>
      </c>
      <c r="F658" s="26">
        <f>VLOOKUP(A658,'Índice de riesgo'!$A$2:$T$1123,19,FALSE)</f>
        <v>12.859368447852395</v>
      </c>
      <c r="G658" s="31">
        <f t="shared" si="20"/>
        <v>88.722043206337247</v>
      </c>
      <c r="H658" s="40">
        <f t="shared" si="21"/>
        <v>48.776304471767581</v>
      </c>
      <c r="I658" s="1">
        <v>657</v>
      </c>
    </row>
    <row r="659" spans="1:9" x14ac:dyDescent="0.25">
      <c r="A659" s="1">
        <v>47980</v>
      </c>
      <c r="B659" s="1" t="s">
        <v>786</v>
      </c>
      <c r="C659" s="1">
        <v>47</v>
      </c>
      <c r="D659" s="1" t="s">
        <v>69</v>
      </c>
      <c r="E659" s="26">
        <f>VLOOKUP(A659,'Índice de capacidades'!$A$3:$AI$1124,34,FALSE)</f>
        <v>9.0148497659880142</v>
      </c>
      <c r="F659" s="26">
        <f>VLOOKUP(A659,'Índice de riesgo'!$A$2:$T$1123,19,FALSE)</f>
        <v>11.71589168358217</v>
      </c>
      <c r="G659" s="31">
        <f t="shared" si="20"/>
        <v>88.743176061758859</v>
      </c>
      <c r="H659" s="40">
        <f t="shared" si="21"/>
        <v>48.76410341200117</v>
      </c>
      <c r="I659" s="1">
        <v>658</v>
      </c>
    </row>
    <row r="660" spans="1:9" x14ac:dyDescent="0.25">
      <c r="A660" s="1">
        <v>5282</v>
      </c>
      <c r="B660" s="1" t="s">
        <v>729</v>
      </c>
      <c r="C660" s="1">
        <v>5</v>
      </c>
      <c r="D660" s="1" t="s">
        <v>15</v>
      </c>
      <c r="E660" s="26">
        <f>VLOOKUP(A660,'Índice de capacidades'!$A$3:$AI$1124,34,FALSE)</f>
        <v>26.682095237228488</v>
      </c>
      <c r="F660" s="26">
        <f>VLOOKUP(A660,'Índice de riesgo'!$A$2:$T$1123,19,FALSE)</f>
        <v>15.268763618195166</v>
      </c>
      <c r="G660" s="31">
        <f t="shared" si="20"/>
        <v>88.833082942324012</v>
      </c>
      <c r="H660" s="40">
        <f t="shared" si="21"/>
        <v>48.712195650304878</v>
      </c>
      <c r="I660" s="1">
        <v>659</v>
      </c>
    </row>
    <row r="661" spans="1:9" x14ac:dyDescent="0.25">
      <c r="A661" s="1">
        <v>54498</v>
      </c>
      <c r="B661" s="1" t="s">
        <v>273</v>
      </c>
      <c r="C661" s="1">
        <v>54</v>
      </c>
      <c r="D661" s="1" t="s">
        <v>12</v>
      </c>
      <c r="E661" s="26">
        <f>VLOOKUP(A661,'Índice de capacidades'!$A$3:$AI$1124,34,FALSE)</f>
        <v>39.182914270092461</v>
      </c>
      <c r="F661" s="26">
        <f>VLOOKUP(A661,'Índice de riesgo'!$A$2:$T$1123,19,FALSE)</f>
        <v>20.238846028099601</v>
      </c>
      <c r="G661" s="31">
        <f t="shared" si="20"/>
        <v>88.865867765000857</v>
      </c>
      <c r="H661" s="40">
        <f t="shared" si="21"/>
        <v>48.693267324107069</v>
      </c>
      <c r="I661" s="1">
        <v>660</v>
      </c>
    </row>
    <row r="662" spans="1:9" x14ac:dyDescent="0.25">
      <c r="A662" s="1">
        <v>73585</v>
      </c>
      <c r="B662" s="1" t="s">
        <v>737</v>
      </c>
      <c r="C662" s="1">
        <v>73</v>
      </c>
      <c r="D662" s="1" t="s">
        <v>35</v>
      </c>
      <c r="E662" s="26">
        <f>VLOOKUP(A662,'Índice de capacidades'!$A$3:$AI$1124,34,FALSE)</f>
        <v>20.047593557179592</v>
      </c>
      <c r="F662" s="26">
        <f>VLOOKUP(A662,'Índice de riesgo'!$A$2:$T$1123,19,FALSE)</f>
        <v>13.393346194216157</v>
      </c>
      <c r="G662" s="31">
        <f t="shared" si="20"/>
        <v>88.896673114739016</v>
      </c>
      <c r="H662" s="40">
        <f t="shared" si="21"/>
        <v>48.675481847143267</v>
      </c>
      <c r="I662" s="1">
        <v>661</v>
      </c>
    </row>
    <row r="663" spans="1:9" x14ac:dyDescent="0.25">
      <c r="A663" s="1">
        <v>47960</v>
      </c>
      <c r="B663" s="1" t="s">
        <v>808</v>
      </c>
      <c r="C663" s="1">
        <v>47</v>
      </c>
      <c r="D663" s="1" t="s">
        <v>69</v>
      </c>
      <c r="E663" s="26">
        <f>VLOOKUP(A663,'Índice de capacidades'!$A$3:$AI$1124,34,FALSE)</f>
        <v>10.132306240380018</v>
      </c>
      <c r="F663" s="26">
        <f>VLOOKUP(A663,'Índice de riesgo'!$A$2:$T$1123,19,FALSE)</f>
        <v>11.660160730587327</v>
      </c>
      <c r="G663" s="31">
        <f t="shared" si="20"/>
        <v>88.919012769455051</v>
      </c>
      <c r="H663" s="40">
        <f t="shared" si="21"/>
        <v>48.662584041479349</v>
      </c>
      <c r="I663" s="1">
        <v>662</v>
      </c>
    </row>
    <row r="664" spans="1:9" x14ac:dyDescent="0.25">
      <c r="A664" s="1">
        <v>23686</v>
      </c>
      <c r="B664" s="1" t="s">
        <v>816</v>
      </c>
      <c r="C664" s="1">
        <v>23</v>
      </c>
      <c r="D664" s="1" t="s">
        <v>410</v>
      </c>
      <c r="E664" s="26">
        <f>VLOOKUP(A664,'Índice de capacidades'!$A$3:$AI$1124,34,FALSE)</f>
        <v>6.208584842939894</v>
      </c>
      <c r="F664" s="26">
        <f>VLOOKUP(A664,'Índice de riesgo'!$A$2:$T$1123,19,FALSE)</f>
        <v>11.264554446056533</v>
      </c>
      <c r="G664" s="31">
        <f t="shared" si="20"/>
        <v>88.952379526400804</v>
      </c>
      <c r="H664" s="40">
        <f t="shared" si="21"/>
        <v>48.643319735374732</v>
      </c>
      <c r="I664" s="1">
        <v>663</v>
      </c>
    </row>
    <row r="665" spans="1:9" x14ac:dyDescent="0.25">
      <c r="A665" s="1">
        <v>63690</v>
      </c>
      <c r="B665" s="1" t="s">
        <v>611</v>
      </c>
      <c r="C665" s="1">
        <v>63</v>
      </c>
      <c r="D665" s="1" t="s">
        <v>1184</v>
      </c>
      <c r="E665" s="26">
        <f>VLOOKUP(A665,'Índice de capacidades'!$A$3:$AI$1124,34,FALSE)</f>
        <v>28.572432783351303</v>
      </c>
      <c r="F665" s="26">
        <f>VLOOKUP(A665,'Índice de riesgo'!$A$2:$T$1123,19,FALSE)</f>
        <v>15.747624861329957</v>
      </c>
      <c r="G665" s="31">
        <f t="shared" si="20"/>
        <v>88.965423798610189</v>
      </c>
      <c r="H665" s="40">
        <f t="shared" si="21"/>
        <v>48.635788621303263</v>
      </c>
      <c r="I665" s="1">
        <v>664</v>
      </c>
    </row>
    <row r="666" spans="1:9" x14ac:dyDescent="0.25">
      <c r="A666" s="1">
        <v>50450</v>
      </c>
      <c r="B666" s="1" t="s">
        <v>811</v>
      </c>
      <c r="C666" s="1">
        <v>50</v>
      </c>
      <c r="D666" s="1" t="s">
        <v>145</v>
      </c>
      <c r="E666" s="26">
        <f>VLOOKUP(A666,'Índice de capacidades'!$A$3:$AI$1124,34,FALSE)</f>
        <v>9.7258683587479631</v>
      </c>
      <c r="F666" s="26">
        <f>VLOOKUP(A666,'Índice de riesgo'!$A$2:$T$1123,19,FALSE)</f>
        <v>11.557262183594766</v>
      </c>
      <c r="G666" s="31">
        <f t="shared" si="20"/>
        <v>88.975897791441767</v>
      </c>
      <c r="H666" s="40">
        <f t="shared" si="21"/>
        <v>48.629741458722464</v>
      </c>
      <c r="I666" s="1">
        <v>665</v>
      </c>
    </row>
    <row r="667" spans="1:9" x14ac:dyDescent="0.25">
      <c r="A667" s="1">
        <v>68498</v>
      </c>
      <c r="B667" s="1" t="s">
        <v>977</v>
      </c>
      <c r="C667" s="1">
        <v>68</v>
      </c>
      <c r="D667" s="1" t="s">
        <v>350</v>
      </c>
      <c r="E667" s="26">
        <f>VLOOKUP(A667,'Índice de capacidades'!$A$3:$AI$1124,34,FALSE)</f>
        <v>18.685363630087444</v>
      </c>
      <c r="F667" s="26">
        <f>VLOOKUP(A667,'Índice de riesgo'!$A$2:$T$1123,19,FALSE)</f>
        <v>12.982939182004424</v>
      </c>
      <c r="G667" s="31">
        <f t="shared" si="20"/>
        <v>89.000627455042888</v>
      </c>
      <c r="H667" s="40">
        <f t="shared" si="21"/>
        <v>48.615463780785383</v>
      </c>
      <c r="I667" s="1">
        <v>666</v>
      </c>
    </row>
    <row r="668" spans="1:9" x14ac:dyDescent="0.25">
      <c r="A668" s="1">
        <v>25845</v>
      </c>
      <c r="B668" s="1" t="s">
        <v>720</v>
      </c>
      <c r="C668" s="1">
        <v>25</v>
      </c>
      <c r="D668" s="1" t="s">
        <v>61</v>
      </c>
      <c r="E668" s="26">
        <f>VLOOKUP(A668,'Índice de capacidades'!$A$3:$AI$1124,34,FALSE)</f>
        <v>24.309262231023542</v>
      </c>
      <c r="F668" s="26">
        <f>VLOOKUP(A668,'Índice de riesgo'!$A$2:$T$1123,19,FALSE)</f>
        <v>14.365374591766841</v>
      </c>
      <c r="G668" s="31">
        <f t="shared" si="20"/>
        <v>89.018140280647742</v>
      </c>
      <c r="H668" s="40">
        <f t="shared" si="21"/>
        <v>48.605352746208155</v>
      </c>
      <c r="I668" s="1">
        <v>667</v>
      </c>
    </row>
    <row r="669" spans="1:9" x14ac:dyDescent="0.25">
      <c r="A669" s="1">
        <v>27491</v>
      </c>
      <c r="B669" s="1" t="s">
        <v>123</v>
      </c>
      <c r="C669" s="1">
        <v>27</v>
      </c>
      <c r="D669" s="1" t="s">
        <v>1145</v>
      </c>
      <c r="E669" s="26">
        <f>VLOOKUP(A669,'Índice de capacidades'!$A$3:$AI$1124,34,FALSE)</f>
        <v>28.169188559282127</v>
      </c>
      <c r="F669" s="26">
        <f>VLOOKUP(A669,'Índice de riesgo'!$A$2:$T$1123,19,FALSE)</f>
        <v>15.555165987478063</v>
      </c>
      <c r="G669" s="31">
        <f t="shared" si="20"/>
        <v>89.019285413278695</v>
      </c>
      <c r="H669" s="40">
        <f t="shared" si="21"/>
        <v>48.604691603575425</v>
      </c>
      <c r="I669" s="1">
        <v>668</v>
      </c>
    </row>
    <row r="670" spans="1:9" x14ac:dyDescent="0.25">
      <c r="A670" s="1">
        <v>41530</v>
      </c>
      <c r="B670" s="1" t="s">
        <v>334</v>
      </c>
      <c r="C670" s="1">
        <v>41</v>
      </c>
      <c r="D670" s="1" t="s">
        <v>99</v>
      </c>
      <c r="E670" s="26">
        <f>VLOOKUP(A670,'Índice de capacidades'!$A$3:$AI$1124,34,FALSE)</f>
        <v>8.0013277664646285</v>
      </c>
      <c r="F670" s="26">
        <f>VLOOKUP(A670,'Índice de riesgo'!$A$2:$T$1123,19,FALSE)</f>
        <v>11.297101178885425</v>
      </c>
      <c r="G670" s="31">
        <f t="shared" si="20"/>
        <v>89.063042308778606</v>
      </c>
      <c r="H670" s="40">
        <f t="shared" si="21"/>
        <v>48.579428548179635</v>
      </c>
      <c r="I670" s="1">
        <v>669</v>
      </c>
    </row>
    <row r="671" spans="1:9" x14ac:dyDescent="0.25">
      <c r="A671" s="1">
        <v>15646</v>
      </c>
      <c r="B671" s="1" t="s">
        <v>755</v>
      </c>
      <c r="C671" s="1">
        <v>15</v>
      </c>
      <c r="D671" s="1" t="s">
        <v>827</v>
      </c>
      <c r="E671" s="26">
        <f>VLOOKUP(A671,'Índice de capacidades'!$A$3:$AI$1124,34,FALSE)</f>
        <v>19.926843803773753</v>
      </c>
      <c r="F671" s="26">
        <f>VLOOKUP(A671,'Índice de riesgo'!$A$2:$T$1123,19,FALSE)</f>
        <v>13.135456270829341</v>
      </c>
      <c r="G671" s="31">
        <f t="shared" si="20"/>
        <v>89.120862098932804</v>
      </c>
      <c r="H671" s="40">
        <f t="shared" si="21"/>
        <v>48.54604627676963</v>
      </c>
      <c r="I671" s="1">
        <v>670</v>
      </c>
    </row>
    <row r="672" spans="1:9" x14ac:dyDescent="0.25">
      <c r="A672" s="1">
        <v>85225</v>
      </c>
      <c r="B672" s="1" t="s">
        <v>618</v>
      </c>
      <c r="C672" s="1">
        <v>85</v>
      </c>
      <c r="D672" s="1" t="s">
        <v>114</v>
      </c>
      <c r="E672" s="26">
        <f>VLOOKUP(A672,'Índice de capacidades'!$A$3:$AI$1124,34,FALSE)</f>
        <v>37.633045733455198</v>
      </c>
      <c r="F672" s="26">
        <f>VLOOKUP(A672,'Índice de riesgo'!$A$2:$T$1123,19,FALSE)</f>
        <v>19.214228330421083</v>
      </c>
      <c r="G672" s="31">
        <f t="shared" si="20"/>
        <v>89.121192964556258</v>
      </c>
      <c r="H672" s="40">
        <f t="shared" si="21"/>
        <v>48.54585525141286</v>
      </c>
      <c r="I672" s="1">
        <v>671</v>
      </c>
    </row>
    <row r="673" spans="1:9" x14ac:dyDescent="0.25">
      <c r="A673" s="1">
        <v>15686</v>
      </c>
      <c r="B673" s="1" t="s">
        <v>328</v>
      </c>
      <c r="C673" s="1">
        <v>15</v>
      </c>
      <c r="D673" s="1" t="s">
        <v>827</v>
      </c>
      <c r="E673" s="26">
        <f>VLOOKUP(A673,'Índice de capacidades'!$A$3:$AI$1124,34,FALSE)</f>
        <v>16.631248497971022</v>
      </c>
      <c r="F673" s="26">
        <f>VLOOKUP(A673,'Índice de riesgo'!$A$2:$T$1123,19,FALSE)</f>
        <v>12.382058479328087</v>
      </c>
      <c r="G673" s="31">
        <f t="shared" si="20"/>
        <v>89.182409156296885</v>
      </c>
      <c r="H673" s="40">
        <f t="shared" si="21"/>
        <v>48.51051206663265</v>
      </c>
      <c r="I673" s="1">
        <v>672</v>
      </c>
    </row>
    <row r="674" spans="1:9" x14ac:dyDescent="0.25">
      <c r="A674" s="1">
        <v>66682</v>
      </c>
      <c r="B674" s="1" t="s">
        <v>627</v>
      </c>
      <c r="C674" s="1">
        <v>66</v>
      </c>
      <c r="D674" s="1" t="s">
        <v>38</v>
      </c>
      <c r="E674" s="26">
        <f>VLOOKUP(A674,'Índice de capacidades'!$A$3:$AI$1124,34,FALSE)</f>
        <v>21.928733201264127</v>
      </c>
      <c r="F674" s="26">
        <f>VLOOKUP(A674,'Índice de riesgo'!$A$2:$T$1123,19,FALSE)</f>
        <v>13.541002289029944</v>
      </c>
      <c r="G674" s="31">
        <f t="shared" si="20"/>
        <v>89.196567338646773</v>
      </c>
      <c r="H674" s="40">
        <f t="shared" si="21"/>
        <v>48.502337836241708</v>
      </c>
      <c r="I674" s="1">
        <v>673</v>
      </c>
    </row>
    <row r="675" spans="1:9" x14ac:dyDescent="0.25">
      <c r="A675" s="1">
        <v>13894</v>
      </c>
      <c r="B675" s="1" t="s">
        <v>781</v>
      </c>
      <c r="C675" s="1">
        <v>13</v>
      </c>
      <c r="D675" s="1" t="s">
        <v>222</v>
      </c>
      <c r="E675" s="26">
        <f>VLOOKUP(A675,'Índice de capacidades'!$A$3:$AI$1124,34,FALSE)</f>
        <v>20.971695366096419</v>
      </c>
      <c r="F675" s="26">
        <f>VLOOKUP(A675,'Índice de riesgo'!$A$2:$T$1123,19,FALSE)</f>
        <v>13.296794489605624</v>
      </c>
      <c r="G675" s="31">
        <f t="shared" si="20"/>
        <v>89.203463230448804</v>
      </c>
      <c r="H675" s="40">
        <f t="shared" si="21"/>
        <v>48.498356491253503</v>
      </c>
      <c r="I675" s="1">
        <v>674</v>
      </c>
    </row>
    <row r="676" spans="1:9" x14ac:dyDescent="0.25">
      <c r="A676" s="1">
        <v>20550</v>
      </c>
      <c r="B676" s="1" t="s">
        <v>169</v>
      </c>
      <c r="C676" s="1">
        <v>20</v>
      </c>
      <c r="D676" s="1" t="s">
        <v>28</v>
      </c>
      <c r="E676" s="26">
        <f>VLOOKUP(A676,'Índice de capacidades'!$A$3:$AI$1124,34,FALSE)</f>
        <v>23.760499109814461</v>
      </c>
      <c r="F676" s="26">
        <f>VLOOKUP(A676,'Índice de riesgo'!$A$2:$T$1123,19,FALSE)</f>
        <v>13.914968469029127</v>
      </c>
      <c r="G676" s="31">
        <f t="shared" si="20"/>
        <v>89.303941523516983</v>
      </c>
      <c r="H676" s="40">
        <f t="shared" si="21"/>
        <v>48.440345321702871</v>
      </c>
      <c r="I676" s="1">
        <v>675</v>
      </c>
    </row>
    <row r="677" spans="1:9" x14ac:dyDescent="0.25">
      <c r="A677" s="1">
        <v>52356</v>
      </c>
      <c r="B677" s="1" t="s">
        <v>539</v>
      </c>
      <c r="C677" s="1">
        <v>52</v>
      </c>
      <c r="D677" s="1" t="s">
        <v>18</v>
      </c>
      <c r="E677" s="26">
        <f>VLOOKUP(A677,'Índice de capacidades'!$A$3:$AI$1124,34,FALSE)</f>
        <v>28.561353736846147</v>
      </c>
      <c r="F677" s="26">
        <f>VLOOKUP(A677,'Índice de riesgo'!$A$2:$T$1123,19,FALSE)</f>
        <v>15.328298806222637</v>
      </c>
      <c r="G677" s="31">
        <f t="shared" si="20"/>
        <v>89.35909528598404</v>
      </c>
      <c r="H677" s="40">
        <f t="shared" si="21"/>
        <v>48.408502282095689</v>
      </c>
      <c r="I677" s="1">
        <v>676</v>
      </c>
    </row>
    <row r="678" spans="1:9" x14ac:dyDescent="0.25">
      <c r="A678" s="1">
        <v>15367</v>
      </c>
      <c r="B678" s="1" t="s">
        <v>595</v>
      </c>
      <c r="C678" s="1">
        <v>15</v>
      </c>
      <c r="D678" s="1" t="s">
        <v>827</v>
      </c>
      <c r="E678" s="26">
        <f>VLOOKUP(A678,'Índice de capacidades'!$A$3:$AI$1124,34,FALSE)</f>
        <v>21.036443108141732</v>
      </c>
      <c r="F678" s="26">
        <f>VLOOKUP(A678,'Índice de riesgo'!$A$2:$T$1123,19,FALSE)</f>
        <v>13.087121374311675</v>
      </c>
      <c r="G678" s="31">
        <f t="shared" si="20"/>
        <v>89.422482685540075</v>
      </c>
      <c r="H678" s="40">
        <f t="shared" si="21"/>
        <v>48.371905549898784</v>
      </c>
      <c r="I678" s="1">
        <v>677</v>
      </c>
    </row>
    <row r="679" spans="1:9" x14ac:dyDescent="0.25">
      <c r="A679" s="1">
        <v>52720</v>
      </c>
      <c r="B679" s="1" t="s">
        <v>794</v>
      </c>
      <c r="C679" s="1">
        <v>52</v>
      </c>
      <c r="D679" s="1" t="s">
        <v>18</v>
      </c>
      <c r="E679" s="26">
        <f>VLOOKUP(A679,'Índice de capacidades'!$A$3:$AI$1124,34,FALSE)</f>
        <v>17.172015533138861</v>
      </c>
      <c r="F679" s="26">
        <f>VLOOKUP(A679,'Índice de riesgo'!$A$2:$T$1123,19,FALSE)</f>
        <v>12.215121160514537</v>
      </c>
      <c r="G679" s="31">
        <f t="shared" si="20"/>
        <v>89.448661646407572</v>
      </c>
      <c r="H679" s="40">
        <f t="shared" si="21"/>
        <v>48.356791119794828</v>
      </c>
      <c r="I679" s="1">
        <v>678</v>
      </c>
    </row>
    <row r="680" spans="1:9" x14ac:dyDescent="0.25">
      <c r="A680" s="1">
        <v>27205</v>
      </c>
      <c r="B680" s="1" t="s">
        <v>102</v>
      </c>
      <c r="C680" s="1">
        <v>27</v>
      </c>
      <c r="D680" s="1" t="s">
        <v>1145</v>
      </c>
      <c r="E680" s="26">
        <f>VLOOKUP(A680,'Índice de capacidades'!$A$3:$AI$1124,34,FALSE)</f>
        <v>23.478710531643411</v>
      </c>
      <c r="F680" s="26">
        <f>VLOOKUP(A680,'Índice de riesgo'!$A$2:$T$1123,19,FALSE)</f>
        <v>13.654519455584262</v>
      </c>
      <c r="G680" s="31">
        <f t="shared" si="20"/>
        <v>89.480678689171668</v>
      </c>
      <c r="H680" s="40">
        <f t="shared" si="21"/>
        <v>48.33830607153633</v>
      </c>
      <c r="I680" s="1">
        <v>679</v>
      </c>
    </row>
    <row r="681" spans="1:9" x14ac:dyDescent="0.25">
      <c r="A681" s="1">
        <v>76275</v>
      </c>
      <c r="B681" s="1" t="s">
        <v>661</v>
      </c>
      <c r="C681" s="1">
        <v>76</v>
      </c>
      <c r="D681" s="1" t="s">
        <v>57</v>
      </c>
      <c r="E681" s="26">
        <f>VLOOKUP(A681,'Índice de capacidades'!$A$3:$AI$1124,34,FALSE)</f>
        <v>16.631224711457858</v>
      </c>
      <c r="F681" s="26">
        <f>VLOOKUP(A681,'Índice de riesgo'!$A$2:$T$1123,19,FALSE)</f>
        <v>12.040343894259632</v>
      </c>
      <c r="G681" s="31">
        <f t="shared" si="20"/>
        <v>89.51814753245911</v>
      </c>
      <c r="H681" s="40">
        <f t="shared" si="21"/>
        <v>48.316673424778102</v>
      </c>
      <c r="I681" s="1">
        <v>680</v>
      </c>
    </row>
    <row r="682" spans="1:9" x14ac:dyDescent="0.25">
      <c r="A682" s="1">
        <v>15176</v>
      </c>
      <c r="B682" s="1" t="s">
        <v>748</v>
      </c>
      <c r="C682" s="1">
        <v>15</v>
      </c>
      <c r="D682" s="1" t="s">
        <v>827</v>
      </c>
      <c r="E682" s="26">
        <f>VLOOKUP(A682,'Índice de capacidades'!$A$3:$AI$1124,34,FALSE)</f>
        <v>24.299408542395284</v>
      </c>
      <c r="F682" s="26">
        <f>VLOOKUP(A682,'Índice de riesgo'!$A$2:$T$1123,19,FALSE)</f>
        <v>13.829570649552075</v>
      </c>
      <c r="G682" s="31">
        <f t="shared" si="20"/>
        <v>89.531023393853658</v>
      </c>
      <c r="H682" s="40">
        <f t="shared" si="21"/>
        <v>48.309239542735902</v>
      </c>
      <c r="I682" s="1">
        <v>681</v>
      </c>
    </row>
    <row r="683" spans="1:9" x14ac:dyDescent="0.25">
      <c r="A683" s="1">
        <v>66594</v>
      </c>
      <c r="B683" s="1" t="s">
        <v>392</v>
      </c>
      <c r="C683" s="1">
        <v>66</v>
      </c>
      <c r="D683" s="1" t="s">
        <v>38</v>
      </c>
      <c r="E683" s="26">
        <f>VLOOKUP(A683,'Índice de capacidades'!$A$3:$AI$1124,34,FALSE)</f>
        <v>7.9359585716408843</v>
      </c>
      <c r="F683" s="26">
        <f>VLOOKUP(A683,'Índice de riesgo'!$A$2:$T$1123,19,FALSE)</f>
        <v>10.821352089752855</v>
      </c>
      <c r="G683" s="31">
        <f t="shared" si="20"/>
        <v>89.531059870586972</v>
      </c>
      <c r="H683" s="40">
        <f t="shared" si="21"/>
        <v>48.309218482884106</v>
      </c>
      <c r="I683" s="1">
        <v>682</v>
      </c>
    </row>
    <row r="684" spans="1:9" x14ac:dyDescent="0.25">
      <c r="A684" s="1">
        <v>91430</v>
      </c>
      <c r="B684" s="1" t="s">
        <v>835</v>
      </c>
      <c r="C684" s="1">
        <v>91</v>
      </c>
      <c r="D684" s="1" t="s">
        <v>779</v>
      </c>
      <c r="E684" s="26">
        <f>VLOOKUP(A684,'Índice de capacidades'!$A$3:$AI$1124,34,FALSE)</f>
        <v>0</v>
      </c>
      <c r="F684" s="26">
        <f>VLOOKUP(A684,'Índice de riesgo'!$A$2:$T$1123,19,FALSE)</f>
        <v>10.458614524734635</v>
      </c>
      <c r="G684" s="31">
        <f t="shared" si="20"/>
        <v>89.541385475265372</v>
      </c>
      <c r="H684" s="40">
        <f t="shared" si="21"/>
        <v>48.30325699224349</v>
      </c>
      <c r="I684" s="1">
        <v>683</v>
      </c>
    </row>
    <row r="685" spans="1:9" x14ac:dyDescent="0.25">
      <c r="A685" s="1">
        <v>41298</v>
      </c>
      <c r="B685" s="1" t="s">
        <v>474</v>
      </c>
      <c r="C685" s="1">
        <v>41</v>
      </c>
      <c r="D685" s="1" t="s">
        <v>99</v>
      </c>
      <c r="E685" s="26">
        <f>VLOOKUP(A685,'Índice de capacidades'!$A$3:$AI$1124,34,FALSE)</f>
        <v>23.23143425279628</v>
      </c>
      <c r="F685" s="26">
        <f>VLOOKUP(A685,'Índice de riesgo'!$A$2:$T$1123,19,FALSE)</f>
        <v>13.40984860704107</v>
      </c>
      <c r="G685" s="31">
        <f t="shared" si="20"/>
        <v>89.652405744059905</v>
      </c>
      <c r="H685" s="40">
        <f t="shared" si="21"/>
        <v>48.239159410169464</v>
      </c>
      <c r="I685" s="1">
        <v>684</v>
      </c>
    </row>
    <row r="686" spans="1:9" x14ac:dyDescent="0.25">
      <c r="A686" s="1">
        <v>76109</v>
      </c>
      <c r="B686" s="1" t="s">
        <v>580</v>
      </c>
      <c r="C686" s="1">
        <v>76</v>
      </c>
      <c r="D686" s="1" t="s">
        <v>57</v>
      </c>
      <c r="E686" s="26">
        <f>VLOOKUP(A686,'Índice de capacidades'!$A$3:$AI$1124,34,FALSE)</f>
        <v>33.960330110565614</v>
      </c>
      <c r="F686" s="26">
        <f>VLOOKUP(A686,'Índice de riesgo'!$A$2:$T$1123,19,FALSE)</f>
        <v>17.018217579820348</v>
      </c>
      <c r="G686" s="31">
        <f t="shared" si="20"/>
        <v>89.662033407951583</v>
      </c>
      <c r="H686" s="40">
        <f t="shared" si="21"/>
        <v>48.233600875829929</v>
      </c>
      <c r="I686" s="1">
        <v>685</v>
      </c>
    </row>
    <row r="687" spans="1:9" x14ac:dyDescent="0.25">
      <c r="A687" s="1">
        <v>25769</v>
      </c>
      <c r="B687" s="1" t="s">
        <v>785</v>
      </c>
      <c r="C687" s="1">
        <v>25</v>
      </c>
      <c r="D687" s="1" t="s">
        <v>61</v>
      </c>
      <c r="E687" s="26">
        <f>VLOOKUP(A687,'Índice de capacidades'!$A$3:$AI$1124,34,FALSE)</f>
        <v>22.048348422189122</v>
      </c>
      <c r="F687" s="26">
        <f>VLOOKUP(A687,'Índice de riesgo'!$A$2:$T$1123,19,FALSE)</f>
        <v>13.030088471193851</v>
      </c>
      <c r="G687" s="31">
        <f t="shared" si="20"/>
        <v>89.721208080779988</v>
      </c>
      <c r="H687" s="40">
        <f t="shared" si="21"/>
        <v>48.199436362543246</v>
      </c>
      <c r="I687" s="1">
        <v>686</v>
      </c>
    </row>
    <row r="688" spans="1:9" x14ac:dyDescent="0.25">
      <c r="A688" s="1">
        <v>94888</v>
      </c>
      <c r="B688" s="1" t="s">
        <v>843</v>
      </c>
      <c r="C688" s="1">
        <v>94</v>
      </c>
      <c r="D688" s="1" t="s">
        <v>689</v>
      </c>
      <c r="E688" s="26">
        <f>VLOOKUP(A688,'Índice de capacidades'!$A$3:$AI$1124,34,FALSE)</f>
        <v>0</v>
      </c>
      <c r="F688" s="26">
        <f>VLOOKUP(A688,'Índice de riesgo'!$A$2:$T$1123,19,FALSE)</f>
        <v>10.273626932337059</v>
      </c>
      <c r="G688" s="31">
        <f t="shared" si="20"/>
        <v>89.726373067662934</v>
      </c>
      <c r="H688" s="40">
        <f t="shared" si="21"/>
        <v>48.196454355976016</v>
      </c>
      <c r="I688" s="1">
        <v>687</v>
      </c>
    </row>
    <row r="689" spans="1:9" x14ac:dyDescent="0.25">
      <c r="A689" s="1">
        <v>17616</v>
      </c>
      <c r="B689" s="1" t="s">
        <v>38</v>
      </c>
      <c r="C689" s="1">
        <v>17</v>
      </c>
      <c r="D689" s="1" t="s">
        <v>96</v>
      </c>
      <c r="E689" s="26">
        <f>VLOOKUP(A689,'Índice de capacidades'!$A$3:$AI$1124,34,FALSE)</f>
        <v>18.79704851364572</v>
      </c>
      <c r="F689" s="26">
        <f>VLOOKUP(A689,'Índice de riesgo'!$A$2:$T$1123,19,FALSE)</f>
        <v>12.214099921946774</v>
      </c>
      <c r="G689" s="31">
        <f t="shared" si="20"/>
        <v>89.775794540278497</v>
      </c>
      <c r="H689" s="40">
        <f t="shared" si="21"/>
        <v>48.167920855457666</v>
      </c>
      <c r="I689" s="1">
        <v>688</v>
      </c>
    </row>
    <row r="690" spans="1:9" x14ac:dyDescent="0.25">
      <c r="A690" s="1">
        <v>73148</v>
      </c>
      <c r="B690" s="1" t="s">
        <v>694</v>
      </c>
      <c r="C690" s="1">
        <v>73</v>
      </c>
      <c r="D690" s="1" t="s">
        <v>35</v>
      </c>
      <c r="E690" s="26">
        <f>VLOOKUP(A690,'Índice de capacidades'!$A$3:$AI$1124,34,FALSE)</f>
        <v>36.037454396631688</v>
      </c>
      <c r="F690" s="26">
        <f>VLOOKUP(A690,'Índice de riesgo'!$A$2:$T$1123,19,FALSE)</f>
        <v>17.76970796184164</v>
      </c>
      <c r="G690" s="31">
        <f t="shared" si="20"/>
        <v>89.780393450185528</v>
      </c>
      <c r="H690" s="40">
        <f t="shared" si="21"/>
        <v>48.165265673584869</v>
      </c>
      <c r="I690" s="1">
        <v>689</v>
      </c>
    </row>
    <row r="691" spans="1:9" x14ac:dyDescent="0.25">
      <c r="A691" s="1">
        <v>13062</v>
      </c>
      <c r="B691" s="1" t="s">
        <v>759</v>
      </c>
      <c r="C691" s="1">
        <v>13</v>
      </c>
      <c r="D691" s="1" t="s">
        <v>222</v>
      </c>
      <c r="E691" s="26">
        <f>VLOOKUP(A691,'Índice de capacidades'!$A$3:$AI$1124,34,FALSE)</f>
        <v>26.865713376998979</v>
      </c>
      <c r="F691" s="26">
        <f>VLOOKUP(A691,'Índice de riesgo'!$A$2:$T$1123,19,FALSE)</f>
        <v>14.312296134427131</v>
      </c>
      <c r="G691" s="31">
        <f t="shared" si="20"/>
        <v>89.800607731847634</v>
      </c>
      <c r="H691" s="40">
        <f t="shared" si="21"/>
        <v>48.153594952625781</v>
      </c>
      <c r="I691" s="1">
        <v>690</v>
      </c>
    </row>
    <row r="692" spans="1:9" x14ac:dyDescent="0.25">
      <c r="A692" s="1">
        <v>66075</v>
      </c>
      <c r="B692" s="1" t="s">
        <v>466</v>
      </c>
      <c r="C692" s="1">
        <v>66</v>
      </c>
      <c r="D692" s="1" t="s">
        <v>38</v>
      </c>
      <c r="E692" s="26">
        <f>VLOOKUP(A692,'Índice de capacidades'!$A$3:$AI$1124,34,FALSE)</f>
        <v>37.467589968585457</v>
      </c>
      <c r="F692" s="26">
        <f>VLOOKUP(A692,'Índice de riesgo'!$A$2:$T$1123,19,FALSE)</f>
        <v>18.378740044822475</v>
      </c>
      <c r="G692" s="31">
        <f t="shared" si="20"/>
        <v>89.810079471764809</v>
      </c>
      <c r="H692" s="40">
        <f t="shared" si="21"/>
        <v>48.148126441034897</v>
      </c>
      <c r="I692" s="1">
        <v>691</v>
      </c>
    </row>
    <row r="693" spans="1:9" x14ac:dyDescent="0.25">
      <c r="A693" s="1">
        <v>25290</v>
      </c>
      <c r="B693" s="1" t="s">
        <v>776</v>
      </c>
      <c r="C693" s="1">
        <v>25</v>
      </c>
      <c r="D693" s="1" t="s">
        <v>61</v>
      </c>
      <c r="E693" s="26">
        <f>VLOOKUP(A693,'Índice de capacidades'!$A$3:$AI$1124,34,FALSE)</f>
        <v>28.840273914472135</v>
      </c>
      <c r="F693" s="26">
        <f>VLOOKUP(A693,'Índice de riesgo'!$A$2:$T$1123,19,FALSE)</f>
        <v>14.933963569417797</v>
      </c>
      <c r="G693" s="31">
        <f t="shared" si="20"/>
        <v>89.822001500027383</v>
      </c>
      <c r="H693" s="40">
        <f t="shared" si="21"/>
        <v>48.141243254808217</v>
      </c>
      <c r="I693" s="1">
        <v>692</v>
      </c>
    </row>
    <row r="694" spans="1:9" x14ac:dyDescent="0.25">
      <c r="A694" s="1">
        <v>23189</v>
      </c>
      <c r="B694" s="1" t="s">
        <v>807</v>
      </c>
      <c r="C694" s="1">
        <v>23</v>
      </c>
      <c r="D694" s="1" t="s">
        <v>410</v>
      </c>
      <c r="E694" s="26">
        <f>VLOOKUP(A694,'Índice de capacidades'!$A$3:$AI$1124,34,FALSE)</f>
        <v>16.85843360787657</v>
      </c>
      <c r="F694" s="26">
        <f>VLOOKUP(A694,'Índice de riesgo'!$A$2:$T$1123,19,FALSE)</f>
        <v>11.696013492468783</v>
      </c>
      <c r="G694" s="31">
        <f t="shared" si="20"/>
        <v>89.898836571078263</v>
      </c>
      <c r="H694" s="40">
        <f t="shared" si="21"/>
        <v>48.096882505853792</v>
      </c>
      <c r="I694" s="1">
        <v>693</v>
      </c>
    </row>
    <row r="695" spans="1:9" x14ac:dyDescent="0.25">
      <c r="A695" s="1">
        <v>15667</v>
      </c>
      <c r="B695" s="1" t="s">
        <v>709</v>
      </c>
      <c r="C695" s="1">
        <v>15</v>
      </c>
      <c r="D695" s="1" t="s">
        <v>827</v>
      </c>
      <c r="E695" s="26">
        <f>VLOOKUP(A695,'Índice de capacidades'!$A$3:$AI$1124,34,FALSE)</f>
        <v>24.160452628650507</v>
      </c>
      <c r="F695" s="26">
        <f>VLOOKUP(A695,'Índice de riesgo'!$A$2:$T$1123,19,FALSE)</f>
        <v>13.384690127419619</v>
      </c>
      <c r="G695" s="31">
        <f t="shared" si="20"/>
        <v>89.921851490860575</v>
      </c>
      <c r="H695" s="40">
        <f t="shared" si="21"/>
        <v>48.083594835722096</v>
      </c>
      <c r="I695" s="1">
        <v>694</v>
      </c>
    </row>
    <row r="696" spans="1:9" x14ac:dyDescent="0.25">
      <c r="A696" s="1">
        <v>15693</v>
      </c>
      <c r="B696" s="1" t="s">
        <v>817</v>
      </c>
      <c r="C696" s="1">
        <v>15</v>
      </c>
      <c r="D696" s="1" t="s">
        <v>827</v>
      </c>
      <c r="E696" s="26">
        <f>VLOOKUP(A696,'Índice de capacidades'!$A$3:$AI$1124,34,FALSE)</f>
        <v>14.644181202497769</v>
      </c>
      <c r="F696" s="26">
        <f>VLOOKUP(A696,'Índice de riesgo'!$A$2:$T$1123,19,FALSE)</f>
        <v>11.237087209962976</v>
      </c>
      <c r="G696" s="31">
        <f t="shared" si="20"/>
        <v>89.962807482110662</v>
      </c>
      <c r="H696" s="40">
        <f t="shared" si="21"/>
        <v>48.059948883148927</v>
      </c>
      <c r="I696" s="1">
        <v>695</v>
      </c>
    </row>
    <row r="697" spans="1:9" x14ac:dyDescent="0.25">
      <c r="A697" s="1">
        <v>68229</v>
      </c>
      <c r="B697" s="1" t="s">
        <v>942</v>
      </c>
      <c r="C697" s="1">
        <v>68</v>
      </c>
      <c r="D697" s="1" t="s">
        <v>350</v>
      </c>
      <c r="E697" s="26">
        <f>VLOOKUP(A697,'Índice de capacidades'!$A$3:$AI$1124,34,FALSE)</f>
        <v>14.230257549702063</v>
      </c>
      <c r="F697" s="26">
        <f>VLOOKUP(A697,'Índice de riesgo'!$A$2:$T$1123,19,FALSE)</f>
        <v>11.159559730828782</v>
      </c>
      <c r="G697" s="31">
        <f t="shared" si="20"/>
        <v>89.972907350774378</v>
      </c>
      <c r="H697" s="40">
        <f t="shared" si="21"/>
        <v>48.05411772125715</v>
      </c>
      <c r="I697" s="1">
        <v>696</v>
      </c>
    </row>
    <row r="698" spans="1:9" x14ac:dyDescent="0.25">
      <c r="A698" s="1">
        <v>52480</v>
      </c>
      <c r="B698" s="1" t="s">
        <v>18</v>
      </c>
      <c r="C698" s="1">
        <v>52</v>
      </c>
      <c r="D698" s="1" t="s">
        <v>18</v>
      </c>
      <c r="E698" s="26">
        <f>VLOOKUP(A698,'Índice de capacidades'!$A$3:$AI$1124,34,FALSE)</f>
        <v>28.928625525335978</v>
      </c>
      <c r="F698" s="26">
        <f>VLOOKUP(A698,'Índice de riesgo'!$A$2:$T$1123,19,FALSE)</f>
        <v>14.771366077322437</v>
      </c>
      <c r="G698" s="31">
        <f t="shared" si="20"/>
        <v>90.00436331151343</v>
      </c>
      <c r="H698" s="40">
        <f t="shared" si="21"/>
        <v>48.035956613856847</v>
      </c>
      <c r="I698" s="1">
        <v>697</v>
      </c>
    </row>
    <row r="699" spans="1:9" x14ac:dyDescent="0.25">
      <c r="A699" s="1">
        <v>25572</v>
      </c>
      <c r="B699" s="1" t="s">
        <v>664</v>
      </c>
      <c r="C699" s="1">
        <v>25</v>
      </c>
      <c r="D699" s="1" t="s">
        <v>61</v>
      </c>
      <c r="E699" s="26">
        <f>VLOOKUP(A699,'Índice de capacidades'!$A$3:$AI$1124,34,FALSE)</f>
        <v>24.707626742165864</v>
      </c>
      <c r="F699" s="26">
        <f>VLOOKUP(A699,'Índice de riesgo'!$A$2:$T$1123,19,FALSE)</f>
        <v>13.425335215222384</v>
      </c>
      <c r="G699" s="31">
        <f t="shared" si="20"/>
        <v>90.031324558882289</v>
      </c>
      <c r="H699" s="40">
        <f t="shared" si="21"/>
        <v>48.020390530430745</v>
      </c>
      <c r="I699" s="1">
        <v>698</v>
      </c>
    </row>
    <row r="700" spans="1:9" x14ac:dyDescent="0.25">
      <c r="A700" s="1">
        <v>76563</v>
      </c>
      <c r="B700" s="1" t="s">
        <v>658</v>
      </c>
      <c r="C700" s="1">
        <v>76</v>
      </c>
      <c r="D700" s="1" t="s">
        <v>57</v>
      </c>
      <c r="E700" s="26">
        <f>VLOOKUP(A700,'Índice de capacidades'!$A$3:$AI$1124,34,FALSE)</f>
        <v>18.357227110207532</v>
      </c>
      <c r="F700" s="26">
        <f>VLOOKUP(A700,'Índice de riesgo'!$A$2:$T$1123,19,FALSE)</f>
        <v>11.848143947659146</v>
      </c>
      <c r="G700" s="31">
        <f t="shared" si="20"/>
        <v>90.042975920658918</v>
      </c>
      <c r="H700" s="40">
        <f t="shared" si="21"/>
        <v>48.013663613572575</v>
      </c>
      <c r="I700" s="1">
        <v>699</v>
      </c>
    </row>
    <row r="701" spans="1:9" x14ac:dyDescent="0.25">
      <c r="A701" s="1">
        <v>5031</v>
      </c>
      <c r="B701" s="1" t="s">
        <v>21</v>
      </c>
      <c r="C701" s="1">
        <v>5</v>
      </c>
      <c r="D701" s="1" t="s">
        <v>15</v>
      </c>
      <c r="E701" s="26">
        <f>VLOOKUP(A701,'Índice de capacidades'!$A$3:$AI$1124,34,FALSE)</f>
        <v>49.051827942698353</v>
      </c>
      <c r="F701" s="26">
        <f>VLOOKUP(A701,'Índice de riesgo'!$A$2:$T$1123,19,FALSE)</f>
        <v>24.437190079178588</v>
      </c>
      <c r="G701" s="31">
        <f t="shared" si="20"/>
        <v>90.087846392564344</v>
      </c>
      <c r="H701" s="40">
        <f t="shared" si="21"/>
        <v>47.987757634539321</v>
      </c>
      <c r="I701" s="1">
        <v>700</v>
      </c>
    </row>
    <row r="702" spans="1:9" x14ac:dyDescent="0.25">
      <c r="A702" s="1">
        <v>23586</v>
      </c>
      <c r="B702" s="1" t="s">
        <v>838</v>
      </c>
      <c r="C702" s="1">
        <v>23</v>
      </c>
      <c r="D702" s="1" t="s">
        <v>410</v>
      </c>
      <c r="E702" s="26">
        <f>VLOOKUP(A702,'Índice de capacidades'!$A$3:$AI$1124,34,FALSE)</f>
        <v>9.3722341838500363</v>
      </c>
      <c r="F702" s="26">
        <f>VLOOKUP(A702,'Índice de riesgo'!$A$2:$T$1123,19,FALSE)</f>
        <v>10.400004009271248</v>
      </c>
      <c r="G702" s="31">
        <f t="shared" si="20"/>
        <v>90.08883424229407</v>
      </c>
      <c r="H702" s="40">
        <f t="shared" si="21"/>
        <v>47.987187299231934</v>
      </c>
      <c r="I702" s="1">
        <v>701</v>
      </c>
    </row>
    <row r="703" spans="1:9" x14ac:dyDescent="0.25">
      <c r="A703" s="1">
        <v>5690</v>
      </c>
      <c r="B703" s="1" t="s">
        <v>202</v>
      </c>
      <c r="C703" s="1">
        <v>5</v>
      </c>
      <c r="D703" s="1" t="s">
        <v>15</v>
      </c>
      <c r="E703" s="26">
        <f>VLOOKUP(A703,'Índice de capacidades'!$A$3:$AI$1124,34,FALSE)</f>
        <v>22.901398669149874</v>
      </c>
      <c r="F703" s="26">
        <f>VLOOKUP(A703,'Índice de riesgo'!$A$2:$T$1123,19,FALSE)</f>
        <v>12.869448344771442</v>
      </c>
      <c r="G703" s="31">
        <f t="shared" si="20"/>
        <v>90.089994409744477</v>
      </c>
      <c r="H703" s="40">
        <f t="shared" si="21"/>
        <v>47.986517476242142</v>
      </c>
      <c r="I703" s="1">
        <v>702</v>
      </c>
    </row>
    <row r="704" spans="1:9" x14ac:dyDescent="0.25">
      <c r="A704" s="1">
        <v>76306</v>
      </c>
      <c r="B704" s="1" t="s">
        <v>554</v>
      </c>
      <c r="C704" s="1">
        <v>76</v>
      </c>
      <c r="D704" s="1" t="s">
        <v>57</v>
      </c>
      <c r="E704" s="26">
        <f>VLOOKUP(A704,'Índice de capacidades'!$A$3:$AI$1124,34,FALSE)</f>
        <v>25.528418021875371</v>
      </c>
      <c r="F704" s="26">
        <f>VLOOKUP(A704,'Índice de riesgo'!$A$2:$T$1123,19,FALSE)</f>
        <v>13.596126778720569</v>
      </c>
      <c r="G704" s="31">
        <f t="shared" si="20"/>
        <v>90.096223196860691</v>
      </c>
      <c r="H704" s="40">
        <f t="shared" si="21"/>
        <v>47.982921284323879</v>
      </c>
      <c r="I704" s="1">
        <v>703</v>
      </c>
    </row>
    <row r="705" spans="1:9" x14ac:dyDescent="0.25">
      <c r="A705" s="1">
        <v>91263</v>
      </c>
      <c r="B705" s="1" t="s">
        <v>847</v>
      </c>
      <c r="C705" s="1">
        <v>91</v>
      </c>
      <c r="D705" s="1" t="s">
        <v>779</v>
      </c>
      <c r="E705" s="26">
        <f>VLOOKUP(A705,'Índice de capacidades'!$A$3:$AI$1124,34,FALSE)</f>
        <v>0</v>
      </c>
      <c r="F705" s="26">
        <f>VLOOKUP(A705,'Índice de riesgo'!$A$2:$T$1123,19,FALSE)</f>
        <v>9.8881558464654393</v>
      </c>
      <c r="G705" s="31">
        <f t="shared" si="20"/>
        <v>90.111844153534562</v>
      </c>
      <c r="H705" s="40">
        <f t="shared" si="21"/>
        <v>47.97390252078322</v>
      </c>
      <c r="I705" s="1">
        <v>704</v>
      </c>
    </row>
    <row r="706" spans="1:9" x14ac:dyDescent="0.25">
      <c r="A706" s="1">
        <v>25843</v>
      </c>
      <c r="B706" s="1" t="s">
        <v>1144</v>
      </c>
      <c r="C706" s="1">
        <v>25</v>
      </c>
      <c r="D706" s="1" t="s">
        <v>61</v>
      </c>
      <c r="E706" s="26">
        <f>VLOOKUP(A706,'Índice de capacidades'!$A$3:$AI$1124,34,FALSE)</f>
        <v>23.738263743251796</v>
      </c>
      <c r="F706" s="26">
        <f>VLOOKUP(A706,'Índice de riesgo'!$A$2:$T$1123,19,FALSE)</f>
        <v>13.003239222092414</v>
      </c>
      <c r="G706" s="31">
        <f t="shared" ref="G706:G769" si="22">(((E706)^2)+((100-(F706))^2))^(1/2)</f>
        <v>90.177278465213519</v>
      </c>
      <c r="H706" s="40">
        <f t="shared" ref="H706:H769" si="23">(1-1*(G706/$G$1125))*100</f>
        <v>47.936124003321133</v>
      </c>
      <c r="I706" s="1">
        <v>705</v>
      </c>
    </row>
    <row r="707" spans="1:9" x14ac:dyDescent="0.25">
      <c r="A707" s="1">
        <v>47555</v>
      </c>
      <c r="B707" s="1" t="s">
        <v>819</v>
      </c>
      <c r="C707" s="1">
        <v>47</v>
      </c>
      <c r="D707" s="1" t="s">
        <v>69</v>
      </c>
      <c r="E707" s="26">
        <f>VLOOKUP(A707,'Índice de capacidades'!$A$3:$AI$1124,34,FALSE)</f>
        <v>15.557270950708771</v>
      </c>
      <c r="F707" s="26">
        <f>VLOOKUP(A707,'Índice de riesgo'!$A$2:$T$1123,19,FALSE)</f>
        <v>11.125477086834348</v>
      </c>
      <c r="G707" s="31">
        <f t="shared" si="22"/>
        <v>90.225880447222977</v>
      </c>
      <c r="H707" s="40">
        <f t="shared" si="23"/>
        <v>47.908063635924826</v>
      </c>
      <c r="I707" s="1">
        <v>706</v>
      </c>
    </row>
    <row r="708" spans="1:9" x14ac:dyDescent="0.25">
      <c r="A708" s="1">
        <v>99524</v>
      </c>
      <c r="B708" s="1" t="s">
        <v>796</v>
      </c>
      <c r="C708" s="1">
        <v>99</v>
      </c>
      <c r="D708" s="1" t="s">
        <v>753</v>
      </c>
      <c r="E708" s="26">
        <f>VLOOKUP(A708,'Índice de capacidades'!$A$3:$AI$1124,34,FALSE)</f>
        <v>21.002925090467564</v>
      </c>
      <c r="F708" s="26">
        <f>VLOOKUP(A708,'Índice de riesgo'!$A$2:$T$1123,19,FALSE)</f>
        <v>12.170929015297398</v>
      </c>
      <c r="G708" s="31">
        <f t="shared" si="22"/>
        <v>90.305418289224036</v>
      </c>
      <c r="H708" s="40">
        <f t="shared" si="23"/>
        <v>47.862142441434749</v>
      </c>
      <c r="I708" s="1">
        <v>707</v>
      </c>
    </row>
    <row r="709" spans="1:9" x14ac:dyDescent="0.25">
      <c r="A709" s="1">
        <v>17524</v>
      </c>
      <c r="B709" s="1" t="s">
        <v>334</v>
      </c>
      <c r="C709" s="1">
        <v>17</v>
      </c>
      <c r="D709" s="1" t="s">
        <v>96</v>
      </c>
      <c r="E709" s="26">
        <f>VLOOKUP(A709,'Índice de capacidades'!$A$3:$AI$1124,34,FALSE)</f>
        <v>17.541377446523576</v>
      </c>
      <c r="F709" s="26">
        <f>VLOOKUP(A709,'Índice de riesgo'!$A$2:$T$1123,19,FALSE)</f>
        <v>11.41142756756255</v>
      </c>
      <c r="G709" s="31">
        <f t="shared" si="22"/>
        <v>90.308554901175455</v>
      </c>
      <c r="H709" s="40">
        <f t="shared" si="23"/>
        <v>47.860331517680251</v>
      </c>
      <c r="I709" s="1">
        <v>708</v>
      </c>
    </row>
    <row r="710" spans="1:9" x14ac:dyDescent="0.25">
      <c r="A710" s="1">
        <v>99624</v>
      </c>
      <c r="B710" s="1" t="s">
        <v>752</v>
      </c>
      <c r="C710" s="1">
        <v>99</v>
      </c>
      <c r="D710" s="1" t="s">
        <v>753</v>
      </c>
      <c r="E710" s="26">
        <f>VLOOKUP(A710,'Índice de capacidades'!$A$3:$AI$1124,34,FALSE)</f>
        <v>29.223403986612006</v>
      </c>
      <c r="F710" s="26">
        <f>VLOOKUP(A710,'Índice de riesgo'!$A$2:$T$1123,19,FALSE)</f>
        <v>14.51121734475212</v>
      </c>
      <c r="G710" s="31">
        <f t="shared" si="22"/>
        <v>90.345665642801819</v>
      </c>
      <c r="H710" s="40">
        <f t="shared" si="23"/>
        <v>47.838905621012437</v>
      </c>
      <c r="I710" s="1">
        <v>709</v>
      </c>
    </row>
    <row r="711" spans="1:9" x14ac:dyDescent="0.25">
      <c r="A711" s="1">
        <v>66400</v>
      </c>
      <c r="B711" s="1" t="s">
        <v>484</v>
      </c>
      <c r="C711" s="1">
        <v>66</v>
      </c>
      <c r="D711" s="1" t="s">
        <v>38</v>
      </c>
      <c r="E711" s="26">
        <f>VLOOKUP(A711,'Índice de capacidades'!$A$3:$AI$1124,34,FALSE)</f>
        <v>22.940264032443235</v>
      </c>
      <c r="F711" s="26">
        <f>VLOOKUP(A711,'Índice de riesgo'!$A$2:$T$1123,19,FALSE)</f>
        <v>12.612611425253267</v>
      </c>
      <c r="G711" s="31">
        <f t="shared" si="22"/>
        <v>90.348278322234705</v>
      </c>
      <c r="H711" s="40">
        <f t="shared" si="23"/>
        <v>47.837397189838562</v>
      </c>
      <c r="I711" s="1">
        <v>710</v>
      </c>
    </row>
    <row r="712" spans="1:9" x14ac:dyDescent="0.25">
      <c r="A712" s="1">
        <v>25745</v>
      </c>
      <c r="B712" s="1" t="s">
        <v>818</v>
      </c>
      <c r="C712" s="1">
        <v>25</v>
      </c>
      <c r="D712" s="1" t="s">
        <v>61</v>
      </c>
      <c r="E712" s="26">
        <f>VLOOKUP(A712,'Índice de capacidades'!$A$3:$AI$1124,34,FALSE)</f>
        <v>18.306982387660696</v>
      </c>
      <c r="F712" s="26">
        <f>VLOOKUP(A712,'Índice de riesgo'!$A$2:$T$1123,19,FALSE)</f>
        <v>11.450353855877289</v>
      </c>
      <c r="G712" s="31">
        <f t="shared" si="22"/>
        <v>90.422261840718534</v>
      </c>
      <c r="H712" s="40">
        <f t="shared" si="23"/>
        <v>47.794682785526334</v>
      </c>
      <c r="I712" s="1">
        <v>711</v>
      </c>
    </row>
    <row r="713" spans="1:9" x14ac:dyDescent="0.25">
      <c r="A713" s="1">
        <v>18410</v>
      </c>
      <c r="B713" s="1" t="s">
        <v>1122</v>
      </c>
      <c r="C713" s="1">
        <v>18</v>
      </c>
      <c r="D713" s="1" t="s">
        <v>1121</v>
      </c>
      <c r="E713" s="26">
        <f>VLOOKUP(A713,'Índice de capacidades'!$A$3:$AI$1124,34,FALSE)</f>
        <v>6.4841098787916511</v>
      </c>
      <c r="F713" s="26">
        <f>VLOOKUP(A713,'Índice de riesgo'!$A$2:$T$1123,19,FALSE)</f>
        <v>9.7545283268707017</v>
      </c>
      <c r="G713" s="31">
        <f t="shared" si="22"/>
        <v>90.478112482665253</v>
      </c>
      <c r="H713" s="40">
        <f t="shared" si="23"/>
        <v>47.762437402363979</v>
      </c>
      <c r="I713" s="1">
        <v>712</v>
      </c>
    </row>
    <row r="714" spans="1:9" x14ac:dyDescent="0.25">
      <c r="A714" s="1">
        <v>52612</v>
      </c>
      <c r="B714" s="1" t="s">
        <v>44</v>
      </c>
      <c r="C714" s="1">
        <v>52</v>
      </c>
      <c r="D714" s="1" t="s">
        <v>18</v>
      </c>
      <c r="E714" s="26">
        <f>VLOOKUP(A714,'Índice de capacidades'!$A$3:$AI$1124,34,FALSE)</f>
        <v>13.614112396878268</v>
      </c>
      <c r="F714" s="26">
        <f>VLOOKUP(A714,'Índice de riesgo'!$A$2:$T$1123,19,FALSE)</f>
        <v>10.546799147541183</v>
      </c>
      <c r="G714" s="31">
        <f t="shared" si="22"/>
        <v>90.483253694289616</v>
      </c>
      <c r="H714" s="40">
        <f t="shared" si="23"/>
        <v>47.759469122448692</v>
      </c>
      <c r="I714" s="1">
        <v>713</v>
      </c>
    </row>
    <row r="715" spans="1:9" x14ac:dyDescent="0.25">
      <c r="A715" s="1">
        <v>15455</v>
      </c>
      <c r="B715" s="1" t="s">
        <v>587</v>
      </c>
      <c r="C715" s="1">
        <v>15</v>
      </c>
      <c r="D715" s="1" t="s">
        <v>827</v>
      </c>
      <c r="E715" s="26">
        <f>VLOOKUP(A715,'Índice de capacidades'!$A$3:$AI$1124,34,FALSE)</f>
        <v>41.914179180821897</v>
      </c>
      <c r="F715" s="26">
        <f>VLOOKUP(A715,'Índice de riesgo'!$A$2:$T$1123,19,FALSE)</f>
        <v>19.804974154756604</v>
      </c>
      <c r="G715" s="31">
        <f t="shared" si="22"/>
        <v>90.48779247346738</v>
      </c>
      <c r="H715" s="40">
        <f t="shared" si="23"/>
        <v>47.756848657068616</v>
      </c>
      <c r="I715" s="1">
        <v>714</v>
      </c>
    </row>
    <row r="716" spans="1:9" x14ac:dyDescent="0.25">
      <c r="A716" s="1">
        <v>25086</v>
      </c>
      <c r="B716" s="1" t="s">
        <v>671</v>
      </c>
      <c r="C716" s="1">
        <v>25</v>
      </c>
      <c r="D716" s="1" t="s">
        <v>61</v>
      </c>
      <c r="E716" s="26">
        <f>VLOOKUP(A716,'Índice de capacidades'!$A$3:$AI$1124,34,FALSE)</f>
        <v>30.544963719492607</v>
      </c>
      <c r="F716" s="26">
        <f>VLOOKUP(A716,'Índice de riesgo'!$A$2:$T$1123,19,FALSE)</f>
        <v>14.821318000672903</v>
      </c>
      <c r="G716" s="31">
        <f t="shared" si="22"/>
        <v>90.489793213199519</v>
      </c>
      <c r="H716" s="40">
        <f t="shared" si="23"/>
        <v>47.755693529445686</v>
      </c>
      <c r="I716" s="1">
        <v>715</v>
      </c>
    </row>
    <row r="717" spans="1:9" x14ac:dyDescent="0.25">
      <c r="A717" s="1">
        <v>20750</v>
      </c>
      <c r="B717" s="1" t="s">
        <v>830</v>
      </c>
      <c r="C717" s="1">
        <v>20</v>
      </c>
      <c r="D717" s="1" t="s">
        <v>28</v>
      </c>
      <c r="E717" s="26">
        <f>VLOOKUP(A717,'Índice de capacidades'!$A$3:$AI$1124,34,FALSE)</f>
        <v>12.033995326279634</v>
      </c>
      <c r="F717" s="26">
        <f>VLOOKUP(A717,'Índice de riesgo'!$A$2:$T$1123,19,FALSE)</f>
        <v>10.308372643531339</v>
      </c>
      <c r="G717" s="31">
        <f t="shared" si="22"/>
        <v>90.495331710340494</v>
      </c>
      <c r="H717" s="40">
        <f t="shared" si="23"/>
        <v>47.752495876630441</v>
      </c>
      <c r="I717" s="1">
        <v>716</v>
      </c>
    </row>
    <row r="718" spans="1:9" x14ac:dyDescent="0.25">
      <c r="A718" s="1">
        <v>25317</v>
      </c>
      <c r="B718" s="1" t="s">
        <v>744</v>
      </c>
      <c r="C718" s="1">
        <v>25</v>
      </c>
      <c r="D718" s="1" t="s">
        <v>61</v>
      </c>
      <c r="E718" s="26">
        <f>VLOOKUP(A718,'Índice de capacidades'!$A$3:$AI$1124,34,FALSE)</f>
        <v>30.535869832440042</v>
      </c>
      <c r="F718" s="26">
        <f>VLOOKUP(A718,'Índice de riesgo'!$A$2:$T$1123,19,FALSE)</f>
        <v>14.75434646103839</v>
      </c>
      <c r="G718" s="31">
        <f t="shared" si="22"/>
        <v>90.549769705440994</v>
      </c>
      <c r="H718" s="40">
        <f t="shared" si="23"/>
        <v>47.721066085505029</v>
      </c>
      <c r="I718" s="1">
        <v>717</v>
      </c>
    </row>
    <row r="719" spans="1:9" x14ac:dyDescent="0.25">
      <c r="A719" s="1">
        <v>5670</v>
      </c>
      <c r="B719" s="1" t="s">
        <v>186</v>
      </c>
      <c r="C719" s="1">
        <v>5</v>
      </c>
      <c r="D719" s="1" t="s">
        <v>15</v>
      </c>
      <c r="E719" s="26">
        <f>VLOOKUP(A719,'Índice de capacidades'!$A$3:$AI$1124,34,FALSE)</f>
        <v>23.89384099894264</v>
      </c>
      <c r="F719" s="26">
        <f>VLOOKUP(A719,'Índice de riesgo'!$A$2:$T$1123,19,FALSE)</f>
        <v>12.635951738040166</v>
      </c>
      <c r="G719" s="31">
        <f t="shared" si="22"/>
        <v>90.572581758503489</v>
      </c>
      <c r="H719" s="40">
        <f t="shared" si="23"/>
        <v>47.707895540528625</v>
      </c>
      <c r="I719" s="1">
        <v>718</v>
      </c>
    </row>
    <row r="720" spans="1:9" x14ac:dyDescent="0.25">
      <c r="A720" s="1">
        <v>86760</v>
      </c>
      <c r="B720" s="1" t="s">
        <v>101</v>
      </c>
      <c r="C720" s="1">
        <v>86</v>
      </c>
      <c r="D720" s="1" t="s">
        <v>513</v>
      </c>
      <c r="E720" s="26">
        <f>VLOOKUP(A720,'Índice de capacidades'!$A$3:$AI$1124,34,FALSE)</f>
        <v>8.9818722191243765</v>
      </c>
      <c r="F720" s="26">
        <f>VLOOKUP(A720,'Índice de riesgo'!$A$2:$T$1123,19,FALSE)</f>
        <v>9.8098481977404681</v>
      </c>
      <c r="G720" s="31">
        <f t="shared" si="22"/>
        <v>90.63629245878991</v>
      </c>
      <c r="H720" s="40">
        <f t="shared" si="23"/>
        <v>47.671112150567993</v>
      </c>
      <c r="I720" s="1">
        <v>719</v>
      </c>
    </row>
    <row r="721" spans="1:9" x14ac:dyDescent="0.25">
      <c r="A721" s="1">
        <v>17088</v>
      </c>
      <c r="B721" s="1" t="s">
        <v>1118</v>
      </c>
      <c r="C721" s="1">
        <v>17</v>
      </c>
      <c r="D721" s="1" t="s">
        <v>96</v>
      </c>
      <c r="E721" s="26">
        <f>VLOOKUP(A721,'Índice de capacidades'!$A$3:$AI$1124,34,FALSE)</f>
        <v>32.891321262016262</v>
      </c>
      <c r="F721" s="26">
        <f>VLOOKUP(A721,'Índice de riesgo'!$A$2:$T$1123,19,FALSE)</f>
        <v>15.534532115877067</v>
      </c>
      <c r="G721" s="31">
        <f t="shared" si="22"/>
        <v>90.643556192621674</v>
      </c>
      <c r="H721" s="40">
        <f t="shared" si="23"/>
        <v>47.666918431884909</v>
      </c>
      <c r="I721" s="1">
        <v>720</v>
      </c>
    </row>
    <row r="722" spans="1:9" x14ac:dyDescent="0.25">
      <c r="A722" s="1">
        <v>18460</v>
      </c>
      <c r="B722" s="1" t="s">
        <v>831</v>
      </c>
      <c r="C722" s="1">
        <v>18</v>
      </c>
      <c r="D722" s="1" t="s">
        <v>1121</v>
      </c>
      <c r="E722" s="26">
        <f>VLOOKUP(A722,'Índice de capacidades'!$A$3:$AI$1124,34,FALSE)</f>
        <v>15.237177573824159</v>
      </c>
      <c r="F722" s="26">
        <f>VLOOKUP(A722,'Índice de riesgo'!$A$2:$T$1123,19,FALSE)</f>
        <v>10.635827871053799</v>
      </c>
      <c r="G722" s="31">
        <f t="shared" si="22"/>
        <v>90.653884862746906</v>
      </c>
      <c r="H722" s="40">
        <f t="shared" si="23"/>
        <v>47.660955171407736</v>
      </c>
      <c r="I722" s="1">
        <v>721</v>
      </c>
    </row>
    <row r="723" spans="1:9" x14ac:dyDescent="0.25">
      <c r="A723" s="1">
        <v>47703</v>
      </c>
      <c r="B723" s="1" t="s">
        <v>732</v>
      </c>
      <c r="C723" s="1">
        <v>47</v>
      </c>
      <c r="D723" s="1" t="s">
        <v>69</v>
      </c>
      <c r="E723" s="26">
        <f>VLOOKUP(A723,'Índice de capacidades'!$A$3:$AI$1124,34,FALSE)</f>
        <v>32.350372752168283</v>
      </c>
      <c r="F723" s="26">
        <f>VLOOKUP(A723,'Índice de riesgo'!$A$2:$T$1123,19,FALSE)</f>
        <v>15.29606591897773</v>
      </c>
      <c r="G723" s="31">
        <f t="shared" si="22"/>
        <v>90.67140158840823</v>
      </c>
      <c r="H723" s="40">
        <f t="shared" si="23"/>
        <v>47.650841885131847</v>
      </c>
      <c r="I723" s="1">
        <v>722</v>
      </c>
    </row>
    <row r="724" spans="1:9" x14ac:dyDescent="0.25">
      <c r="A724" s="1">
        <v>25312</v>
      </c>
      <c r="B724" s="1" t="s">
        <v>359</v>
      </c>
      <c r="C724" s="1">
        <v>25</v>
      </c>
      <c r="D724" s="1" t="s">
        <v>61</v>
      </c>
      <c r="E724" s="26">
        <f>VLOOKUP(A724,'Índice de capacidades'!$A$3:$AI$1124,34,FALSE)</f>
        <v>31.972876616063623</v>
      </c>
      <c r="F724" s="26">
        <f>VLOOKUP(A724,'Índice de riesgo'!$A$2:$T$1123,19,FALSE)</f>
        <v>15.148136541218413</v>
      </c>
      <c r="G724" s="31">
        <f t="shared" si="22"/>
        <v>90.67581580296779</v>
      </c>
      <c r="H724" s="40">
        <f t="shared" si="23"/>
        <v>47.648293337167622</v>
      </c>
      <c r="I724" s="1">
        <v>723</v>
      </c>
    </row>
    <row r="725" spans="1:9" x14ac:dyDescent="0.25">
      <c r="A725" s="1">
        <v>52260</v>
      </c>
      <c r="B725" s="1" t="s">
        <v>568</v>
      </c>
      <c r="C725" s="1">
        <v>52</v>
      </c>
      <c r="D725" s="1" t="s">
        <v>18</v>
      </c>
      <c r="E725" s="26">
        <f>VLOOKUP(A725,'Índice de capacidades'!$A$3:$AI$1124,34,FALSE)</f>
        <v>18.996597400848898</v>
      </c>
      <c r="F725" s="26">
        <f>VLOOKUP(A725,'Índice de riesgo'!$A$2:$T$1123,19,FALSE)</f>
        <v>11.289195790698704</v>
      </c>
      <c r="G725" s="31">
        <f t="shared" si="22"/>
        <v>90.721979124525987</v>
      </c>
      <c r="H725" s="40">
        <f t="shared" si="23"/>
        <v>47.621640931039309</v>
      </c>
      <c r="I725" s="1">
        <v>724</v>
      </c>
    </row>
    <row r="726" spans="1:9" x14ac:dyDescent="0.25">
      <c r="A726" s="1">
        <v>76616</v>
      </c>
      <c r="B726" s="1" t="s">
        <v>628</v>
      </c>
      <c r="C726" s="1">
        <v>76</v>
      </c>
      <c r="D726" s="1" t="s">
        <v>57</v>
      </c>
      <c r="E726" s="26">
        <f>VLOOKUP(A726,'Índice de capacidades'!$A$3:$AI$1124,34,FALSE)</f>
        <v>17.532131949340901</v>
      </c>
      <c r="F726" s="26">
        <f>VLOOKUP(A726,'Índice de riesgo'!$A$2:$T$1123,19,FALSE)</f>
        <v>10.966075003796664</v>
      </c>
      <c r="G726" s="31">
        <f t="shared" si="22"/>
        <v>90.743679950278974</v>
      </c>
      <c r="H726" s="40">
        <f t="shared" si="23"/>
        <v>47.609111953449187</v>
      </c>
      <c r="I726" s="1">
        <v>725</v>
      </c>
    </row>
    <row r="727" spans="1:9" x14ac:dyDescent="0.25">
      <c r="A727" s="1">
        <v>20011</v>
      </c>
      <c r="B727" s="1" t="s">
        <v>209</v>
      </c>
      <c r="C727" s="1">
        <v>20</v>
      </c>
      <c r="D727" s="1" t="s">
        <v>28</v>
      </c>
      <c r="E727" s="26">
        <f>VLOOKUP(A727,'Índice de capacidades'!$A$3:$AI$1124,34,FALSE)</f>
        <v>21.104830678490654</v>
      </c>
      <c r="F727" s="26">
        <f>VLOOKUP(A727,'Índice de riesgo'!$A$2:$T$1123,19,FALSE)</f>
        <v>11.732757880065272</v>
      </c>
      <c r="G727" s="31">
        <f t="shared" si="22"/>
        <v>90.755274829769206</v>
      </c>
      <c r="H727" s="40">
        <f t="shared" si="23"/>
        <v>47.602417646654281</v>
      </c>
      <c r="I727" s="1">
        <v>726</v>
      </c>
    </row>
    <row r="728" spans="1:9" x14ac:dyDescent="0.25">
      <c r="A728" s="1">
        <v>15839</v>
      </c>
      <c r="B728" s="1" t="s">
        <v>809</v>
      </c>
      <c r="C728" s="1">
        <v>15</v>
      </c>
      <c r="D728" s="1" t="s">
        <v>827</v>
      </c>
      <c r="E728" s="26">
        <f>VLOOKUP(A728,'Índice de capacidades'!$A$3:$AI$1124,34,FALSE)</f>
        <v>20.789975142782822</v>
      </c>
      <c r="F728" s="26">
        <f>VLOOKUP(A728,'Índice de riesgo'!$A$2:$T$1123,19,FALSE)</f>
        <v>11.609819514784233</v>
      </c>
      <c r="G728" s="31">
        <f t="shared" si="22"/>
        <v>90.802241561794858</v>
      </c>
      <c r="H728" s="40">
        <f t="shared" si="23"/>
        <v>47.575301391276312</v>
      </c>
      <c r="I728" s="1">
        <v>727</v>
      </c>
    </row>
    <row r="729" spans="1:9" x14ac:dyDescent="0.25">
      <c r="A729" s="1">
        <v>68132</v>
      </c>
      <c r="B729" s="1" t="s">
        <v>799</v>
      </c>
      <c r="C729" s="1">
        <v>68</v>
      </c>
      <c r="D729" s="1" t="s">
        <v>350</v>
      </c>
      <c r="E729" s="26">
        <f>VLOOKUP(A729,'Índice de capacidades'!$A$3:$AI$1124,34,FALSE)</f>
        <v>37.55976044969529</v>
      </c>
      <c r="F729" s="26">
        <f>VLOOKUP(A729,'Índice de riesgo'!$A$2:$T$1123,19,FALSE)</f>
        <v>17.300561048299137</v>
      </c>
      <c r="G729" s="31">
        <f t="shared" si="22"/>
        <v>90.829140742190191</v>
      </c>
      <c r="H729" s="40">
        <f t="shared" si="23"/>
        <v>47.559771142234084</v>
      </c>
      <c r="I729" s="1">
        <v>728</v>
      </c>
    </row>
    <row r="730" spans="1:9" x14ac:dyDescent="0.25">
      <c r="A730" s="1">
        <v>13673</v>
      </c>
      <c r="B730" s="1" t="s">
        <v>856</v>
      </c>
      <c r="C730" s="1">
        <v>13</v>
      </c>
      <c r="D730" s="1" t="s">
        <v>222</v>
      </c>
      <c r="E730" s="26">
        <f>VLOOKUP(A730,'Índice de capacidades'!$A$3:$AI$1124,34,FALSE)</f>
        <v>7.8927579475906162</v>
      </c>
      <c r="F730" s="26">
        <f>VLOOKUP(A730,'Índice de riesgo'!$A$2:$T$1123,19,FALSE)</f>
        <v>9.4977286903184837</v>
      </c>
      <c r="G730" s="31">
        <f t="shared" si="22"/>
        <v>90.845785484140421</v>
      </c>
      <c r="H730" s="40">
        <f t="shared" si="23"/>
        <v>47.550161295988524</v>
      </c>
      <c r="I730" s="1">
        <v>729</v>
      </c>
    </row>
    <row r="731" spans="1:9" x14ac:dyDescent="0.25">
      <c r="A731" s="1">
        <v>15808</v>
      </c>
      <c r="B731" s="1" t="s">
        <v>758</v>
      </c>
      <c r="C731" s="1">
        <v>15</v>
      </c>
      <c r="D731" s="1" t="s">
        <v>827</v>
      </c>
      <c r="E731" s="26">
        <f>VLOOKUP(A731,'Índice de capacidades'!$A$3:$AI$1124,34,FALSE)</f>
        <v>16.110863825125996</v>
      </c>
      <c r="F731" s="26">
        <f>VLOOKUP(A731,'Índice de riesgo'!$A$2:$T$1123,19,FALSE)</f>
        <v>10.577063556504299</v>
      </c>
      <c r="G731" s="31">
        <f t="shared" si="22"/>
        <v>90.862651817835612</v>
      </c>
      <c r="H731" s="40">
        <f t="shared" si="23"/>
        <v>47.540423513689369</v>
      </c>
      <c r="I731" s="1">
        <v>730</v>
      </c>
    </row>
    <row r="732" spans="1:9" x14ac:dyDescent="0.25">
      <c r="A732" s="1">
        <v>13688</v>
      </c>
      <c r="B732" s="1" t="s">
        <v>54</v>
      </c>
      <c r="C732" s="1">
        <v>13</v>
      </c>
      <c r="D732" s="1" t="s">
        <v>222</v>
      </c>
      <c r="E732" s="26">
        <f>VLOOKUP(A732,'Índice de capacidades'!$A$3:$AI$1124,34,FALSE)</f>
        <v>12.883778211223799</v>
      </c>
      <c r="F732" s="26">
        <f>VLOOKUP(A732,'Índice de riesgo'!$A$2:$T$1123,19,FALSE)</f>
        <v>9.978279706427438</v>
      </c>
      <c r="G732" s="31">
        <f t="shared" si="22"/>
        <v>90.939000795094614</v>
      </c>
      <c r="H732" s="40">
        <f t="shared" si="23"/>
        <v>47.496343411116527</v>
      </c>
      <c r="I732" s="1">
        <v>731</v>
      </c>
    </row>
    <row r="733" spans="1:9" x14ac:dyDescent="0.25">
      <c r="A733" s="1">
        <v>68745</v>
      </c>
      <c r="B733" s="1" t="s">
        <v>948</v>
      </c>
      <c r="C733" s="1">
        <v>68</v>
      </c>
      <c r="D733" s="1" t="s">
        <v>350</v>
      </c>
      <c r="E733" s="26">
        <f>VLOOKUP(A733,'Índice de capacidades'!$A$3:$AI$1124,34,FALSE)</f>
        <v>17.650458617383748</v>
      </c>
      <c r="F733" s="26">
        <f>VLOOKUP(A733,'Índice de riesgo'!$A$2:$T$1123,19,FALSE)</f>
        <v>10.783988283923206</v>
      </c>
      <c r="G733" s="31">
        <f t="shared" si="22"/>
        <v>90.945233167698944</v>
      </c>
      <c r="H733" s="40">
        <f t="shared" si="23"/>
        <v>47.492745149115734</v>
      </c>
      <c r="I733" s="1">
        <v>732</v>
      </c>
    </row>
    <row r="734" spans="1:9" x14ac:dyDescent="0.25">
      <c r="A734" s="1">
        <v>73408</v>
      </c>
      <c r="B734" s="1" t="s">
        <v>487</v>
      </c>
      <c r="C734" s="1">
        <v>73</v>
      </c>
      <c r="D734" s="1" t="s">
        <v>35</v>
      </c>
      <c r="E734" s="26">
        <f>VLOOKUP(A734,'Índice de capacidades'!$A$3:$AI$1124,34,FALSE)</f>
        <v>23.91539767410503</v>
      </c>
      <c r="F734" s="26">
        <f>VLOOKUP(A734,'Índice de riesgo'!$A$2:$T$1123,19,FALSE)</f>
        <v>12.199789874060416</v>
      </c>
      <c r="G734" s="31">
        <f t="shared" si="22"/>
        <v>90.999028258931048</v>
      </c>
      <c r="H734" s="40">
        <f t="shared" si="23"/>
        <v>47.461686538711803</v>
      </c>
      <c r="I734" s="1">
        <v>733</v>
      </c>
    </row>
    <row r="735" spans="1:9" x14ac:dyDescent="0.25">
      <c r="A735" s="1">
        <v>25053</v>
      </c>
      <c r="B735" s="1" t="s">
        <v>757</v>
      </c>
      <c r="C735" s="1">
        <v>25</v>
      </c>
      <c r="D735" s="1" t="s">
        <v>61</v>
      </c>
      <c r="E735" s="26">
        <f>VLOOKUP(A735,'Índice de capacidades'!$A$3:$AI$1124,34,FALSE)</f>
        <v>31.359594672956476</v>
      </c>
      <c r="F735" s="26">
        <f>VLOOKUP(A735,'Índice de riesgo'!$A$2:$T$1123,19,FALSE)</f>
        <v>14.553527723507868</v>
      </c>
      <c r="G735" s="31">
        <f t="shared" si="22"/>
        <v>91.01935949318397</v>
      </c>
      <c r="H735" s="40">
        <f t="shared" si="23"/>
        <v>47.449948295142917</v>
      </c>
      <c r="I735" s="1">
        <v>734</v>
      </c>
    </row>
    <row r="736" spans="1:9" x14ac:dyDescent="0.25">
      <c r="A736" s="1">
        <v>13647</v>
      </c>
      <c r="B736" s="1" t="s">
        <v>858</v>
      </c>
      <c r="C736" s="1">
        <v>13</v>
      </c>
      <c r="D736" s="1" t="s">
        <v>222</v>
      </c>
      <c r="E736" s="26">
        <f>VLOOKUP(A736,'Índice de capacidades'!$A$3:$AI$1124,34,FALSE)</f>
        <v>11.281579914606715</v>
      </c>
      <c r="F736" s="26">
        <f>VLOOKUP(A736,'Índice de riesgo'!$A$2:$T$1123,19,FALSE)</f>
        <v>9.6675894661173025</v>
      </c>
      <c r="G736" s="31">
        <f t="shared" si="22"/>
        <v>91.034160831149421</v>
      </c>
      <c r="H736" s="40">
        <f t="shared" si="23"/>
        <v>47.441402738684189</v>
      </c>
      <c r="I736" s="1">
        <v>735</v>
      </c>
    </row>
    <row r="737" spans="1:9" x14ac:dyDescent="0.25">
      <c r="A737" s="1">
        <v>52317</v>
      </c>
      <c r="B737" s="1" t="s">
        <v>790</v>
      </c>
      <c r="C737" s="1">
        <v>52</v>
      </c>
      <c r="D737" s="1" t="s">
        <v>18</v>
      </c>
      <c r="E737" s="26">
        <f>VLOOKUP(A737,'Índice de capacidades'!$A$3:$AI$1124,34,FALSE)</f>
        <v>25.343977365041027</v>
      </c>
      <c r="F737" s="26">
        <f>VLOOKUP(A737,'Índice de riesgo'!$A$2:$T$1123,19,FALSE)</f>
        <v>12.530500169156372</v>
      </c>
      <c r="G737" s="31">
        <f t="shared" si="22"/>
        <v>91.067176245547813</v>
      </c>
      <c r="H737" s="40">
        <f t="shared" si="23"/>
        <v>47.422341280293878</v>
      </c>
      <c r="I737" s="1">
        <v>736</v>
      </c>
    </row>
    <row r="738" spans="1:9" x14ac:dyDescent="0.25">
      <c r="A738" s="1">
        <v>91530</v>
      </c>
      <c r="B738" s="1" t="s">
        <v>883</v>
      </c>
      <c r="C738" s="1">
        <v>91</v>
      </c>
      <c r="D738" s="1" t="s">
        <v>779</v>
      </c>
      <c r="E738" s="26">
        <f>VLOOKUP(A738,'Índice de capacidades'!$A$3:$AI$1124,34,FALSE)</f>
        <v>0</v>
      </c>
      <c r="F738" s="26">
        <f>VLOOKUP(A738,'Índice de riesgo'!$A$2:$T$1123,19,FALSE)</f>
        <v>8.8948888608377725</v>
      </c>
      <c r="G738" s="31">
        <f t="shared" si="22"/>
        <v>91.105111139162233</v>
      </c>
      <c r="H738" s="40">
        <f t="shared" si="23"/>
        <v>47.400439559253918</v>
      </c>
      <c r="I738" s="1">
        <v>737</v>
      </c>
    </row>
    <row r="739" spans="1:9" x14ac:dyDescent="0.25">
      <c r="A739" s="1">
        <v>13442</v>
      </c>
      <c r="B739" s="1" t="s">
        <v>791</v>
      </c>
      <c r="C739" s="1">
        <v>13</v>
      </c>
      <c r="D739" s="1" t="s">
        <v>222</v>
      </c>
      <c r="E739" s="26">
        <f>VLOOKUP(A739,'Índice de capacidades'!$A$3:$AI$1124,34,FALSE)</f>
        <v>24.690043859819024</v>
      </c>
      <c r="F739" s="26">
        <f>VLOOKUP(A739,'Índice de riesgo'!$A$2:$T$1123,19,FALSE)</f>
        <v>12.291612132566486</v>
      </c>
      <c r="G739" s="31">
        <f t="shared" si="22"/>
        <v>91.117284683554672</v>
      </c>
      <c r="H739" s="40">
        <f t="shared" si="23"/>
        <v>47.393411160121943</v>
      </c>
      <c r="I739" s="1">
        <v>738</v>
      </c>
    </row>
    <row r="740" spans="1:9" x14ac:dyDescent="0.25">
      <c r="A740" s="1">
        <v>20770</v>
      </c>
      <c r="B740" s="1" t="s">
        <v>518</v>
      </c>
      <c r="C740" s="1">
        <v>20</v>
      </c>
      <c r="D740" s="1" t="s">
        <v>28</v>
      </c>
      <c r="E740" s="26">
        <f>VLOOKUP(A740,'Índice de capacidades'!$A$3:$AI$1124,34,FALSE)</f>
        <v>23.281918596358416</v>
      </c>
      <c r="F740" s="26">
        <f>VLOOKUP(A740,'Índice de riesgo'!$A$2:$T$1123,19,FALSE)</f>
        <v>11.838592961847375</v>
      </c>
      <c r="G740" s="31">
        <f t="shared" si="22"/>
        <v>91.183778296768793</v>
      </c>
      <c r="H740" s="40">
        <f t="shared" si="23"/>
        <v>47.355021054633383</v>
      </c>
      <c r="I740" s="1">
        <v>739</v>
      </c>
    </row>
    <row r="741" spans="1:9" x14ac:dyDescent="0.25">
      <c r="A741" s="1">
        <v>94663</v>
      </c>
      <c r="B741" s="1" t="s">
        <v>886</v>
      </c>
      <c r="C741" s="1">
        <v>94</v>
      </c>
      <c r="D741" s="1" t="s">
        <v>689</v>
      </c>
      <c r="E741" s="26">
        <f>VLOOKUP(A741,'Índice de capacidades'!$A$3:$AI$1124,34,FALSE)</f>
        <v>0</v>
      </c>
      <c r="F741" s="26">
        <f>VLOOKUP(A741,'Índice de riesgo'!$A$2:$T$1123,19,FALSE)</f>
        <v>8.7655516606530863</v>
      </c>
      <c r="G741" s="31">
        <f t="shared" si="22"/>
        <v>91.234448339346912</v>
      </c>
      <c r="H741" s="40">
        <f t="shared" si="23"/>
        <v>47.325766691911056</v>
      </c>
      <c r="I741" s="1">
        <v>740</v>
      </c>
    </row>
    <row r="742" spans="1:9" x14ac:dyDescent="0.25">
      <c r="A742" s="1">
        <v>76497</v>
      </c>
      <c r="B742" s="1" t="s">
        <v>462</v>
      </c>
      <c r="C742" s="1">
        <v>76</v>
      </c>
      <c r="D742" s="1" t="s">
        <v>57</v>
      </c>
      <c r="E742" s="26">
        <f>VLOOKUP(A742,'Índice de capacidades'!$A$3:$AI$1124,34,FALSE)</f>
        <v>38.524172043545576</v>
      </c>
      <c r="F742" s="26">
        <f>VLOOKUP(A742,'Índice de riesgo'!$A$2:$T$1123,19,FALSE)</f>
        <v>17.256987747519183</v>
      </c>
      <c r="G742" s="31">
        <f t="shared" si="22"/>
        <v>91.271670896587011</v>
      </c>
      <c r="H742" s="40">
        <f t="shared" si="23"/>
        <v>47.30427623846856</v>
      </c>
      <c r="I742" s="1">
        <v>741</v>
      </c>
    </row>
    <row r="743" spans="1:9" x14ac:dyDescent="0.25">
      <c r="A743" s="1">
        <v>25322</v>
      </c>
      <c r="B743" s="1" t="s">
        <v>803</v>
      </c>
      <c r="C743" s="1">
        <v>25</v>
      </c>
      <c r="D743" s="1" t="s">
        <v>61</v>
      </c>
      <c r="E743" s="26">
        <f>VLOOKUP(A743,'Índice de capacidades'!$A$3:$AI$1124,34,FALSE)</f>
        <v>22.024463923186975</v>
      </c>
      <c r="F743" s="26">
        <f>VLOOKUP(A743,'Índice de riesgo'!$A$2:$T$1123,19,FALSE)</f>
        <v>11.411980049285242</v>
      </c>
      <c r="G743" s="31">
        <f t="shared" si="22"/>
        <v>91.284797693219431</v>
      </c>
      <c r="H743" s="40">
        <f t="shared" si="23"/>
        <v>47.296697478899233</v>
      </c>
      <c r="I743" s="1">
        <v>742</v>
      </c>
    </row>
    <row r="744" spans="1:9" x14ac:dyDescent="0.25">
      <c r="A744" s="1">
        <v>19698</v>
      </c>
      <c r="B744" s="1" t="s">
        <v>909</v>
      </c>
      <c r="C744" s="1">
        <v>19</v>
      </c>
      <c r="D744" s="1" t="s">
        <v>80</v>
      </c>
      <c r="E744" s="26">
        <f>VLOOKUP(A744,'Índice de capacidades'!$A$3:$AI$1124,34,FALSE)</f>
        <v>19.907142151364219</v>
      </c>
      <c r="F744" s="26">
        <f>VLOOKUP(A744,'Índice de riesgo'!$A$2:$T$1123,19,FALSE)</f>
        <v>10.905168740064388</v>
      </c>
      <c r="G744" s="31">
        <f t="shared" si="22"/>
        <v>91.291748071066223</v>
      </c>
      <c r="H744" s="40">
        <f t="shared" si="23"/>
        <v>47.292684676378414</v>
      </c>
      <c r="I744" s="1">
        <v>743</v>
      </c>
    </row>
    <row r="745" spans="1:9" x14ac:dyDescent="0.25">
      <c r="A745" s="1">
        <v>54385</v>
      </c>
      <c r="B745" s="1" t="s">
        <v>464</v>
      </c>
      <c r="C745" s="1">
        <v>54</v>
      </c>
      <c r="D745" s="1" t="s">
        <v>12</v>
      </c>
      <c r="E745" s="26">
        <f>VLOOKUP(A745,'Índice de capacidades'!$A$3:$AI$1124,34,FALSE)</f>
        <v>8.1765815830254258</v>
      </c>
      <c r="F745" s="26">
        <f>VLOOKUP(A745,'Índice de riesgo'!$A$2:$T$1123,19,FALSE)</f>
        <v>9.0568089707081896</v>
      </c>
      <c r="G745" s="31">
        <f t="shared" si="22"/>
        <v>91.310023989560605</v>
      </c>
      <c r="H745" s="40">
        <f t="shared" si="23"/>
        <v>47.282133069916</v>
      </c>
      <c r="I745" s="1">
        <v>744</v>
      </c>
    </row>
    <row r="746" spans="1:9" x14ac:dyDescent="0.25">
      <c r="A746" s="1">
        <v>23570</v>
      </c>
      <c r="B746" s="1" t="s">
        <v>860</v>
      </c>
      <c r="C746" s="1">
        <v>23</v>
      </c>
      <c r="D746" s="1" t="s">
        <v>410</v>
      </c>
      <c r="E746" s="26">
        <f>VLOOKUP(A746,'Índice de capacidades'!$A$3:$AI$1124,34,FALSE)</f>
        <v>12.292415863255608</v>
      </c>
      <c r="F746" s="26">
        <f>VLOOKUP(A746,'Índice de riesgo'!$A$2:$T$1123,19,FALSE)</f>
        <v>9.4956913183609419</v>
      </c>
      <c r="G746" s="31">
        <f t="shared" si="22"/>
        <v>91.335280027471455</v>
      </c>
      <c r="H746" s="40">
        <f t="shared" si="23"/>
        <v>47.267551489629497</v>
      </c>
      <c r="I746" s="1">
        <v>745</v>
      </c>
    </row>
    <row r="747" spans="1:9" x14ac:dyDescent="0.25">
      <c r="A747" s="1">
        <v>66440</v>
      </c>
      <c r="B747" s="1" t="s">
        <v>399</v>
      </c>
      <c r="C747" s="1">
        <v>66</v>
      </c>
      <c r="D747" s="1" t="s">
        <v>38</v>
      </c>
      <c r="E747" s="26">
        <f>VLOOKUP(A747,'Índice de capacidades'!$A$3:$AI$1124,34,FALSE)</f>
        <v>21.649375881915546</v>
      </c>
      <c r="F747" s="26">
        <f>VLOOKUP(A747,'Índice de riesgo'!$A$2:$T$1123,19,FALSE)</f>
        <v>11.254618714116665</v>
      </c>
      <c r="G747" s="31">
        <f t="shared" si="22"/>
        <v>91.347896394242596</v>
      </c>
      <c r="H747" s="40">
        <f t="shared" si="23"/>
        <v>47.260267426877988</v>
      </c>
      <c r="I747" s="1">
        <v>746</v>
      </c>
    </row>
    <row r="748" spans="1:9" x14ac:dyDescent="0.25">
      <c r="A748" s="1">
        <v>5591</v>
      </c>
      <c r="B748" s="1" t="s">
        <v>742</v>
      </c>
      <c r="C748" s="1">
        <v>5</v>
      </c>
      <c r="D748" s="1" t="s">
        <v>15</v>
      </c>
      <c r="E748" s="26">
        <f>VLOOKUP(A748,'Índice de capacidades'!$A$3:$AI$1124,34,FALSE)</f>
        <v>18.030985815459701</v>
      </c>
      <c r="F748" s="26">
        <f>VLOOKUP(A748,'Índice de riesgo'!$A$2:$T$1123,19,FALSE)</f>
        <v>10.330515264471018</v>
      </c>
      <c r="G748" s="31">
        <f t="shared" si="22"/>
        <v>91.46438072939965</v>
      </c>
      <c r="H748" s="40">
        <f t="shared" si="23"/>
        <v>47.193015164618693</v>
      </c>
      <c r="I748" s="1">
        <v>747</v>
      </c>
    </row>
    <row r="749" spans="1:9" x14ac:dyDescent="0.25">
      <c r="A749" s="1">
        <v>23350</v>
      </c>
      <c r="B749" s="1" t="s">
        <v>837</v>
      </c>
      <c r="C749" s="1">
        <v>23</v>
      </c>
      <c r="D749" s="1" t="s">
        <v>410</v>
      </c>
      <c r="E749" s="26">
        <f>VLOOKUP(A749,'Índice de capacidades'!$A$3:$AI$1124,34,FALSE)</f>
        <v>18.5289782166309</v>
      </c>
      <c r="F749" s="26">
        <f>VLOOKUP(A749,'Índice de riesgo'!$A$2:$T$1123,19,FALSE)</f>
        <v>10.415002778289422</v>
      </c>
      <c r="G749" s="31">
        <f t="shared" si="22"/>
        <v>91.481116963919249</v>
      </c>
      <c r="H749" s="40">
        <f t="shared" si="23"/>
        <v>47.183352495113581</v>
      </c>
      <c r="I749" s="1">
        <v>748</v>
      </c>
    </row>
    <row r="750" spans="1:9" x14ac:dyDescent="0.25">
      <c r="A750" s="1">
        <v>5142</v>
      </c>
      <c r="B750" s="1" t="s">
        <v>300</v>
      </c>
      <c r="C750" s="1">
        <v>5</v>
      </c>
      <c r="D750" s="1" t="s">
        <v>15</v>
      </c>
      <c r="E750" s="26">
        <f>VLOOKUP(A750,'Índice de capacidades'!$A$3:$AI$1124,34,FALSE)</f>
        <v>28.304835394042478</v>
      </c>
      <c r="F750" s="26">
        <f>VLOOKUP(A750,'Índice de riesgo'!$A$2:$T$1123,19,FALSE)</f>
        <v>13.002577203266441</v>
      </c>
      <c r="G750" s="31">
        <f t="shared" si="22"/>
        <v>91.486148022296007</v>
      </c>
      <c r="H750" s="40">
        <f t="shared" si="23"/>
        <v>47.18044781220545</v>
      </c>
      <c r="I750" s="1">
        <v>749</v>
      </c>
    </row>
    <row r="751" spans="1:9" x14ac:dyDescent="0.25">
      <c r="A751" s="1">
        <v>5686</v>
      </c>
      <c r="B751" s="1" t="s">
        <v>232</v>
      </c>
      <c r="C751" s="1">
        <v>5</v>
      </c>
      <c r="D751" s="1" t="s">
        <v>15</v>
      </c>
      <c r="E751" s="26">
        <f>VLOOKUP(A751,'Índice de capacidades'!$A$3:$AI$1124,34,FALSE)</f>
        <v>24.180399730767263</v>
      </c>
      <c r="F751" s="26">
        <f>VLOOKUP(A751,'Índice de riesgo'!$A$2:$T$1123,19,FALSE)</f>
        <v>11.762834551767503</v>
      </c>
      <c r="G751" s="31">
        <f t="shared" si="22"/>
        <v>91.490377075834843</v>
      </c>
      <c r="H751" s="40">
        <f t="shared" si="23"/>
        <v>47.17800616700638</v>
      </c>
      <c r="I751" s="1">
        <v>750</v>
      </c>
    </row>
    <row r="752" spans="1:9" x14ac:dyDescent="0.25">
      <c r="A752" s="1">
        <v>15879</v>
      </c>
      <c r="B752" s="1" t="s">
        <v>801</v>
      </c>
      <c r="C752" s="1">
        <v>15</v>
      </c>
      <c r="D752" s="1" t="s">
        <v>827</v>
      </c>
      <c r="E752" s="26">
        <f>VLOOKUP(A752,'Índice de capacidades'!$A$3:$AI$1124,34,FALSE)</f>
        <v>14.008359919730772</v>
      </c>
      <c r="F752" s="26">
        <f>VLOOKUP(A752,'Índice de riesgo'!$A$2:$T$1123,19,FALSE)</f>
        <v>9.5631072932860466</v>
      </c>
      <c r="G752" s="31">
        <f t="shared" si="22"/>
        <v>91.515385100464997</v>
      </c>
      <c r="H752" s="40">
        <f t="shared" si="23"/>
        <v>47.163567777254265</v>
      </c>
      <c r="I752" s="1">
        <v>751</v>
      </c>
    </row>
    <row r="753" spans="1:9" x14ac:dyDescent="0.25">
      <c r="A753" s="1">
        <v>5310</v>
      </c>
      <c r="B753" s="1" t="s">
        <v>305</v>
      </c>
      <c r="C753" s="1">
        <v>5</v>
      </c>
      <c r="D753" s="1" t="s">
        <v>15</v>
      </c>
      <c r="E753" s="26">
        <f>VLOOKUP(A753,'Índice de capacidades'!$A$3:$AI$1124,34,FALSE)</f>
        <v>34.889280918100198</v>
      </c>
      <c r="F753" s="26">
        <f>VLOOKUP(A753,'Índice de riesgo'!$A$2:$T$1123,19,FALSE)</f>
        <v>15.337623846056376</v>
      </c>
      <c r="G753" s="31">
        <f t="shared" si="22"/>
        <v>91.569535649220981</v>
      </c>
      <c r="H753" s="40">
        <f t="shared" si="23"/>
        <v>47.132303943353236</v>
      </c>
      <c r="I753" s="1">
        <v>752</v>
      </c>
    </row>
    <row r="754" spans="1:9" x14ac:dyDescent="0.25">
      <c r="A754" s="1">
        <v>47551</v>
      </c>
      <c r="B754" s="1" t="s">
        <v>870</v>
      </c>
      <c r="C754" s="1">
        <v>47</v>
      </c>
      <c r="D754" s="1" t="s">
        <v>69</v>
      </c>
      <c r="E754" s="26">
        <f>VLOOKUP(A754,'Índice de capacidades'!$A$3:$AI$1124,34,FALSE)</f>
        <v>12.158436721216221</v>
      </c>
      <c r="F754" s="26">
        <f>VLOOKUP(A754,'Índice de riesgo'!$A$2:$T$1123,19,FALSE)</f>
        <v>9.2262590833012492</v>
      </c>
      <c r="G754" s="31">
        <f t="shared" si="22"/>
        <v>91.58438526034756</v>
      </c>
      <c r="H754" s="40">
        <f t="shared" si="23"/>
        <v>47.123730516371943</v>
      </c>
      <c r="I754" s="1">
        <v>753</v>
      </c>
    </row>
    <row r="755" spans="1:9" x14ac:dyDescent="0.25">
      <c r="A755" s="1">
        <v>41524</v>
      </c>
      <c r="B755" s="1" t="s">
        <v>421</v>
      </c>
      <c r="C755" s="1">
        <v>41</v>
      </c>
      <c r="D755" s="1" t="s">
        <v>99</v>
      </c>
      <c r="E755" s="26">
        <f>VLOOKUP(A755,'Índice de capacidades'!$A$3:$AI$1124,34,FALSE)</f>
        <v>21.38311197074221</v>
      </c>
      <c r="F755" s="26">
        <f>VLOOKUP(A755,'Índice de riesgo'!$A$2:$T$1123,19,FALSE)</f>
        <v>10.922750747421366</v>
      </c>
      <c r="G755" s="31">
        <f t="shared" si="22"/>
        <v>91.60782615016754</v>
      </c>
      <c r="H755" s="40">
        <f t="shared" si="23"/>
        <v>47.110196912324334</v>
      </c>
      <c r="I755" s="1">
        <v>754</v>
      </c>
    </row>
    <row r="756" spans="1:9" x14ac:dyDescent="0.25">
      <c r="A756" s="1">
        <v>27450</v>
      </c>
      <c r="B756" s="1" t="s">
        <v>1156</v>
      </c>
      <c r="C756" s="1">
        <v>27</v>
      </c>
      <c r="D756" s="1" t="s">
        <v>1145</v>
      </c>
      <c r="E756" s="26">
        <f>VLOOKUP(A756,'Índice de capacidades'!$A$3:$AI$1124,34,FALSE)</f>
        <v>21.489387131096755</v>
      </c>
      <c r="F756" s="26">
        <f>VLOOKUP(A756,'Índice de riesgo'!$A$2:$T$1123,19,FALSE)</f>
        <v>10.925274372132634</v>
      </c>
      <c r="G756" s="31">
        <f t="shared" si="22"/>
        <v>91.630237940049014</v>
      </c>
      <c r="H756" s="40">
        <f t="shared" si="23"/>
        <v>47.097257459403238</v>
      </c>
      <c r="I756" s="1">
        <v>755</v>
      </c>
    </row>
    <row r="757" spans="1:9" x14ac:dyDescent="0.25">
      <c r="A757" s="1">
        <v>5400</v>
      </c>
      <c r="B757" s="1" t="s">
        <v>348</v>
      </c>
      <c r="C757" s="1">
        <v>5</v>
      </c>
      <c r="D757" s="1" t="s">
        <v>15</v>
      </c>
      <c r="E757" s="26">
        <f>VLOOKUP(A757,'Índice de capacidades'!$A$3:$AI$1124,34,FALSE)</f>
        <v>26.950159828871296</v>
      </c>
      <c r="F757" s="26">
        <f>VLOOKUP(A757,'Índice de riesgo'!$A$2:$T$1123,19,FALSE)</f>
        <v>12.402059816720474</v>
      </c>
      <c r="G757" s="31">
        <f t="shared" si="22"/>
        <v>91.649933110478187</v>
      </c>
      <c r="H757" s="40">
        <f t="shared" si="23"/>
        <v>47.085886447454214</v>
      </c>
      <c r="I757" s="1">
        <v>756</v>
      </c>
    </row>
    <row r="758" spans="1:9" x14ac:dyDescent="0.25">
      <c r="A758" s="1">
        <v>25035</v>
      </c>
      <c r="B758" s="1" t="s">
        <v>481</v>
      </c>
      <c r="C758" s="1">
        <v>25</v>
      </c>
      <c r="D758" s="1" t="s">
        <v>61</v>
      </c>
      <c r="E758" s="26">
        <f>VLOOKUP(A758,'Índice de capacidades'!$A$3:$AI$1124,34,FALSE)</f>
        <v>55.603109683502481</v>
      </c>
      <c r="F758" s="26">
        <f>VLOOKUP(A758,'Índice de riesgo'!$A$2:$T$1123,19,FALSE)</f>
        <v>27.092977832015446</v>
      </c>
      <c r="G758" s="31">
        <f t="shared" si="22"/>
        <v>91.690455816723897</v>
      </c>
      <c r="H758" s="40">
        <f t="shared" si="23"/>
        <v>47.062490652094965</v>
      </c>
      <c r="I758" s="1">
        <v>757</v>
      </c>
    </row>
    <row r="759" spans="1:9" x14ac:dyDescent="0.25">
      <c r="A759" s="1">
        <v>27810</v>
      </c>
      <c r="B759" s="1" t="s">
        <v>1159</v>
      </c>
      <c r="C759" s="1">
        <v>27</v>
      </c>
      <c r="D759" s="1" t="s">
        <v>1145</v>
      </c>
      <c r="E759" s="26">
        <f>VLOOKUP(A759,'Índice de capacidades'!$A$3:$AI$1124,34,FALSE)</f>
        <v>21.835002919148362</v>
      </c>
      <c r="F759" s="26">
        <f>VLOOKUP(A759,'Índice de riesgo'!$A$2:$T$1123,19,FALSE)</f>
        <v>10.94513274379492</v>
      </c>
      <c r="G759" s="31">
        <f t="shared" si="22"/>
        <v>91.692620938107808</v>
      </c>
      <c r="H759" s="40">
        <f t="shared" si="23"/>
        <v>47.061240618681147</v>
      </c>
      <c r="I759" s="1">
        <v>758</v>
      </c>
    </row>
    <row r="760" spans="1:9" x14ac:dyDescent="0.25">
      <c r="A760" s="1">
        <v>52490</v>
      </c>
      <c r="B760" s="1" t="s">
        <v>1176</v>
      </c>
      <c r="C760" s="1">
        <v>52</v>
      </c>
      <c r="D760" s="1" t="s">
        <v>18</v>
      </c>
      <c r="E760" s="26">
        <f>VLOOKUP(A760,'Índice de capacidades'!$A$3:$AI$1124,34,FALSE)</f>
        <v>23.920625130446037</v>
      </c>
      <c r="F760" s="26">
        <f>VLOOKUP(A760,'Índice de riesgo'!$A$2:$T$1123,19,FALSE)</f>
        <v>11.472658428479621</v>
      </c>
      <c r="G760" s="31">
        <f t="shared" si="22"/>
        <v>91.70216198297598</v>
      </c>
      <c r="H760" s="40">
        <f t="shared" si="23"/>
        <v>47.055732093858147</v>
      </c>
      <c r="I760" s="1">
        <v>759</v>
      </c>
    </row>
    <row r="761" spans="1:9" x14ac:dyDescent="0.25">
      <c r="A761" s="1">
        <v>5861</v>
      </c>
      <c r="B761" s="1" t="s">
        <v>318</v>
      </c>
      <c r="C761" s="1">
        <v>5</v>
      </c>
      <c r="D761" s="1" t="s">
        <v>15</v>
      </c>
      <c r="E761" s="26">
        <f>VLOOKUP(A761,'Índice de capacidades'!$A$3:$AI$1124,34,FALSE)</f>
        <v>42.909145045636315</v>
      </c>
      <c r="F761" s="26">
        <f>VLOOKUP(A761,'Índice de riesgo'!$A$2:$T$1123,19,FALSE)</f>
        <v>18.934369648072586</v>
      </c>
      <c r="G761" s="31">
        <f t="shared" si="22"/>
        <v>91.721486865961737</v>
      </c>
      <c r="H761" s="40">
        <f t="shared" si="23"/>
        <v>47.044574867464263</v>
      </c>
      <c r="I761" s="1">
        <v>760</v>
      </c>
    </row>
    <row r="762" spans="1:9" x14ac:dyDescent="0.25">
      <c r="A762" s="1">
        <v>68406</v>
      </c>
      <c r="B762" s="1" t="s">
        <v>932</v>
      </c>
      <c r="C762" s="1">
        <v>68</v>
      </c>
      <c r="D762" s="1" t="s">
        <v>350</v>
      </c>
      <c r="E762" s="26">
        <f>VLOOKUP(A762,'Índice de capacidades'!$A$3:$AI$1124,34,FALSE)</f>
        <v>22.762119551417761</v>
      </c>
      <c r="F762" s="26">
        <f>VLOOKUP(A762,'Índice de riesgo'!$A$2:$T$1123,19,FALSE)</f>
        <v>11.021512611491548</v>
      </c>
      <c r="G762" s="31">
        <f t="shared" si="22"/>
        <v>91.843809287398315</v>
      </c>
      <c r="H762" s="40">
        <f t="shared" si="23"/>
        <v>46.973951984519935</v>
      </c>
      <c r="I762" s="1">
        <v>761</v>
      </c>
    </row>
    <row r="763" spans="1:9" x14ac:dyDescent="0.25">
      <c r="A763" s="1">
        <v>25898</v>
      </c>
      <c r="B763" s="1" t="s">
        <v>865</v>
      </c>
      <c r="C763" s="1">
        <v>25</v>
      </c>
      <c r="D763" s="1" t="s">
        <v>61</v>
      </c>
      <c r="E763" s="26">
        <f>VLOOKUP(A763,'Índice de capacidades'!$A$3:$AI$1124,34,FALSE)</f>
        <v>15.178078851043553</v>
      </c>
      <c r="F763" s="26">
        <f>VLOOKUP(A763,'Índice de riesgo'!$A$2:$T$1123,19,FALSE)</f>
        <v>9.4098432302864694</v>
      </c>
      <c r="G763" s="31">
        <f t="shared" si="22"/>
        <v>91.852874648373259</v>
      </c>
      <c r="H763" s="40">
        <f t="shared" si="23"/>
        <v>46.96871809592075</v>
      </c>
      <c r="I763" s="1">
        <v>762</v>
      </c>
    </row>
    <row r="764" spans="1:9" x14ac:dyDescent="0.25">
      <c r="A764" s="1">
        <v>68755</v>
      </c>
      <c r="B764" s="1" t="s">
        <v>952</v>
      </c>
      <c r="C764" s="1">
        <v>68</v>
      </c>
      <c r="D764" s="1" t="s">
        <v>350</v>
      </c>
      <c r="E764" s="26">
        <f>VLOOKUP(A764,'Índice de capacidades'!$A$3:$AI$1124,34,FALSE)</f>
        <v>28.342671503564894</v>
      </c>
      <c r="F764" s="26">
        <f>VLOOKUP(A764,'Índice de riesgo'!$A$2:$T$1123,19,FALSE)</f>
        <v>12.618868262967995</v>
      </c>
      <c r="G764" s="31">
        <f t="shared" si="22"/>
        <v>91.862773807476188</v>
      </c>
      <c r="H764" s="40">
        <f t="shared" si="23"/>
        <v>46.96300281374792</v>
      </c>
      <c r="I764" s="1">
        <v>763</v>
      </c>
    </row>
    <row r="765" spans="1:9" x14ac:dyDescent="0.25">
      <c r="A765" s="1">
        <v>25200</v>
      </c>
      <c r="B765" s="1" t="s">
        <v>810</v>
      </c>
      <c r="C765" s="1">
        <v>25</v>
      </c>
      <c r="D765" s="1" t="s">
        <v>61</v>
      </c>
      <c r="E765" s="26">
        <f>VLOOKUP(A765,'Índice de capacidades'!$A$3:$AI$1124,34,FALSE)</f>
        <v>25.102980439929862</v>
      </c>
      <c r="F765" s="26">
        <f>VLOOKUP(A765,'Índice de riesgo'!$A$2:$T$1123,19,FALSE)</f>
        <v>11.55040135895292</v>
      </c>
      <c r="G765" s="31">
        <f t="shared" si="22"/>
        <v>91.942868819337036</v>
      </c>
      <c r="H765" s="40">
        <f t="shared" si="23"/>
        <v>46.916759937089317</v>
      </c>
      <c r="I765" s="1">
        <v>764</v>
      </c>
    </row>
    <row r="766" spans="1:9" x14ac:dyDescent="0.25">
      <c r="A766" s="1">
        <v>63130</v>
      </c>
      <c r="B766" s="1" t="s">
        <v>1185</v>
      </c>
      <c r="C766" s="1">
        <v>63</v>
      </c>
      <c r="D766" s="1" t="s">
        <v>1184</v>
      </c>
      <c r="E766" s="26">
        <f>VLOOKUP(A766,'Índice de capacidades'!$A$3:$AI$1124,34,FALSE)</f>
        <v>19.538630416532424</v>
      </c>
      <c r="F766" s="26">
        <f>VLOOKUP(A766,'Índice de riesgo'!$A$2:$T$1123,19,FALSE)</f>
        <v>10.13911145226724</v>
      </c>
      <c r="G766" s="31">
        <f t="shared" si="22"/>
        <v>91.960520709388632</v>
      </c>
      <c r="H766" s="40">
        <f t="shared" si="23"/>
        <v>46.906568613616315</v>
      </c>
      <c r="I766" s="1">
        <v>765</v>
      </c>
    </row>
    <row r="767" spans="1:9" x14ac:dyDescent="0.25">
      <c r="A767" s="1">
        <v>41132</v>
      </c>
      <c r="B767" s="1" t="s">
        <v>445</v>
      </c>
      <c r="C767" s="1">
        <v>41</v>
      </c>
      <c r="D767" s="1" t="s">
        <v>99</v>
      </c>
      <c r="E767" s="26">
        <f>VLOOKUP(A767,'Índice de capacidades'!$A$3:$AI$1124,34,FALSE)</f>
        <v>18.736137548238283</v>
      </c>
      <c r="F767" s="26">
        <f>VLOOKUP(A767,'Índice de riesgo'!$A$2:$T$1123,19,FALSE)</f>
        <v>9.9662196607118876</v>
      </c>
      <c r="G767" s="31">
        <f t="shared" si="22"/>
        <v>91.962625301856662</v>
      </c>
      <c r="H767" s="40">
        <f t="shared" si="23"/>
        <v>46.905353526588364</v>
      </c>
      <c r="I767" s="1">
        <v>766</v>
      </c>
    </row>
    <row r="768" spans="1:9" x14ac:dyDescent="0.25">
      <c r="A768" s="1">
        <v>15224</v>
      </c>
      <c r="B768" s="1" t="s">
        <v>795</v>
      </c>
      <c r="C768" s="1">
        <v>15</v>
      </c>
      <c r="D768" s="1" t="s">
        <v>827</v>
      </c>
      <c r="E768" s="26">
        <f>VLOOKUP(A768,'Índice de capacidades'!$A$3:$AI$1124,34,FALSE)</f>
        <v>22.448685354907468</v>
      </c>
      <c r="F768" s="26">
        <f>VLOOKUP(A768,'Índice de riesgo'!$A$2:$T$1123,19,FALSE)</f>
        <v>10.81533682427273</v>
      </c>
      <c r="G768" s="31">
        <f t="shared" si="22"/>
        <v>91.966557073381637</v>
      </c>
      <c r="H768" s="40">
        <f t="shared" si="23"/>
        <v>46.903083517240027</v>
      </c>
      <c r="I768" s="1">
        <v>767</v>
      </c>
    </row>
    <row r="769" spans="1:9" x14ac:dyDescent="0.25">
      <c r="A769" s="1">
        <v>52520</v>
      </c>
      <c r="B769" s="1" t="s">
        <v>1177</v>
      </c>
      <c r="C769" s="1">
        <v>52</v>
      </c>
      <c r="D769" s="1" t="s">
        <v>18</v>
      </c>
      <c r="E769" s="26">
        <f>VLOOKUP(A769,'Índice de capacidades'!$A$3:$AI$1124,34,FALSE)</f>
        <v>14.666026646495355</v>
      </c>
      <c r="F769" s="26">
        <f>VLOOKUP(A769,'Índice de riesgo'!$A$2:$T$1123,19,FALSE)</f>
        <v>9.1849876868604969</v>
      </c>
      <c r="G769" s="31">
        <f t="shared" si="22"/>
        <v>91.991623526446105</v>
      </c>
      <c r="H769" s="40">
        <f t="shared" si="23"/>
        <v>46.88861139381563</v>
      </c>
      <c r="I769" s="1">
        <v>768</v>
      </c>
    </row>
    <row r="770" spans="1:9" x14ac:dyDescent="0.25">
      <c r="A770" s="1">
        <v>47798</v>
      </c>
      <c r="B770" s="1" t="s">
        <v>891</v>
      </c>
      <c r="C770" s="1">
        <v>47</v>
      </c>
      <c r="D770" s="1" t="s">
        <v>69</v>
      </c>
      <c r="E770" s="26">
        <f>VLOOKUP(A770,'Índice de capacidades'!$A$3:$AI$1124,34,FALSE)</f>
        <v>9.5584825530934676</v>
      </c>
      <c r="F770" s="26">
        <f>VLOOKUP(A770,'Índice de riesgo'!$A$2:$T$1123,19,FALSE)</f>
        <v>8.5029289730265312</v>
      </c>
      <c r="G770" s="31">
        <f t="shared" ref="G770:G833" si="24">(((E770)^2)+((100-(F770))^2))^(1/2)</f>
        <v>91.994992229103545</v>
      </c>
      <c r="H770" s="40">
        <f t="shared" ref="H770:H833" si="25">(1-1*(G770/$G$1125))*100</f>
        <v>46.886666472429539</v>
      </c>
      <c r="I770" s="1">
        <v>769</v>
      </c>
    </row>
    <row r="771" spans="1:9" x14ac:dyDescent="0.25">
      <c r="A771" s="1">
        <v>47707</v>
      </c>
      <c r="B771" s="1" t="s">
        <v>802</v>
      </c>
      <c r="C771" s="1">
        <v>47</v>
      </c>
      <c r="D771" s="1" t="s">
        <v>69</v>
      </c>
      <c r="E771" s="26">
        <f>VLOOKUP(A771,'Índice de capacidades'!$A$3:$AI$1124,34,FALSE)</f>
        <v>26.826547986974507</v>
      </c>
      <c r="F771" s="26">
        <f>VLOOKUP(A771,'Índice de riesgo'!$A$2:$T$1123,19,FALSE)</f>
        <v>11.981867624036971</v>
      </c>
      <c r="G771" s="31">
        <f t="shared" si="24"/>
        <v>92.015516647193792</v>
      </c>
      <c r="H771" s="40">
        <f t="shared" si="25"/>
        <v>46.87481669412017</v>
      </c>
      <c r="I771" s="1">
        <v>770</v>
      </c>
    </row>
    <row r="772" spans="1:9" x14ac:dyDescent="0.25">
      <c r="A772" s="1">
        <v>52399</v>
      </c>
      <c r="B772" s="1" t="s">
        <v>348</v>
      </c>
      <c r="C772" s="1">
        <v>52</v>
      </c>
      <c r="D772" s="1" t="s">
        <v>18</v>
      </c>
      <c r="E772" s="26">
        <f>VLOOKUP(A772,'Índice de capacidades'!$A$3:$AI$1124,34,FALSE)</f>
        <v>22.146526436852028</v>
      </c>
      <c r="F772" s="26">
        <f>VLOOKUP(A772,'Índice de riesgo'!$A$2:$T$1123,19,FALSE)</f>
        <v>10.685082688648597</v>
      </c>
      <c r="G772" s="31">
        <f t="shared" si="24"/>
        <v>92.019688586474388</v>
      </c>
      <c r="H772" s="40">
        <f t="shared" si="25"/>
        <v>46.872408023853474</v>
      </c>
      <c r="I772" s="1">
        <v>771</v>
      </c>
    </row>
    <row r="773" spans="1:9" x14ac:dyDescent="0.25">
      <c r="A773" s="1">
        <v>68524</v>
      </c>
      <c r="B773" s="1" t="s">
        <v>1009</v>
      </c>
      <c r="C773" s="1">
        <v>68</v>
      </c>
      <c r="D773" s="1" t="s">
        <v>350</v>
      </c>
      <c r="E773" s="26">
        <f>VLOOKUP(A773,'Índice de capacidades'!$A$3:$AI$1124,34,FALSE)</f>
        <v>24.563351735405647</v>
      </c>
      <c r="F773" s="26">
        <f>VLOOKUP(A773,'Índice de riesgo'!$A$2:$T$1123,19,FALSE)</f>
        <v>11.276203959968933</v>
      </c>
      <c r="G773" s="31">
        <f t="shared" si="24"/>
        <v>92.061230885917908</v>
      </c>
      <c r="H773" s="40">
        <f t="shared" si="25"/>
        <v>46.848423566087007</v>
      </c>
      <c r="I773" s="1">
        <v>772</v>
      </c>
    </row>
    <row r="774" spans="1:9" x14ac:dyDescent="0.25">
      <c r="A774" s="1">
        <v>68549</v>
      </c>
      <c r="B774" s="1" t="s">
        <v>933</v>
      </c>
      <c r="C774" s="1">
        <v>68</v>
      </c>
      <c r="D774" s="1" t="s">
        <v>350</v>
      </c>
      <c r="E774" s="26">
        <f>VLOOKUP(A774,'Índice de capacidades'!$A$3:$AI$1124,34,FALSE)</f>
        <v>30.028795711493906</v>
      </c>
      <c r="F774" s="26">
        <f>VLOOKUP(A774,'Índice de riesgo'!$A$2:$T$1123,19,FALSE)</f>
        <v>12.945229852376656</v>
      </c>
      <c r="G774" s="31">
        <f t="shared" si="24"/>
        <v>92.088335729006246</v>
      </c>
      <c r="H774" s="40">
        <f t="shared" si="25"/>
        <v>46.832774577633607</v>
      </c>
      <c r="I774" s="1">
        <v>773</v>
      </c>
    </row>
    <row r="775" spans="1:9" x14ac:dyDescent="0.25">
      <c r="A775" s="1">
        <v>5885</v>
      </c>
      <c r="B775" s="1" t="s">
        <v>41</v>
      </c>
      <c r="C775" s="1">
        <v>5</v>
      </c>
      <c r="D775" s="1" t="s">
        <v>15</v>
      </c>
      <c r="E775" s="26">
        <f>VLOOKUP(A775,'Índice de capacidades'!$A$3:$AI$1124,34,FALSE)</f>
        <v>12.36100808062014</v>
      </c>
      <c r="F775" s="26">
        <f>VLOOKUP(A775,'Índice de riesgo'!$A$2:$T$1123,19,FALSE)</f>
        <v>8.6905467808095231</v>
      </c>
      <c r="G775" s="31">
        <f t="shared" si="24"/>
        <v>92.142339713926788</v>
      </c>
      <c r="H775" s="40">
        <f t="shared" si="25"/>
        <v>46.801595362402423</v>
      </c>
      <c r="I775" s="1">
        <v>774</v>
      </c>
    </row>
    <row r="776" spans="1:9" x14ac:dyDescent="0.25">
      <c r="A776" s="1">
        <v>47660</v>
      </c>
      <c r="B776" s="1" t="s">
        <v>898</v>
      </c>
      <c r="C776" s="1">
        <v>47</v>
      </c>
      <c r="D776" s="1" t="s">
        <v>69</v>
      </c>
      <c r="E776" s="26">
        <f>VLOOKUP(A776,'Índice de capacidades'!$A$3:$AI$1124,34,FALSE)</f>
        <v>6.1621386172635821</v>
      </c>
      <c r="F776" s="26">
        <f>VLOOKUP(A776,'Índice de riesgo'!$A$2:$T$1123,19,FALSE)</f>
        <v>8.0294392946915085</v>
      </c>
      <c r="G776" s="31">
        <f t="shared" si="24"/>
        <v>92.176764907362667</v>
      </c>
      <c r="H776" s="40">
        <f t="shared" si="25"/>
        <v>46.781719967705314</v>
      </c>
      <c r="I776" s="1">
        <v>775</v>
      </c>
    </row>
    <row r="777" spans="1:9" x14ac:dyDescent="0.25">
      <c r="A777" s="1">
        <v>5658</v>
      </c>
      <c r="B777" s="1" t="s">
        <v>271</v>
      </c>
      <c r="C777" s="1">
        <v>5</v>
      </c>
      <c r="D777" s="1" t="s">
        <v>15</v>
      </c>
      <c r="E777" s="26">
        <f>VLOOKUP(A777,'Índice de capacidades'!$A$3:$AI$1124,34,FALSE)</f>
        <v>34.031817017313635</v>
      </c>
      <c r="F777" s="26">
        <f>VLOOKUP(A777,'Índice de riesgo'!$A$2:$T$1123,19,FALSE)</f>
        <v>14.331162688291203</v>
      </c>
      <c r="G777" s="31">
        <f t="shared" si="24"/>
        <v>92.18087792942714</v>
      </c>
      <c r="H777" s="40">
        <f t="shared" si="25"/>
        <v>46.779345313309207</v>
      </c>
      <c r="I777" s="1">
        <v>776</v>
      </c>
    </row>
    <row r="778" spans="1:9" x14ac:dyDescent="0.25">
      <c r="A778" s="1">
        <v>94343</v>
      </c>
      <c r="B778" s="1" t="s">
        <v>900</v>
      </c>
      <c r="C778" s="1">
        <v>94</v>
      </c>
      <c r="D778" s="1" t="s">
        <v>689</v>
      </c>
      <c r="E778" s="26">
        <f>VLOOKUP(A778,'Índice de capacidades'!$A$3:$AI$1124,34,FALSE)</f>
        <v>0</v>
      </c>
      <c r="F778" s="26">
        <f>VLOOKUP(A778,'Índice de riesgo'!$A$2:$T$1123,19,FALSE)</f>
        <v>7.7404489934934153</v>
      </c>
      <c r="G778" s="31">
        <f t="shared" si="24"/>
        <v>92.259551006506584</v>
      </c>
      <c r="H778" s="40">
        <f t="shared" si="25"/>
        <v>46.733923391079415</v>
      </c>
      <c r="I778" s="1">
        <v>777</v>
      </c>
    </row>
    <row r="779" spans="1:9" x14ac:dyDescent="0.25">
      <c r="A779" s="1">
        <v>52385</v>
      </c>
      <c r="B779" s="1" t="s">
        <v>774</v>
      </c>
      <c r="C779" s="1">
        <v>52</v>
      </c>
      <c r="D779" s="1" t="s">
        <v>18</v>
      </c>
      <c r="E779" s="26">
        <f>VLOOKUP(A779,'Índice de capacidades'!$A$3:$AI$1124,34,FALSE)</f>
        <v>18.352412725840715</v>
      </c>
      <c r="F779" s="26">
        <f>VLOOKUP(A779,'Índice de riesgo'!$A$2:$T$1123,19,FALSE)</f>
        <v>9.5497478809262795</v>
      </c>
      <c r="G779" s="31">
        <f t="shared" si="24"/>
        <v>92.29333216036575</v>
      </c>
      <c r="H779" s="40">
        <f t="shared" si="25"/>
        <v>46.714419832805291</v>
      </c>
      <c r="I779" s="1">
        <v>778</v>
      </c>
    </row>
    <row r="780" spans="1:9" x14ac:dyDescent="0.25">
      <c r="A780" s="1">
        <v>73861</v>
      </c>
      <c r="B780" s="1" t="s">
        <v>718</v>
      </c>
      <c r="C780" s="1">
        <v>73</v>
      </c>
      <c r="D780" s="1" t="s">
        <v>35</v>
      </c>
      <c r="E780" s="26">
        <f>VLOOKUP(A780,'Índice de capacidades'!$A$3:$AI$1124,34,FALSE)</f>
        <v>27.419010626773719</v>
      </c>
      <c r="F780" s="26">
        <f>VLOOKUP(A780,'Índice de riesgo'!$A$2:$T$1123,19,FALSE)</f>
        <v>11.84347604334949</v>
      </c>
      <c r="G780" s="31">
        <f t="shared" si="24"/>
        <v>92.322125516425515</v>
      </c>
      <c r="H780" s="40">
        <f t="shared" si="25"/>
        <v>46.697795980933307</v>
      </c>
      <c r="I780" s="1">
        <v>779</v>
      </c>
    </row>
    <row r="781" spans="1:9" x14ac:dyDescent="0.25">
      <c r="A781" s="1">
        <v>73678</v>
      </c>
      <c r="B781" s="1" t="s">
        <v>170</v>
      </c>
      <c r="C781" s="1">
        <v>73</v>
      </c>
      <c r="D781" s="1" t="s">
        <v>35</v>
      </c>
      <c r="E781" s="26">
        <f>VLOOKUP(A781,'Índice de capacidades'!$A$3:$AI$1124,34,FALSE)</f>
        <v>9.8503114753775307</v>
      </c>
      <c r="F781" s="26">
        <f>VLOOKUP(A781,'Índice de riesgo'!$A$2:$T$1123,19,FALSE)</f>
        <v>8.1998124828167906</v>
      </c>
      <c r="G781" s="31">
        <f t="shared" si="24"/>
        <v>92.327152367827068</v>
      </c>
      <c r="H781" s="40">
        <f t="shared" si="25"/>
        <v>46.694893726923446</v>
      </c>
      <c r="I781" s="1">
        <v>780</v>
      </c>
    </row>
    <row r="782" spans="1:9" x14ac:dyDescent="0.25">
      <c r="A782" s="1">
        <v>68160</v>
      </c>
      <c r="B782" s="1" t="s">
        <v>853</v>
      </c>
      <c r="C782" s="1">
        <v>68</v>
      </c>
      <c r="D782" s="1" t="s">
        <v>350</v>
      </c>
      <c r="E782" s="26">
        <f>VLOOKUP(A782,'Índice de capacidades'!$A$3:$AI$1124,34,FALSE)</f>
        <v>24.54408013367475</v>
      </c>
      <c r="F782" s="26">
        <f>VLOOKUP(A782,'Índice de riesgo'!$A$2:$T$1123,19,FALSE)</f>
        <v>10.965336453600532</v>
      </c>
      <c r="G782" s="31">
        <f t="shared" si="24"/>
        <v>92.355742552527843</v>
      </c>
      <c r="H782" s="40">
        <f t="shared" si="25"/>
        <v>46.678387176090276</v>
      </c>
      <c r="I782" s="1">
        <v>781</v>
      </c>
    </row>
    <row r="783" spans="1:9" x14ac:dyDescent="0.25">
      <c r="A783" s="1">
        <v>50223</v>
      </c>
      <c r="B783" s="1" t="s">
        <v>782</v>
      </c>
      <c r="C783" s="1">
        <v>50</v>
      </c>
      <c r="D783" s="1" t="s">
        <v>145</v>
      </c>
      <c r="E783" s="26">
        <f>VLOOKUP(A783,'Índice de capacidades'!$A$3:$AI$1124,34,FALSE)</f>
        <v>31.632049283117357</v>
      </c>
      <c r="F783" s="26">
        <f>VLOOKUP(A783,'Índice de riesgo'!$A$2:$T$1123,19,FALSE)</f>
        <v>13.219706622717279</v>
      </c>
      <c r="G783" s="31">
        <f t="shared" si="24"/>
        <v>92.365609728387682</v>
      </c>
      <c r="H783" s="40">
        <f t="shared" si="25"/>
        <v>46.672690359451451</v>
      </c>
      <c r="I783" s="1">
        <v>782</v>
      </c>
    </row>
    <row r="784" spans="1:9" x14ac:dyDescent="0.25">
      <c r="A784" s="1">
        <v>76248</v>
      </c>
      <c r="B784" s="1" t="s">
        <v>750</v>
      </c>
      <c r="C784" s="1">
        <v>76</v>
      </c>
      <c r="D784" s="1" t="s">
        <v>57</v>
      </c>
      <c r="E784" s="26">
        <f>VLOOKUP(A784,'Índice de capacidades'!$A$3:$AI$1124,34,FALSE)</f>
        <v>22.124459108095738</v>
      </c>
      <c r="F784" s="26">
        <f>VLOOKUP(A784,'Índice de riesgo'!$A$2:$T$1123,19,FALSE)</f>
        <v>10.31323329961614</v>
      </c>
      <c r="G784" s="31">
        <f t="shared" si="24"/>
        <v>92.375363663667841</v>
      </c>
      <c r="H784" s="40">
        <f t="shared" si="25"/>
        <v>46.667058922291794</v>
      </c>
      <c r="I784" s="1">
        <v>783</v>
      </c>
    </row>
    <row r="785" spans="1:9" x14ac:dyDescent="0.25">
      <c r="A785" s="1">
        <v>52621</v>
      </c>
      <c r="B785" s="1" t="s">
        <v>1178</v>
      </c>
      <c r="C785" s="1">
        <v>52</v>
      </c>
      <c r="D785" s="1" t="s">
        <v>18</v>
      </c>
      <c r="E785" s="26">
        <f>VLOOKUP(A785,'Índice de capacidades'!$A$3:$AI$1124,34,FALSE)</f>
        <v>10.846593476246944</v>
      </c>
      <c r="F785" s="26">
        <f>VLOOKUP(A785,'Índice de riesgo'!$A$2:$T$1123,19,FALSE)</f>
        <v>8.2077794916888749</v>
      </c>
      <c r="G785" s="31">
        <f t="shared" si="24"/>
        <v>92.430840826454542</v>
      </c>
      <c r="H785" s="40">
        <f t="shared" si="25"/>
        <v>46.635029167423014</v>
      </c>
      <c r="I785" s="1">
        <v>784</v>
      </c>
    </row>
    <row r="786" spans="1:9" x14ac:dyDescent="0.25">
      <c r="A786" s="1">
        <v>5736</v>
      </c>
      <c r="B786" s="1" t="s">
        <v>30</v>
      </c>
      <c r="C786" s="1">
        <v>5</v>
      </c>
      <c r="D786" s="1" t="s">
        <v>15</v>
      </c>
      <c r="E786" s="26">
        <f>VLOOKUP(A786,'Índice de capacidades'!$A$3:$AI$1124,34,FALSE)</f>
        <v>29.396174428056561</v>
      </c>
      <c r="F786" s="26">
        <f>VLOOKUP(A786,'Índice de riesgo'!$A$2:$T$1123,19,FALSE)</f>
        <v>12.324503521911959</v>
      </c>
      <c r="G786" s="31">
        <f t="shared" si="24"/>
        <v>92.472308036968315</v>
      </c>
      <c r="H786" s="40">
        <f t="shared" si="25"/>
        <v>46.611088062270348</v>
      </c>
      <c r="I786" s="1">
        <v>785</v>
      </c>
    </row>
    <row r="787" spans="1:9" x14ac:dyDescent="0.25">
      <c r="A787" s="1">
        <v>5154</v>
      </c>
      <c r="B787" s="1" t="s">
        <v>657</v>
      </c>
      <c r="C787" s="1">
        <v>5</v>
      </c>
      <c r="D787" s="1" t="s">
        <v>15</v>
      </c>
      <c r="E787" s="26">
        <f>VLOOKUP(A787,'Índice de capacidades'!$A$3:$AI$1124,34,FALSE)</f>
        <v>29.879169186012071</v>
      </c>
      <c r="F787" s="26">
        <f>VLOOKUP(A787,'Índice de riesgo'!$A$2:$T$1123,19,FALSE)</f>
        <v>12.481014767087498</v>
      </c>
      <c r="G787" s="31">
        <f t="shared" si="24"/>
        <v>92.478849081533724</v>
      </c>
      <c r="H787" s="40">
        <f t="shared" si="25"/>
        <v>46.607311588429724</v>
      </c>
      <c r="I787" s="1">
        <v>786</v>
      </c>
    </row>
    <row r="788" spans="1:9" x14ac:dyDescent="0.25">
      <c r="A788" s="1">
        <v>94886</v>
      </c>
      <c r="B788" s="1" t="s">
        <v>903</v>
      </c>
      <c r="C788" s="1">
        <v>94</v>
      </c>
      <c r="D788" s="1" t="s">
        <v>689</v>
      </c>
      <c r="E788" s="26">
        <f>VLOOKUP(A788,'Índice de capacidades'!$A$3:$AI$1124,34,FALSE)</f>
        <v>0</v>
      </c>
      <c r="F788" s="26">
        <f>VLOOKUP(A788,'Índice de riesgo'!$A$2:$T$1123,19,FALSE)</f>
        <v>7.5099627481675979</v>
      </c>
      <c r="G788" s="31">
        <f t="shared" si="24"/>
        <v>92.490037251832405</v>
      </c>
      <c r="H788" s="40">
        <f t="shared" si="25"/>
        <v>46.600852095296041</v>
      </c>
      <c r="I788" s="1">
        <v>787</v>
      </c>
    </row>
    <row r="789" spans="1:9" x14ac:dyDescent="0.25">
      <c r="A789" s="1">
        <v>41872</v>
      </c>
      <c r="B789" s="1" t="s">
        <v>829</v>
      </c>
      <c r="C789" s="1">
        <v>41</v>
      </c>
      <c r="D789" s="1" t="s">
        <v>99</v>
      </c>
      <c r="E789" s="26">
        <f>VLOOKUP(A789,'Índice de capacidades'!$A$3:$AI$1124,34,FALSE)</f>
        <v>15.949468926781579</v>
      </c>
      <c r="F789" s="26">
        <f>VLOOKUP(A789,'Índice de riesgo'!$A$2:$T$1123,19,FALSE)</f>
        <v>8.7904785710234261</v>
      </c>
      <c r="G789" s="31">
        <f t="shared" si="24"/>
        <v>92.593533026606721</v>
      </c>
      <c r="H789" s="40">
        <f t="shared" si="25"/>
        <v>46.541098781870105</v>
      </c>
      <c r="I789" s="1">
        <v>788</v>
      </c>
    </row>
    <row r="790" spans="1:9" x14ac:dyDescent="0.25">
      <c r="A790" s="1">
        <v>23466</v>
      </c>
      <c r="B790" s="1" t="s">
        <v>762</v>
      </c>
      <c r="C790" s="1">
        <v>23</v>
      </c>
      <c r="D790" s="1" t="s">
        <v>410</v>
      </c>
      <c r="E790" s="26">
        <f>VLOOKUP(A790,'Índice de capacidades'!$A$3:$AI$1124,34,FALSE)</f>
        <v>34.777123896207833</v>
      </c>
      <c r="F790" s="26">
        <f>VLOOKUP(A790,'Índice de riesgo'!$A$2:$T$1123,19,FALSE)</f>
        <v>14.177359837374039</v>
      </c>
      <c r="G790" s="31">
        <f t="shared" si="24"/>
        <v>92.601155019663594</v>
      </c>
      <c r="H790" s="40">
        <f t="shared" si="25"/>
        <v>46.536698222126958</v>
      </c>
      <c r="I790" s="1">
        <v>789</v>
      </c>
    </row>
    <row r="791" spans="1:9" x14ac:dyDescent="0.25">
      <c r="A791" s="1">
        <v>76670</v>
      </c>
      <c r="B791" s="1" t="s">
        <v>621</v>
      </c>
      <c r="C791" s="1">
        <v>76</v>
      </c>
      <c r="D791" s="1" t="s">
        <v>57</v>
      </c>
      <c r="E791" s="26">
        <f>VLOOKUP(A791,'Índice de capacidades'!$A$3:$AI$1124,34,FALSE)</f>
        <v>15.723869944501331</v>
      </c>
      <c r="F791" s="26">
        <f>VLOOKUP(A791,'Índice de riesgo'!$A$2:$T$1123,19,FALSE)</f>
        <v>8.7188304743107246</v>
      </c>
      <c r="G791" s="31">
        <f t="shared" si="24"/>
        <v>92.625547210309193</v>
      </c>
      <c r="H791" s="40">
        <f t="shared" si="25"/>
        <v>46.522615384291598</v>
      </c>
      <c r="I791" s="1">
        <v>790</v>
      </c>
    </row>
    <row r="792" spans="1:9" x14ac:dyDescent="0.25">
      <c r="A792" s="1">
        <v>85263</v>
      </c>
      <c r="B792" s="1" t="s">
        <v>521</v>
      </c>
      <c r="C792" s="1">
        <v>85</v>
      </c>
      <c r="D792" s="1" t="s">
        <v>114</v>
      </c>
      <c r="E792" s="26">
        <f>VLOOKUP(A792,'Índice de capacidades'!$A$3:$AI$1124,34,FALSE)</f>
        <v>53.812495065652669</v>
      </c>
      <c r="F792" s="26">
        <f>VLOOKUP(A792,'Índice de riesgo'!$A$2:$T$1123,19,FALSE)</f>
        <v>24.60717003552281</v>
      </c>
      <c r="G792" s="31">
        <f t="shared" si="24"/>
        <v>92.627552246852886</v>
      </c>
      <c r="H792" s="40">
        <f t="shared" si="25"/>
        <v>46.521457775903365</v>
      </c>
      <c r="I792" s="1">
        <v>791</v>
      </c>
    </row>
    <row r="793" spans="1:9" x14ac:dyDescent="0.25">
      <c r="A793" s="1">
        <v>85001</v>
      </c>
      <c r="B793" s="1" t="s">
        <v>610</v>
      </c>
      <c r="C793" s="1">
        <v>85</v>
      </c>
      <c r="D793" s="1" t="s">
        <v>114</v>
      </c>
      <c r="E793" s="26">
        <f>VLOOKUP(A793,'Índice de capacidades'!$A$3:$AI$1124,34,FALSE)</f>
        <v>48.44349393293345</v>
      </c>
      <c r="F793" s="26">
        <f>VLOOKUP(A793,'Índice de riesgo'!$A$2:$T$1123,19,FALSE)</f>
        <v>21.036215609064786</v>
      </c>
      <c r="G793" s="31">
        <f t="shared" si="24"/>
        <v>92.639361773321085</v>
      </c>
      <c r="H793" s="40">
        <f t="shared" si="25"/>
        <v>46.514639542617942</v>
      </c>
      <c r="I793" s="1">
        <v>792</v>
      </c>
    </row>
    <row r="794" spans="1:9" x14ac:dyDescent="0.25">
      <c r="A794" s="1">
        <v>73449</v>
      </c>
      <c r="B794" s="1" t="s">
        <v>378</v>
      </c>
      <c r="C794" s="1">
        <v>73</v>
      </c>
      <c r="D794" s="1" t="s">
        <v>35</v>
      </c>
      <c r="E794" s="26">
        <f>VLOOKUP(A794,'Índice de capacidades'!$A$3:$AI$1124,34,FALSE)</f>
        <v>63.831395454718923</v>
      </c>
      <c r="F794" s="26">
        <f>VLOOKUP(A794,'Índice de riesgo'!$A$2:$T$1123,19,FALSE)</f>
        <v>32.838900000468591</v>
      </c>
      <c r="G794" s="31">
        <f t="shared" si="24"/>
        <v>92.655601011723903</v>
      </c>
      <c r="H794" s="40">
        <f t="shared" si="25"/>
        <v>46.505263813954642</v>
      </c>
      <c r="I794" s="1">
        <v>793</v>
      </c>
    </row>
    <row r="795" spans="1:9" x14ac:dyDescent="0.25">
      <c r="A795" s="1">
        <v>50270</v>
      </c>
      <c r="B795" s="1" t="s">
        <v>882</v>
      </c>
      <c r="C795" s="1">
        <v>50</v>
      </c>
      <c r="D795" s="1" t="s">
        <v>145</v>
      </c>
      <c r="E795" s="26">
        <f>VLOOKUP(A795,'Índice de capacidades'!$A$3:$AI$1124,34,FALSE)</f>
        <v>17.210477016885402</v>
      </c>
      <c r="F795" s="26">
        <f>VLOOKUP(A795,'Índice de riesgo'!$A$2:$T$1123,19,FALSE)</f>
        <v>8.9415858555837833</v>
      </c>
      <c r="G795" s="31">
        <f t="shared" si="24"/>
        <v>92.670574108746948</v>
      </c>
      <c r="H795" s="40">
        <f t="shared" si="25"/>
        <v>46.496619092357783</v>
      </c>
      <c r="I795" s="1">
        <v>794</v>
      </c>
    </row>
    <row r="796" spans="1:9" x14ac:dyDescent="0.25">
      <c r="A796" s="1">
        <v>17042</v>
      </c>
      <c r="B796" s="1" t="s">
        <v>303</v>
      </c>
      <c r="C796" s="1">
        <v>17</v>
      </c>
      <c r="D796" s="1" t="s">
        <v>96</v>
      </c>
      <c r="E796" s="26">
        <f>VLOOKUP(A796,'Índice de capacidades'!$A$3:$AI$1124,34,FALSE)</f>
        <v>19.436743648567091</v>
      </c>
      <c r="F796" s="26">
        <f>VLOOKUP(A796,'Índice de riesgo'!$A$2:$T$1123,19,FALSE)</f>
        <v>9.3810252357754447</v>
      </c>
      <c r="G796" s="31">
        <f t="shared" si="24"/>
        <v>92.680017215035519</v>
      </c>
      <c r="H796" s="40">
        <f t="shared" si="25"/>
        <v>46.491167112400092</v>
      </c>
      <c r="I796" s="1">
        <v>795</v>
      </c>
    </row>
    <row r="797" spans="1:9" x14ac:dyDescent="0.25">
      <c r="A797" s="1">
        <v>52427</v>
      </c>
      <c r="B797" s="1" t="s">
        <v>1174</v>
      </c>
      <c r="C797" s="1">
        <v>52</v>
      </c>
      <c r="D797" s="1" t="s">
        <v>18</v>
      </c>
      <c r="E797" s="26">
        <f>VLOOKUP(A797,'Índice de capacidades'!$A$3:$AI$1124,34,FALSE)</f>
        <v>13.883064694910626</v>
      </c>
      <c r="F797" s="26">
        <f>VLOOKUP(A797,'Índice de riesgo'!$A$2:$T$1123,19,FALSE)</f>
        <v>8.3554038420466448</v>
      </c>
      <c r="G797" s="31">
        <f t="shared" si="24"/>
        <v>92.690190906467734</v>
      </c>
      <c r="H797" s="40">
        <f t="shared" si="25"/>
        <v>46.485293328913045</v>
      </c>
      <c r="I797" s="1">
        <v>796</v>
      </c>
    </row>
    <row r="798" spans="1:9" x14ac:dyDescent="0.25">
      <c r="A798" s="1">
        <v>47692</v>
      </c>
      <c r="B798" s="1" t="s">
        <v>824</v>
      </c>
      <c r="C798" s="1">
        <v>47</v>
      </c>
      <c r="D798" s="1" t="s">
        <v>69</v>
      </c>
      <c r="E798" s="26">
        <f>VLOOKUP(A798,'Índice de capacidades'!$A$3:$AI$1124,34,FALSE)</f>
        <v>25.195982721172587</v>
      </c>
      <c r="F798" s="26">
        <f>VLOOKUP(A798,'Índice de riesgo'!$A$2:$T$1123,19,FALSE)</f>
        <v>10.796815666145894</v>
      </c>
      <c r="G798" s="31">
        <f t="shared" si="24"/>
        <v>92.693288001802941</v>
      </c>
      <c r="H798" s="40">
        <f t="shared" si="25"/>
        <v>46.483505220087565</v>
      </c>
      <c r="I798" s="1">
        <v>797</v>
      </c>
    </row>
    <row r="799" spans="1:9" x14ac:dyDescent="0.25">
      <c r="A799" s="1">
        <v>19318</v>
      </c>
      <c r="B799" s="1" t="s">
        <v>939</v>
      </c>
      <c r="C799" s="1">
        <v>19</v>
      </c>
      <c r="D799" s="1" t="s">
        <v>80</v>
      </c>
      <c r="E799" s="26">
        <f>VLOOKUP(A799,'Índice de capacidades'!$A$3:$AI$1124,34,FALSE)</f>
        <v>8.1854173527338308</v>
      </c>
      <c r="F799" s="26">
        <f>VLOOKUP(A799,'Índice de riesgo'!$A$2:$T$1123,19,FALSE)</f>
        <v>7.6442049691843579</v>
      </c>
      <c r="G799" s="31">
        <f t="shared" si="24"/>
        <v>92.717818853834501</v>
      </c>
      <c r="H799" s="40">
        <f t="shared" si="25"/>
        <v>46.469342326063689</v>
      </c>
      <c r="I799" s="1">
        <v>798</v>
      </c>
    </row>
    <row r="800" spans="1:9" x14ac:dyDescent="0.25">
      <c r="A800" s="1">
        <v>5313</v>
      </c>
      <c r="B800" s="1" t="s">
        <v>359</v>
      </c>
      <c r="C800" s="1">
        <v>5</v>
      </c>
      <c r="D800" s="1" t="s">
        <v>15</v>
      </c>
      <c r="E800" s="26">
        <f>VLOOKUP(A800,'Índice de capacidades'!$A$3:$AI$1124,34,FALSE)</f>
        <v>32.596552665821861</v>
      </c>
      <c r="F800" s="26">
        <f>VLOOKUP(A800,'Índice de riesgo'!$A$2:$T$1123,19,FALSE)</f>
        <v>13.163507549644947</v>
      </c>
      <c r="G800" s="31">
        <f t="shared" si="24"/>
        <v>92.752960420550835</v>
      </c>
      <c r="H800" s="40">
        <f t="shared" si="25"/>
        <v>46.449053333060277</v>
      </c>
      <c r="I800" s="1">
        <v>799</v>
      </c>
    </row>
    <row r="801" spans="1:9" x14ac:dyDescent="0.25">
      <c r="A801" s="1">
        <v>23678</v>
      </c>
      <c r="B801" s="1" t="s">
        <v>339</v>
      </c>
      <c r="C801" s="1">
        <v>23</v>
      </c>
      <c r="D801" s="1" t="s">
        <v>410</v>
      </c>
      <c r="E801" s="26">
        <f>VLOOKUP(A801,'Índice de capacidades'!$A$3:$AI$1124,34,FALSE)</f>
        <v>5.0795888688223627</v>
      </c>
      <c r="F801" s="26">
        <f>VLOOKUP(A801,'Índice de riesgo'!$A$2:$T$1123,19,FALSE)</f>
        <v>7.2141524012227194</v>
      </c>
      <c r="G801" s="31">
        <f t="shared" si="24"/>
        <v>92.924785378820147</v>
      </c>
      <c r="H801" s="40">
        <f t="shared" si="25"/>
        <v>46.349850147149986</v>
      </c>
      <c r="I801" s="1">
        <v>800</v>
      </c>
    </row>
    <row r="802" spans="1:9" x14ac:dyDescent="0.25">
      <c r="A802" s="1">
        <v>50590</v>
      </c>
      <c r="B802" s="1" t="s">
        <v>550</v>
      </c>
      <c r="C802" s="1">
        <v>50</v>
      </c>
      <c r="D802" s="1" t="s">
        <v>145</v>
      </c>
      <c r="E802" s="26">
        <f>VLOOKUP(A802,'Índice de capacidades'!$A$3:$AI$1124,34,FALSE)</f>
        <v>10.954271435798631</v>
      </c>
      <c r="F802" s="26">
        <f>VLOOKUP(A802,'Índice de riesgo'!$A$2:$T$1123,19,FALSE)</f>
        <v>7.715761997842514</v>
      </c>
      <c r="G802" s="31">
        <f t="shared" si="24"/>
        <v>92.932107725629464</v>
      </c>
      <c r="H802" s="40">
        <f t="shared" si="25"/>
        <v>46.345622588248524</v>
      </c>
      <c r="I802" s="1">
        <v>801</v>
      </c>
    </row>
    <row r="803" spans="1:9" x14ac:dyDescent="0.25">
      <c r="A803" s="1">
        <v>68573</v>
      </c>
      <c r="B803" s="1" t="s">
        <v>1041</v>
      </c>
      <c r="C803" s="1">
        <v>68</v>
      </c>
      <c r="D803" s="1" t="s">
        <v>350</v>
      </c>
      <c r="E803" s="26">
        <f>VLOOKUP(A803,'Índice de capacidades'!$A$3:$AI$1124,34,FALSE)</f>
        <v>26.175043345231074</v>
      </c>
      <c r="F803" s="26">
        <f>VLOOKUP(A803,'Índice de riesgo'!$A$2:$T$1123,19,FALSE)</f>
        <v>10.811193724995505</v>
      </c>
      <c r="G803" s="31">
        <f t="shared" si="24"/>
        <v>92.950395689771042</v>
      </c>
      <c r="H803" s="40">
        <f t="shared" si="25"/>
        <v>46.335064027228455</v>
      </c>
      <c r="I803" s="1">
        <v>802</v>
      </c>
    </row>
    <row r="804" spans="1:9" x14ac:dyDescent="0.25">
      <c r="A804" s="1">
        <v>13248</v>
      </c>
      <c r="B804" s="1" t="s">
        <v>871</v>
      </c>
      <c r="C804" s="1">
        <v>13</v>
      </c>
      <c r="D804" s="1" t="s">
        <v>222</v>
      </c>
      <c r="E804" s="26">
        <f>VLOOKUP(A804,'Índice de capacidades'!$A$3:$AI$1124,34,FALSE)</f>
        <v>19.956663911391338</v>
      </c>
      <c r="F804" s="26">
        <f>VLOOKUP(A804,'Índice de riesgo'!$A$2:$T$1123,19,FALSE)</f>
        <v>9.2145915900788697</v>
      </c>
      <c r="G804" s="31">
        <f t="shared" si="24"/>
        <v>92.952992499587694</v>
      </c>
      <c r="H804" s="40">
        <f t="shared" si="25"/>
        <v>46.333564758381776</v>
      </c>
      <c r="I804" s="1">
        <v>803</v>
      </c>
    </row>
    <row r="805" spans="1:9" x14ac:dyDescent="0.25">
      <c r="A805" s="1">
        <v>23162</v>
      </c>
      <c r="B805" s="1" t="s">
        <v>894</v>
      </c>
      <c r="C805" s="1">
        <v>23</v>
      </c>
      <c r="D805" s="1" t="s">
        <v>410</v>
      </c>
      <c r="E805" s="26">
        <f>VLOOKUP(A805,'Índice de capacidades'!$A$3:$AI$1124,34,FALSE)</f>
        <v>15.448111224551871</v>
      </c>
      <c r="F805" s="26">
        <f>VLOOKUP(A805,'Índice de riesgo'!$A$2:$T$1123,19,FALSE)</f>
        <v>8.2421095653530969</v>
      </c>
      <c r="G805" s="31">
        <f t="shared" si="24"/>
        <v>93.049205248743476</v>
      </c>
      <c r="H805" s="40">
        <f t="shared" si="25"/>
        <v>46.278016301757219</v>
      </c>
      <c r="I805" s="1">
        <v>804</v>
      </c>
    </row>
    <row r="806" spans="1:9" x14ac:dyDescent="0.25">
      <c r="A806" s="1">
        <v>5038</v>
      </c>
      <c r="B806" s="1" t="s">
        <v>198</v>
      </c>
      <c r="C806" s="1">
        <v>5</v>
      </c>
      <c r="D806" s="1" t="s">
        <v>15</v>
      </c>
      <c r="E806" s="26">
        <f>VLOOKUP(A806,'Índice de capacidades'!$A$3:$AI$1124,34,FALSE)</f>
        <v>19.882573026761843</v>
      </c>
      <c r="F806" s="26">
        <f>VLOOKUP(A806,'Índice de riesgo'!$A$2:$T$1123,19,FALSE)</f>
        <v>9.0922791103863183</v>
      </c>
      <c r="G806" s="31">
        <f t="shared" si="24"/>
        <v>93.056597979447005</v>
      </c>
      <c r="H806" s="40">
        <f t="shared" si="25"/>
        <v>46.273748106695493</v>
      </c>
      <c r="I806" s="1">
        <v>805</v>
      </c>
    </row>
    <row r="807" spans="1:9" x14ac:dyDescent="0.25">
      <c r="A807" s="1">
        <v>15516</v>
      </c>
      <c r="B807" s="1" t="s">
        <v>775</v>
      </c>
      <c r="C807" s="1">
        <v>15</v>
      </c>
      <c r="D807" s="1" t="s">
        <v>827</v>
      </c>
      <c r="E807" s="26">
        <f>VLOOKUP(A807,'Índice de capacidades'!$A$3:$AI$1124,34,FALSE)</f>
        <v>31.895774121555149</v>
      </c>
      <c r="F807" s="26">
        <f>VLOOKUP(A807,'Índice de riesgo'!$A$2:$T$1123,19,FALSE)</f>
        <v>12.564795805239978</v>
      </c>
      <c r="G807" s="31">
        <f t="shared" si="24"/>
        <v>93.071237981412096</v>
      </c>
      <c r="H807" s="40">
        <f t="shared" si="25"/>
        <v>46.265295697620004</v>
      </c>
      <c r="I807" s="1">
        <v>806</v>
      </c>
    </row>
    <row r="808" spans="1:9" x14ac:dyDescent="0.25">
      <c r="A808" s="1">
        <v>76364</v>
      </c>
      <c r="B808" s="1" t="s">
        <v>448</v>
      </c>
      <c r="C808" s="1">
        <v>76</v>
      </c>
      <c r="D808" s="1" t="s">
        <v>57</v>
      </c>
      <c r="E808" s="26">
        <f>VLOOKUP(A808,'Índice de capacidades'!$A$3:$AI$1124,34,FALSE)</f>
        <v>23.236274077377171</v>
      </c>
      <c r="F808" s="26">
        <f>VLOOKUP(A808,'Índice de riesgo'!$A$2:$T$1123,19,FALSE)</f>
        <v>9.8454457983541719</v>
      </c>
      <c r="G808" s="31">
        <f t="shared" si="24"/>
        <v>93.10084895583114</v>
      </c>
      <c r="H808" s="40">
        <f t="shared" si="25"/>
        <v>46.248199793568205</v>
      </c>
      <c r="I808" s="1">
        <v>807</v>
      </c>
    </row>
    <row r="809" spans="1:9" x14ac:dyDescent="0.25">
      <c r="A809" s="1">
        <v>54001</v>
      </c>
      <c r="B809" s="1" t="s">
        <v>733</v>
      </c>
      <c r="C809" s="1">
        <v>54</v>
      </c>
      <c r="D809" s="1" t="s">
        <v>12</v>
      </c>
      <c r="E809" s="26">
        <f>VLOOKUP(A809,'Índice de capacidades'!$A$3:$AI$1124,34,FALSE)</f>
        <v>38.664541368091051</v>
      </c>
      <c r="F809" s="26">
        <f>VLOOKUP(A809,'Índice de riesgo'!$A$2:$T$1123,19,FALSE)</f>
        <v>15.293508718618748</v>
      </c>
      <c r="G809" s="31">
        <f t="shared" si="24"/>
        <v>93.113567348735714</v>
      </c>
      <c r="H809" s="40">
        <f t="shared" si="25"/>
        <v>46.240856826001085</v>
      </c>
      <c r="I809" s="1">
        <v>808</v>
      </c>
    </row>
    <row r="810" spans="1:9" x14ac:dyDescent="0.25">
      <c r="A810" s="1">
        <v>25785</v>
      </c>
      <c r="B810" s="1" t="s">
        <v>854</v>
      </c>
      <c r="C810" s="1">
        <v>25</v>
      </c>
      <c r="D810" s="1" t="s">
        <v>61</v>
      </c>
      <c r="E810" s="26">
        <f>VLOOKUP(A810,'Índice de capacidades'!$A$3:$AI$1124,34,FALSE)</f>
        <v>23.017849801383452</v>
      </c>
      <c r="F810" s="26">
        <f>VLOOKUP(A810,'Índice de riesgo'!$A$2:$T$1123,19,FALSE)</f>
        <v>9.7759784457221635</v>
      </c>
      <c r="G810" s="31">
        <f t="shared" si="24"/>
        <v>93.113884436779031</v>
      </c>
      <c r="H810" s="40">
        <f t="shared" si="25"/>
        <v>46.240673755133919</v>
      </c>
      <c r="I810" s="1">
        <v>809</v>
      </c>
    </row>
    <row r="811" spans="1:9" x14ac:dyDescent="0.25">
      <c r="A811" s="1">
        <v>5190</v>
      </c>
      <c r="B811" s="1" t="s">
        <v>142</v>
      </c>
      <c r="C811" s="1">
        <v>5</v>
      </c>
      <c r="D811" s="1" t="s">
        <v>15</v>
      </c>
      <c r="E811" s="26">
        <f>VLOOKUP(A811,'Índice de capacidades'!$A$3:$AI$1124,34,FALSE)</f>
        <v>44.010113894029665</v>
      </c>
      <c r="F811" s="26">
        <f>VLOOKUP(A811,'Índice de riesgo'!$A$2:$T$1123,19,FALSE)</f>
        <v>17.896145043662283</v>
      </c>
      <c r="G811" s="31">
        <f t="shared" si="24"/>
        <v>93.155424553038259</v>
      </c>
      <c r="H811" s="40">
        <f t="shared" si="25"/>
        <v>46.216690557829487</v>
      </c>
      <c r="I811" s="1">
        <v>810</v>
      </c>
    </row>
    <row r="812" spans="1:9" x14ac:dyDescent="0.25">
      <c r="A812" s="1">
        <v>66318</v>
      </c>
      <c r="B812" s="1" t="s">
        <v>849</v>
      </c>
      <c r="C812" s="1">
        <v>66</v>
      </c>
      <c r="D812" s="1" t="s">
        <v>38</v>
      </c>
      <c r="E812" s="26">
        <f>VLOOKUP(A812,'Índice de capacidades'!$A$3:$AI$1124,34,FALSE)</f>
        <v>7.8866548790290567</v>
      </c>
      <c r="F812" s="26">
        <f>VLOOKUP(A812,'Índice de riesgo'!$A$2:$T$1123,19,FALSE)</f>
        <v>7.1345751825740784</v>
      </c>
      <c r="G812" s="31">
        <f t="shared" si="24"/>
        <v>93.199712723279887</v>
      </c>
      <c r="H812" s="40">
        <f t="shared" si="25"/>
        <v>46.191120770818564</v>
      </c>
      <c r="I812" s="1">
        <v>811</v>
      </c>
    </row>
    <row r="813" spans="1:9" x14ac:dyDescent="0.25">
      <c r="A813" s="1">
        <v>81736</v>
      </c>
      <c r="B813" s="1" t="s">
        <v>833</v>
      </c>
      <c r="C813" s="1">
        <v>81</v>
      </c>
      <c r="D813" s="1" t="s">
        <v>104</v>
      </c>
      <c r="E813" s="26">
        <f>VLOOKUP(A813,'Índice de capacidades'!$A$3:$AI$1124,34,FALSE)</f>
        <v>25.407597489571121</v>
      </c>
      <c r="F813" s="26">
        <f>VLOOKUP(A813,'Índice de riesgo'!$A$2:$T$1123,19,FALSE)</f>
        <v>10.328512744702701</v>
      </c>
      <c r="G813" s="31">
        <f t="shared" si="24"/>
        <v>93.201510914625217</v>
      </c>
      <c r="H813" s="40">
        <f t="shared" si="25"/>
        <v>46.190082584561289</v>
      </c>
      <c r="I813" s="1">
        <v>812</v>
      </c>
    </row>
    <row r="814" spans="1:9" x14ac:dyDescent="0.25">
      <c r="A814" s="1">
        <v>19809</v>
      </c>
      <c r="B814" s="1" t="s">
        <v>1012</v>
      </c>
      <c r="C814" s="1">
        <v>19</v>
      </c>
      <c r="D814" s="1" t="s">
        <v>80</v>
      </c>
      <c r="E814" s="26">
        <f>VLOOKUP(A814,'Índice de capacidades'!$A$3:$AI$1124,34,FALSE)</f>
        <v>9.6673288512233846</v>
      </c>
      <c r="F814" s="26">
        <f>VLOOKUP(A814,'Índice de riesgo'!$A$2:$T$1123,19,FALSE)</f>
        <v>7.2406701195089367</v>
      </c>
      <c r="G814" s="31">
        <f t="shared" si="24"/>
        <v>93.26173131030464</v>
      </c>
      <c r="H814" s="40">
        <f t="shared" si="25"/>
        <v>46.155314322905063</v>
      </c>
      <c r="I814" s="1">
        <v>813</v>
      </c>
    </row>
    <row r="815" spans="1:9" x14ac:dyDescent="0.25">
      <c r="A815" s="1">
        <v>41807</v>
      </c>
      <c r="B815" s="1" t="s">
        <v>739</v>
      </c>
      <c r="C815" s="1">
        <v>41</v>
      </c>
      <c r="D815" s="1" t="s">
        <v>99</v>
      </c>
      <c r="E815" s="26">
        <f>VLOOKUP(A815,'Índice de capacidades'!$A$3:$AI$1124,34,FALSE)</f>
        <v>11.180806120312131</v>
      </c>
      <c r="F815" s="26">
        <f>VLOOKUP(A815,'Índice de riesgo'!$A$2:$T$1123,19,FALSE)</f>
        <v>7.376297153401266</v>
      </c>
      <c r="G815" s="31">
        <f t="shared" si="24"/>
        <v>93.296091850168253</v>
      </c>
      <c r="H815" s="40">
        <f t="shared" si="25"/>
        <v>46.135476255965301</v>
      </c>
      <c r="I815" s="1">
        <v>814</v>
      </c>
    </row>
    <row r="816" spans="1:9" x14ac:dyDescent="0.25">
      <c r="A816" s="1">
        <v>27135</v>
      </c>
      <c r="B816" s="1" t="s">
        <v>415</v>
      </c>
      <c r="C816" s="1">
        <v>27</v>
      </c>
      <c r="D816" s="1" t="s">
        <v>1145</v>
      </c>
      <c r="E816" s="26">
        <f>VLOOKUP(A816,'Índice de capacidades'!$A$3:$AI$1124,34,FALSE)</f>
        <v>21.095481251988364</v>
      </c>
      <c r="F816" s="26">
        <f>VLOOKUP(A816,'Índice de riesgo'!$A$2:$T$1123,19,FALSE)</f>
        <v>9.1115858966418113</v>
      </c>
      <c r="G816" s="31">
        <f t="shared" si="24"/>
        <v>93.304464777825672</v>
      </c>
      <c r="H816" s="40">
        <f t="shared" si="25"/>
        <v>46.130642143928391</v>
      </c>
      <c r="I816" s="1">
        <v>815</v>
      </c>
    </row>
    <row r="817" spans="1:9" x14ac:dyDescent="0.25">
      <c r="A817" s="1">
        <v>76890</v>
      </c>
      <c r="B817" s="1" t="s">
        <v>674</v>
      </c>
      <c r="C817" s="1">
        <v>76</v>
      </c>
      <c r="D817" s="1" t="s">
        <v>57</v>
      </c>
      <c r="E817" s="26">
        <f>VLOOKUP(A817,'Índice de capacidades'!$A$3:$AI$1124,34,FALSE)</f>
        <v>26.042069228855731</v>
      </c>
      <c r="F817" s="26">
        <f>VLOOKUP(A817,'Índice de riesgo'!$A$2:$T$1123,19,FALSE)</f>
        <v>10.302118201047351</v>
      </c>
      <c r="G817" s="31">
        <f t="shared" si="24"/>
        <v>93.401816732542173</v>
      </c>
      <c r="H817" s="40">
        <f t="shared" si="25"/>
        <v>46.074435966666684</v>
      </c>
      <c r="I817" s="1">
        <v>816</v>
      </c>
    </row>
    <row r="818" spans="1:9" x14ac:dyDescent="0.25">
      <c r="A818" s="1">
        <v>5890</v>
      </c>
      <c r="B818" s="1" t="s">
        <v>146</v>
      </c>
      <c r="C818" s="1">
        <v>5</v>
      </c>
      <c r="D818" s="1" t="s">
        <v>15</v>
      </c>
      <c r="E818" s="26">
        <f>VLOOKUP(A818,'Índice de capacidades'!$A$3:$AI$1124,34,FALSE)</f>
        <v>17.946359989431482</v>
      </c>
      <c r="F818" s="26">
        <f>VLOOKUP(A818,'Índice de riesgo'!$A$2:$T$1123,19,FALSE)</f>
        <v>8.2973215915280729</v>
      </c>
      <c r="G818" s="31">
        <f t="shared" si="24"/>
        <v>93.442244537242857</v>
      </c>
      <c r="H818" s="40">
        <f t="shared" si="25"/>
        <v>46.051094962740002</v>
      </c>
      <c r="I818" s="1">
        <v>817</v>
      </c>
    </row>
    <row r="819" spans="1:9" x14ac:dyDescent="0.25">
      <c r="A819" s="1">
        <v>66045</v>
      </c>
      <c r="B819" s="1" t="s">
        <v>730</v>
      </c>
      <c r="C819" s="1">
        <v>66</v>
      </c>
      <c r="D819" s="1" t="s">
        <v>38</v>
      </c>
      <c r="E819" s="26">
        <f>VLOOKUP(A819,'Índice de capacidades'!$A$3:$AI$1124,34,FALSE)</f>
        <v>29.956679740286145</v>
      </c>
      <c r="F819" s="26">
        <f>VLOOKUP(A819,'Índice de riesgo'!$A$2:$T$1123,19,FALSE)</f>
        <v>11.484616153249206</v>
      </c>
      <c r="G819" s="31">
        <f t="shared" si="24"/>
        <v>93.447182079502554</v>
      </c>
      <c r="H819" s="40">
        <f t="shared" si="25"/>
        <v>46.048244271387226</v>
      </c>
      <c r="I819" s="1">
        <v>818</v>
      </c>
    </row>
    <row r="820" spans="1:9" x14ac:dyDescent="0.25">
      <c r="A820" s="1">
        <v>47570</v>
      </c>
      <c r="B820" s="1" t="s">
        <v>912</v>
      </c>
      <c r="C820" s="1">
        <v>47</v>
      </c>
      <c r="D820" s="1" t="s">
        <v>69</v>
      </c>
      <c r="E820" s="26">
        <f>VLOOKUP(A820,'Índice de capacidades'!$A$3:$AI$1124,34,FALSE)</f>
        <v>6.3307080411136338</v>
      </c>
      <c r="F820" s="26">
        <f>VLOOKUP(A820,'Índice de riesgo'!$A$2:$T$1123,19,FALSE)</f>
        <v>6.7331446510526138</v>
      </c>
      <c r="G820" s="31">
        <f t="shared" si="24"/>
        <v>93.481464317710035</v>
      </c>
      <c r="H820" s="40">
        <f t="shared" si="25"/>
        <v>46.028451411929716</v>
      </c>
      <c r="I820" s="1">
        <v>819</v>
      </c>
    </row>
    <row r="821" spans="1:9" x14ac:dyDescent="0.25">
      <c r="A821" s="1">
        <v>68867</v>
      </c>
      <c r="B821" s="1" t="s">
        <v>944</v>
      </c>
      <c r="C821" s="1">
        <v>68</v>
      </c>
      <c r="D821" s="1" t="s">
        <v>350</v>
      </c>
      <c r="E821" s="26">
        <f>VLOOKUP(A821,'Índice de capacidades'!$A$3:$AI$1124,34,FALSE)</f>
        <v>17.644058968951761</v>
      </c>
      <c r="F821" s="26">
        <f>VLOOKUP(A821,'Índice de riesgo'!$A$2:$T$1123,19,FALSE)</f>
        <v>8.1844973230389169</v>
      </c>
      <c r="G821" s="31">
        <f t="shared" si="24"/>
        <v>93.495450952027042</v>
      </c>
      <c r="H821" s="40">
        <f t="shared" si="25"/>
        <v>46.020376224841733</v>
      </c>
      <c r="I821" s="1">
        <v>820</v>
      </c>
    </row>
    <row r="822" spans="1:9" x14ac:dyDescent="0.25">
      <c r="A822" s="1">
        <v>52835</v>
      </c>
      <c r="B822" s="1" t="s">
        <v>1181</v>
      </c>
      <c r="C822" s="1">
        <v>52</v>
      </c>
      <c r="D822" s="1" t="s">
        <v>18</v>
      </c>
      <c r="E822" s="26">
        <f>VLOOKUP(A822,'Índice de capacidades'!$A$3:$AI$1124,34,FALSE)</f>
        <v>20.784970318462769</v>
      </c>
      <c r="F822" s="26">
        <f>VLOOKUP(A822,'Índice de riesgo'!$A$2:$T$1123,19,FALSE)</f>
        <v>8.8305850212818271</v>
      </c>
      <c r="G822" s="31">
        <f t="shared" si="24"/>
        <v>93.508701299403697</v>
      </c>
      <c r="H822" s="40">
        <f t="shared" si="25"/>
        <v>46.012726133216965</v>
      </c>
      <c r="I822" s="1">
        <v>821</v>
      </c>
    </row>
    <row r="823" spans="1:9" x14ac:dyDescent="0.25">
      <c r="A823" s="1">
        <v>18785</v>
      </c>
      <c r="B823" s="1" t="s">
        <v>905</v>
      </c>
      <c r="C823" s="1">
        <v>18</v>
      </c>
      <c r="D823" s="1" t="s">
        <v>1121</v>
      </c>
      <c r="E823" s="26">
        <f>VLOOKUP(A823,'Índice de capacidades'!$A$3:$AI$1124,34,FALSE)</f>
        <v>13.342952500351268</v>
      </c>
      <c r="F823" s="26">
        <f>VLOOKUP(A823,'Índice de riesgo'!$A$2:$T$1123,19,FALSE)</f>
        <v>7.4310559340454896</v>
      </c>
      <c r="G823" s="31">
        <f t="shared" si="24"/>
        <v>93.525631710844081</v>
      </c>
      <c r="H823" s="40">
        <f t="shared" si="25"/>
        <v>46.002951355614364</v>
      </c>
      <c r="I823" s="1">
        <v>822</v>
      </c>
    </row>
    <row r="824" spans="1:9" x14ac:dyDescent="0.25">
      <c r="A824" s="1">
        <v>70473</v>
      </c>
      <c r="B824" s="1" t="s">
        <v>839</v>
      </c>
      <c r="C824" s="1">
        <v>70</v>
      </c>
      <c r="D824" s="1" t="s">
        <v>214</v>
      </c>
      <c r="E824" s="26">
        <f>VLOOKUP(A824,'Índice de capacidades'!$A$3:$AI$1124,34,FALSE)</f>
        <v>27.838139561402315</v>
      </c>
      <c r="F824" s="26">
        <f>VLOOKUP(A824,'Índice de riesgo'!$A$2:$T$1123,19,FALSE)</f>
        <v>10.476458515563118</v>
      </c>
      <c r="G824" s="31">
        <f t="shared" si="24"/>
        <v>93.751941282065218</v>
      </c>
      <c r="H824" s="40">
        <f t="shared" si="25"/>
        <v>45.872291463749661</v>
      </c>
      <c r="I824" s="1">
        <v>823</v>
      </c>
    </row>
    <row r="825" spans="1:9" x14ac:dyDescent="0.25">
      <c r="A825" s="1">
        <v>17777</v>
      </c>
      <c r="B825" s="1" t="s">
        <v>1119</v>
      </c>
      <c r="C825" s="1">
        <v>17</v>
      </c>
      <c r="D825" s="1" t="s">
        <v>96</v>
      </c>
      <c r="E825" s="26">
        <f>VLOOKUP(A825,'Índice de capacidades'!$A$3:$AI$1124,34,FALSE)</f>
        <v>25.050621945917584</v>
      </c>
      <c r="F825" s="26">
        <f>VLOOKUP(A825,'Índice de riesgo'!$A$2:$T$1123,19,FALSE)</f>
        <v>9.6390316665932438</v>
      </c>
      <c r="G825" s="31">
        <f t="shared" si="24"/>
        <v>93.7690687701879</v>
      </c>
      <c r="H825" s="40">
        <f t="shared" si="25"/>
        <v>45.862402903871477</v>
      </c>
      <c r="I825" s="1">
        <v>824</v>
      </c>
    </row>
    <row r="826" spans="1:9" x14ac:dyDescent="0.25">
      <c r="A826" s="1">
        <v>41026</v>
      </c>
      <c r="B826" s="1" t="s">
        <v>380</v>
      </c>
      <c r="C826" s="1">
        <v>41</v>
      </c>
      <c r="D826" s="1" t="s">
        <v>99</v>
      </c>
      <c r="E826" s="26">
        <f>VLOOKUP(A826,'Índice de capacidades'!$A$3:$AI$1124,34,FALSE)</f>
        <v>31.436397522031275</v>
      </c>
      <c r="F826" s="26">
        <f>VLOOKUP(A826,'Índice de riesgo'!$A$2:$T$1123,19,FALSE)</f>
        <v>11.643213020019042</v>
      </c>
      <c r="G826" s="31">
        <f t="shared" si="24"/>
        <v>93.782561783035689</v>
      </c>
      <c r="H826" s="40">
        <f t="shared" si="25"/>
        <v>45.854612709271635</v>
      </c>
      <c r="I826" s="1">
        <v>825</v>
      </c>
    </row>
    <row r="827" spans="1:9" x14ac:dyDescent="0.25">
      <c r="A827" s="1">
        <v>54810</v>
      </c>
      <c r="B827" s="1" t="s">
        <v>895</v>
      </c>
      <c r="C827" s="1">
        <v>54</v>
      </c>
      <c r="D827" s="1" t="s">
        <v>12</v>
      </c>
      <c r="E827" s="26">
        <f>VLOOKUP(A827,'Índice de capacidades'!$A$3:$AI$1124,34,FALSE)</f>
        <v>19.463288757866618</v>
      </c>
      <c r="F827" s="26">
        <f>VLOOKUP(A827,'Índice de riesgo'!$A$2:$T$1123,19,FALSE)</f>
        <v>8.1702690199590027</v>
      </c>
      <c r="G827" s="31">
        <f t="shared" si="24"/>
        <v>93.86969213297121</v>
      </c>
      <c r="H827" s="40">
        <f t="shared" si="25"/>
        <v>45.804307978281777</v>
      </c>
      <c r="I827" s="1">
        <v>826</v>
      </c>
    </row>
    <row r="828" spans="1:9" x14ac:dyDescent="0.25">
      <c r="A828" s="1">
        <v>73443</v>
      </c>
      <c r="B828" s="1" t="s">
        <v>1195</v>
      </c>
      <c r="C828" s="1">
        <v>73</v>
      </c>
      <c r="D828" s="1" t="s">
        <v>35</v>
      </c>
      <c r="E828" s="26">
        <f>VLOOKUP(A828,'Índice de capacidades'!$A$3:$AI$1124,34,FALSE)</f>
        <v>36.115684441814913</v>
      </c>
      <c r="F828" s="26">
        <f>VLOOKUP(A828,'Índice de riesgo'!$A$2:$T$1123,19,FALSE)</f>
        <v>13.328583274303089</v>
      </c>
      <c r="G828" s="31">
        <f t="shared" si="24"/>
        <v>93.895032562645014</v>
      </c>
      <c r="H828" s="40">
        <f t="shared" si="25"/>
        <v>45.789677674388216</v>
      </c>
      <c r="I828" s="1">
        <v>827</v>
      </c>
    </row>
    <row r="829" spans="1:9" x14ac:dyDescent="0.25">
      <c r="A829" s="1">
        <v>91798</v>
      </c>
      <c r="B829" s="1" t="s">
        <v>919</v>
      </c>
      <c r="C829" s="1">
        <v>91</v>
      </c>
      <c r="D829" s="1" t="s">
        <v>779</v>
      </c>
      <c r="E829" s="26">
        <f>VLOOKUP(A829,'Índice de capacidades'!$A$3:$AI$1124,34,FALSE)</f>
        <v>0</v>
      </c>
      <c r="F829" s="26">
        <f>VLOOKUP(A829,'Índice de riesgo'!$A$2:$T$1123,19,FALSE)</f>
        <v>6.0250116788830805</v>
      </c>
      <c r="G829" s="31">
        <f t="shared" si="24"/>
        <v>93.974988321116925</v>
      </c>
      <c r="H829" s="40">
        <f t="shared" si="25"/>
        <v>45.743515195711204</v>
      </c>
      <c r="I829" s="1">
        <v>828</v>
      </c>
    </row>
    <row r="830" spans="1:9" x14ac:dyDescent="0.25">
      <c r="A830" s="1">
        <v>17877</v>
      </c>
      <c r="B830" s="1" t="s">
        <v>594</v>
      </c>
      <c r="C830" s="1">
        <v>17</v>
      </c>
      <c r="D830" s="1" t="s">
        <v>96</v>
      </c>
      <c r="E830" s="26">
        <f>VLOOKUP(A830,'Índice de capacidades'!$A$3:$AI$1124,34,FALSE)</f>
        <v>31.161419109367589</v>
      </c>
      <c r="F830" s="26">
        <f>VLOOKUP(A830,'Índice de riesgo'!$A$2:$T$1123,19,FALSE)</f>
        <v>11.276740307406685</v>
      </c>
      <c r="G830" s="31">
        <f t="shared" si="24"/>
        <v>94.036433638186296</v>
      </c>
      <c r="H830" s="40">
        <f t="shared" si="25"/>
        <v>45.708039725360763</v>
      </c>
      <c r="I830" s="1">
        <v>829</v>
      </c>
    </row>
    <row r="831" spans="1:9" x14ac:dyDescent="0.25">
      <c r="A831" s="1">
        <v>86755</v>
      </c>
      <c r="B831" s="1" t="s">
        <v>94</v>
      </c>
      <c r="C831" s="1">
        <v>86</v>
      </c>
      <c r="D831" s="1" t="s">
        <v>513</v>
      </c>
      <c r="E831" s="26">
        <f>VLOOKUP(A831,'Índice de capacidades'!$A$3:$AI$1124,34,FALSE)</f>
        <v>16.18791187618919</v>
      </c>
      <c r="F831" s="26">
        <f>VLOOKUP(A831,'Índice de riesgo'!$A$2:$T$1123,19,FALSE)</f>
        <v>7.3192591804159299</v>
      </c>
      <c r="G831" s="31">
        <f t="shared" si="24"/>
        <v>94.083836070699121</v>
      </c>
      <c r="H831" s="40">
        <f t="shared" si="25"/>
        <v>45.68067191818924</v>
      </c>
      <c r="I831" s="1">
        <v>830</v>
      </c>
    </row>
    <row r="832" spans="1:9" x14ac:dyDescent="0.25">
      <c r="A832" s="1">
        <v>5649</v>
      </c>
      <c r="B832" s="1" t="s">
        <v>339</v>
      </c>
      <c r="C832" s="1">
        <v>5</v>
      </c>
      <c r="D832" s="1" t="s">
        <v>15</v>
      </c>
      <c r="E832" s="26">
        <f>VLOOKUP(A832,'Índice de capacidades'!$A$3:$AI$1124,34,FALSE)</f>
        <v>28.887625269442076</v>
      </c>
      <c r="F832" s="26">
        <f>VLOOKUP(A832,'Índice de riesgo'!$A$2:$T$1123,19,FALSE)</f>
        <v>10.451565714889471</v>
      </c>
      <c r="G832" s="31">
        <f t="shared" si="24"/>
        <v>94.092597884331298</v>
      </c>
      <c r="H832" s="40">
        <f t="shared" si="25"/>
        <v>45.675613282730112</v>
      </c>
      <c r="I832" s="1">
        <v>831</v>
      </c>
    </row>
    <row r="833" spans="1:9" x14ac:dyDescent="0.25">
      <c r="A833" s="1">
        <v>68679</v>
      </c>
      <c r="B833" s="1" t="s">
        <v>930</v>
      </c>
      <c r="C833" s="1">
        <v>68</v>
      </c>
      <c r="D833" s="1" t="s">
        <v>350</v>
      </c>
      <c r="E833" s="26">
        <f>VLOOKUP(A833,'Índice de capacidades'!$A$3:$AI$1124,34,FALSE)</f>
        <v>34.761455458056439</v>
      </c>
      <c r="F833" s="26">
        <f>VLOOKUP(A833,'Índice de riesgo'!$A$2:$T$1123,19,FALSE)</f>
        <v>12.525218614887576</v>
      </c>
      <c r="G833" s="31">
        <f t="shared" si="24"/>
        <v>94.128615011247518</v>
      </c>
      <c r="H833" s="40">
        <f t="shared" si="25"/>
        <v>45.654818784809592</v>
      </c>
      <c r="I833" s="1">
        <v>832</v>
      </c>
    </row>
    <row r="834" spans="1:9" x14ac:dyDescent="0.25">
      <c r="A834" s="1">
        <v>13001</v>
      </c>
      <c r="B834" s="1" t="s">
        <v>1103</v>
      </c>
      <c r="C834" s="1">
        <v>13</v>
      </c>
      <c r="D834" s="1" t="s">
        <v>222</v>
      </c>
      <c r="E834" s="26">
        <f>VLOOKUP(A834,'Índice de capacidades'!$A$3:$AI$1124,34,FALSE)</f>
        <v>40.536140456100519</v>
      </c>
      <c r="F834" s="26">
        <f>VLOOKUP(A834,'Índice de riesgo'!$A$2:$T$1123,19,FALSE)</f>
        <v>15.016930233689008</v>
      </c>
      <c r="G834" s="31">
        <f t="shared" ref="G834:G897" si="26">(((E834)^2)+((100-(F834))^2))^(1/2)</f>
        <v>94.155726485341248</v>
      </c>
      <c r="H834" s="40">
        <f t="shared" ref="H834:H897" si="27">(1-1*(G834/$G$1125))*100</f>
        <v>45.639165967943448</v>
      </c>
      <c r="I834" s="1">
        <v>833</v>
      </c>
    </row>
    <row r="835" spans="1:9" x14ac:dyDescent="0.25">
      <c r="A835" s="1">
        <v>73200</v>
      </c>
      <c r="B835" s="1" t="s">
        <v>545</v>
      </c>
      <c r="C835" s="1">
        <v>73</v>
      </c>
      <c r="D835" s="1" t="s">
        <v>35</v>
      </c>
      <c r="E835" s="26">
        <f>VLOOKUP(A835,'Índice de capacidades'!$A$3:$AI$1124,34,FALSE)</f>
        <v>29.60654884951882</v>
      </c>
      <c r="F835" s="26">
        <f>VLOOKUP(A835,'Índice de riesgo'!$A$2:$T$1123,19,FALSE)</f>
        <v>10.607198836224029</v>
      </c>
      <c r="G835" s="31">
        <f t="shared" si="26"/>
        <v>94.168044657863263</v>
      </c>
      <c r="H835" s="40">
        <f t="shared" si="27"/>
        <v>45.632054067721938</v>
      </c>
      <c r="I835" s="1">
        <v>834</v>
      </c>
    </row>
    <row r="836" spans="1:9" x14ac:dyDescent="0.25">
      <c r="A836" s="1">
        <v>5667</v>
      </c>
      <c r="B836" s="1" t="s">
        <v>225</v>
      </c>
      <c r="C836" s="1">
        <v>5</v>
      </c>
      <c r="D836" s="1" t="s">
        <v>15</v>
      </c>
      <c r="E836" s="26">
        <f>VLOOKUP(A836,'Índice de capacidades'!$A$3:$AI$1124,34,FALSE)</f>
        <v>36.286628602009301</v>
      </c>
      <c r="F836" s="26">
        <f>VLOOKUP(A836,'Índice de riesgo'!$A$2:$T$1123,19,FALSE)</f>
        <v>13.023767344470629</v>
      </c>
      <c r="G836" s="31">
        <f t="shared" si="26"/>
        <v>94.242158624730862</v>
      </c>
      <c r="H836" s="40">
        <f t="shared" si="27"/>
        <v>45.589264349000224</v>
      </c>
      <c r="I836" s="1">
        <v>835</v>
      </c>
    </row>
    <row r="837" spans="1:9" x14ac:dyDescent="0.25">
      <c r="A837" s="1">
        <v>15494</v>
      </c>
      <c r="B837" s="1" t="s">
        <v>722</v>
      </c>
      <c r="C837" s="1">
        <v>15</v>
      </c>
      <c r="D837" s="1" t="s">
        <v>827</v>
      </c>
      <c r="E837" s="26">
        <f>VLOOKUP(A837,'Índice de capacidades'!$A$3:$AI$1124,34,FALSE)</f>
        <v>37.132761735366998</v>
      </c>
      <c r="F837" s="26">
        <f>VLOOKUP(A837,'Índice de riesgo'!$A$2:$T$1123,19,FALSE)</f>
        <v>13.349613954063486</v>
      </c>
      <c r="G837" s="31">
        <f t="shared" si="26"/>
        <v>94.271583183933885</v>
      </c>
      <c r="H837" s="40">
        <f t="shared" si="27"/>
        <v>45.572276071823566</v>
      </c>
      <c r="I837" s="1">
        <v>836</v>
      </c>
    </row>
    <row r="838" spans="1:9" x14ac:dyDescent="0.25">
      <c r="A838" s="1">
        <v>97511</v>
      </c>
      <c r="B838" s="1" t="s">
        <v>921</v>
      </c>
      <c r="C838" s="1">
        <v>97</v>
      </c>
      <c r="D838" s="1" t="s">
        <v>922</v>
      </c>
      <c r="E838" s="26">
        <f>VLOOKUP(A838,'Índice de capacidades'!$A$3:$AI$1124,34,FALSE)</f>
        <v>8.3333333333333321</v>
      </c>
      <c r="F838" s="26">
        <f>VLOOKUP(A838,'Índice de riesgo'!$A$2:$T$1123,19,FALSE)</f>
        <v>6.0203065036476815</v>
      </c>
      <c r="G838" s="31">
        <f t="shared" si="26"/>
        <v>94.348435249943464</v>
      </c>
      <c r="H838" s="40">
        <f t="shared" si="27"/>
        <v>45.527905510825164</v>
      </c>
      <c r="I838" s="1">
        <v>837</v>
      </c>
    </row>
    <row r="839" spans="1:9" x14ac:dyDescent="0.25">
      <c r="A839" s="1">
        <v>25377</v>
      </c>
      <c r="B839" s="1" t="s">
        <v>828</v>
      </c>
      <c r="C839" s="1">
        <v>25</v>
      </c>
      <c r="D839" s="1" t="s">
        <v>61</v>
      </c>
      <c r="E839" s="26">
        <f>VLOOKUP(A839,'Índice de capacidades'!$A$3:$AI$1124,34,FALSE)</f>
        <v>30.097831536329473</v>
      </c>
      <c r="F839" s="26">
        <f>VLOOKUP(A839,'Índice de riesgo'!$A$2:$T$1123,19,FALSE)</f>
        <v>10.570177275243452</v>
      </c>
      <c r="G839" s="31">
        <f t="shared" si="26"/>
        <v>94.3587444584266</v>
      </c>
      <c r="H839" s="40">
        <f t="shared" si="27"/>
        <v>45.521953486532297</v>
      </c>
      <c r="I839" s="1">
        <v>838</v>
      </c>
    </row>
    <row r="840" spans="1:9" x14ac:dyDescent="0.25">
      <c r="A840" s="1">
        <v>50330</v>
      </c>
      <c r="B840" s="1" t="s">
        <v>525</v>
      </c>
      <c r="C840" s="1">
        <v>50</v>
      </c>
      <c r="D840" s="1" t="s">
        <v>145</v>
      </c>
      <c r="E840" s="26">
        <f>VLOOKUP(A840,'Índice de capacidades'!$A$3:$AI$1124,34,FALSE)</f>
        <v>31.378474026516063</v>
      </c>
      <c r="F840" s="26">
        <f>VLOOKUP(A840,'Índice de riesgo'!$A$2:$T$1123,19,FALSE)</f>
        <v>11.006345962722852</v>
      </c>
      <c r="G840" s="31">
        <f t="shared" si="26"/>
        <v>94.363547470086772</v>
      </c>
      <c r="H840" s="40">
        <f t="shared" si="27"/>
        <v>45.519180466457378</v>
      </c>
      <c r="I840" s="1">
        <v>839</v>
      </c>
    </row>
    <row r="841" spans="1:9" x14ac:dyDescent="0.25">
      <c r="A841" s="1">
        <v>76622</v>
      </c>
      <c r="B841" s="1" t="s">
        <v>749</v>
      </c>
      <c r="C841" s="1">
        <v>76</v>
      </c>
      <c r="D841" s="1" t="s">
        <v>57</v>
      </c>
      <c r="E841" s="26">
        <f>VLOOKUP(A841,'Índice de capacidades'!$A$3:$AI$1124,34,FALSE)</f>
        <v>21.376432635247344</v>
      </c>
      <c r="F841" s="26">
        <f>VLOOKUP(A841,'Índice de riesgo'!$A$2:$T$1123,19,FALSE)</f>
        <v>8.0617256599240488</v>
      </c>
      <c r="G841" s="31">
        <f t="shared" si="26"/>
        <v>94.390667763504752</v>
      </c>
      <c r="H841" s="40">
        <f t="shared" si="27"/>
        <v>45.503522557751999</v>
      </c>
      <c r="I841" s="1">
        <v>840</v>
      </c>
    </row>
    <row r="842" spans="1:9" x14ac:dyDescent="0.25">
      <c r="A842" s="1">
        <v>25899</v>
      </c>
      <c r="B842" s="1" t="s">
        <v>815</v>
      </c>
      <c r="C842" s="1">
        <v>25</v>
      </c>
      <c r="D842" s="1" t="s">
        <v>61</v>
      </c>
      <c r="E842" s="26">
        <f>VLOOKUP(A842,'Índice de capacidades'!$A$3:$AI$1124,34,FALSE)</f>
        <v>31.960026735523378</v>
      </c>
      <c r="F842" s="26">
        <f>VLOOKUP(A842,'Índice de riesgo'!$A$2:$T$1123,19,FALSE)</f>
        <v>11.179975634664189</v>
      </c>
      <c r="G842" s="31">
        <f t="shared" si="26"/>
        <v>94.395127189883141</v>
      </c>
      <c r="H842" s="40">
        <f t="shared" si="27"/>
        <v>45.500947906732002</v>
      </c>
      <c r="I842" s="1">
        <v>841</v>
      </c>
    </row>
    <row r="843" spans="1:9" x14ac:dyDescent="0.25">
      <c r="A843" s="1">
        <v>15696</v>
      </c>
      <c r="B843" s="1" t="s">
        <v>698</v>
      </c>
      <c r="C843" s="1">
        <v>15</v>
      </c>
      <c r="D843" s="1" t="s">
        <v>827</v>
      </c>
      <c r="E843" s="26">
        <f>VLOOKUP(A843,'Índice de capacidades'!$A$3:$AI$1124,34,FALSE)</f>
        <v>37.034378857697561</v>
      </c>
      <c r="F843" s="26">
        <f>VLOOKUP(A843,'Índice de riesgo'!$A$2:$T$1123,19,FALSE)</f>
        <v>13.161299027326159</v>
      </c>
      <c r="G843" s="31">
        <f t="shared" si="26"/>
        <v>94.406065504272249</v>
      </c>
      <c r="H843" s="40">
        <f t="shared" si="27"/>
        <v>45.494632667974976</v>
      </c>
      <c r="I843" s="1">
        <v>842</v>
      </c>
    </row>
    <row r="844" spans="1:9" x14ac:dyDescent="0.25">
      <c r="A844" s="1">
        <v>19455</v>
      </c>
      <c r="B844" s="1" t="s">
        <v>756</v>
      </c>
      <c r="C844" s="1">
        <v>19</v>
      </c>
      <c r="D844" s="1" t="s">
        <v>80</v>
      </c>
      <c r="E844" s="26">
        <f>VLOOKUP(A844,'Índice de capacidades'!$A$3:$AI$1124,34,FALSE)</f>
        <v>40.875035708776267</v>
      </c>
      <c r="F844" s="26">
        <f>VLOOKUP(A844,'Índice de riesgo'!$A$2:$T$1123,19,FALSE)</f>
        <v>14.873700254989794</v>
      </c>
      <c r="G844" s="31">
        <f t="shared" si="26"/>
        <v>94.431220750719191</v>
      </c>
      <c r="H844" s="40">
        <f t="shared" si="27"/>
        <v>45.480109279667303</v>
      </c>
      <c r="I844" s="1">
        <v>843</v>
      </c>
    </row>
    <row r="845" spans="1:9" x14ac:dyDescent="0.25">
      <c r="A845" s="1">
        <v>23079</v>
      </c>
      <c r="B845" s="1" t="s">
        <v>133</v>
      </c>
      <c r="C845" s="1">
        <v>23</v>
      </c>
      <c r="D845" s="1" t="s">
        <v>410</v>
      </c>
      <c r="E845" s="26">
        <f>VLOOKUP(A845,'Índice de capacidades'!$A$3:$AI$1124,34,FALSE)</f>
        <v>17.817529948447618</v>
      </c>
      <c r="F845" s="26">
        <f>VLOOKUP(A845,'Índice de riesgo'!$A$2:$T$1123,19,FALSE)</f>
        <v>7.1785758835538243</v>
      </c>
      <c r="G845" s="31">
        <f t="shared" si="26"/>
        <v>94.516036461909493</v>
      </c>
      <c r="H845" s="40">
        <f t="shared" si="27"/>
        <v>45.431140905980072</v>
      </c>
      <c r="I845" s="1">
        <v>844</v>
      </c>
    </row>
    <row r="846" spans="1:9" x14ac:dyDescent="0.25">
      <c r="A846" s="1">
        <v>44430</v>
      </c>
      <c r="B846" s="1" t="s">
        <v>826</v>
      </c>
      <c r="C846" s="1">
        <v>44</v>
      </c>
      <c r="D846" s="1" t="s">
        <v>23</v>
      </c>
      <c r="E846" s="26">
        <f>VLOOKUP(A846,'Índice de capacidades'!$A$3:$AI$1124,34,FALSE)</f>
        <v>31.197807944805451</v>
      </c>
      <c r="F846" s="26">
        <f>VLOOKUP(A846,'Índice de riesgo'!$A$2:$T$1123,19,FALSE)</f>
        <v>10.776973189794578</v>
      </c>
      <c r="G846" s="31">
        <f t="shared" si="26"/>
        <v>94.520112852956345</v>
      </c>
      <c r="H846" s="40">
        <f t="shared" si="27"/>
        <v>45.428787400511851</v>
      </c>
      <c r="I846" s="1">
        <v>845</v>
      </c>
    </row>
    <row r="847" spans="1:9" x14ac:dyDescent="0.25">
      <c r="A847" s="1">
        <v>91460</v>
      </c>
      <c r="B847" s="1" t="s">
        <v>931</v>
      </c>
      <c r="C847" s="1">
        <v>91</v>
      </c>
      <c r="D847" s="1" t="s">
        <v>779</v>
      </c>
      <c r="E847" s="26">
        <f>VLOOKUP(A847,'Índice de capacidades'!$A$3:$AI$1124,34,FALSE)</f>
        <v>0</v>
      </c>
      <c r="F847" s="26">
        <f>VLOOKUP(A847,'Índice de riesgo'!$A$2:$T$1123,19,FALSE)</f>
        <v>5.4429526166989151</v>
      </c>
      <c r="G847" s="31">
        <f t="shared" si="26"/>
        <v>94.557047383301082</v>
      </c>
      <c r="H847" s="40">
        <f t="shared" si="27"/>
        <v>45.407463239474922</v>
      </c>
      <c r="I847" s="1">
        <v>846</v>
      </c>
    </row>
    <row r="848" spans="1:9" x14ac:dyDescent="0.25">
      <c r="A848" s="1">
        <v>17442</v>
      </c>
      <c r="B848" s="1" t="s">
        <v>805</v>
      </c>
      <c r="C848" s="1">
        <v>17</v>
      </c>
      <c r="D848" s="1" t="s">
        <v>96</v>
      </c>
      <c r="E848" s="26">
        <f>VLOOKUP(A848,'Índice de capacidades'!$A$3:$AI$1124,34,FALSE)</f>
        <v>33.930264654646258</v>
      </c>
      <c r="F848" s="26">
        <f>VLOOKUP(A848,'Índice de riesgo'!$A$2:$T$1123,19,FALSE)</f>
        <v>11.737319718417243</v>
      </c>
      <c r="G848" s="31">
        <f t="shared" si="26"/>
        <v>94.559841317671612</v>
      </c>
      <c r="H848" s="40">
        <f t="shared" si="27"/>
        <v>45.405850160714003</v>
      </c>
      <c r="I848" s="1">
        <v>847</v>
      </c>
    </row>
    <row r="849" spans="1:9" x14ac:dyDescent="0.25">
      <c r="A849" s="1">
        <v>68322</v>
      </c>
      <c r="B849" s="1" t="s">
        <v>1033</v>
      </c>
      <c r="C849" s="1">
        <v>68</v>
      </c>
      <c r="D849" s="1" t="s">
        <v>350</v>
      </c>
      <c r="E849" s="26">
        <f>VLOOKUP(A849,'Índice de capacidades'!$A$3:$AI$1124,34,FALSE)</f>
        <v>16.432361793892937</v>
      </c>
      <c r="F849" s="26">
        <f>VLOOKUP(A849,'Índice de riesgo'!$A$2:$T$1123,19,FALSE)</f>
        <v>6.8734900781449433</v>
      </c>
      <c r="G849" s="31">
        <f t="shared" si="26"/>
        <v>94.565159357718855</v>
      </c>
      <c r="H849" s="40">
        <f t="shared" si="27"/>
        <v>45.40277978886116</v>
      </c>
      <c r="I849" s="1">
        <v>848</v>
      </c>
    </row>
    <row r="850" spans="1:9" x14ac:dyDescent="0.25">
      <c r="A850" s="1">
        <v>41319</v>
      </c>
      <c r="B850" s="1" t="s">
        <v>88</v>
      </c>
      <c r="C850" s="1">
        <v>41</v>
      </c>
      <c r="D850" s="1" t="s">
        <v>99</v>
      </c>
      <c r="E850" s="26">
        <f>VLOOKUP(A850,'Índice de capacidades'!$A$3:$AI$1124,34,FALSE)</f>
        <v>25.374817387206178</v>
      </c>
      <c r="F850" s="26">
        <f>VLOOKUP(A850,'Índice de riesgo'!$A$2:$T$1123,19,FALSE)</f>
        <v>8.8806528873862778</v>
      </c>
      <c r="G850" s="31">
        <f t="shared" si="26"/>
        <v>94.586557055762668</v>
      </c>
      <c r="H850" s="40">
        <f t="shared" si="27"/>
        <v>45.390425822135526</v>
      </c>
      <c r="I850" s="1">
        <v>849</v>
      </c>
    </row>
    <row r="851" spans="1:9" x14ac:dyDescent="0.25">
      <c r="A851" s="1">
        <v>13683</v>
      </c>
      <c r="B851" s="1" t="s">
        <v>710</v>
      </c>
      <c r="C851" s="1">
        <v>13</v>
      </c>
      <c r="D851" s="1" t="s">
        <v>222</v>
      </c>
      <c r="E851" s="26">
        <f>VLOOKUP(A851,'Índice de capacidades'!$A$3:$AI$1124,34,FALSE)</f>
        <v>12.308433464112847</v>
      </c>
      <c r="F851" s="26">
        <f>VLOOKUP(A851,'Índice de riesgo'!$A$2:$T$1123,19,FALSE)</f>
        <v>6.1581887430107685</v>
      </c>
      <c r="G851" s="31">
        <f t="shared" si="26"/>
        <v>94.645565529151355</v>
      </c>
      <c r="H851" s="40">
        <f t="shared" si="27"/>
        <v>45.356357264140101</v>
      </c>
      <c r="I851" s="1">
        <v>850</v>
      </c>
    </row>
    <row r="852" spans="1:9" x14ac:dyDescent="0.25">
      <c r="A852" s="1">
        <v>68547</v>
      </c>
      <c r="B852" s="1" t="s">
        <v>852</v>
      </c>
      <c r="C852" s="1">
        <v>68</v>
      </c>
      <c r="D852" s="1" t="s">
        <v>350</v>
      </c>
      <c r="E852" s="26">
        <f>VLOOKUP(A852,'Índice de capacidades'!$A$3:$AI$1124,34,FALSE)</f>
        <v>36.68500996847385</v>
      </c>
      <c r="F852" s="26">
        <f>VLOOKUP(A852,'Índice de riesgo'!$A$2:$T$1123,19,FALSE)</f>
        <v>12.567364314714608</v>
      </c>
      <c r="G852" s="31">
        <f t="shared" si="26"/>
        <v>94.816959133178628</v>
      </c>
      <c r="H852" s="40">
        <f t="shared" si="27"/>
        <v>45.257403120717576</v>
      </c>
      <c r="I852" s="1">
        <v>851</v>
      </c>
    </row>
    <row r="853" spans="1:9" x14ac:dyDescent="0.25">
      <c r="A853" s="1">
        <v>41349</v>
      </c>
      <c r="B853" s="1" t="s">
        <v>299</v>
      </c>
      <c r="C853" s="1">
        <v>41</v>
      </c>
      <c r="D853" s="1" t="s">
        <v>99</v>
      </c>
      <c r="E853" s="26">
        <f>VLOOKUP(A853,'Índice de capacidades'!$A$3:$AI$1124,34,FALSE)</f>
        <v>19.089822133907141</v>
      </c>
      <c r="F853" s="26">
        <f>VLOOKUP(A853,'Índice de riesgo'!$A$2:$T$1123,19,FALSE)</f>
        <v>7.1134864699956806</v>
      </c>
      <c r="G853" s="31">
        <f t="shared" si="26"/>
        <v>94.827874092293598</v>
      </c>
      <c r="H853" s="40">
        <f t="shared" si="27"/>
        <v>45.25110136613435</v>
      </c>
      <c r="I853" s="1">
        <v>852</v>
      </c>
    </row>
    <row r="854" spans="1:9" x14ac:dyDescent="0.25">
      <c r="A854" s="1">
        <v>5604</v>
      </c>
      <c r="B854" s="1" t="s">
        <v>62</v>
      </c>
      <c r="C854" s="1">
        <v>5</v>
      </c>
      <c r="D854" s="1" t="s">
        <v>15</v>
      </c>
      <c r="E854" s="26">
        <f>VLOOKUP(A854,'Índice de capacidades'!$A$3:$AI$1124,34,FALSE)</f>
        <v>27.099656600333784</v>
      </c>
      <c r="F854" s="26">
        <f>VLOOKUP(A854,'Índice de riesgo'!$A$2:$T$1123,19,FALSE)</f>
        <v>9.0538763882363398</v>
      </c>
      <c r="G854" s="31">
        <f t="shared" si="26"/>
        <v>94.897780732018219</v>
      </c>
      <c r="H854" s="40">
        <f t="shared" si="27"/>
        <v>45.210740748871203</v>
      </c>
      <c r="I854" s="1">
        <v>853</v>
      </c>
    </row>
    <row r="855" spans="1:9" x14ac:dyDescent="0.25">
      <c r="A855" s="1">
        <v>25269</v>
      </c>
      <c r="B855" s="1" t="s">
        <v>877</v>
      </c>
      <c r="C855" s="1">
        <v>25</v>
      </c>
      <c r="D855" s="1" t="s">
        <v>61</v>
      </c>
      <c r="E855" s="26">
        <f>VLOOKUP(A855,'Índice de capacidades'!$A$3:$AI$1124,34,FALSE)</f>
        <v>28.770439139666308</v>
      </c>
      <c r="F855" s="26">
        <f>VLOOKUP(A855,'Índice de riesgo'!$A$2:$T$1123,19,FALSE)</f>
        <v>9.4580293518630931</v>
      </c>
      <c r="G855" s="31">
        <f t="shared" si="26"/>
        <v>95.003087408448621</v>
      </c>
      <c r="H855" s="40">
        <f t="shared" si="27"/>
        <v>45.149941910886639</v>
      </c>
      <c r="I855" s="1">
        <v>854</v>
      </c>
    </row>
    <row r="856" spans="1:9" x14ac:dyDescent="0.25">
      <c r="A856" s="1">
        <v>44001</v>
      </c>
      <c r="B856" s="1" t="s">
        <v>874</v>
      </c>
      <c r="C856" s="1">
        <v>44</v>
      </c>
      <c r="D856" s="1" t="s">
        <v>23</v>
      </c>
      <c r="E856" s="26">
        <f>VLOOKUP(A856,'Índice de capacidades'!$A$3:$AI$1124,34,FALSE)</f>
        <v>15.666270551651198</v>
      </c>
      <c r="F856" s="26">
        <f>VLOOKUP(A856,'Índice de riesgo'!$A$2:$T$1123,19,FALSE)</f>
        <v>6.2635361145723056</v>
      </c>
      <c r="G856" s="31">
        <f t="shared" si="26"/>
        <v>95.036607129787768</v>
      </c>
      <c r="H856" s="40">
        <f t="shared" si="27"/>
        <v>45.130589290748325</v>
      </c>
      <c r="I856" s="1">
        <v>855</v>
      </c>
    </row>
    <row r="857" spans="1:9" x14ac:dyDescent="0.25">
      <c r="A857" s="1">
        <v>17001</v>
      </c>
      <c r="B857" s="1" t="s">
        <v>591</v>
      </c>
      <c r="C857" s="1">
        <v>17</v>
      </c>
      <c r="D857" s="1" t="s">
        <v>96</v>
      </c>
      <c r="E857" s="26">
        <f>VLOOKUP(A857,'Índice de capacidades'!$A$3:$AI$1124,34,FALSE)</f>
        <v>47.508950010122142</v>
      </c>
      <c r="F857" s="26">
        <f>VLOOKUP(A857,'Índice de riesgo'!$A$2:$T$1123,19,FALSE)</f>
        <v>17.67794196889599</v>
      </c>
      <c r="G857" s="31">
        <f t="shared" si="26"/>
        <v>95.047470084904106</v>
      </c>
      <c r="H857" s="40">
        <f t="shared" si="27"/>
        <v>45.124317560687707</v>
      </c>
      <c r="I857" s="1">
        <v>856</v>
      </c>
    </row>
    <row r="858" spans="1:9" x14ac:dyDescent="0.25">
      <c r="A858" s="1">
        <v>76020</v>
      </c>
      <c r="B858" s="1" t="s">
        <v>522</v>
      </c>
      <c r="C858" s="1">
        <v>76</v>
      </c>
      <c r="D858" s="1" t="s">
        <v>57</v>
      </c>
      <c r="E858" s="26">
        <f>VLOOKUP(A858,'Índice de capacidades'!$A$3:$AI$1124,34,FALSE)</f>
        <v>20.398671568611611</v>
      </c>
      <c r="F858" s="26">
        <f>VLOOKUP(A858,'Índice de riesgo'!$A$2:$T$1123,19,FALSE)</f>
        <v>7.1435234428197489</v>
      </c>
      <c r="G858" s="31">
        <f t="shared" si="26"/>
        <v>95.070663405586117</v>
      </c>
      <c r="H858" s="40">
        <f t="shared" si="27"/>
        <v>45.110926890748551</v>
      </c>
      <c r="I858" s="1">
        <v>857</v>
      </c>
    </row>
    <row r="859" spans="1:9" x14ac:dyDescent="0.25">
      <c r="A859" s="1">
        <v>41615</v>
      </c>
      <c r="B859" s="1" t="s">
        <v>603</v>
      </c>
      <c r="C859" s="1">
        <v>41</v>
      </c>
      <c r="D859" s="1" t="s">
        <v>99</v>
      </c>
      <c r="E859" s="26">
        <f>VLOOKUP(A859,'Índice de capacidades'!$A$3:$AI$1124,34,FALSE)</f>
        <v>20.864915679265927</v>
      </c>
      <c r="F859" s="26">
        <f>VLOOKUP(A859,'Índice de riesgo'!$A$2:$T$1123,19,FALSE)</f>
        <v>7.2261818374404676</v>
      </c>
      <c r="G859" s="31">
        <f t="shared" si="26"/>
        <v>95.091145974599229</v>
      </c>
      <c r="H859" s="40">
        <f t="shared" si="27"/>
        <v>45.099101274015126</v>
      </c>
      <c r="I859" s="1">
        <v>858</v>
      </c>
    </row>
    <row r="860" spans="1:9" x14ac:dyDescent="0.25">
      <c r="A860" s="1">
        <v>15759</v>
      </c>
      <c r="B860" s="1" t="s">
        <v>823</v>
      </c>
      <c r="C860" s="1">
        <v>15</v>
      </c>
      <c r="D860" s="1" t="s">
        <v>827</v>
      </c>
      <c r="E860" s="26">
        <f>VLOOKUP(A860,'Índice de capacidades'!$A$3:$AI$1124,34,FALSE)</f>
        <v>33.212392493132811</v>
      </c>
      <c r="F860" s="26">
        <f>VLOOKUP(A860,'Índice de riesgo'!$A$2:$T$1123,19,FALSE)</f>
        <v>10.870482737573328</v>
      </c>
      <c r="G860" s="31">
        <f t="shared" si="26"/>
        <v>95.116422675325197</v>
      </c>
      <c r="H860" s="40">
        <f t="shared" si="27"/>
        <v>45.084507764046776</v>
      </c>
      <c r="I860" s="1">
        <v>859</v>
      </c>
    </row>
    <row r="861" spans="1:9" x14ac:dyDescent="0.25">
      <c r="A861" s="1">
        <v>52083</v>
      </c>
      <c r="B861" s="1" t="s">
        <v>663</v>
      </c>
      <c r="C861" s="1">
        <v>52</v>
      </c>
      <c r="D861" s="1" t="s">
        <v>18</v>
      </c>
      <c r="E861" s="26">
        <f>VLOOKUP(A861,'Índice de capacidades'!$A$3:$AI$1124,34,FALSE)</f>
        <v>21.029188566278016</v>
      </c>
      <c r="F861" s="26">
        <f>VLOOKUP(A861,'Índice de riesgo'!$A$2:$T$1123,19,FALSE)</f>
        <v>7.2330784792563092</v>
      </c>
      <c r="G861" s="31">
        <f t="shared" si="26"/>
        <v>95.120599767831038</v>
      </c>
      <c r="H861" s="40">
        <f t="shared" si="27"/>
        <v>45.082096118564095</v>
      </c>
      <c r="I861" s="1">
        <v>860</v>
      </c>
    </row>
    <row r="862" spans="1:9" x14ac:dyDescent="0.25">
      <c r="A862" s="1">
        <v>41001</v>
      </c>
      <c r="B862" s="1" t="s">
        <v>358</v>
      </c>
      <c r="C862" s="1">
        <v>41</v>
      </c>
      <c r="D862" s="1" t="s">
        <v>99</v>
      </c>
      <c r="E862" s="26">
        <f>VLOOKUP(A862,'Índice de capacidades'!$A$3:$AI$1124,34,FALSE)</f>
        <v>48.870316206338501</v>
      </c>
      <c r="F862" s="26">
        <f>VLOOKUP(A862,'Índice de riesgo'!$A$2:$T$1123,19,FALSE)</f>
        <v>18.392383184412694</v>
      </c>
      <c r="G862" s="31">
        <f t="shared" si="26"/>
        <v>95.12155869426887</v>
      </c>
      <c r="H862" s="40">
        <f t="shared" si="27"/>
        <v>45.081542482127077</v>
      </c>
      <c r="I862" s="1">
        <v>861</v>
      </c>
    </row>
    <row r="863" spans="1:9" x14ac:dyDescent="0.25">
      <c r="A863" s="1">
        <v>76147</v>
      </c>
      <c r="B863" s="1" t="s">
        <v>576</v>
      </c>
      <c r="C863" s="1">
        <v>76</v>
      </c>
      <c r="D863" s="1" t="s">
        <v>57</v>
      </c>
      <c r="E863" s="26">
        <f>VLOOKUP(A863,'Índice de capacidades'!$A$3:$AI$1124,34,FALSE)</f>
        <v>28.573157817956492</v>
      </c>
      <c r="F863" s="26">
        <f>VLOOKUP(A863,'Índice de riesgo'!$A$2:$T$1123,19,FALSE)</f>
        <v>9.1853142215637966</v>
      </c>
      <c r="G863" s="31">
        <f t="shared" si="26"/>
        <v>95.203637014170582</v>
      </c>
      <c r="H863" s="40">
        <f t="shared" si="27"/>
        <v>45.0341545420372</v>
      </c>
      <c r="I863" s="1">
        <v>862</v>
      </c>
    </row>
    <row r="864" spans="1:9" x14ac:dyDescent="0.25">
      <c r="A864" s="1">
        <v>76895</v>
      </c>
      <c r="B864" s="1" t="s">
        <v>872</v>
      </c>
      <c r="C864" s="1">
        <v>76</v>
      </c>
      <c r="D864" s="1" t="s">
        <v>57</v>
      </c>
      <c r="E864" s="26">
        <f>VLOOKUP(A864,'Índice de capacidades'!$A$3:$AI$1124,34,FALSE)</f>
        <v>26.092296901587464</v>
      </c>
      <c r="F864" s="26">
        <f>VLOOKUP(A864,'Índice de riesgo'!$A$2:$T$1123,19,FALSE)</f>
        <v>8.3905497666512296</v>
      </c>
      <c r="G864" s="31">
        <f t="shared" si="26"/>
        <v>95.252817961764237</v>
      </c>
      <c r="H864" s="40">
        <f t="shared" si="27"/>
        <v>45.005759908705002</v>
      </c>
      <c r="I864" s="1">
        <v>863</v>
      </c>
    </row>
    <row r="865" spans="1:9" x14ac:dyDescent="0.25">
      <c r="A865" s="1">
        <v>68121</v>
      </c>
      <c r="B865" s="1" t="s">
        <v>649</v>
      </c>
      <c r="C865" s="1">
        <v>68</v>
      </c>
      <c r="D865" s="1" t="s">
        <v>350</v>
      </c>
      <c r="E865" s="26">
        <f>VLOOKUP(A865,'Índice de capacidades'!$A$3:$AI$1124,34,FALSE)</f>
        <v>33.436779744455293</v>
      </c>
      <c r="F865" s="26">
        <f>VLOOKUP(A865,'Índice de riesgo'!$A$2:$T$1123,19,FALSE)</f>
        <v>10.726674957436497</v>
      </c>
      <c r="G865" s="31">
        <f t="shared" si="26"/>
        <v>95.329663818952028</v>
      </c>
      <c r="H865" s="40">
        <f t="shared" si="27"/>
        <v>44.96139293237151</v>
      </c>
      <c r="I865" s="1">
        <v>864</v>
      </c>
    </row>
    <row r="866" spans="1:9" x14ac:dyDescent="0.25">
      <c r="A866" s="1">
        <v>18479</v>
      </c>
      <c r="B866" s="1" t="s">
        <v>925</v>
      </c>
      <c r="C866" s="1">
        <v>18</v>
      </c>
      <c r="D866" s="1" t="s">
        <v>1121</v>
      </c>
      <c r="E866" s="26">
        <f>VLOOKUP(A866,'Índice de capacidades'!$A$3:$AI$1124,34,FALSE)</f>
        <v>15.088570172138994</v>
      </c>
      <c r="F866" s="26">
        <f>VLOOKUP(A866,'Índice de riesgo'!$A$2:$T$1123,19,FALSE)</f>
        <v>5.7029948707634563</v>
      </c>
      <c r="G866" s="31">
        <f t="shared" si="26"/>
        <v>95.496545100766994</v>
      </c>
      <c r="H866" s="40">
        <f t="shared" si="27"/>
        <v>44.865043979392937</v>
      </c>
      <c r="I866" s="1">
        <v>865</v>
      </c>
    </row>
    <row r="867" spans="1:9" x14ac:dyDescent="0.25">
      <c r="A867" s="1">
        <v>5856</v>
      </c>
      <c r="B867" s="1" t="s">
        <v>994</v>
      </c>
      <c r="C867" s="1">
        <v>5</v>
      </c>
      <c r="D867" s="1" t="s">
        <v>15</v>
      </c>
      <c r="E867" s="26">
        <f>VLOOKUP(A867,'Índice de capacidades'!$A$3:$AI$1124,34,FALSE)</f>
        <v>39.270048298389604</v>
      </c>
      <c r="F867" s="26">
        <f>VLOOKUP(A867,'Índice de riesgo'!$A$2:$T$1123,19,FALSE)</f>
        <v>12.864334229143159</v>
      </c>
      <c r="G867" s="31">
        <f t="shared" si="26"/>
        <v>95.575943326175576</v>
      </c>
      <c r="H867" s="40">
        <f t="shared" si="27"/>
        <v>44.819203392580107</v>
      </c>
      <c r="I867" s="1">
        <v>866</v>
      </c>
    </row>
    <row r="868" spans="1:9" x14ac:dyDescent="0.25">
      <c r="A868" s="1">
        <v>13160</v>
      </c>
      <c r="B868" s="1" t="s">
        <v>206</v>
      </c>
      <c r="C868" s="1">
        <v>13</v>
      </c>
      <c r="D868" s="1" t="s">
        <v>222</v>
      </c>
      <c r="E868" s="26">
        <f>VLOOKUP(A868,'Índice de capacidades'!$A$3:$AI$1124,34,FALSE)</f>
        <v>53.604707966732924</v>
      </c>
      <c r="F868" s="26">
        <f>VLOOKUP(A868,'Índice de riesgo'!$A$2:$T$1123,19,FALSE)</f>
        <v>20.847842343381814</v>
      </c>
      <c r="G868" s="31">
        <f t="shared" si="26"/>
        <v>95.595652505209998</v>
      </c>
      <c r="H868" s="40">
        <f t="shared" si="27"/>
        <v>44.807824292759079</v>
      </c>
      <c r="I868" s="1">
        <v>867</v>
      </c>
    </row>
    <row r="869" spans="1:9" x14ac:dyDescent="0.25">
      <c r="A869" s="1">
        <v>23001</v>
      </c>
      <c r="B869" s="1" t="s">
        <v>789</v>
      </c>
      <c r="C869" s="1">
        <v>23</v>
      </c>
      <c r="D869" s="1" t="s">
        <v>410</v>
      </c>
      <c r="E869" s="26">
        <f>VLOOKUP(A869,'Índice de capacidades'!$A$3:$AI$1124,34,FALSE)</f>
        <v>39.139386630018841</v>
      </c>
      <c r="F869" s="26">
        <f>VLOOKUP(A869,'Índice de riesgo'!$A$2:$T$1123,19,FALSE)</f>
        <v>12.729206169344733</v>
      </c>
      <c r="G869" s="31">
        <f t="shared" si="26"/>
        <v>95.645611721640606</v>
      </c>
      <c r="H869" s="40">
        <f t="shared" si="27"/>
        <v>44.778980325704367</v>
      </c>
      <c r="I869" s="1">
        <v>868</v>
      </c>
    </row>
    <row r="870" spans="1:9" x14ac:dyDescent="0.25">
      <c r="A870" s="1">
        <v>8436</v>
      </c>
      <c r="B870" s="1" t="s">
        <v>868</v>
      </c>
      <c r="C870" s="1">
        <v>8</v>
      </c>
      <c r="D870" s="1" t="s">
        <v>1102</v>
      </c>
      <c r="E870" s="26">
        <f>VLOOKUP(A870,'Índice de capacidades'!$A$3:$AI$1124,34,FALSE)</f>
        <v>30.153778136183433</v>
      </c>
      <c r="F870" s="26">
        <f>VLOOKUP(A870,'Índice de riesgo'!$A$2:$T$1123,19,FALSE)</f>
        <v>9.2299416801398273</v>
      </c>
      <c r="G870" s="31">
        <f t="shared" si="26"/>
        <v>95.647550011889962</v>
      </c>
      <c r="H870" s="40">
        <f t="shared" si="27"/>
        <v>44.777861253307137</v>
      </c>
      <c r="I870" s="1">
        <v>869</v>
      </c>
    </row>
    <row r="871" spans="1:9" x14ac:dyDescent="0.25">
      <c r="A871" s="1">
        <v>94885</v>
      </c>
      <c r="B871" s="1" t="s">
        <v>955</v>
      </c>
      <c r="C871" s="1">
        <v>94</v>
      </c>
      <c r="D871" s="1" t="s">
        <v>689</v>
      </c>
      <c r="E871" s="26">
        <f>VLOOKUP(A871,'Índice de capacidades'!$A$3:$AI$1124,34,FALSE)</f>
        <v>0</v>
      </c>
      <c r="F871" s="26">
        <f>VLOOKUP(A871,'Índice de riesgo'!$A$2:$T$1123,19,FALSE)</f>
        <v>4.3269206452551607</v>
      </c>
      <c r="G871" s="31">
        <f t="shared" si="26"/>
        <v>95.673079354744843</v>
      </c>
      <c r="H871" s="40">
        <f t="shared" si="27"/>
        <v>44.763121880337629</v>
      </c>
      <c r="I871" s="1">
        <v>870</v>
      </c>
    </row>
    <row r="872" spans="1:9" x14ac:dyDescent="0.25">
      <c r="A872" s="1">
        <v>5079</v>
      </c>
      <c r="B872" s="1" t="s">
        <v>533</v>
      </c>
      <c r="C872" s="1">
        <v>5</v>
      </c>
      <c r="D872" s="1" t="s">
        <v>15</v>
      </c>
      <c r="E872" s="26">
        <f>VLOOKUP(A872,'Índice de capacidades'!$A$3:$AI$1124,34,FALSE)</f>
        <v>36.497570785181061</v>
      </c>
      <c r="F872" s="26">
        <f>VLOOKUP(A872,'Índice de riesgo'!$A$2:$T$1123,19,FALSE)</f>
        <v>11.497000567808444</v>
      </c>
      <c r="G872" s="31">
        <f t="shared" si="26"/>
        <v>95.733241780030625</v>
      </c>
      <c r="H872" s="40">
        <f t="shared" si="27"/>
        <v>44.728387087903783</v>
      </c>
      <c r="I872" s="1">
        <v>871</v>
      </c>
    </row>
    <row r="873" spans="1:9" x14ac:dyDescent="0.25">
      <c r="A873" s="1">
        <v>47170</v>
      </c>
      <c r="B873" s="1" t="s">
        <v>1164</v>
      </c>
      <c r="C873" s="1">
        <v>47</v>
      </c>
      <c r="D873" s="1" t="s">
        <v>69</v>
      </c>
      <c r="E873" s="26">
        <f>VLOOKUP(A873,'Índice de capacidades'!$A$3:$AI$1124,34,FALSE)</f>
        <v>12.46712136121806</v>
      </c>
      <c r="F873" s="26">
        <f>VLOOKUP(A873,'Índice de riesgo'!$A$2:$T$1123,19,FALSE)</f>
        <v>5.066720819604793</v>
      </c>
      <c r="G873" s="31">
        <f t="shared" si="26"/>
        <v>95.748402654969652</v>
      </c>
      <c r="H873" s="40">
        <f t="shared" si="27"/>
        <v>44.719633952676595</v>
      </c>
      <c r="I873" s="1">
        <v>872</v>
      </c>
    </row>
    <row r="874" spans="1:9" x14ac:dyDescent="0.25">
      <c r="A874" s="1">
        <v>20295</v>
      </c>
      <c r="B874" s="1" t="s">
        <v>692</v>
      </c>
      <c r="C874" s="1">
        <v>20</v>
      </c>
      <c r="D874" s="1" t="s">
        <v>28</v>
      </c>
      <c r="E874" s="26">
        <f>VLOOKUP(A874,'Índice de capacidades'!$A$3:$AI$1124,34,FALSE)</f>
        <v>36.721862179863443</v>
      </c>
      <c r="F874" s="26">
        <f>VLOOKUP(A874,'Índice de riesgo'!$A$2:$T$1123,19,FALSE)</f>
        <v>11.523256079269203</v>
      </c>
      <c r="G874" s="31">
        <f t="shared" si="26"/>
        <v>95.794725203277551</v>
      </c>
      <c r="H874" s="40">
        <f t="shared" si="27"/>
        <v>44.692889616941478</v>
      </c>
      <c r="I874" s="1">
        <v>873</v>
      </c>
    </row>
    <row r="875" spans="1:9" x14ac:dyDescent="0.25">
      <c r="A875" s="1">
        <v>5368</v>
      </c>
      <c r="B875" s="1" t="s">
        <v>249</v>
      </c>
      <c r="C875" s="1">
        <v>5</v>
      </c>
      <c r="D875" s="1" t="s">
        <v>15</v>
      </c>
      <c r="E875" s="26">
        <f>VLOOKUP(A875,'Índice de capacidades'!$A$3:$AI$1124,34,FALSE)</f>
        <v>27.842726421251008</v>
      </c>
      <c r="F875" s="26">
        <f>VLOOKUP(A875,'Índice de riesgo'!$A$2:$T$1123,19,FALSE)</f>
        <v>8.2251716567280493</v>
      </c>
      <c r="G875" s="31">
        <f t="shared" si="26"/>
        <v>95.905351946623199</v>
      </c>
      <c r="H875" s="40">
        <f t="shared" si="27"/>
        <v>44.629019236891295</v>
      </c>
      <c r="I875" s="1">
        <v>874</v>
      </c>
    </row>
    <row r="876" spans="1:9" x14ac:dyDescent="0.25">
      <c r="A876" s="1">
        <v>5148</v>
      </c>
      <c r="B876" s="1" t="s">
        <v>1091</v>
      </c>
      <c r="C876" s="1">
        <v>5</v>
      </c>
      <c r="D876" s="1" t="s">
        <v>15</v>
      </c>
      <c r="E876" s="26">
        <f>VLOOKUP(A876,'Índice de capacidades'!$A$3:$AI$1124,34,FALSE)</f>
        <v>40.977659880146078</v>
      </c>
      <c r="F876" s="26">
        <f>VLOOKUP(A876,'Índice de riesgo'!$A$2:$T$1123,19,FALSE)</f>
        <v>13.219849509285275</v>
      </c>
      <c r="G876" s="31">
        <f t="shared" si="26"/>
        <v>95.968552809990982</v>
      </c>
      <c r="H876" s="40">
        <f t="shared" si="27"/>
        <v>44.592530201412892</v>
      </c>
      <c r="I876" s="1">
        <v>875</v>
      </c>
    </row>
    <row r="877" spans="1:9" x14ac:dyDescent="0.25">
      <c r="A877" s="1">
        <v>52001</v>
      </c>
      <c r="B877" s="1" t="s">
        <v>797</v>
      </c>
      <c r="C877" s="1">
        <v>52</v>
      </c>
      <c r="D877" s="1" t="s">
        <v>18</v>
      </c>
      <c r="E877" s="26">
        <f>VLOOKUP(A877,'Índice de capacidades'!$A$3:$AI$1124,34,FALSE)</f>
        <v>37.986059061732959</v>
      </c>
      <c r="F877" s="26">
        <f>VLOOKUP(A877,'Índice de riesgo'!$A$2:$T$1123,19,FALSE)</f>
        <v>11.755016950962528</v>
      </c>
      <c r="G877" s="31">
        <f t="shared" si="26"/>
        <v>96.073501634771148</v>
      </c>
      <c r="H877" s="40">
        <f t="shared" si="27"/>
        <v>44.531937969174926</v>
      </c>
      <c r="I877" s="1">
        <v>876</v>
      </c>
    </row>
    <row r="878" spans="1:9" x14ac:dyDescent="0.25">
      <c r="A878" s="1">
        <v>76126</v>
      </c>
      <c r="B878" s="1" t="s">
        <v>1197</v>
      </c>
      <c r="C878" s="1">
        <v>76</v>
      </c>
      <c r="D878" s="1" t="s">
        <v>57</v>
      </c>
      <c r="E878" s="26">
        <f>VLOOKUP(A878,'Índice de capacidades'!$A$3:$AI$1124,34,FALSE)</f>
        <v>26.078385816545239</v>
      </c>
      <c r="F878" s="26">
        <f>VLOOKUP(A878,'Índice de riesgo'!$A$2:$T$1123,19,FALSE)</f>
        <v>7.5304839965624346</v>
      </c>
      <c r="G878" s="31">
        <f t="shared" si="26"/>
        <v>96.076498670104442</v>
      </c>
      <c r="H878" s="40">
        <f t="shared" si="27"/>
        <v>44.530207630018481</v>
      </c>
      <c r="I878" s="1">
        <v>877</v>
      </c>
    </row>
    <row r="879" spans="1:9" x14ac:dyDescent="0.25">
      <c r="A879" s="1">
        <v>15572</v>
      </c>
      <c r="B879" s="1" t="s">
        <v>806</v>
      </c>
      <c r="C879" s="1">
        <v>15</v>
      </c>
      <c r="D879" s="1" t="s">
        <v>827</v>
      </c>
      <c r="E879" s="26">
        <f>VLOOKUP(A879,'Índice de capacidades'!$A$3:$AI$1124,34,FALSE)</f>
        <v>36.57159099748101</v>
      </c>
      <c r="F879" s="26">
        <f>VLOOKUP(A879,'Índice de riesgo'!$A$2:$T$1123,19,FALSE)</f>
        <v>11.091953886319587</v>
      </c>
      <c r="G879" s="31">
        <f t="shared" si="26"/>
        <v>96.135955458087366</v>
      </c>
      <c r="H879" s="40">
        <f t="shared" si="27"/>
        <v>44.495880237471383</v>
      </c>
      <c r="I879" s="1">
        <v>878</v>
      </c>
    </row>
    <row r="880" spans="1:9" x14ac:dyDescent="0.25">
      <c r="A880" s="1">
        <v>68533</v>
      </c>
      <c r="B880" s="1" t="s">
        <v>999</v>
      </c>
      <c r="C880" s="1">
        <v>68</v>
      </c>
      <c r="D880" s="1" t="s">
        <v>350</v>
      </c>
      <c r="E880" s="26">
        <f>VLOOKUP(A880,'Índice de capacidades'!$A$3:$AI$1124,34,FALSE)</f>
        <v>28.001137921193781</v>
      </c>
      <c r="F880" s="26">
        <f>VLOOKUP(A880,'Índice de riesgo'!$A$2:$T$1123,19,FALSE)</f>
        <v>8.0093111052108839</v>
      </c>
      <c r="G880" s="31">
        <f t="shared" si="26"/>
        <v>96.157945944261897</v>
      </c>
      <c r="H880" s="40">
        <f t="shared" si="27"/>
        <v>44.483184024358913</v>
      </c>
      <c r="I880" s="1">
        <v>879</v>
      </c>
    </row>
    <row r="881" spans="1:9" x14ac:dyDescent="0.25">
      <c r="A881" s="1">
        <v>17614</v>
      </c>
      <c r="B881" s="1" t="s">
        <v>153</v>
      </c>
      <c r="C881" s="1">
        <v>17</v>
      </c>
      <c r="D881" s="1" t="s">
        <v>96</v>
      </c>
      <c r="E881" s="26">
        <f>VLOOKUP(A881,'Índice de capacidades'!$A$3:$AI$1124,34,FALSE)</f>
        <v>19.180514116662295</v>
      </c>
      <c r="F881" s="26">
        <f>VLOOKUP(A881,'Índice de riesgo'!$A$2:$T$1123,19,FALSE)</f>
        <v>5.7718247625104153</v>
      </c>
      <c r="G881" s="31">
        <f t="shared" si="26"/>
        <v>96.160496724832512</v>
      </c>
      <c r="H881" s="40">
        <f t="shared" si="27"/>
        <v>44.481711330509825</v>
      </c>
      <c r="I881" s="1">
        <v>880</v>
      </c>
    </row>
    <row r="882" spans="1:9" x14ac:dyDescent="0.25">
      <c r="A882" s="1">
        <v>86573</v>
      </c>
      <c r="B882" s="1" t="s">
        <v>929</v>
      </c>
      <c r="C882" s="1">
        <v>86</v>
      </c>
      <c r="D882" s="1" t="s">
        <v>513</v>
      </c>
      <c r="E882" s="26">
        <f>VLOOKUP(A882,'Índice de capacidades'!$A$3:$AI$1124,34,FALSE)</f>
        <v>17.96843016657083</v>
      </c>
      <c r="F882" s="26">
        <f>VLOOKUP(A882,'Índice de riesgo'!$A$2:$T$1123,19,FALSE)</f>
        <v>5.515261798369588</v>
      </c>
      <c r="G882" s="31">
        <f t="shared" si="26"/>
        <v>96.178117239222189</v>
      </c>
      <c r="H882" s="40">
        <f t="shared" si="27"/>
        <v>44.471538121783681</v>
      </c>
      <c r="I882" s="1">
        <v>881</v>
      </c>
    </row>
    <row r="883" spans="1:9" x14ac:dyDescent="0.25">
      <c r="A883" s="1">
        <v>17174</v>
      </c>
      <c r="B883" s="1" t="s">
        <v>800</v>
      </c>
      <c r="C883" s="1">
        <v>17</v>
      </c>
      <c r="D883" s="1" t="s">
        <v>96</v>
      </c>
      <c r="E883" s="26">
        <f>VLOOKUP(A883,'Índice de capacidades'!$A$3:$AI$1124,34,FALSE)</f>
        <v>35.320623246208577</v>
      </c>
      <c r="F883" s="26">
        <f>VLOOKUP(A883,'Índice de riesgo'!$A$2:$T$1123,19,FALSE)</f>
        <v>10.321391788108675</v>
      </c>
      <c r="G883" s="31">
        <f t="shared" si="26"/>
        <v>96.383604400969119</v>
      </c>
      <c r="H883" s="40">
        <f t="shared" si="27"/>
        <v>44.35290005363408</v>
      </c>
      <c r="I883" s="1">
        <v>882</v>
      </c>
    </row>
    <row r="884" spans="1:9" x14ac:dyDescent="0.25">
      <c r="A884" s="1">
        <v>76834</v>
      </c>
      <c r="B884" s="1" t="s">
        <v>747</v>
      </c>
      <c r="C884" s="1">
        <v>76</v>
      </c>
      <c r="D884" s="1" t="s">
        <v>57</v>
      </c>
      <c r="E884" s="26">
        <f>VLOOKUP(A884,'Índice de capacidades'!$A$3:$AI$1124,34,FALSE)</f>
        <v>37.144840676353738</v>
      </c>
      <c r="F884" s="26">
        <f>VLOOKUP(A884,'Índice de riesgo'!$A$2:$T$1123,19,FALSE)</f>
        <v>11.034449272087731</v>
      </c>
      <c r="G884" s="31">
        <f t="shared" si="26"/>
        <v>96.408549440350129</v>
      </c>
      <c r="H884" s="40">
        <f t="shared" si="27"/>
        <v>44.338498028432504</v>
      </c>
      <c r="I884" s="1">
        <v>883</v>
      </c>
    </row>
    <row r="885" spans="1:9" x14ac:dyDescent="0.25">
      <c r="A885" s="1">
        <v>76869</v>
      </c>
      <c r="B885" s="1" t="s">
        <v>841</v>
      </c>
      <c r="C885" s="1">
        <v>76</v>
      </c>
      <c r="D885" s="1" t="s">
        <v>57</v>
      </c>
      <c r="E885" s="26">
        <f>VLOOKUP(A885,'Índice de capacidades'!$A$3:$AI$1124,34,FALSE)</f>
        <v>19.22889298824736</v>
      </c>
      <c r="F885" s="26">
        <f>VLOOKUP(A885,'Índice de riesgo'!$A$2:$T$1123,19,FALSE)</f>
        <v>5.4729264430539475</v>
      </c>
      <c r="G885" s="31">
        <f t="shared" si="26"/>
        <v>96.463039350798795</v>
      </c>
      <c r="H885" s="40">
        <f t="shared" si="27"/>
        <v>44.307038263966845</v>
      </c>
      <c r="I885" s="1">
        <v>884</v>
      </c>
    </row>
    <row r="886" spans="1:9" x14ac:dyDescent="0.25">
      <c r="A886" s="1">
        <v>18756</v>
      </c>
      <c r="B886" s="1" t="s">
        <v>968</v>
      </c>
      <c r="C886" s="1">
        <v>18</v>
      </c>
      <c r="D886" s="1" t="s">
        <v>1121</v>
      </c>
      <c r="E886" s="26">
        <f>VLOOKUP(A886,'Índice de capacidades'!$A$3:$AI$1124,34,FALSE)</f>
        <v>3.6502932648695641</v>
      </c>
      <c r="F886" s="26">
        <f>VLOOKUP(A886,'Índice de riesgo'!$A$2:$T$1123,19,FALSE)</f>
        <v>3.5734853413080394</v>
      </c>
      <c r="G886" s="31">
        <f t="shared" si="26"/>
        <v>96.495582127590112</v>
      </c>
      <c r="H886" s="40">
        <f t="shared" si="27"/>
        <v>44.288249683026201</v>
      </c>
      <c r="I886" s="1">
        <v>885</v>
      </c>
    </row>
    <row r="887" spans="1:9" x14ac:dyDescent="0.25">
      <c r="A887" s="1">
        <v>15407</v>
      </c>
      <c r="B887" s="1" t="s">
        <v>1112</v>
      </c>
      <c r="C887" s="1">
        <v>15</v>
      </c>
      <c r="D887" s="1" t="s">
        <v>827</v>
      </c>
      <c r="E887" s="26">
        <f>VLOOKUP(A887,'Índice de capacidades'!$A$3:$AI$1124,34,FALSE)</f>
        <v>36.07736517726525</v>
      </c>
      <c r="F887" s="26">
        <f>VLOOKUP(A887,'Índice de riesgo'!$A$2:$T$1123,19,FALSE)</f>
        <v>10.471944842179346</v>
      </c>
      <c r="G887" s="31">
        <f t="shared" si="26"/>
        <v>96.523825755486556</v>
      </c>
      <c r="H887" s="40">
        <f t="shared" si="27"/>
        <v>44.271943216857302</v>
      </c>
      <c r="I887" s="1">
        <v>886</v>
      </c>
    </row>
    <row r="888" spans="1:9" x14ac:dyDescent="0.25">
      <c r="A888" s="1">
        <v>91669</v>
      </c>
      <c r="B888" s="1" t="s">
        <v>973</v>
      </c>
      <c r="C888" s="1">
        <v>91</v>
      </c>
      <c r="D888" s="1" t="s">
        <v>779</v>
      </c>
      <c r="E888" s="26">
        <f>VLOOKUP(A888,'Índice de capacidades'!$A$3:$AI$1124,34,FALSE)</f>
        <v>0</v>
      </c>
      <c r="F888" s="26">
        <f>VLOOKUP(A888,'Índice de riesgo'!$A$2:$T$1123,19,FALSE)</f>
        <v>3.3965104021423791</v>
      </c>
      <c r="G888" s="31">
        <f t="shared" si="26"/>
        <v>96.603489597857617</v>
      </c>
      <c r="H888" s="40">
        <f t="shared" si="27"/>
        <v>44.225949276019691</v>
      </c>
      <c r="I888" s="1">
        <v>887</v>
      </c>
    </row>
    <row r="889" spans="1:9" x14ac:dyDescent="0.25">
      <c r="A889" s="1">
        <v>99001</v>
      </c>
      <c r="B889" s="1" t="s">
        <v>821</v>
      </c>
      <c r="C889" s="1">
        <v>99</v>
      </c>
      <c r="D889" s="1" t="s">
        <v>753</v>
      </c>
      <c r="E889" s="26">
        <f>VLOOKUP(A889,'Índice de capacidades'!$A$3:$AI$1124,34,FALSE)</f>
        <v>37.375573476147686</v>
      </c>
      <c r="F889" s="26">
        <f>VLOOKUP(A889,'Índice de riesgo'!$A$2:$T$1123,19,FALSE)</f>
        <v>10.888975516017494</v>
      </c>
      <c r="G889" s="31">
        <f t="shared" si="26"/>
        <v>96.631817623678401</v>
      </c>
      <c r="H889" s="40">
        <f t="shared" si="27"/>
        <v>44.209594082686451</v>
      </c>
      <c r="I889" s="1">
        <v>888</v>
      </c>
    </row>
    <row r="890" spans="1:9" x14ac:dyDescent="0.25">
      <c r="A890" s="1">
        <v>63272</v>
      </c>
      <c r="B890" s="1" t="s">
        <v>684</v>
      </c>
      <c r="C890" s="1">
        <v>63</v>
      </c>
      <c r="D890" s="1" t="s">
        <v>1184</v>
      </c>
      <c r="E890" s="26">
        <f>VLOOKUP(A890,'Índice de capacidades'!$A$3:$AI$1124,34,FALSE)</f>
        <v>22.454334253458818</v>
      </c>
      <c r="F890" s="26">
        <f>VLOOKUP(A890,'Índice de riesgo'!$A$2:$T$1123,19,FALSE)</f>
        <v>5.9983710962977952</v>
      </c>
      <c r="G890" s="31">
        <f t="shared" si="26"/>
        <v>96.646279614454869</v>
      </c>
      <c r="H890" s="40">
        <f t="shared" si="27"/>
        <v>44.201244448418642</v>
      </c>
      <c r="I890" s="1">
        <v>889</v>
      </c>
    </row>
    <row r="891" spans="1:9" x14ac:dyDescent="0.25">
      <c r="A891" s="1">
        <v>18205</v>
      </c>
      <c r="B891" s="1" t="s">
        <v>927</v>
      </c>
      <c r="C891" s="1">
        <v>18</v>
      </c>
      <c r="D891" s="1" t="s">
        <v>1121</v>
      </c>
      <c r="E891" s="26">
        <f>VLOOKUP(A891,'Índice de capacidades'!$A$3:$AI$1124,34,FALSE)</f>
        <v>21.160648014790016</v>
      </c>
      <c r="F891" s="26">
        <f>VLOOKUP(A891,'Índice de riesgo'!$A$2:$T$1123,19,FALSE)</f>
        <v>5.6212653125886192</v>
      </c>
      <c r="G891" s="31">
        <f t="shared" si="26"/>
        <v>96.721861983745043</v>
      </c>
      <c r="H891" s="40">
        <f t="shared" si="27"/>
        <v>44.157606947162961</v>
      </c>
      <c r="I891" s="1">
        <v>890</v>
      </c>
    </row>
    <row r="892" spans="1:9" x14ac:dyDescent="0.25">
      <c r="A892" s="1">
        <v>86865</v>
      </c>
      <c r="B892" s="1" t="s">
        <v>1199</v>
      </c>
      <c r="C892" s="1">
        <v>86</v>
      </c>
      <c r="D892" s="1" t="s">
        <v>513</v>
      </c>
      <c r="E892" s="26">
        <f>VLOOKUP(A892,'Índice de capacidades'!$A$3:$AI$1124,34,FALSE)</f>
        <v>19.622032043931302</v>
      </c>
      <c r="F892" s="26">
        <f>VLOOKUP(A892,'Índice de riesgo'!$A$2:$T$1123,19,FALSE)</f>
        <v>5.1717522737677113</v>
      </c>
      <c r="G892" s="31">
        <f t="shared" si="26"/>
        <v>96.837083332578473</v>
      </c>
      <c r="H892" s="40">
        <f t="shared" si="27"/>
        <v>44.091083870397597</v>
      </c>
      <c r="I892" s="1">
        <v>891</v>
      </c>
    </row>
    <row r="893" spans="1:9" x14ac:dyDescent="0.25">
      <c r="A893" s="1">
        <v>47541</v>
      </c>
      <c r="B893" s="1" t="s">
        <v>851</v>
      </c>
      <c r="C893" s="1">
        <v>47</v>
      </c>
      <c r="D893" s="1" t="s">
        <v>69</v>
      </c>
      <c r="E893" s="26">
        <f>VLOOKUP(A893,'Índice de capacidades'!$A$3:$AI$1124,34,FALSE)</f>
        <v>35.664174223141323</v>
      </c>
      <c r="F893" s="26">
        <f>VLOOKUP(A893,'Índice de riesgo'!$A$2:$T$1123,19,FALSE)</f>
        <v>9.9275779623880211</v>
      </c>
      <c r="G893" s="31">
        <f t="shared" si="26"/>
        <v>96.876078237820224</v>
      </c>
      <c r="H893" s="40">
        <f t="shared" si="27"/>
        <v>44.068570151359246</v>
      </c>
      <c r="I893" s="1">
        <v>892</v>
      </c>
    </row>
    <row r="894" spans="1:9" x14ac:dyDescent="0.25">
      <c r="A894" s="1">
        <v>5425</v>
      </c>
      <c r="B894" s="1" t="s">
        <v>189</v>
      </c>
      <c r="C894" s="1">
        <v>5</v>
      </c>
      <c r="D894" s="1" t="s">
        <v>15</v>
      </c>
      <c r="E894" s="26">
        <f>VLOOKUP(A894,'Índice de capacidades'!$A$3:$AI$1124,34,FALSE)</f>
        <v>43.269974406417397</v>
      </c>
      <c r="F894" s="26">
        <f>VLOOKUP(A894,'Índice de riesgo'!$A$2:$T$1123,19,FALSE)</f>
        <v>13.30676218310137</v>
      </c>
      <c r="G894" s="31">
        <f t="shared" si="26"/>
        <v>96.891734262058492</v>
      </c>
      <c r="H894" s="40">
        <f t="shared" si="27"/>
        <v>44.059531141550842</v>
      </c>
      <c r="I894" s="1">
        <v>893</v>
      </c>
    </row>
    <row r="895" spans="1:9" x14ac:dyDescent="0.25">
      <c r="A895" s="1">
        <v>97777</v>
      </c>
      <c r="B895" s="1" t="s">
        <v>971</v>
      </c>
      <c r="C895" s="1">
        <v>97</v>
      </c>
      <c r="D895" s="1" t="s">
        <v>922</v>
      </c>
      <c r="E895" s="26">
        <f>VLOOKUP(A895,'Índice de capacidades'!$A$3:$AI$1124,34,FALSE)</f>
        <v>8.3333333333333321</v>
      </c>
      <c r="F895" s="26">
        <f>VLOOKUP(A895,'Índice de riesgo'!$A$2:$T$1123,19,FALSE)</f>
        <v>3.4162884784621705</v>
      </c>
      <c r="G895" s="31">
        <f t="shared" si="26"/>
        <v>96.942548840641109</v>
      </c>
      <c r="H895" s="40">
        <f t="shared" si="27"/>
        <v>44.030193330927418</v>
      </c>
      <c r="I895" s="1">
        <v>894</v>
      </c>
    </row>
    <row r="896" spans="1:9" x14ac:dyDescent="0.25">
      <c r="A896" s="1">
        <v>70230</v>
      </c>
      <c r="B896" s="1" t="s">
        <v>956</v>
      </c>
      <c r="C896" s="1">
        <v>70</v>
      </c>
      <c r="D896" s="1" t="s">
        <v>214</v>
      </c>
      <c r="E896" s="26">
        <f>VLOOKUP(A896,'Índice de capacidades'!$A$3:$AI$1124,34,FALSE)</f>
        <v>12.578076787026896</v>
      </c>
      <c r="F896" s="26">
        <f>VLOOKUP(A896,'Índice de riesgo'!$A$2:$T$1123,19,FALSE)</f>
        <v>3.8216296466101869</v>
      </c>
      <c r="G896" s="31">
        <f t="shared" si="26"/>
        <v>96.997355322164097</v>
      </c>
      <c r="H896" s="40">
        <f t="shared" si="27"/>
        <v>43.99855079406678</v>
      </c>
      <c r="I896" s="1">
        <v>895</v>
      </c>
    </row>
    <row r="897" spans="1:9" x14ac:dyDescent="0.25">
      <c r="A897" s="1">
        <v>73504</v>
      </c>
      <c r="B897" s="1" t="s">
        <v>493</v>
      </c>
      <c r="C897" s="1">
        <v>73</v>
      </c>
      <c r="D897" s="1" t="s">
        <v>35</v>
      </c>
      <c r="E897" s="26">
        <f>VLOOKUP(A897,'Índice de capacidades'!$A$3:$AI$1124,34,FALSE)</f>
        <v>38.613841614123587</v>
      </c>
      <c r="F897" s="26">
        <f>VLOOKUP(A897,'Índice de riesgo'!$A$2:$T$1123,19,FALSE)</f>
        <v>10.970489917991106</v>
      </c>
      <c r="G897" s="31">
        <f t="shared" si="26"/>
        <v>97.042683545144953</v>
      </c>
      <c r="H897" s="40">
        <f t="shared" si="27"/>
        <v>43.972380532326895</v>
      </c>
      <c r="I897" s="1">
        <v>896</v>
      </c>
    </row>
    <row r="898" spans="1:9" x14ac:dyDescent="0.25">
      <c r="A898" s="1">
        <v>91407</v>
      </c>
      <c r="B898" s="1" t="s">
        <v>986</v>
      </c>
      <c r="C898" s="1">
        <v>91</v>
      </c>
      <c r="D898" s="1" t="s">
        <v>779</v>
      </c>
      <c r="E898" s="26">
        <f>VLOOKUP(A898,'Índice de capacidades'!$A$3:$AI$1124,34,FALSE)</f>
        <v>0</v>
      </c>
      <c r="F898" s="26">
        <f>VLOOKUP(A898,'Índice de riesgo'!$A$2:$T$1123,19,FALSE)</f>
        <v>2.9477274105035658</v>
      </c>
      <c r="G898" s="31">
        <f t="shared" ref="G898:G961" si="28">(((E898)^2)+((100-(F898))^2))^(1/2)</f>
        <v>97.05227258949644</v>
      </c>
      <c r="H898" s="40">
        <f t="shared" ref="H898:H961" si="29">(1-1*(G898/$G$1125))*100</f>
        <v>43.966844294989293</v>
      </c>
      <c r="I898" s="1">
        <v>897</v>
      </c>
    </row>
    <row r="899" spans="1:9" x14ac:dyDescent="0.25">
      <c r="A899" s="1">
        <v>20032</v>
      </c>
      <c r="B899" s="1" t="s">
        <v>947</v>
      </c>
      <c r="C899" s="1">
        <v>20</v>
      </c>
      <c r="D899" s="1" t="s">
        <v>28</v>
      </c>
      <c r="E899" s="26">
        <f>VLOOKUP(A899,'Índice de capacidades'!$A$3:$AI$1124,34,FALSE)</f>
        <v>18.819456201672104</v>
      </c>
      <c r="F899" s="26">
        <f>VLOOKUP(A899,'Índice de riesgo'!$A$2:$T$1123,19,FALSE)</f>
        <v>4.7581755211442891</v>
      </c>
      <c r="G899" s="31">
        <f t="shared" si="28"/>
        <v>97.083351105057204</v>
      </c>
      <c r="H899" s="40">
        <f t="shared" si="29"/>
        <v>43.948901105664277</v>
      </c>
      <c r="I899" s="1">
        <v>898</v>
      </c>
    </row>
    <row r="900" spans="1:9" x14ac:dyDescent="0.25">
      <c r="A900" s="1">
        <v>15187</v>
      </c>
      <c r="B900" s="1" t="s">
        <v>972</v>
      </c>
      <c r="C900" s="1">
        <v>15</v>
      </c>
      <c r="D900" s="1" t="s">
        <v>827</v>
      </c>
      <c r="E900" s="26">
        <f>VLOOKUP(A900,'Índice de capacidades'!$A$3:$AI$1124,34,FALSE)</f>
        <v>10.002642409639918</v>
      </c>
      <c r="F900" s="26">
        <f>VLOOKUP(A900,'Índice de riesgo'!$A$2:$T$1123,19,FALSE)</f>
        <v>3.4010859635262634</v>
      </c>
      <c r="G900" s="31">
        <f t="shared" si="28"/>
        <v>97.115410971694743</v>
      </c>
      <c r="H900" s="40">
        <f t="shared" si="29"/>
        <v>43.930391333030904</v>
      </c>
      <c r="I900" s="1">
        <v>899</v>
      </c>
    </row>
    <row r="901" spans="1:9" x14ac:dyDescent="0.25">
      <c r="A901" s="1">
        <v>94883</v>
      </c>
      <c r="B901" s="1" t="s">
        <v>988</v>
      </c>
      <c r="C901" s="1">
        <v>94</v>
      </c>
      <c r="D901" s="1" t="s">
        <v>689</v>
      </c>
      <c r="E901" s="26">
        <f>VLOOKUP(A901,'Índice de capacidades'!$A$3:$AI$1124,34,FALSE)</f>
        <v>0</v>
      </c>
      <c r="F901" s="26">
        <f>VLOOKUP(A901,'Índice de riesgo'!$A$2:$T$1123,19,FALSE)</f>
        <v>2.8306535798418317</v>
      </c>
      <c r="G901" s="31">
        <f t="shared" si="28"/>
        <v>97.169346420158163</v>
      </c>
      <c r="H901" s="40">
        <f t="shared" si="29"/>
        <v>43.899251687341689</v>
      </c>
      <c r="I901" s="1">
        <v>900</v>
      </c>
    </row>
    <row r="902" spans="1:9" x14ac:dyDescent="0.25">
      <c r="A902" s="1">
        <v>23090</v>
      </c>
      <c r="B902" s="1" t="s">
        <v>984</v>
      </c>
      <c r="C902" s="1">
        <v>23</v>
      </c>
      <c r="D902" s="1" t="s">
        <v>410</v>
      </c>
      <c r="E902" s="26">
        <f>VLOOKUP(A902,'Índice de capacidades'!$A$3:$AI$1124,34,FALSE)</f>
        <v>6.950194777281447</v>
      </c>
      <c r="F902" s="26">
        <f>VLOOKUP(A902,'Índice de riesgo'!$A$2:$T$1123,19,FALSE)</f>
        <v>3.008525242583092</v>
      </c>
      <c r="G902" s="31">
        <f t="shared" si="28"/>
        <v>97.240173709536279</v>
      </c>
      <c r="H902" s="40">
        <f t="shared" si="29"/>
        <v>43.858359532753255</v>
      </c>
      <c r="I902" s="1">
        <v>901</v>
      </c>
    </row>
    <row r="903" spans="1:9" x14ac:dyDescent="0.25">
      <c r="A903" s="1">
        <v>5206</v>
      </c>
      <c r="B903" s="1" t="s">
        <v>175</v>
      </c>
      <c r="C903" s="1">
        <v>5</v>
      </c>
      <c r="D903" s="1" t="s">
        <v>15</v>
      </c>
      <c r="E903" s="26">
        <f>VLOOKUP(A903,'Índice de capacidades'!$A$3:$AI$1124,34,FALSE)</f>
        <v>53.966830613874706</v>
      </c>
      <c r="F903" s="26">
        <f>VLOOKUP(A903,'Índice de riesgo'!$A$2:$T$1123,19,FALSE)</f>
        <v>19.087156621423929</v>
      </c>
      <c r="G903" s="31">
        <f t="shared" si="28"/>
        <v>97.258968892913046</v>
      </c>
      <c r="H903" s="40">
        <f t="shared" si="29"/>
        <v>43.847508128571214</v>
      </c>
      <c r="I903" s="1">
        <v>902</v>
      </c>
    </row>
    <row r="904" spans="1:9" x14ac:dyDescent="0.25">
      <c r="A904" s="1">
        <v>86749</v>
      </c>
      <c r="B904" s="1" t="s">
        <v>867</v>
      </c>
      <c r="C904" s="1">
        <v>86</v>
      </c>
      <c r="D904" s="1" t="s">
        <v>513</v>
      </c>
      <c r="E904" s="26">
        <f>VLOOKUP(A904,'Índice de capacidades'!$A$3:$AI$1124,34,FALSE)</f>
        <v>30.648345054798693</v>
      </c>
      <c r="F904" s="26">
        <f>VLOOKUP(A904,'Índice de riesgo'!$A$2:$T$1123,19,FALSE)</f>
        <v>7.6656261841110647</v>
      </c>
      <c r="G904" s="31">
        <f t="shared" si="28"/>
        <v>97.288013868977302</v>
      </c>
      <c r="H904" s="40">
        <f t="shared" si="29"/>
        <v>43.830739003821904</v>
      </c>
      <c r="I904" s="1">
        <v>903</v>
      </c>
    </row>
    <row r="905" spans="1:9" x14ac:dyDescent="0.25">
      <c r="A905" s="1">
        <v>50711</v>
      </c>
      <c r="B905" s="1" t="s">
        <v>763</v>
      </c>
      <c r="C905" s="1">
        <v>50</v>
      </c>
      <c r="D905" s="1" t="s">
        <v>145</v>
      </c>
      <c r="E905" s="26">
        <f>VLOOKUP(A905,'Índice de capacidades'!$A$3:$AI$1124,34,FALSE)</f>
        <v>12.561242062191278</v>
      </c>
      <c r="F905" s="26">
        <f>VLOOKUP(A905,'Índice de riesgo'!$A$2:$T$1123,19,FALSE)</f>
        <v>3.4820784669432352</v>
      </c>
      <c r="G905" s="31">
        <f t="shared" si="28"/>
        <v>97.331875453040894</v>
      </c>
      <c r="H905" s="40">
        <f t="shared" si="29"/>
        <v>43.805415506455716</v>
      </c>
      <c r="I905" s="1">
        <v>904</v>
      </c>
    </row>
    <row r="906" spans="1:9" x14ac:dyDescent="0.25">
      <c r="A906" s="1">
        <v>73319</v>
      </c>
      <c r="B906" s="1" t="s">
        <v>543</v>
      </c>
      <c r="C906" s="1">
        <v>73</v>
      </c>
      <c r="D906" s="1" t="s">
        <v>35</v>
      </c>
      <c r="E906" s="26">
        <f>VLOOKUP(A906,'Índice de capacidades'!$A$3:$AI$1124,34,FALSE)</f>
        <v>17.49159572680551</v>
      </c>
      <c r="F906" s="26">
        <f>VLOOKUP(A906,'Índice de riesgo'!$A$2:$T$1123,19,FALSE)</f>
        <v>4.2411013760554015</v>
      </c>
      <c r="G906" s="31">
        <f t="shared" si="28"/>
        <v>97.34332327766964</v>
      </c>
      <c r="H906" s="40">
        <f t="shared" si="29"/>
        <v>43.798806101824674</v>
      </c>
      <c r="I906" s="1">
        <v>905</v>
      </c>
    </row>
    <row r="907" spans="1:9" x14ac:dyDescent="0.25">
      <c r="A907" s="1">
        <v>13657</v>
      </c>
      <c r="B907" s="1" t="s">
        <v>962</v>
      </c>
      <c r="C907" s="1">
        <v>13</v>
      </c>
      <c r="D907" s="1" t="s">
        <v>222</v>
      </c>
      <c r="E907" s="26">
        <f>VLOOKUP(A907,'Índice de capacidades'!$A$3:$AI$1124,34,FALSE)</f>
        <v>15.278672049878276</v>
      </c>
      <c r="F907" s="26">
        <f>VLOOKUP(A907,'Índice de riesgo'!$A$2:$T$1123,19,FALSE)</f>
        <v>3.8154154864918604</v>
      </c>
      <c r="G907" s="31">
        <f t="shared" si="28"/>
        <v>97.390513488963194</v>
      </c>
      <c r="H907" s="40">
        <f t="shared" si="29"/>
        <v>43.771560820631215</v>
      </c>
      <c r="I907" s="1">
        <v>906</v>
      </c>
    </row>
    <row r="908" spans="1:9" x14ac:dyDescent="0.25">
      <c r="A908" s="1">
        <v>86571</v>
      </c>
      <c r="B908" s="1" t="s">
        <v>987</v>
      </c>
      <c r="C908" s="1">
        <v>86</v>
      </c>
      <c r="D908" s="1" t="s">
        <v>513</v>
      </c>
      <c r="E908" s="26">
        <f>VLOOKUP(A908,'Índice de capacidades'!$A$3:$AI$1124,34,FALSE)</f>
        <v>8.0913979960914659</v>
      </c>
      <c r="F908" s="26">
        <f>VLOOKUP(A908,'Índice de riesgo'!$A$2:$T$1123,19,FALSE)</f>
        <v>2.8553241108038696</v>
      </c>
      <c r="G908" s="31">
        <f t="shared" si="28"/>
        <v>97.481068803886828</v>
      </c>
      <c r="H908" s="40">
        <f t="shared" si="29"/>
        <v>43.719278685183504</v>
      </c>
      <c r="I908" s="1">
        <v>907</v>
      </c>
    </row>
    <row r="909" spans="1:9" x14ac:dyDescent="0.25">
      <c r="A909" s="1">
        <v>19142</v>
      </c>
      <c r="B909" s="1" t="s">
        <v>924</v>
      </c>
      <c r="C909" s="1">
        <v>19</v>
      </c>
      <c r="D909" s="1" t="s">
        <v>80</v>
      </c>
      <c r="E909" s="26">
        <f>VLOOKUP(A909,'Índice de capacidades'!$A$3:$AI$1124,34,FALSE)</f>
        <v>32.693267542675727</v>
      </c>
      <c r="F909" s="26">
        <f>VLOOKUP(A909,'Índice de riesgo'!$A$2:$T$1123,19,FALSE)</f>
        <v>8.151031356471556</v>
      </c>
      <c r="G909" s="31">
        <f t="shared" si="28"/>
        <v>97.494014090593524</v>
      </c>
      <c r="H909" s="40">
        <f t="shared" si="29"/>
        <v>43.711804720418655</v>
      </c>
      <c r="I909" s="1">
        <v>908</v>
      </c>
    </row>
    <row r="910" spans="1:9" x14ac:dyDescent="0.25">
      <c r="A910" s="1">
        <v>5490</v>
      </c>
      <c r="B910" s="1" t="s">
        <v>960</v>
      </c>
      <c r="C910" s="1">
        <v>5</v>
      </c>
      <c r="D910" s="1" t="s">
        <v>15</v>
      </c>
      <c r="E910" s="26">
        <f>VLOOKUP(A910,'Índice de capacidades'!$A$3:$AI$1124,34,FALSE)</f>
        <v>16.619770798202772</v>
      </c>
      <c r="F910" s="26">
        <f>VLOOKUP(A910,'Índice de riesgo'!$A$2:$T$1123,19,FALSE)</f>
        <v>3.9307285800975431</v>
      </c>
      <c r="G910" s="31">
        <f t="shared" si="28"/>
        <v>97.49626501838766</v>
      </c>
      <c r="H910" s="40">
        <f t="shared" si="29"/>
        <v>43.710505146650789</v>
      </c>
      <c r="I910" s="1">
        <v>909</v>
      </c>
    </row>
    <row r="911" spans="1:9" x14ac:dyDescent="0.25">
      <c r="A911" s="1">
        <v>68276</v>
      </c>
      <c r="B911" s="1" t="s">
        <v>893</v>
      </c>
      <c r="C911" s="1">
        <v>68</v>
      </c>
      <c r="D911" s="1" t="s">
        <v>350</v>
      </c>
      <c r="E911" s="26">
        <f>VLOOKUP(A911,'Índice de capacidades'!$A$3:$AI$1124,34,FALSE)</f>
        <v>33.516224992208365</v>
      </c>
      <c r="F911" s="26">
        <f>VLOOKUP(A911,'Índice de riesgo'!$A$2:$T$1123,19,FALSE)</f>
        <v>8.4335191953536182</v>
      </c>
      <c r="G911" s="31">
        <f t="shared" si="28"/>
        <v>97.50773171741821</v>
      </c>
      <c r="H911" s="40">
        <f t="shared" si="29"/>
        <v>43.703884844878779</v>
      </c>
      <c r="I911" s="1">
        <v>910</v>
      </c>
    </row>
    <row r="912" spans="1:9" x14ac:dyDescent="0.25">
      <c r="A912" s="1">
        <v>68079</v>
      </c>
      <c r="B912" s="1" t="s">
        <v>928</v>
      </c>
      <c r="C912" s="1">
        <v>68</v>
      </c>
      <c r="D912" s="1" t="s">
        <v>350</v>
      </c>
      <c r="E912" s="26">
        <f>VLOOKUP(A912,'Índice de capacidades'!$A$3:$AI$1124,34,FALSE)</f>
        <v>33.444576281419778</v>
      </c>
      <c r="F912" s="26">
        <f>VLOOKUP(A912,'Índice de riesgo'!$A$2:$T$1123,19,FALSE)</f>
        <v>8.3997024899004646</v>
      </c>
      <c r="G912" s="31">
        <f t="shared" si="28"/>
        <v>97.51489212721539</v>
      </c>
      <c r="H912" s="40">
        <f t="shared" si="29"/>
        <v>43.699750780354876</v>
      </c>
      <c r="I912" s="1">
        <v>911</v>
      </c>
    </row>
    <row r="913" spans="1:9" x14ac:dyDescent="0.25">
      <c r="A913" s="1">
        <v>95025</v>
      </c>
      <c r="B913" s="1" t="s">
        <v>983</v>
      </c>
      <c r="C913" s="1">
        <v>95</v>
      </c>
      <c r="D913" s="1" t="s">
        <v>965</v>
      </c>
      <c r="E913" s="26">
        <f>VLOOKUP(A913,'Índice de capacidades'!$A$3:$AI$1124,34,FALSE)</f>
        <v>10.567309938812203</v>
      </c>
      <c r="F913" s="26">
        <f>VLOOKUP(A913,'Índice de riesgo'!$A$2:$T$1123,19,FALSE)</f>
        <v>3.0247933412586296</v>
      </c>
      <c r="G913" s="31">
        <f t="shared" si="28"/>
        <v>97.549263174298332</v>
      </c>
      <c r="H913" s="40">
        <f t="shared" si="29"/>
        <v>43.67990664706921</v>
      </c>
      <c r="I913" s="1">
        <v>912</v>
      </c>
    </row>
    <row r="914" spans="1:9" x14ac:dyDescent="0.25">
      <c r="A914" s="1">
        <v>23555</v>
      </c>
      <c r="B914" s="1" t="s">
        <v>967</v>
      </c>
      <c r="C914" s="1">
        <v>23</v>
      </c>
      <c r="D914" s="1" t="s">
        <v>410</v>
      </c>
      <c r="E914" s="26">
        <f>VLOOKUP(A914,'Índice de capacidades'!$A$3:$AI$1124,34,FALSE)</f>
        <v>15.59519290582482</v>
      </c>
      <c r="F914" s="26">
        <f>VLOOKUP(A914,'Índice de riesgo'!$A$2:$T$1123,19,FALSE)</f>
        <v>3.6576564236789415</v>
      </c>
      <c r="G914" s="31">
        <f t="shared" si="28"/>
        <v>97.596399562421269</v>
      </c>
      <c r="H914" s="40">
        <f t="shared" si="29"/>
        <v>43.652692440697805</v>
      </c>
      <c r="I914" s="1">
        <v>913</v>
      </c>
    </row>
    <row r="915" spans="1:9" x14ac:dyDescent="0.25">
      <c r="A915" s="1">
        <v>50683</v>
      </c>
      <c r="B915" s="1" t="s">
        <v>845</v>
      </c>
      <c r="C915" s="1">
        <v>50</v>
      </c>
      <c r="D915" s="1" t="s">
        <v>145</v>
      </c>
      <c r="E915" s="26">
        <f>VLOOKUP(A915,'Índice de capacidades'!$A$3:$AI$1124,34,FALSE)</f>
        <v>19.154998423658661</v>
      </c>
      <c r="F915" s="26">
        <f>VLOOKUP(A915,'Índice de riesgo'!$A$2:$T$1123,19,FALSE)</f>
        <v>4.2689263197871767</v>
      </c>
      <c r="G915" s="31">
        <f t="shared" si="28"/>
        <v>97.628645553324688</v>
      </c>
      <c r="H915" s="40">
        <f t="shared" si="29"/>
        <v>43.634075209169431</v>
      </c>
      <c r="I915" s="1">
        <v>914</v>
      </c>
    </row>
    <row r="916" spans="1:9" x14ac:dyDescent="0.25">
      <c r="A916" s="1">
        <v>91536</v>
      </c>
      <c r="B916" s="1" t="s">
        <v>997</v>
      </c>
      <c r="C916" s="1">
        <v>91</v>
      </c>
      <c r="D916" s="1" t="s">
        <v>779</v>
      </c>
      <c r="E916" s="26">
        <f>VLOOKUP(A916,'Índice de capacidades'!$A$3:$AI$1124,34,FALSE)</f>
        <v>0</v>
      </c>
      <c r="F916" s="26">
        <f>VLOOKUP(A916,'Índice de riesgo'!$A$2:$T$1123,19,FALSE)</f>
        <v>2.3615450314377213</v>
      </c>
      <c r="G916" s="31">
        <f t="shared" si="28"/>
        <v>97.638454968562286</v>
      </c>
      <c r="H916" s="40">
        <f t="shared" si="29"/>
        <v>43.628411740641404</v>
      </c>
      <c r="I916" s="1">
        <v>915</v>
      </c>
    </row>
    <row r="917" spans="1:9" x14ac:dyDescent="0.25">
      <c r="A917" s="1">
        <v>13654</v>
      </c>
      <c r="B917" s="1" t="s">
        <v>970</v>
      </c>
      <c r="C917" s="1">
        <v>13</v>
      </c>
      <c r="D917" s="1" t="s">
        <v>222</v>
      </c>
      <c r="E917" s="26">
        <f>VLOOKUP(A917,'Índice de capacidades'!$A$3:$AI$1124,34,FALSE)</f>
        <v>14.996791254702057</v>
      </c>
      <c r="F917" s="26">
        <f>VLOOKUP(A917,'Índice de riesgo'!$A$2:$T$1123,19,FALSE)</f>
        <v>3.4929144345027239</v>
      </c>
      <c r="G917" s="31">
        <f t="shared" si="28"/>
        <v>97.665353694559059</v>
      </c>
      <c r="H917" s="40">
        <f t="shared" si="29"/>
        <v>43.612881753946318</v>
      </c>
      <c r="I917" s="1">
        <v>916</v>
      </c>
    </row>
    <row r="918" spans="1:9" x14ac:dyDescent="0.25">
      <c r="A918" s="1">
        <v>85440</v>
      </c>
      <c r="B918" s="1" t="s">
        <v>135</v>
      </c>
      <c r="C918" s="1">
        <v>85</v>
      </c>
      <c r="D918" s="1" t="s">
        <v>114</v>
      </c>
      <c r="E918" s="26">
        <f>VLOOKUP(A918,'Índice de capacidades'!$A$3:$AI$1124,34,FALSE)</f>
        <v>34.525317302623407</v>
      </c>
      <c r="F918" s="26">
        <f>VLOOKUP(A918,'Índice de riesgo'!$A$2:$T$1123,19,FALSE)</f>
        <v>8.6114799183328561</v>
      </c>
      <c r="G918" s="31">
        <f t="shared" si="28"/>
        <v>97.692676990468968</v>
      </c>
      <c r="H918" s="40">
        <f t="shared" si="29"/>
        <v>43.597106641697579</v>
      </c>
      <c r="I918" s="1">
        <v>917</v>
      </c>
    </row>
    <row r="919" spans="1:9" x14ac:dyDescent="0.25">
      <c r="A919" s="1">
        <v>73770</v>
      </c>
      <c r="B919" s="1" t="s">
        <v>286</v>
      </c>
      <c r="C919" s="1">
        <v>73</v>
      </c>
      <c r="D919" s="1" t="s">
        <v>35</v>
      </c>
      <c r="E919" s="26">
        <f>VLOOKUP(A919,'Índice de capacidades'!$A$3:$AI$1124,34,FALSE)</f>
        <v>13.914443039051624</v>
      </c>
      <c r="F919" s="26">
        <f>VLOOKUP(A919,'Índice de riesgo'!$A$2:$T$1123,19,FALSE)</f>
        <v>3.2941559602726169</v>
      </c>
      <c r="G919" s="31">
        <f t="shared" si="28"/>
        <v>97.701750222414589</v>
      </c>
      <c r="H919" s="40">
        <f t="shared" si="29"/>
        <v>43.591868208791361</v>
      </c>
      <c r="I919" s="1">
        <v>918</v>
      </c>
    </row>
    <row r="920" spans="1:9" x14ac:dyDescent="0.25">
      <c r="A920" s="1">
        <v>86757</v>
      </c>
      <c r="B920" s="1" t="s">
        <v>494</v>
      </c>
      <c r="C920" s="1">
        <v>86</v>
      </c>
      <c r="D920" s="1" t="s">
        <v>513</v>
      </c>
      <c r="E920" s="26">
        <f>VLOOKUP(A920,'Índice de capacidades'!$A$3:$AI$1124,34,FALSE)</f>
        <v>6.5008219190445065</v>
      </c>
      <c r="F920" s="26">
        <f>VLOOKUP(A920,'Índice de riesgo'!$A$2:$T$1123,19,FALSE)</f>
        <v>2.477468401445305</v>
      </c>
      <c r="G920" s="31">
        <f t="shared" si="28"/>
        <v>97.738962829642446</v>
      </c>
      <c r="H920" s="40">
        <f t="shared" si="29"/>
        <v>43.570383499991102</v>
      </c>
      <c r="I920" s="1">
        <v>919</v>
      </c>
    </row>
    <row r="921" spans="1:9" x14ac:dyDescent="0.25">
      <c r="A921" s="1">
        <v>50350</v>
      </c>
      <c r="B921" s="1" t="s">
        <v>920</v>
      </c>
      <c r="C921" s="1">
        <v>50</v>
      </c>
      <c r="D921" s="1" t="s">
        <v>145</v>
      </c>
      <c r="E921" s="26">
        <f>VLOOKUP(A921,'Índice de capacidades'!$A$3:$AI$1124,34,FALSE)</f>
        <v>5.4418240959925503</v>
      </c>
      <c r="F921" s="26">
        <f>VLOOKUP(A921,'Índice de riesgo'!$A$2:$T$1123,19,FALSE)</f>
        <v>2.4033363722528289</v>
      </c>
      <c r="G921" s="31">
        <f t="shared" si="28"/>
        <v>97.748259323424037</v>
      </c>
      <c r="H921" s="40">
        <f t="shared" si="29"/>
        <v>43.56501616680378</v>
      </c>
      <c r="I921" s="1">
        <v>920</v>
      </c>
    </row>
    <row r="922" spans="1:9" x14ac:dyDescent="0.25">
      <c r="A922" s="1">
        <v>27050</v>
      </c>
      <c r="B922" s="1" t="s">
        <v>1147</v>
      </c>
      <c r="C922" s="1">
        <v>27</v>
      </c>
      <c r="D922" s="1" t="s">
        <v>1145</v>
      </c>
      <c r="E922" s="26">
        <f>VLOOKUP(A922,'Índice de capacidades'!$A$3:$AI$1124,34,FALSE)</f>
        <v>22.6543930158698</v>
      </c>
      <c r="F922" s="26">
        <f>VLOOKUP(A922,'Índice de riesgo'!$A$2:$T$1123,19,FALSE)</f>
        <v>4.7929327625083982</v>
      </c>
      <c r="G922" s="31">
        <f t="shared" si="28"/>
        <v>97.865250088485126</v>
      </c>
      <c r="H922" s="40">
        <f t="shared" si="29"/>
        <v>43.497471517103058</v>
      </c>
      <c r="I922" s="1">
        <v>921</v>
      </c>
    </row>
    <row r="923" spans="1:9" x14ac:dyDescent="0.25">
      <c r="A923" s="1">
        <v>25530</v>
      </c>
      <c r="B923" s="1" t="s">
        <v>866</v>
      </c>
      <c r="C923" s="1">
        <v>25</v>
      </c>
      <c r="D923" s="1" t="s">
        <v>61</v>
      </c>
      <c r="E923" s="26">
        <f>VLOOKUP(A923,'Índice de capacidades'!$A$3:$AI$1124,34,FALSE)</f>
        <v>34.497628430003573</v>
      </c>
      <c r="F923" s="26">
        <f>VLOOKUP(A923,'Índice de riesgo'!$A$2:$T$1123,19,FALSE)</f>
        <v>8.3986636775993517</v>
      </c>
      <c r="G923" s="31">
        <f t="shared" si="28"/>
        <v>97.882026865733351</v>
      </c>
      <c r="H923" s="40">
        <f t="shared" si="29"/>
        <v>43.487785440242668</v>
      </c>
      <c r="I923" s="1">
        <v>922</v>
      </c>
    </row>
    <row r="924" spans="1:9" x14ac:dyDescent="0.25">
      <c r="A924" s="1">
        <v>86001</v>
      </c>
      <c r="B924" s="1" t="s">
        <v>512</v>
      </c>
      <c r="C924" s="1">
        <v>86</v>
      </c>
      <c r="D924" s="1" t="s">
        <v>513</v>
      </c>
      <c r="E924" s="26">
        <f>VLOOKUP(A924,'Índice de capacidades'!$A$3:$AI$1124,34,FALSE)</f>
        <v>49.760838759741375</v>
      </c>
      <c r="F924" s="26">
        <f>VLOOKUP(A924,'Índice de riesgo'!$A$2:$T$1123,19,FALSE)</f>
        <v>15.681497202572903</v>
      </c>
      <c r="G924" s="31">
        <f t="shared" si="28"/>
        <v>97.906848524874405</v>
      </c>
      <c r="H924" s="40">
        <f t="shared" si="29"/>
        <v>43.473454648655853</v>
      </c>
      <c r="I924" s="1">
        <v>923</v>
      </c>
    </row>
    <row r="925" spans="1:9" x14ac:dyDescent="0.25">
      <c r="A925" s="1">
        <v>91405</v>
      </c>
      <c r="B925" s="1" t="s">
        <v>1002</v>
      </c>
      <c r="C925" s="1">
        <v>91</v>
      </c>
      <c r="D925" s="1" t="s">
        <v>779</v>
      </c>
      <c r="E925" s="26">
        <f>VLOOKUP(A925,'Índice de capacidades'!$A$3:$AI$1124,34,FALSE)</f>
        <v>0</v>
      </c>
      <c r="F925" s="26">
        <f>VLOOKUP(A925,'Índice de riesgo'!$A$2:$T$1123,19,FALSE)</f>
        <v>2.0691776890681952</v>
      </c>
      <c r="G925" s="31">
        <f t="shared" si="28"/>
        <v>97.930822310931802</v>
      </c>
      <c r="H925" s="40">
        <f t="shared" si="29"/>
        <v>43.459613376822112</v>
      </c>
      <c r="I925" s="1">
        <v>924</v>
      </c>
    </row>
    <row r="926" spans="1:9" x14ac:dyDescent="0.25">
      <c r="A926" s="1">
        <v>25260</v>
      </c>
      <c r="B926" s="1" t="s">
        <v>901</v>
      </c>
      <c r="C926" s="1">
        <v>25</v>
      </c>
      <c r="D926" s="1" t="s">
        <v>61</v>
      </c>
      <c r="E926" s="26">
        <f>VLOOKUP(A926,'Índice de capacidades'!$A$3:$AI$1124,34,FALSE)</f>
        <v>32.993030963377528</v>
      </c>
      <c r="F926" s="26">
        <f>VLOOKUP(A926,'Índice de riesgo'!$A$2:$T$1123,19,FALSE)</f>
        <v>7.7418781645145067</v>
      </c>
      <c r="G926" s="31">
        <f t="shared" si="28"/>
        <v>97.980105821343514</v>
      </c>
      <c r="H926" s="40">
        <f t="shared" si="29"/>
        <v>43.431159528819308</v>
      </c>
      <c r="I926" s="1">
        <v>925</v>
      </c>
    </row>
    <row r="927" spans="1:9" x14ac:dyDescent="0.25">
      <c r="A927" s="1">
        <v>44847</v>
      </c>
      <c r="B927" s="1" t="s">
        <v>989</v>
      </c>
      <c r="C927" s="1">
        <v>44</v>
      </c>
      <c r="D927" s="1" t="s">
        <v>23</v>
      </c>
      <c r="E927" s="26">
        <f>VLOOKUP(A927,'Índice de capacidades'!$A$3:$AI$1124,34,FALSE)</f>
        <v>12.333813072360105</v>
      </c>
      <c r="F927" s="26">
        <f>VLOOKUP(A927,'Índice de riesgo'!$A$2:$T$1123,19,FALSE)</f>
        <v>2.7948320765104917</v>
      </c>
      <c r="G927" s="31">
        <f t="shared" si="28"/>
        <v>97.984527431312927</v>
      </c>
      <c r="H927" s="40">
        <f t="shared" si="29"/>
        <v>43.428606711113218</v>
      </c>
      <c r="I927" s="1">
        <v>926</v>
      </c>
    </row>
    <row r="928" spans="1:9" x14ac:dyDescent="0.25">
      <c r="A928" s="1">
        <v>5129</v>
      </c>
      <c r="B928" s="1" t="s">
        <v>96</v>
      </c>
      <c r="C928" s="1">
        <v>5</v>
      </c>
      <c r="D928" s="1" t="s">
        <v>15</v>
      </c>
      <c r="E928" s="26">
        <f>VLOOKUP(A928,'Índice de capacidades'!$A$3:$AI$1124,34,FALSE)</f>
        <v>37.986051313330968</v>
      </c>
      <c r="F928" s="26">
        <f>VLOOKUP(A928,'Índice de riesgo'!$A$2:$T$1123,19,FALSE)</f>
        <v>9.662202565631576</v>
      </c>
      <c r="G928" s="31">
        <f t="shared" si="28"/>
        <v>97.999274179312138</v>
      </c>
      <c r="H928" s="40">
        <f t="shared" si="29"/>
        <v>43.420092672186193</v>
      </c>
      <c r="I928" s="1">
        <v>927</v>
      </c>
    </row>
    <row r="929" spans="1:9" x14ac:dyDescent="0.25">
      <c r="A929" s="1">
        <v>50325</v>
      </c>
      <c r="B929" s="1" t="s">
        <v>953</v>
      </c>
      <c r="C929" s="1">
        <v>50</v>
      </c>
      <c r="D929" s="1" t="s">
        <v>145</v>
      </c>
      <c r="E929" s="26">
        <f>VLOOKUP(A929,'Índice de capacidades'!$A$3:$AI$1124,34,FALSE)</f>
        <v>21.735789197612153</v>
      </c>
      <c r="F929" s="26">
        <f>VLOOKUP(A929,'Índice de riesgo'!$A$2:$T$1123,19,FALSE)</f>
        <v>4.4150491847097495</v>
      </c>
      <c r="G929" s="31">
        <f t="shared" si="28"/>
        <v>98.025136339637342</v>
      </c>
      <c r="H929" s="40">
        <f t="shared" si="29"/>
        <v>43.405161146960616</v>
      </c>
      <c r="I929" s="1">
        <v>928</v>
      </c>
    </row>
    <row r="930" spans="1:9" x14ac:dyDescent="0.25">
      <c r="A930" s="1">
        <v>23464</v>
      </c>
      <c r="B930" s="1" t="s">
        <v>934</v>
      </c>
      <c r="C930" s="1">
        <v>23</v>
      </c>
      <c r="D930" s="1" t="s">
        <v>410</v>
      </c>
      <c r="E930" s="26">
        <f>VLOOKUP(A930,'Índice de capacidades'!$A$3:$AI$1124,34,FALSE)</f>
        <v>25.399065590751363</v>
      </c>
      <c r="F930" s="26">
        <f>VLOOKUP(A930,'Índice de riesgo'!$A$2:$T$1123,19,FALSE)</f>
        <v>5.2904538995516299</v>
      </c>
      <c r="G930" s="31">
        <f t="shared" si="28"/>
        <v>98.056160721477582</v>
      </c>
      <c r="H930" s="40">
        <f t="shared" si="29"/>
        <v>43.387249211753712</v>
      </c>
      <c r="I930" s="1">
        <v>929</v>
      </c>
    </row>
    <row r="931" spans="1:9" x14ac:dyDescent="0.25">
      <c r="A931" s="1">
        <v>73671</v>
      </c>
      <c r="B931" s="1" t="s">
        <v>793</v>
      </c>
      <c r="C931" s="1">
        <v>73</v>
      </c>
      <c r="D931" s="1" t="s">
        <v>35</v>
      </c>
      <c r="E931" s="26">
        <f>VLOOKUP(A931,'Índice de capacidades'!$A$3:$AI$1124,34,FALSE)</f>
        <v>23.309773596314805</v>
      </c>
      <c r="F931" s="26">
        <f>VLOOKUP(A931,'Índice de riesgo'!$A$2:$T$1123,19,FALSE)</f>
        <v>4.7429288638943721</v>
      </c>
      <c r="G931" s="31">
        <f t="shared" si="28"/>
        <v>98.067604980138782</v>
      </c>
      <c r="H931" s="40">
        <f t="shared" si="29"/>
        <v>43.38064186593499</v>
      </c>
      <c r="I931" s="1">
        <v>930</v>
      </c>
    </row>
    <row r="932" spans="1:9" x14ac:dyDescent="0.25">
      <c r="A932" s="1">
        <v>94884</v>
      </c>
      <c r="B932" s="1" t="s">
        <v>1005</v>
      </c>
      <c r="C932" s="1">
        <v>94</v>
      </c>
      <c r="D932" s="1" t="s">
        <v>689</v>
      </c>
      <c r="E932" s="26">
        <f>VLOOKUP(A932,'Índice de capacidades'!$A$3:$AI$1124,34,FALSE)</f>
        <v>0</v>
      </c>
      <c r="F932" s="26">
        <f>VLOOKUP(A932,'Índice de riesgo'!$A$2:$T$1123,19,FALSE)</f>
        <v>1.9206871288546792</v>
      </c>
      <c r="G932" s="31">
        <f t="shared" si="28"/>
        <v>98.079312871145319</v>
      </c>
      <c r="H932" s="40">
        <f t="shared" si="29"/>
        <v>43.37388231191072</v>
      </c>
      <c r="I932" s="1">
        <v>931</v>
      </c>
    </row>
    <row r="933" spans="1:9" x14ac:dyDescent="0.25">
      <c r="A933" s="1">
        <v>94887</v>
      </c>
      <c r="B933" s="1" t="s">
        <v>1008</v>
      </c>
      <c r="C933" s="1">
        <v>94</v>
      </c>
      <c r="D933" s="1" t="s">
        <v>689</v>
      </c>
      <c r="E933" s="26">
        <f>VLOOKUP(A933,'Índice de capacidades'!$A$3:$AI$1124,34,FALSE)</f>
        <v>0</v>
      </c>
      <c r="F933" s="26">
        <f>VLOOKUP(A933,'Índice de riesgo'!$A$2:$T$1123,19,FALSE)</f>
        <v>1.7955978840892488</v>
      </c>
      <c r="G933" s="31">
        <f t="shared" si="28"/>
        <v>98.204402115910753</v>
      </c>
      <c r="H933" s="40">
        <f t="shared" si="29"/>
        <v>43.301662002772666</v>
      </c>
      <c r="I933" s="1">
        <v>932</v>
      </c>
    </row>
    <row r="934" spans="1:9" x14ac:dyDescent="0.25">
      <c r="A934" s="1">
        <v>47058</v>
      </c>
      <c r="B934" s="1" t="s">
        <v>1162</v>
      </c>
      <c r="C934" s="1">
        <v>47</v>
      </c>
      <c r="D934" s="1" t="s">
        <v>69</v>
      </c>
      <c r="E934" s="26">
        <f>VLOOKUP(A934,'Índice de capacidades'!$A$3:$AI$1124,34,FALSE)</f>
        <v>20.66843088594706</v>
      </c>
      <c r="F934" s="26">
        <f>VLOOKUP(A934,'Índice de riesgo'!$A$2:$T$1123,19,FALSE)</f>
        <v>3.9786664175760862</v>
      </c>
      <c r="G934" s="31">
        <f t="shared" si="28"/>
        <v>98.220570850684339</v>
      </c>
      <c r="H934" s="40">
        <f t="shared" si="29"/>
        <v>43.292326979398688</v>
      </c>
      <c r="I934" s="1">
        <v>933</v>
      </c>
    </row>
    <row r="935" spans="1:9" x14ac:dyDescent="0.25">
      <c r="A935" s="1">
        <v>50577</v>
      </c>
      <c r="B935" s="1" t="s">
        <v>966</v>
      </c>
      <c r="C935" s="1">
        <v>50</v>
      </c>
      <c r="D935" s="1" t="s">
        <v>145</v>
      </c>
      <c r="E935" s="26">
        <f>VLOOKUP(A935,'Índice de capacidades'!$A$3:$AI$1124,34,FALSE)</f>
        <v>19.393442327092199</v>
      </c>
      <c r="F935" s="26">
        <f>VLOOKUP(A935,'Índice de riesgo'!$A$2:$T$1123,19,FALSE)</f>
        <v>3.7060212093349718</v>
      </c>
      <c r="G935" s="31">
        <f t="shared" si="28"/>
        <v>98.227470478635951</v>
      </c>
      <c r="H935" s="40">
        <f t="shared" si="29"/>
        <v>43.288343477343517</v>
      </c>
      <c r="I935" s="1">
        <v>934</v>
      </c>
    </row>
    <row r="936" spans="1:9" x14ac:dyDescent="0.25">
      <c r="A936" s="1">
        <v>95200</v>
      </c>
      <c r="B936" s="1" t="s">
        <v>587</v>
      </c>
      <c r="C936" s="1">
        <v>95</v>
      </c>
      <c r="D936" s="1" t="s">
        <v>965</v>
      </c>
      <c r="E936" s="26">
        <f>VLOOKUP(A936,'Índice de capacidades'!$A$3:$AI$1124,34,FALSE)</f>
        <v>14.627896296903433</v>
      </c>
      <c r="F936" s="26">
        <f>VLOOKUP(A936,'Índice de riesgo'!$A$2:$T$1123,19,FALSE)</f>
        <v>2.6800667761228016</v>
      </c>
      <c r="G936" s="31">
        <f t="shared" si="28"/>
        <v>98.413133029961386</v>
      </c>
      <c r="H936" s="40">
        <f t="shared" si="29"/>
        <v>43.181151153357348</v>
      </c>
      <c r="I936" s="1">
        <v>935</v>
      </c>
    </row>
    <row r="937" spans="1:9" x14ac:dyDescent="0.25">
      <c r="A937" s="1">
        <v>18150</v>
      </c>
      <c r="B937" s="1" t="s">
        <v>998</v>
      </c>
      <c r="C937" s="1">
        <v>18</v>
      </c>
      <c r="D937" s="1" t="s">
        <v>1121</v>
      </c>
      <c r="E937" s="26">
        <f>VLOOKUP(A937,'Índice de capacidades'!$A$3:$AI$1124,34,FALSE)</f>
        <v>12.604053646534197</v>
      </c>
      <c r="F937" s="26">
        <f>VLOOKUP(A937,'Índice de riesgo'!$A$2:$T$1123,19,FALSE)</f>
        <v>2.3604516270547697</v>
      </c>
      <c r="G937" s="31">
        <f t="shared" si="28"/>
        <v>98.449700734930744</v>
      </c>
      <c r="H937" s="40">
        <f t="shared" si="29"/>
        <v>43.160038779049636</v>
      </c>
      <c r="I937" s="1">
        <v>936</v>
      </c>
    </row>
    <row r="938" spans="1:9" x14ac:dyDescent="0.25">
      <c r="A938" s="1">
        <v>68092</v>
      </c>
      <c r="B938" s="1" t="s">
        <v>106</v>
      </c>
      <c r="C938" s="1">
        <v>68</v>
      </c>
      <c r="D938" s="1" t="s">
        <v>350</v>
      </c>
      <c r="E938" s="26">
        <f>VLOOKUP(A938,'Índice de capacidades'!$A$3:$AI$1124,34,FALSE)</f>
        <v>56.192476214505952</v>
      </c>
      <c r="F938" s="26">
        <f>VLOOKUP(A938,'Índice de riesgo'!$A$2:$T$1123,19,FALSE)</f>
        <v>19.137605769278601</v>
      </c>
      <c r="G938" s="31">
        <f t="shared" si="28"/>
        <v>98.469899887439837</v>
      </c>
      <c r="H938" s="40">
        <f t="shared" si="29"/>
        <v>43.148376792911115</v>
      </c>
      <c r="I938" s="1">
        <v>937</v>
      </c>
    </row>
    <row r="939" spans="1:9" x14ac:dyDescent="0.25">
      <c r="A939" s="1">
        <v>63111</v>
      </c>
      <c r="B939" s="1" t="s">
        <v>133</v>
      </c>
      <c r="C939" s="1">
        <v>63</v>
      </c>
      <c r="D939" s="1" t="s">
        <v>1184</v>
      </c>
      <c r="E939" s="26">
        <f>VLOOKUP(A939,'Índice de capacidades'!$A$3:$AI$1124,34,FALSE)</f>
        <v>35.924502606147996</v>
      </c>
      <c r="F939" s="26">
        <f>VLOOKUP(A939,'Índice de riesgo'!$A$2:$T$1123,19,FALSE)</f>
        <v>8.2603712559673941</v>
      </c>
      <c r="G939" s="31">
        <f t="shared" si="28"/>
        <v>98.522735292885912</v>
      </c>
      <c r="H939" s="40">
        <f t="shared" si="29"/>
        <v>43.117872257354072</v>
      </c>
      <c r="I939" s="1">
        <v>938</v>
      </c>
    </row>
    <row r="940" spans="1:9" x14ac:dyDescent="0.25">
      <c r="A940" s="1">
        <v>70823</v>
      </c>
      <c r="B940" s="1" t="s">
        <v>1193</v>
      </c>
      <c r="C940" s="1">
        <v>70</v>
      </c>
      <c r="D940" s="1" t="s">
        <v>214</v>
      </c>
      <c r="E940" s="26">
        <f>VLOOKUP(A940,'Índice de capacidades'!$A$3:$AI$1124,34,FALSE)</f>
        <v>15.015386688295212</v>
      </c>
      <c r="F940" s="26">
        <f>VLOOKUP(A940,'Índice de riesgo'!$A$2:$T$1123,19,FALSE)</f>
        <v>2.6118784251286113</v>
      </c>
      <c r="G940" s="31">
        <f t="shared" si="28"/>
        <v>98.53886573977276</v>
      </c>
      <c r="H940" s="40">
        <f t="shared" si="29"/>
        <v>43.108559339501809</v>
      </c>
      <c r="I940" s="1">
        <v>939</v>
      </c>
    </row>
    <row r="941" spans="1:9" x14ac:dyDescent="0.25">
      <c r="A941" s="1">
        <v>5021</v>
      </c>
      <c r="B941" s="1" t="s">
        <v>257</v>
      </c>
      <c r="C941" s="1">
        <v>5</v>
      </c>
      <c r="D941" s="1" t="s">
        <v>15</v>
      </c>
      <c r="E941" s="26">
        <f>VLOOKUP(A941,'Índice de capacidades'!$A$3:$AI$1124,34,FALSE)</f>
        <v>40.680115858204921</v>
      </c>
      <c r="F941" s="26">
        <f>VLOOKUP(A941,'Índice de riesgo'!$A$2:$T$1123,19,FALSE)</f>
        <v>10.249121506951262</v>
      </c>
      <c r="G941" s="31">
        <f t="shared" si="28"/>
        <v>98.539799149942311</v>
      </c>
      <c r="H941" s="40">
        <f t="shared" si="29"/>
        <v>43.108020434889148</v>
      </c>
      <c r="I941" s="1">
        <v>940</v>
      </c>
    </row>
    <row r="942" spans="1:9" x14ac:dyDescent="0.25">
      <c r="A942" s="1">
        <v>66170</v>
      </c>
      <c r="B942" s="1" t="s">
        <v>626</v>
      </c>
      <c r="C942" s="1">
        <v>66</v>
      </c>
      <c r="D942" s="1" t="s">
        <v>38</v>
      </c>
      <c r="E942" s="26">
        <f>VLOOKUP(A942,'Índice de capacidades'!$A$3:$AI$1124,34,FALSE)</f>
        <v>28.617810410878231</v>
      </c>
      <c r="F942" s="26">
        <f>VLOOKUP(A942,'Índice de riesgo'!$A$2:$T$1123,19,FALSE)</f>
        <v>5.6218715493912867</v>
      </c>
      <c r="G942" s="31">
        <f t="shared" si="28"/>
        <v>98.62155039621193</v>
      </c>
      <c r="H942" s="40">
        <f t="shared" si="29"/>
        <v>43.060821330848796</v>
      </c>
      <c r="I942" s="1">
        <v>941</v>
      </c>
    </row>
    <row r="943" spans="1:9" x14ac:dyDescent="0.25">
      <c r="A943" s="1">
        <v>73268</v>
      </c>
      <c r="B943" s="1" t="s">
        <v>889</v>
      </c>
      <c r="C943" s="1">
        <v>73</v>
      </c>
      <c r="D943" s="1" t="s">
        <v>35</v>
      </c>
      <c r="E943" s="26">
        <f>VLOOKUP(A943,'Índice de capacidades'!$A$3:$AI$1124,34,FALSE)</f>
        <v>36.990151065809613</v>
      </c>
      <c r="F943" s="26">
        <f>VLOOKUP(A943,'Índice de riesgo'!$A$2:$T$1123,19,FALSE)</f>
        <v>8.5376320680539344</v>
      </c>
      <c r="G943" s="31">
        <f t="shared" si="28"/>
        <v>98.659191277802847</v>
      </c>
      <c r="H943" s="40">
        <f t="shared" si="29"/>
        <v>43.039089357729743</v>
      </c>
      <c r="I943" s="1">
        <v>942</v>
      </c>
    </row>
    <row r="944" spans="1:9" x14ac:dyDescent="0.25">
      <c r="A944" s="1">
        <v>86219</v>
      </c>
      <c r="B944" s="1" t="s">
        <v>910</v>
      </c>
      <c r="C944" s="1">
        <v>86</v>
      </c>
      <c r="D944" s="1" t="s">
        <v>513</v>
      </c>
      <c r="E944" s="26">
        <f>VLOOKUP(A944,'Índice de capacidades'!$A$3:$AI$1124,34,FALSE)</f>
        <v>24.879912725753968</v>
      </c>
      <c r="F944" s="26">
        <f>VLOOKUP(A944,'Índice de riesgo'!$A$2:$T$1123,19,FALSE)</f>
        <v>4.5184713642931236</v>
      </c>
      <c r="G944" s="31">
        <f t="shared" si="28"/>
        <v>98.669814876954376</v>
      </c>
      <c r="H944" s="40">
        <f t="shared" si="29"/>
        <v>43.03295581989984</v>
      </c>
      <c r="I944" s="1">
        <v>943</v>
      </c>
    </row>
    <row r="945" spans="1:9" x14ac:dyDescent="0.25">
      <c r="A945" s="1">
        <v>97161</v>
      </c>
      <c r="B945" s="1" t="s">
        <v>1202</v>
      </c>
      <c r="C945" s="1">
        <v>97</v>
      </c>
      <c r="D945" s="1" t="s">
        <v>922</v>
      </c>
      <c r="E945" s="26">
        <f>VLOOKUP(A945,'Índice de capacidades'!$A$3:$AI$1124,34,FALSE)</f>
        <v>14.958971621995975</v>
      </c>
      <c r="F945" s="26">
        <f>VLOOKUP(A945,'Índice de riesgo'!$A$2:$T$1123,19,FALSE)</f>
        <v>2.4667027715669079</v>
      </c>
      <c r="G945" s="31">
        <f t="shared" si="28"/>
        <v>98.673780206484224</v>
      </c>
      <c r="H945" s="40">
        <f t="shared" si="29"/>
        <v>43.030666435828365</v>
      </c>
      <c r="I945" s="1">
        <v>944</v>
      </c>
    </row>
    <row r="946" spans="1:9" x14ac:dyDescent="0.25">
      <c r="A946" s="1">
        <v>63594</v>
      </c>
      <c r="B946" s="1" t="s">
        <v>676</v>
      </c>
      <c r="C946" s="1">
        <v>63</v>
      </c>
      <c r="D946" s="1" t="s">
        <v>1184</v>
      </c>
      <c r="E946" s="26">
        <f>VLOOKUP(A946,'Índice de capacidades'!$A$3:$AI$1124,34,FALSE)</f>
        <v>22.961876344098844</v>
      </c>
      <c r="F946" s="26">
        <f>VLOOKUP(A946,'Índice de riesgo'!$A$2:$T$1123,19,FALSE)</f>
        <v>3.9671797306820347</v>
      </c>
      <c r="G946" s="31">
        <f t="shared" si="28"/>
        <v>98.739811292714208</v>
      </c>
      <c r="H946" s="40">
        <f t="shared" si="29"/>
        <v>42.992543370418602</v>
      </c>
      <c r="I946" s="1">
        <v>945</v>
      </c>
    </row>
    <row r="947" spans="1:9" x14ac:dyDescent="0.25">
      <c r="A947" s="1">
        <v>68872</v>
      </c>
      <c r="B947" s="1" t="s">
        <v>135</v>
      </c>
      <c r="C947" s="1">
        <v>68</v>
      </c>
      <c r="D947" s="1" t="s">
        <v>350</v>
      </c>
      <c r="E947" s="26">
        <f>VLOOKUP(A947,'Índice de capacidades'!$A$3:$AI$1124,34,FALSE)</f>
        <v>26.597203467746748</v>
      </c>
      <c r="F947" s="26">
        <f>VLOOKUP(A947,'Índice de riesgo'!$A$2:$T$1123,19,FALSE)</f>
        <v>4.843999964873567</v>
      </c>
      <c r="G947" s="31">
        <f t="shared" si="28"/>
        <v>98.803216420264889</v>
      </c>
      <c r="H947" s="40">
        <f t="shared" si="29"/>
        <v>42.955936402959217</v>
      </c>
      <c r="I947" s="1">
        <v>946</v>
      </c>
    </row>
    <row r="948" spans="1:9" x14ac:dyDescent="0.25">
      <c r="A948" s="1">
        <v>25307</v>
      </c>
      <c r="B948" s="1" t="s">
        <v>804</v>
      </c>
      <c r="C948" s="1">
        <v>25</v>
      </c>
      <c r="D948" s="1" t="s">
        <v>61</v>
      </c>
      <c r="E948" s="26">
        <f>VLOOKUP(A948,'Índice de capacidades'!$A$3:$AI$1124,34,FALSE)</f>
        <v>44.588604744355486</v>
      </c>
      <c r="F948" s="26">
        <f>VLOOKUP(A948,'Índice de riesgo'!$A$2:$T$1123,19,FALSE)</f>
        <v>11.807534870137989</v>
      </c>
      <c r="G948" s="31">
        <f t="shared" si="28"/>
        <v>98.823350371915069</v>
      </c>
      <c r="H948" s="40">
        <f t="shared" si="29"/>
        <v>42.944312060554132</v>
      </c>
      <c r="I948" s="1">
        <v>947</v>
      </c>
    </row>
    <row r="949" spans="1:9" x14ac:dyDescent="0.25">
      <c r="A949" s="1">
        <v>13490</v>
      </c>
      <c r="B949" s="1" t="s">
        <v>1104</v>
      </c>
      <c r="C949" s="1">
        <v>13</v>
      </c>
      <c r="D949" s="1" t="s">
        <v>222</v>
      </c>
      <c r="E949" s="26">
        <f>VLOOKUP(A949,'Índice de capacidades'!$A$3:$AI$1124,34,FALSE)</f>
        <v>24.677235815711281</v>
      </c>
      <c r="F949" s="26">
        <f>VLOOKUP(A949,'Índice de riesgo'!$A$2:$T$1123,19,FALSE)</f>
        <v>4.2677635858006759</v>
      </c>
      <c r="G949" s="31">
        <f t="shared" si="28"/>
        <v>98.861656148217406</v>
      </c>
      <c r="H949" s="40">
        <f t="shared" si="29"/>
        <v>42.922196210294459</v>
      </c>
      <c r="I949" s="1">
        <v>948</v>
      </c>
    </row>
    <row r="950" spans="1:9" x14ac:dyDescent="0.25">
      <c r="A950" s="1">
        <v>8421</v>
      </c>
      <c r="B950" s="1" t="s">
        <v>993</v>
      </c>
      <c r="C950" s="1">
        <v>8</v>
      </c>
      <c r="D950" s="1" t="s">
        <v>1102</v>
      </c>
      <c r="E950" s="26">
        <f>VLOOKUP(A950,'Índice de capacidades'!$A$3:$AI$1124,34,FALSE)</f>
        <v>17.016122118413612</v>
      </c>
      <c r="F950" s="26">
        <f>VLOOKUP(A950,'Índice de riesgo'!$A$2:$T$1123,19,FALSE)</f>
        <v>2.5938231482403373</v>
      </c>
      <c r="G950" s="31">
        <f t="shared" si="28"/>
        <v>98.881301067618665</v>
      </c>
      <c r="H950" s="40">
        <f t="shared" si="29"/>
        <v>42.910854210789928</v>
      </c>
      <c r="I950" s="1">
        <v>949</v>
      </c>
    </row>
    <row r="951" spans="1:9" x14ac:dyDescent="0.25">
      <c r="A951" s="1">
        <v>18860</v>
      </c>
      <c r="B951" s="1" t="s">
        <v>994</v>
      </c>
      <c r="C951" s="1">
        <v>18</v>
      </c>
      <c r="D951" s="1" t="s">
        <v>1121</v>
      </c>
      <c r="E951" s="26">
        <f>VLOOKUP(A951,'Índice de capacidades'!$A$3:$AI$1124,34,FALSE)</f>
        <v>16.902278461837081</v>
      </c>
      <c r="F951" s="26">
        <f>VLOOKUP(A951,'Índice de riesgo'!$A$2:$T$1123,19,FALSE)</f>
        <v>2.5722594824145659</v>
      </c>
      <c r="G951" s="31">
        <f t="shared" si="28"/>
        <v>98.883019975946539</v>
      </c>
      <c r="H951" s="40">
        <f t="shared" si="29"/>
        <v>42.909861798604119</v>
      </c>
      <c r="I951" s="1">
        <v>950</v>
      </c>
    </row>
    <row r="952" spans="1:9" x14ac:dyDescent="0.25">
      <c r="A952" s="1">
        <v>23419</v>
      </c>
      <c r="B952" s="1" t="s">
        <v>1018</v>
      </c>
      <c r="C952" s="1">
        <v>23</v>
      </c>
      <c r="D952" s="1" t="s">
        <v>410</v>
      </c>
      <c r="E952" s="26">
        <f>VLOOKUP(A952,'Índice de capacidades'!$A$3:$AI$1124,34,FALSE)</f>
        <v>5.5295609748030419</v>
      </c>
      <c r="F952" s="26">
        <f>VLOOKUP(A952,'Índice de riesgo'!$A$2:$T$1123,19,FALSE)</f>
        <v>1.2349312605561882</v>
      </c>
      <c r="G952" s="31">
        <f t="shared" si="28"/>
        <v>98.919739423843637</v>
      </c>
      <c r="H952" s="40">
        <f t="shared" si="29"/>
        <v>42.88866181547624</v>
      </c>
      <c r="I952" s="1">
        <v>951</v>
      </c>
    </row>
    <row r="953" spans="1:9" x14ac:dyDescent="0.25">
      <c r="A953" s="1">
        <v>95015</v>
      </c>
      <c r="B953" s="1" t="s">
        <v>668</v>
      </c>
      <c r="C953" s="1">
        <v>95</v>
      </c>
      <c r="D953" s="1" t="s">
        <v>965</v>
      </c>
      <c r="E953" s="26">
        <f>VLOOKUP(A953,'Índice de capacidades'!$A$3:$AI$1124,34,FALSE)</f>
        <v>15.296261151624488</v>
      </c>
      <c r="F953" s="26">
        <f>VLOOKUP(A953,'Índice de riesgo'!$A$2:$T$1123,19,FALSE)</f>
        <v>2.2516722032330843</v>
      </c>
      <c r="G953" s="31">
        <f t="shared" si="28"/>
        <v>98.937915847681424</v>
      </c>
      <c r="H953" s="40">
        <f t="shared" si="29"/>
        <v>42.878167652280588</v>
      </c>
      <c r="I953" s="1">
        <v>952</v>
      </c>
    </row>
    <row r="954" spans="1:9" x14ac:dyDescent="0.25">
      <c r="A954" s="1">
        <v>68190</v>
      </c>
      <c r="B954" s="1" t="s">
        <v>1024</v>
      </c>
      <c r="C954" s="1">
        <v>68</v>
      </c>
      <c r="D954" s="1" t="s">
        <v>350</v>
      </c>
      <c r="E954" s="26">
        <f>VLOOKUP(A954,'Índice de capacidades'!$A$3:$AI$1124,34,FALSE)</f>
        <v>29.883825563694156</v>
      </c>
      <c r="F954" s="26">
        <f>VLOOKUP(A954,'Índice de riesgo'!$A$2:$T$1123,19,FALSE)</f>
        <v>5.6496282086195739</v>
      </c>
      <c r="G954" s="31">
        <f t="shared" si="28"/>
        <v>98.969872625425836</v>
      </c>
      <c r="H954" s="40">
        <f t="shared" si="29"/>
        <v>42.859717398047415</v>
      </c>
      <c r="I954" s="1">
        <v>953</v>
      </c>
    </row>
    <row r="955" spans="1:9" x14ac:dyDescent="0.25">
      <c r="A955" s="1">
        <v>70508</v>
      </c>
      <c r="B955" s="1" t="s">
        <v>1028</v>
      </c>
      <c r="C955" s="1">
        <v>70</v>
      </c>
      <c r="D955" s="1" t="s">
        <v>214</v>
      </c>
      <c r="E955" s="26">
        <f>VLOOKUP(A955,'Índice de capacidades'!$A$3:$AI$1124,34,FALSE)</f>
        <v>10.494719396593727</v>
      </c>
      <c r="F955" s="26">
        <f>VLOOKUP(A955,'Índice de riesgo'!$A$2:$T$1123,19,FALSE)</f>
        <v>1.5864179328994428</v>
      </c>
      <c r="G955" s="31">
        <f t="shared" si="28"/>
        <v>98.971573042420516</v>
      </c>
      <c r="H955" s="40">
        <f t="shared" si="29"/>
        <v>42.858735661837812</v>
      </c>
      <c r="I955" s="1">
        <v>954</v>
      </c>
    </row>
    <row r="956" spans="1:9" x14ac:dyDescent="0.25">
      <c r="A956" s="1">
        <v>25486</v>
      </c>
      <c r="B956" s="1" t="s">
        <v>913</v>
      </c>
      <c r="C956" s="1">
        <v>25</v>
      </c>
      <c r="D956" s="1" t="s">
        <v>61</v>
      </c>
      <c r="E956" s="26">
        <f>VLOOKUP(A956,'Índice de capacidades'!$A$3:$AI$1124,34,FALSE)</f>
        <v>32.846933347799165</v>
      </c>
      <c r="F956" s="26">
        <f>VLOOKUP(A956,'Índice de riesgo'!$A$2:$T$1123,19,FALSE)</f>
        <v>6.6232355363961011</v>
      </c>
      <c r="G956" s="31">
        <f t="shared" si="28"/>
        <v>98.985560421942964</v>
      </c>
      <c r="H956" s="40">
        <f t="shared" si="29"/>
        <v>42.850660044505261</v>
      </c>
      <c r="I956" s="1">
        <v>955</v>
      </c>
    </row>
    <row r="957" spans="1:9" x14ac:dyDescent="0.25">
      <c r="A957" s="1">
        <v>76377</v>
      </c>
      <c r="B957" s="1" t="s">
        <v>946</v>
      </c>
      <c r="C957" s="1">
        <v>76</v>
      </c>
      <c r="D957" s="1" t="s">
        <v>57</v>
      </c>
      <c r="E957" s="26">
        <f>VLOOKUP(A957,'Índice de capacidades'!$A$3:$AI$1124,34,FALSE)</f>
        <v>13.403520413425587</v>
      </c>
      <c r="F957" s="26">
        <f>VLOOKUP(A957,'Índice de riesgo'!$A$2:$T$1123,19,FALSE)</f>
        <v>1.8773912051056492</v>
      </c>
      <c r="G957" s="31">
        <f t="shared" si="28"/>
        <v>99.033836218683319</v>
      </c>
      <c r="H957" s="40">
        <f t="shared" si="29"/>
        <v>42.822788000261866</v>
      </c>
      <c r="I957" s="1">
        <v>956</v>
      </c>
    </row>
    <row r="958" spans="1:9" x14ac:dyDescent="0.25">
      <c r="A958" s="1">
        <v>5380</v>
      </c>
      <c r="B958" s="1" t="s">
        <v>784</v>
      </c>
      <c r="C958" s="1">
        <v>5</v>
      </c>
      <c r="D958" s="1" t="s">
        <v>15</v>
      </c>
      <c r="E958" s="26">
        <f>VLOOKUP(A958,'Índice de capacidades'!$A$3:$AI$1124,34,FALSE)</f>
        <v>44.794129672083642</v>
      </c>
      <c r="F958" s="26">
        <f>VLOOKUP(A958,'Índice de riesgo'!$A$2:$T$1123,19,FALSE)</f>
        <v>11.651656332491896</v>
      </c>
      <c r="G958" s="31">
        <f t="shared" si="28"/>
        <v>99.055256709937225</v>
      </c>
      <c r="H958" s="40">
        <f t="shared" si="29"/>
        <v>42.810420873870257</v>
      </c>
      <c r="I958" s="1">
        <v>957</v>
      </c>
    </row>
    <row r="959" spans="1:9" x14ac:dyDescent="0.25">
      <c r="A959" s="1">
        <v>13433</v>
      </c>
      <c r="B959" s="1" t="s">
        <v>941</v>
      </c>
      <c r="C959" s="1">
        <v>13</v>
      </c>
      <c r="D959" s="1" t="s">
        <v>222</v>
      </c>
      <c r="E959" s="26">
        <f>VLOOKUP(A959,'Índice de capacidades'!$A$3:$AI$1124,34,FALSE)</f>
        <v>28.265667255092747</v>
      </c>
      <c r="F959" s="26">
        <f>VLOOKUP(A959,'Índice de riesgo'!$A$2:$T$1123,19,FALSE)</f>
        <v>5.0161821322292068</v>
      </c>
      <c r="G959" s="31">
        <f t="shared" si="28"/>
        <v>99.100320898135735</v>
      </c>
      <c r="H959" s="40">
        <f t="shared" si="29"/>
        <v>42.784403052683039</v>
      </c>
      <c r="I959" s="1">
        <v>958</v>
      </c>
    </row>
    <row r="960" spans="1:9" x14ac:dyDescent="0.25">
      <c r="A960" s="1">
        <v>5318</v>
      </c>
      <c r="B960" s="1" t="s">
        <v>647</v>
      </c>
      <c r="C960" s="1">
        <v>5</v>
      </c>
      <c r="D960" s="1" t="s">
        <v>15</v>
      </c>
      <c r="E960" s="26">
        <f>VLOOKUP(A960,'Índice de capacidades'!$A$3:$AI$1124,34,FALSE)</f>
        <v>25.98010052047827</v>
      </c>
      <c r="F960" s="26">
        <f>VLOOKUP(A960,'Índice de riesgo'!$A$2:$T$1123,19,FALSE)</f>
        <v>4.3385346328560015</v>
      </c>
      <c r="G960" s="31">
        <f t="shared" si="28"/>
        <v>99.126593703422728</v>
      </c>
      <c r="H960" s="40">
        <f t="shared" si="29"/>
        <v>42.769234441478218</v>
      </c>
      <c r="I960" s="1">
        <v>959</v>
      </c>
    </row>
    <row r="961" spans="1:9" x14ac:dyDescent="0.25">
      <c r="A961" s="1">
        <v>70204</v>
      </c>
      <c r="B961" s="1" t="s">
        <v>1189</v>
      </c>
      <c r="C961" s="1">
        <v>70</v>
      </c>
      <c r="D961" s="1" t="s">
        <v>214</v>
      </c>
      <c r="E961" s="26">
        <f>VLOOKUP(A961,'Índice de capacidades'!$A$3:$AI$1124,34,FALSE)</f>
        <v>19.472863170943285</v>
      </c>
      <c r="F961" s="26">
        <f>VLOOKUP(A961,'Índice de riesgo'!$A$2:$T$1123,19,FALSE)</f>
        <v>2.7201041154347045</v>
      </c>
      <c r="G961" s="31">
        <f t="shared" si="28"/>
        <v>99.209730084231879</v>
      </c>
      <c r="H961" s="40">
        <f t="shared" si="29"/>
        <v>42.721235629638613</v>
      </c>
      <c r="I961" s="1">
        <v>960</v>
      </c>
    </row>
    <row r="962" spans="1:9" x14ac:dyDescent="0.25">
      <c r="A962" s="1">
        <v>76113</v>
      </c>
      <c r="B962" s="1" t="s">
        <v>857</v>
      </c>
      <c r="C962" s="1">
        <v>76</v>
      </c>
      <c r="D962" s="1" t="s">
        <v>57</v>
      </c>
      <c r="E962" s="26">
        <f>VLOOKUP(A962,'Índice de capacidades'!$A$3:$AI$1124,34,FALSE)</f>
        <v>38.418716006843596</v>
      </c>
      <c r="F962" s="26">
        <f>VLOOKUP(A962,'Índice de riesgo'!$A$2:$T$1123,19,FALSE)</f>
        <v>8.5064487735354941</v>
      </c>
      <c r="G962" s="31">
        <f t="shared" ref="G962:G1025" si="30">(((E962)^2)+((100-(F962))^2))^(1/2)</f>
        <v>99.232392169312263</v>
      </c>
      <c r="H962" s="40">
        <f t="shared" ref="H962:H1025" si="31">(1-1*(G962/$G$1125))*100</f>
        <v>42.708151668717051</v>
      </c>
      <c r="I962" s="1">
        <v>961</v>
      </c>
    </row>
    <row r="963" spans="1:9" x14ac:dyDescent="0.25">
      <c r="A963" s="1">
        <v>27160</v>
      </c>
      <c r="B963" s="1" t="s">
        <v>1036</v>
      </c>
      <c r="C963" s="1">
        <v>27</v>
      </c>
      <c r="D963" s="1" t="s">
        <v>1145</v>
      </c>
      <c r="E963" s="26">
        <f>VLOOKUP(A963,'Índice de capacidades'!$A$3:$AI$1124,34,FALSE)</f>
        <v>8.0326451490403787</v>
      </c>
      <c r="F963" s="26">
        <f>VLOOKUP(A963,'Índice de riesgo'!$A$2:$T$1123,19,FALSE)</f>
        <v>1.0131041561005665</v>
      </c>
      <c r="G963" s="31">
        <f t="shared" si="30"/>
        <v>99.312279889756823</v>
      </c>
      <c r="H963" s="40">
        <f t="shared" si="31"/>
        <v>42.662028471813443</v>
      </c>
      <c r="I963" s="1">
        <v>962</v>
      </c>
    </row>
    <row r="964" spans="1:9" x14ac:dyDescent="0.25">
      <c r="A964" s="1">
        <v>15806</v>
      </c>
      <c r="B964" s="1" t="s">
        <v>918</v>
      </c>
      <c r="C964" s="1">
        <v>15</v>
      </c>
      <c r="D964" s="1" t="s">
        <v>827</v>
      </c>
      <c r="E964" s="26">
        <f>VLOOKUP(A964,'Índice de capacidades'!$A$3:$AI$1124,34,FALSE)</f>
        <v>32.309344335902864</v>
      </c>
      <c r="F964" s="26">
        <f>VLOOKUP(A964,'Índice de riesgo'!$A$2:$T$1123,19,FALSE)</f>
        <v>6.0656024729617712</v>
      </c>
      <c r="G964" s="31">
        <f t="shared" si="30"/>
        <v>99.335616825907834</v>
      </c>
      <c r="H964" s="40">
        <f t="shared" si="31"/>
        <v>42.64855488544459</v>
      </c>
      <c r="I964" s="1">
        <v>963</v>
      </c>
    </row>
    <row r="965" spans="1:9" x14ac:dyDescent="0.25">
      <c r="A965" s="1">
        <v>5665</v>
      </c>
      <c r="B965" s="1" t="s">
        <v>1097</v>
      </c>
      <c r="C965" s="1">
        <v>5</v>
      </c>
      <c r="D965" s="1" t="s">
        <v>15</v>
      </c>
      <c r="E965" s="26">
        <f>VLOOKUP(A965,'Índice de capacidades'!$A$3:$AI$1124,34,FALSE)</f>
        <v>20.157563203513117</v>
      </c>
      <c r="F965" s="26">
        <f>VLOOKUP(A965,'Índice de riesgo'!$A$2:$T$1123,19,FALSE)</f>
        <v>2.6640606434768856</v>
      </c>
      <c r="G965" s="31">
        <f t="shared" si="30"/>
        <v>99.401269834546738</v>
      </c>
      <c r="H965" s="40">
        <f t="shared" si="31"/>
        <v>42.610650103233816</v>
      </c>
      <c r="I965" s="1">
        <v>964</v>
      </c>
    </row>
    <row r="966" spans="1:9" x14ac:dyDescent="0.25">
      <c r="A966" s="1">
        <v>76606</v>
      </c>
      <c r="B966" s="1" t="s">
        <v>878</v>
      </c>
      <c r="C966" s="1">
        <v>76</v>
      </c>
      <c r="D966" s="1" t="s">
        <v>57</v>
      </c>
      <c r="E966" s="26">
        <f>VLOOKUP(A966,'Índice de capacidades'!$A$3:$AI$1124,34,FALSE)</f>
        <v>17.209151669237851</v>
      </c>
      <c r="F966" s="26">
        <f>VLOOKUP(A966,'Índice de riesgo'!$A$2:$T$1123,19,FALSE)</f>
        <v>2.0890666682736274</v>
      </c>
      <c r="G966" s="31">
        <f t="shared" si="30"/>
        <v>99.411798932845983</v>
      </c>
      <c r="H966" s="40">
        <f t="shared" si="31"/>
        <v>42.604571125496413</v>
      </c>
      <c r="I966" s="1">
        <v>965</v>
      </c>
    </row>
    <row r="967" spans="1:9" x14ac:dyDescent="0.25">
      <c r="A967" s="1">
        <v>5893</v>
      </c>
      <c r="B967" s="1" t="s">
        <v>1101</v>
      </c>
      <c r="C967" s="1">
        <v>5</v>
      </c>
      <c r="D967" s="1" t="s">
        <v>15</v>
      </c>
      <c r="E967" s="26">
        <f>VLOOKUP(A967,'Índice de capacidades'!$A$3:$AI$1124,34,FALSE)</f>
        <v>45.491633634353974</v>
      </c>
      <c r="F967" s="26">
        <f>VLOOKUP(A967,'Índice de riesgo'!$A$2:$T$1123,19,FALSE)</f>
        <v>11.586478540357415</v>
      </c>
      <c r="G967" s="31">
        <f t="shared" si="30"/>
        <v>99.4305763214564</v>
      </c>
      <c r="H967" s="40">
        <f t="shared" si="31"/>
        <v>42.593729995127518</v>
      </c>
      <c r="I967" s="1">
        <v>966</v>
      </c>
    </row>
    <row r="968" spans="1:9" x14ac:dyDescent="0.25">
      <c r="A968" s="1">
        <v>23574</v>
      </c>
      <c r="B968" s="1" t="s">
        <v>1035</v>
      </c>
      <c r="C968" s="1">
        <v>23</v>
      </c>
      <c r="D968" s="1" t="s">
        <v>410</v>
      </c>
      <c r="E968" s="26">
        <f>VLOOKUP(A968,'Índice de capacidades'!$A$3:$AI$1124,34,FALSE)</f>
        <v>4.5013952958600365</v>
      </c>
      <c r="F968" s="26">
        <f>VLOOKUP(A968,'Índice de riesgo'!$A$2:$T$1123,19,FALSE)</f>
        <v>0.66172536913618252</v>
      </c>
      <c r="G968" s="31">
        <f t="shared" si="30"/>
        <v>99.440210007051547</v>
      </c>
      <c r="H968" s="40">
        <f t="shared" si="31"/>
        <v>42.588167984155866</v>
      </c>
      <c r="I968" s="1">
        <v>967</v>
      </c>
    </row>
    <row r="969" spans="1:9" x14ac:dyDescent="0.25">
      <c r="A969" s="1">
        <v>63190</v>
      </c>
      <c r="B969" s="1" t="s">
        <v>708</v>
      </c>
      <c r="C969" s="1">
        <v>63</v>
      </c>
      <c r="D969" s="1" t="s">
        <v>1184</v>
      </c>
      <c r="E969" s="26">
        <f>VLOOKUP(A969,'Índice de capacidades'!$A$3:$AI$1124,34,FALSE)</f>
        <v>25.778867883076945</v>
      </c>
      <c r="F969" s="26">
        <f>VLOOKUP(A969,'Índice de riesgo'!$A$2:$T$1123,19,FALSE)</f>
        <v>3.9432027934734348</v>
      </c>
      <c r="G969" s="31">
        <f t="shared" si="30"/>
        <v>99.45581088558329</v>
      </c>
      <c r="H969" s="40">
        <f t="shared" si="31"/>
        <v>42.579160812735971</v>
      </c>
      <c r="I969" s="1">
        <v>968</v>
      </c>
    </row>
    <row r="970" spans="1:9" x14ac:dyDescent="0.25">
      <c r="A970" s="1">
        <v>68689</v>
      </c>
      <c r="B970" s="1" t="s">
        <v>923</v>
      </c>
      <c r="C970" s="1">
        <v>68</v>
      </c>
      <c r="D970" s="1" t="s">
        <v>350</v>
      </c>
      <c r="E970" s="26">
        <f>VLOOKUP(A970,'Índice de capacidades'!$A$3:$AI$1124,34,FALSE)</f>
        <v>40.578207352020783</v>
      </c>
      <c r="F970" s="26">
        <f>VLOOKUP(A970,'Índice de riesgo'!$A$2:$T$1123,19,FALSE)</f>
        <v>9.1148598479617338</v>
      </c>
      <c r="G970" s="31">
        <f t="shared" si="30"/>
        <v>99.532404835607338</v>
      </c>
      <c r="H970" s="40">
        <f t="shared" si="31"/>
        <v>42.534939275071295</v>
      </c>
      <c r="I970" s="1">
        <v>969</v>
      </c>
    </row>
    <row r="971" spans="1:9" x14ac:dyDescent="0.25">
      <c r="A971" s="1">
        <v>5659</v>
      </c>
      <c r="B971" s="1" t="s">
        <v>1029</v>
      </c>
      <c r="C971" s="1">
        <v>5</v>
      </c>
      <c r="D971" s="1" t="s">
        <v>15</v>
      </c>
      <c r="E971" s="26">
        <f>VLOOKUP(A971,'Índice de capacidades'!$A$3:$AI$1124,34,FALSE)</f>
        <v>8.0270265253921895</v>
      </c>
      <c r="F971" s="26">
        <f>VLOOKUP(A971,'Índice de riesgo'!$A$2:$T$1123,19,FALSE)</f>
        <v>0.75957617120280718</v>
      </c>
      <c r="G971" s="31">
        <f t="shared" si="30"/>
        <v>99.564526195621738</v>
      </c>
      <c r="H971" s="40">
        <f t="shared" si="31"/>
        <v>42.516393999220234</v>
      </c>
      <c r="I971" s="1">
        <v>970</v>
      </c>
    </row>
    <row r="972" spans="1:9" x14ac:dyDescent="0.25">
      <c r="A972" s="1">
        <v>27361</v>
      </c>
      <c r="B972" s="1" t="s">
        <v>444</v>
      </c>
      <c r="C972" s="1">
        <v>27</v>
      </c>
      <c r="D972" s="1" t="s">
        <v>1145</v>
      </c>
      <c r="E972" s="26">
        <f>VLOOKUP(A972,'Índice de capacidades'!$A$3:$AI$1124,34,FALSE)</f>
        <v>24.327112791078935</v>
      </c>
      <c r="F972" s="26">
        <f>VLOOKUP(A972,'Índice de riesgo'!$A$2:$T$1123,19,FALSE)</f>
        <v>3.4328730654390336</v>
      </c>
      <c r="G972" s="31">
        <f t="shared" si="30"/>
        <v>99.584227773003718</v>
      </c>
      <c r="H972" s="40">
        <f t="shared" si="31"/>
        <v>42.505019288215294</v>
      </c>
      <c r="I972" s="1">
        <v>971</v>
      </c>
    </row>
    <row r="973" spans="1:9" x14ac:dyDescent="0.25">
      <c r="A973" s="1">
        <v>85410</v>
      </c>
      <c r="B973" s="1" t="s">
        <v>667</v>
      </c>
      <c r="C973" s="1">
        <v>85</v>
      </c>
      <c r="D973" s="1" t="s">
        <v>114</v>
      </c>
      <c r="E973" s="26">
        <f>VLOOKUP(A973,'Índice de capacidades'!$A$3:$AI$1124,34,FALSE)</f>
        <v>57.37342623695406</v>
      </c>
      <c r="F973" s="26">
        <f>VLOOKUP(A973,'Índice de riesgo'!$A$2:$T$1123,19,FALSE)</f>
        <v>18.558974311594049</v>
      </c>
      <c r="G973" s="31">
        <f t="shared" si="30"/>
        <v>99.621035446068348</v>
      </c>
      <c r="H973" s="40">
        <f t="shared" si="31"/>
        <v>42.483768368263185</v>
      </c>
      <c r="I973" s="1">
        <v>972</v>
      </c>
    </row>
    <row r="974" spans="1:9" x14ac:dyDescent="0.25">
      <c r="A974" s="1">
        <v>13244</v>
      </c>
      <c r="B974" s="1" t="s">
        <v>990</v>
      </c>
      <c r="C974" s="1">
        <v>13</v>
      </c>
      <c r="D974" s="1" t="s">
        <v>222</v>
      </c>
      <c r="E974" s="26">
        <f>VLOOKUP(A974,'Índice de capacidades'!$A$3:$AI$1124,34,FALSE)</f>
        <v>21.122201285327126</v>
      </c>
      <c r="F974" s="26">
        <f>VLOOKUP(A974,'Índice de riesgo'!$A$2:$T$1123,19,FALSE)</f>
        <v>2.628703532226822</v>
      </c>
      <c r="G974" s="31">
        <f t="shared" si="30"/>
        <v>99.635921047345434</v>
      </c>
      <c r="H974" s="40">
        <f t="shared" si="31"/>
        <v>42.475174162358812</v>
      </c>
      <c r="I974" s="1">
        <v>973</v>
      </c>
    </row>
    <row r="975" spans="1:9" x14ac:dyDescent="0.25">
      <c r="A975" s="1">
        <v>5376</v>
      </c>
      <c r="B975" s="1" t="s">
        <v>443</v>
      </c>
      <c r="C975" s="1">
        <v>5</v>
      </c>
      <c r="D975" s="1" t="s">
        <v>15</v>
      </c>
      <c r="E975" s="26">
        <f>VLOOKUP(A975,'Índice de capacidades'!$A$3:$AI$1124,34,FALSE)</f>
        <v>38.755890208136847</v>
      </c>
      <c r="F975" s="26">
        <f>VLOOKUP(A975,'Índice de riesgo'!$A$2:$T$1123,19,FALSE)</f>
        <v>8.1928503162950879</v>
      </c>
      <c r="G975" s="31">
        <f t="shared" si="30"/>
        <v>99.652254158505386</v>
      </c>
      <c r="H975" s="40">
        <f t="shared" si="31"/>
        <v>42.465744236233917</v>
      </c>
      <c r="I975" s="1">
        <v>974</v>
      </c>
    </row>
    <row r="976" spans="1:9" x14ac:dyDescent="0.25">
      <c r="A976" s="1">
        <v>5051</v>
      </c>
      <c r="B976" s="1" t="s">
        <v>1010</v>
      </c>
      <c r="C976" s="1">
        <v>5</v>
      </c>
      <c r="D976" s="1" t="s">
        <v>15</v>
      </c>
      <c r="E976" s="26">
        <f>VLOOKUP(A976,'Índice de capacidades'!$A$3:$AI$1124,34,FALSE)</f>
        <v>18.069297162273426</v>
      </c>
      <c r="F976" s="26">
        <f>VLOOKUP(A976,'Índice de riesgo'!$A$2:$T$1123,19,FALSE)</f>
        <v>1.887365437084517</v>
      </c>
      <c r="G976" s="31">
        <f t="shared" si="30"/>
        <v>99.76266115543801</v>
      </c>
      <c r="H976" s="40">
        <f t="shared" si="31"/>
        <v>42.402000726834444</v>
      </c>
      <c r="I976" s="1">
        <v>975</v>
      </c>
    </row>
    <row r="977" spans="1:9" x14ac:dyDescent="0.25">
      <c r="A977" s="1">
        <v>97889</v>
      </c>
      <c r="B977" s="1" t="s">
        <v>1038</v>
      </c>
      <c r="C977" s="1">
        <v>97</v>
      </c>
      <c r="D977" s="1" t="s">
        <v>922</v>
      </c>
      <c r="E977" s="26">
        <f>VLOOKUP(A977,'Índice de capacidades'!$A$3:$AI$1124,34,FALSE)</f>
        <v>8.3333333333333321</v>
      </c>
      <c r="F977" s="26">
        <f>VLOOKUP(A977,'Índice de riesgo'!$A$2:$T$1123,19,FALSE)</f>
        <v>0.51310533562155991</v>
      </c>
      <c r="G977" s="31">
        <f t="shared" si="30"/>
        <v>99.835297637687134</v>
      </c>
      <c r="H977" s="40">
        <f t="shared" si="31"/>
        <v>42.360064034254918</v>
      </c>
      <c r="I977" s="1">
        <v>976</v>
      </c>
    </row>
    <row r="978" spans="1:9" x14ac:dyDescent="0.25">
      <c r="A978" s="1">
        <v>73275</v>
      </c>
      <c r="B978" s="1" t="s">
        <v>981</v>
      </c>
      <c r="C978" s="1">
        <v>73</v>
      </c>
      <c r="D978" s="1" t="s">
        <v>35</v>
      </c>
      <c r="E978" s="26">
        <f>VLOOKUP(A978,'Índice de capacidades'!$A$3:$AI$1124,34,FALSE)</f>
        <v>23.929413321725825</v>
      </c>
      <c r="F978" s="26">
        <f>VLOOKUP(A978,'Índice de riesgo'!$A$2:$T$1123,19,FALSE)</f>
        <v>3.0613636698189768</v>
      </c>
      <c r="G978" s="31">
        <f t="shared" si="30"/>
        <v>99.84846536365535</v>
      </c>
      <c r="H978" s="40">
        <f t="shared" si="31"/>
        <v>42.352461644122549</v>
      </c>
      <c r="I978" s="1">
        <v>977</v>
      </c>
    </row>
    <row r="979" spans="1:9" x14ac:dyDescent="0.25">
      <c r="A979" s="1">
        <v>95001</v>
      </c>
      <c r="B979" s="1" t="s">
        <v>964</v>
      </c>
      <c r="C979" s="1">
        <v>95</v>
      </c>
      <c r="D979" s="1" t="s">
        <v>965</v>
      </c>
      <c r="E979" s="26">
        <f>VLOOKUP(A979,'Índice de capacidades'!$A$3:$AI$1124,34,FALSE)</f>
        <v>26.541062740201461</v>
      </c>
      <c r="F979" s="26">
        <f>VLOOKUP(A979,'Índice de riesgo'!$A$2:$T$1123,19,FALSE)</f>
        <v>3.7361152304267216</v>
      </c>
      <c r="G979" s="31">
        <f t="shared" si="30"/>
        <v>99.855713518601391</v>
      </c>
      <c r="H979" s="40">
        <f t="shared" si="31"/>
        <v>42.348276919913332</v>
      </c>
      <c r="I979" s="1">
        <v>978</v>
      </c>
    </row>
    <row r="980" spans="1:9" x14ac:dyDescent="0.25">
      <c r="A980" s="1">
        <v>76036</v>
      </c>
      <c r="B980" s="1" t="s">
        <v>890</v>
      </c>
      <c r="C980" s="1">
        <v>76</v>
      </c>
      <c r="D980" s="1" t="s">
        <v>57</v>
      </c>
      <c r="E980" s="26">
        <f>VLOOKUP(A980,'Índice de capacidades'!$A$3:$AI$1124,34,FALSE)</f>
        <v>39.625786111331657</v>
      </c>
      <c r="F980" s="26">
        <f>VLOOKUP(A980,'Índice de riesgo'!$A$2:$T$1123,19,FALSE)</f>
        <v>8.3049719475035637</v>
      </c>
      <c r="G980" s="31">
        <f t="shared" si="30"/>
        <v>99.890845899357132</v>
      </c>
      <c r="H980" s="40">
        <f t="shared" si="31"/>
        <v>42.327993230426728</v>
      </c>
      <c r="I980" s="1">
        <v>979</v>
      </c>
    </row>
    <row r="981" spans="1:9" x14ac:dyDescent="0.25">
      <c r="A981" s="1">
        <v>5674</v>
      </c>
      <c r="B981" s="1" t="s">
        <v>516</v>
      </c>
      <c r="C981" s="1">
        <v>5</v>
      </c>
      <c r="D981" s="1" t="s">
        <v>15</v>
      </c>
      <c r="E981" s="26">
        <f>VLOOKUP(A981,'Índice de capacidades'!$A$3:$AI$1124,34,FALSE)</f>
        <v>31.192978280474893</v>
      </c>
      <c r="F981" s="26">
        <f>VLOOKUP(A981,'Índice de riesgo'!$A$2:$T$1123,19,FALSE)</f>
        <v>5.017312735742248</v>
      </c>
      <c r="G981" s="31">
        <f t="shared" si="30"/>
        <v>99.973560374460845</v>
      </c>
      <c r="H981" s="40">
        <f t="shared" si="31"/>
        <v>42.280238005959724</v>
      </c>
      <c r="I981" s="1">
        <v>980</v>
      </c>
    </row>
    <row r="982" spans="1:9" x14ac:dyDescent="0.25">
      <c r="A982" s="1">
        <v>19533</v>
      </c>
      <c r="B982" s="1" t="s">
        <v>911</v>
      </c>
      <c r="C982" s="1">
        <v>19</v>
      </c>
      <c r="D982" s="1" t="s">
        <v>80</v>
      </c>
      <c r="E982" s="26">
        <f>VLOOKUP(A982,'Índice de capacidades'!$A$3:$AI$1124,34,FALSE)</f>
        <v>44.427163653271364</v>
      </c>
      <c r="F982" s="26">
        <f>VLOOKUP(A982,'Índice de riesgo'!$A$2:$T$1123,19,FALSE)</f>
        <v>10.355280460754468</v>
      </c>
      <c r="G982" s="31">
        <f t="shared" si="30"/>
        <v>100.04973069201408</v>
      </c>
      <c r="H982" s="40">
        <f t="shared" si="31"/>
        <v>42.236261052616108</v>
      </c>
      <c r="I982" s="1">
        <v>981</v>
      </c>
    </row>
    <row r="983" spans="1:9" x14ac:dyDescent="0.25">
      <c r="A983" s="1">
        <v>20710</v>
      </c>
      <c r="B983" s="1" t="s">
        <v>875</v>
      </c>
      <c r="C983" s="1">
        <v>20</v>
      </c>
      <c r="D983" s="1" t="s">
        <v>28</v>
      </c>
      <c r="E983" s="26">
        <f>VLOOKUP(A983,'Índice de capacidades'!$A$3:$AI$1124,34,FALSE)</f>
        <v>26.344670827797323</v>
      </c>
      <c r="F983" s="26">
        <f>VLOOKUP(A983,'Índice de riesgo'!$A$2:$T$1123,19,FALSE)</f>
        <v>3.4710246549028532</v>
      </c>
      <c r="G983" s="31">
        <f t="shared" si="30"/>
        <v>100.05940616553433</v>
      </c>
      <c r="H983" s="40">
        <f t="shared" si="31"/>
        <v>42.230674915374657</v>
      </c>
      <c r="I983" s="1">
        <v>982</v>
      </c>
    </row>
    <row r="984" spans="1:9" x14ac:dyDescent="0.25">
      <c r="A984" s="1">
        <v>86569</v>
      </c>
      <c r="B984" s="1" t="s">
        <v>1017</v>
      </c>
      <c r="C984" s="1">
        <v>86</v>
      </c>
      <c r="D984" s="1" t="s">
        <v>513</v>
      </c>
      <c r="E984" s="26">
        <f>VLOOKUP(A984,'Índice de capacidades'!$A$3:$AI$1124,34,FALSE)</f>
        <v>16.491264052711564</v>
      </c>
      <c r="F984" s="26">
        <f>VLOOKUP(A984,'Índice de riesgo'!$A$2:$T$1123,19,FALSE)</f>
        <v>1.246360572823644</v>
      </c>
      <c r="G984" s="31">
        <f t="shared" si="30"/>
        <v>100.12114207383482</v>
      </c>
      <c r="H984" s="40">
        <f t="shared" si="31"/>
        <v>42.195031672098708</v>
      </c>
      <c r="I984" s="1">
        <v>983</v>
      </c>
    </row>
    <row r="985" spans="1:9" x14ac:dyDescent="0.25">
      <c r="A985" s="1">
        <v>73349</v>
      </c>
      <c r="B985" s="1" t="s">
        <v>954</v>
      </c>
      <c r="C985" s="1">
        <v>73</v>
      </c>
      <c r="D985" s="1" t="s">
        <v>35</v>
      </c>
      <c r="E985" s="26">
        <f>VLOOKUP(A985,'Índice de capacidades'!$A$3:$AI$1124,34,FALSE)</f>
        <v>29.679877336598793</v>
      </c>
      <c r="F985" s="26">
        <f>VLOOKUP(A985,'Índice de riesgo'!$A$2:$T$1123,19,FALSE)</f>
        <v>4.3547196170184295</v>
      </c>
      <c r="G985" s="31">
        <f t="shared" si="30"/>
        <v>100.14446953404222</v>
      </c>
      <c r="H985" s="40">
        <f t="shared" si="31"/>
        <v>42.181563556668443</v>
      </c>
      <c r="I985" s="1">
        <v>984</v>
      </c>
    </row>
    <row r="986" spans="1:9" x14ac:dyDescent="0.25">
      <c r="A986" s="1">
        <v>50287</v>
      </c>
      <c r="B986" s="1" t="s">
        <v>1006</v>
      </c>
      <c r="C986" s="1">
        <v>50</v>
      </c>
      <c r="D986" s="1" t="s">
        <v>145</v>
      </c>
      <c r="E986" s="26">
        <f>VLOOKUP(A986,'Índice de capacidades'!$A$3:$AI$1124,34,FALSE)</f>
        <v>20.214492669492916</v>
      </c>
      <c r="F986" s="26">
        <f>VLOOKUP(A986,'Índice de riesgo'!$A$2:$T$1123,19,FALSE)</f>
        <v>1.9130048746044452</v>
      </c>
      <c r="G986" s="31">
        <f t="shared" si="30"/>
        <v>100.14831165134215</v>
      </c>
      <c r="H986" s="40">
        <f t="shared" si="31"/>
        <v>42.179345309211072</v>
      </c>
      <c r="I986" s="1">
        <v>985</v>
      </c>
    </row>
    <row r="987" spans="1:9" x14ac:dyDescent="0.25">
      <c r="A987" s="1">
        <v>50001</v>
      </c>
      <c r="B987" s="1" t="s">
        <v>916</v>
      </c>
      <c r="C987" s="1">
        <v>50</v>
      </c>
      <c r="D987" s="1" t="s">
        <v>145</v>
      </c>
      <c r="E987" s="26">
        <f>VLOOKUP(A987,'Índice de capacidades'!$A$3:$AI$1124,34,FALSE)</f>
        <v>35.73145177364821</v>
      </c>
      <c r="F987" s="26">
        <f>VLOOKUP(A987,'Índice de riesgo'!$A$2:$T$1123,19,FALSE)</f>
        <v>6.3436743288586657</v>
      </c>
      <c r="G987" s="31">
        <f t="shared" si="30"/>
        <v>100.24092968479211</v>
      </c>
      <c r="H987" s="40">
        <f t="shared" si="31"/>
        <v>42.125872262666931</v>
      </c>
      <c r="I987" s="1">
        <v>986</v>
      </c>
    </row>
    <row r="988" spans="1:9" x14ac:dyDescent="0.25">
      <c r="A988" s="1">
        <v>63401</v>
      </c>
      <c r="B988" s="1" t="s">
        <v>745</v>
      </c>
      <c r="C988" s="1">
        <v>63</v>
      </c>
      <c r="D988" s="1" t="s">
        <v>1184</v>
      </c>
      <c r="E988" s="26">
        <f>VLOOKUP(A988,'Índice de capacidades'!$A$3:$AI$1124,34,FALSE)</f>
        <v>20.748286173331056</v>
      </c>
      <c r="F988" s="26">
        <f>VLOOKUP(A988,'Índice de riesgo'!$A$2:$T$1123,19,FALSE)</f>
        <v>1.8768409250263547</v>
      </c>
      <c r="G988" s="31">
        <f t="shared" si="30"/>
        <v>100.2927999708006</v>
      </c>
      <c r="H988" s="40">
        <f t="shared" si="31"/>
        <v>42.09592493907698</v>
      </c>
      <c r="I988" s="1">
        <v>987</v>
      </c>
    </row>
    <row r="989" spans="1:9" x14ac:dyDescent="0.25">
      <c r="A989" s="1">
        <v>17380</v>
      </c>
      <c r="B989" s="1" t="s">
        <v>936</v>
      </c>
      <c r="C989" s="1">
        <v>17</v>
      </c>
      <c r="D989" s="1" t="s">
        <v>96</v>
      </c>
      <c r="E989" s="26">
        <f>VLOOKUP(A989,'Índice de capacidades'!$A$3:$AI$1124,34,FALSE)</f>
        <v>32.523351170881632</v>
      </c>
      <c r="F989" s="26">
        <f>VLOOKUP(A989,'Índice de riesgo'!$A$2:$T$1123,19,FALSE)</f>
        <v>5.1169346249825507</v>
      </c>
      <c r="G989" s="31">
        <f t="shared" si="30"/>
        <v>100.30236520812619</v>
      </c>
      <c r="H989" s="40">
        <f t="shared" si="31"/>
        <v>42.090402446732192</v>
      </c>
      <c r="I989" s="1">
        <v>988</v>
      </c>
    </row>
    <row r="990" spans="1:9" x14ac:dyDescent="0.25">
      <c r="A990" s="1">
        <v>70233</v>
      </c>
      <c r="B990" s="1" t="s">
        <v>1073</v>
      </c>
      <c r="C990" s="1">
        <v>70</v>
      </c>
      <c r="D990" s="1" t="s">
        <v>214</v>
      </c>
      <c r="E990" s="26">
        <f>VLOOKUP(A990,'Índice de capacidades'!$A$3:$AI$1124,34,FALSE)</f>
        <v>7.9610055601850789</v>
      </c>
      <c r="F990" s="26">
        <f>VLOOKUP(A990,'Índice de riesgo'!$A$2:$T$1123,19,FALSE)</f>
        <v>0</v>
      </c>
      <c r="G990" s="31">
        <f t="shared" si="30"/>
        <v>100.31638754226199</v>
      </c>
      <c r="H990" s="40">
        <f t="shared" si="31"/>
        <v>42.082306648344215</v>
      </c>
      <c r="I990" s="1">
        <v>989</v>
      </c>
    </row>
    <row r="991" spans="1:9" x14ac:dyDescent="0.25">
      <c r="A991" s="1">
        <v>23660</v>
      </c>
      <c r="B991" s="1" t="s">
        <v>1133</v>
      </c>
      <c r="C991" s="1">
        <v>23</v>
      </c>
      <c r="D991" s="1" t="s">
        <v>410</v>
      </c>
      <c r="E991" s="26">
        <f>VLOOKUP(A991,'Índice de capacidades'!$A$3:$AI$1124,34,FALSE)</f>
        <v>14.221171797279428</v>
      </c>
      <c r="F991" s="26">
        <f>VLOOKUP(A991,'Índice de riesgo'!$A$2:$T$1123,19,FALSE)</f>
        <v>0.67060317374091927</v>
      </c>
      <c r="G991" s="31">
        <f t="shared" si="30"/>
        <v>100.3422682679447</v>
      </c>
      <c r="H991" s="40">
        <f t="shared" si="31"/>
        <v>42.067364404404486</v>
      </c>
      <c r="I991" s="1">
        <v>990</v>
      </c>
    </row>
    <row r="992" spans="1:9" x14ac:dyDescent="0.25">
      <c r="A992" s="1">
        <v>8560</v>
      </c>
      <c r="B992" s="1" t="s">
        <v>1062</v>
      </c>
      <c r="C992" s="1">
        <v>8</v>
      </c>
      <c r="D992" s="1" t="s">
        <v>1102</v>
      </c>
      <c r="E992" s="26">
        <f>VLOOKUP(A992,'Índice de capacidades'!$A$3:$AI$1124,34,FALSE)</f>
        <v>8.4483914797884641</v>
      </c>
      <c r="F992" s="26">
        <f>VLOOKUP(A992,'Índice de riesgo'!$A$2:$T$1123,19,FALSE)</f>
        <v>0</v>
      </c>
      <c r="G992" s="31">
        <f t="shared" si="30"/>
        <v>100.35624205098436</v>
      </c>
      <c r="H992" s="40">
        <f t="shared" si="31"/>
        <v>42.059296637004941</v>
      </c>
      <c r="I992" s="1">
        <v>991</v>
      </c>
    </row>
    <row r="993" spans="1:9" x14ac:dyDescent="0.25">
      <c r="A993" s="1">
        <v>70400</v>
      </c>
      <c r="B993" s="1" t="s">
        <v>348</v>
      </c>
      <c r="C993" s="1">
        <v>70</v>
      </c>
      <c r="D993" s="1" t="s">
        <v>214</v>
      </c>
      <c r="E993" s="26">
        <f>VLOOKUP(A993,'Índice de capacidades'!$A$3:$AI$1124,34,FALSE)</f>
        <v>14.181253794242659</v>
      </c>
      <c r="F993" s="26">
        <f>VLOOKUP(A993,'Índice de riesgo'!$A$2:$T$1123,19,FALSE)</f>
        <v>0.64159110111155393</v>
      </c>
      <c r="G993" s="31">
        <f t="shared" si="30"/>
        <v>100.36533952563222</v>
      </c>
      <c r="H993" s="40">
        <f t="shared" si="31"/>
        <v>42.054044207568055</v>
      </c>
      <c r="I993" s="1">
        <v>992</v>
      </c>
    </row>
    <row r="994" spans="1:9" x14ac:dyDescent="0.25">
      <c r="A994" s="1">
        <v>23672</v>
      </c>
      <c r="B994" s="1" t="s">
        <v>1022</v>
      </c>
      <c r="C994" s="1">
        <v>23</v>
      </c>
      <c r="D994" s="1" t="s">
        <v>410</v>
      </c>
      <c r="E994" s="26">
        <f>VLOOKUP(A994,'Índice de capacidades'!$A$3:$AI$1124,34,FALSE)</f>
        <v>16.964761332152587</v>
      </c>
      <c r="F994" s="26">
        <f>VLOOKUP(A994,'Índice de riesgo'!$A$2:$T$1123,19,FALSE)</f>
        <v>1.0774340236377746</v>
      </c>
      <c r="G994" s="31">
        <f t="shared" si="30"/>
        <v>100.36671353792867</v>
      </c>
      <c r="H994" s="40">
        <f t="shared" si="31"/>
        <v>42.053250921198824</v>
      </c>
      <c r="I994" s="1">
        <v>993</v>
      </c>
    </row>
    <row r="995" spans="1:9" x14ac:dyDescent="0.25">
      <c r="A995" s="1">
        <v>70418</v>
      </c>
      <c r="B995" s="1" t="s">
        <v>1052</v>
      </c>
      <c r="C995" s="1">
        <v>70</v>
      </c>
      <c r="D995" s="1" t="s">
        <v>214</v>
      </c>
      <c r="E995" s="26">
        <f>VLOOKUP(A995,'Índice de capacidades'!$A$3:$AI$1124,34,FALSE)</f>
        <v>9.7548979230422557</v>
      </c>
      <c r="F995" s="26">
        <f>VLOOKUP(A995,'Índice de riesgo'!$A$2:$T$1123,19,FALSE)</f>
        <v>0.10699475308484643</v>
      </c>
      <c r="G995" s="31">
        <f t="shared" si="30"/>
        <v>100.36817488999783</v>
      </c>
      <c r="H995" s="40">
        <f t="shared" si="31"/>
        <v>42.052407209188317</v>
      </c>
      <c r="I995" s="1">
        <v>994</v>
      </c>
    </row>
    <row r="996" spans="1:9" x14ac:dyDescent="0.25">
      <c r="A996" s="1">
        <v>73055</v>
      </c>
      <c r="B996" s="1" t="s">
        <v>1194</v>
      </c>
      <c r="C996" s="1">
        <v>73</v>
      </c>
      <c r="D996" s="1" t="s">
        <v>35</v>
      </c>
      <c r="E996" s="26">
        <f>VLOOKUP(A996,'Índice de capacidades'!$A$3:$AI$1124,34,FALSE)</f>
        <v>30.963668769421542</v>
      </c>
      <c r="F996" s="26">
        <f>VLOOKUP(A996,'Índice de riesgo'!$A$2:$T$1123,19,FALSE)</f>
        <v>4.5223120884272463</v>
      </c>
      <c r="G996" s="31">
        <f t="shared" si="30"/>
        <v>100.37299274507131</v>
      </c>
      <c r="H996" s="40">
        <f t="shared" si="31"/>
        <v>42.049625619264717</v>
      </c>
      <c r="I996" s="1">
        <v>995</v>
      </c>
    </row>
    <row r="997" spans="1:9" x14ac:dyDescent="0.25">
      <c r="A997" s="1">
        <v>76845</v>
      </c>
      <c r="B997" s="1" t="s">
        <v>630</v>
      </c>
      <c r="C997" s="1">
        <v>76</v>
      </c>
      <c r="D997" s="1" t="s">
        <v>57</v>
      </c>
      <c r="E997" s="26">
        <f>VLOOKUP(A997,'Índice de capacidades'!$A$3:$AI$1124,34,FALSE)</f>
        <v>32.678041928850377</v>
      </c>
      <c r="F997" s="26">
        <f>VLOOKUP(A997,'Índice de riesgo'!$A$2:$T$1123,19,FALSE)</f>
        <v>5.0891574241033002</v>
      </c>
      <c r="G997" s="31">
        <f t="shared" si="30"/>
        <v>100.37889450860847</v>
      </c>
      <c r="H997" s="40">
        <f t="shared" si="31"/>
        <v>42.046218234497857</v>
      </c>
      <c r="I997" s="1">
        <v>996</v>
      </c>
    </row>
    <row r="998" spans="1:9" x14ac:dyDescent="0.25">
      <c r="A998" s="1">
        <v>8638</v>
      </c>
      <c r="B998" s="1" t="s">
        <v>126</v>
      </c>
      <c r="C998" s="1">
        <v>8</v>
      </c>
      <c r="D998" s="1" t="s">
        <v>1102</v>
      </c>
      <c r="E998" s="26">
        <f>VLOOKUP(A998,'Índice de capacidades'!$A$3:$AI$1124,34,FALSE)</f>
        <v>19.281938327879857</v>
      </c>
      <c r="F998" s="26">
        <f>VLOOKUP(A998,'Índice de riesgo'!$A$2:$T$1123,19,FALSE)</f>
        <v>1.4559707718193342</v>
      </c>
      <c r="G998" s="31">
        <f t="shared" si="30"/>
        <v>100.41274242945805</v>
      </c>
      <c r="H998" s="40">
        <f t="shared" si="31"/>
        <v>42.026676128283839</v>
      </c>
      <c r="I998" s="1">
        <v>997</v>
      </c>
    </row>
    <row r="999" spans="1:9" x14ac:dyDescent="0.25">
      <c r="A999" s="1">
        <v>23670</v>
      </c>
      <c r="B999" s="1" t="s">
        <v>1134</v>
      </c>
      <c r="C999" s="1">
        <v>23</v>
      </c>
      <c r="D999" s="1" t="s">
        <v>410</v>
      </c>
      <c r="E999" s="26">
        <f>VLOOKUP(A999,'Índice de capacidades'!$A$3:$AI$1124,34,FALSE)</f>
        <v>11.474413549564218</v>
      </c>
      <c r="F999" s="26">
        <f>VLOOKUP(A999,'Índice de riesgo'!$A$2:$T$1123,19,FALSE)</f>
        <v>0.11402498487249667</v>
      </c>
      <c r="G999" s="31">
        <f t="shared" si="30"/>
        <v>100.54287727645902</v>
      </c>
      <c r="H999" s="40">
        <f t="shared" si="31"/>
        <v>41.95154273933688</v>
      </c>
      <c r="I999" s="1">
        <v>998</v>
      </c>
    </row>
    <row r="1000" spans="1:9" x14ac:dyDescent="0.25">
      <c r="A1000" s="1">
        <v>23182</v>
      </c>
      <c r="B1000" s="1" t="s">
        <v>1132</v>
      </c>
      <c r="C1000" s="1">
        <v>23</v>
      </c>
      <c r="D1000" s="1" t="s">
        <v>410</v>
      </c>
      <c r="E1000" s="26">
        <f>VLOOKUP(A1000,'Índice de capacidades'!$A$3:$AI$1124,34,FALSE)</f>
        <v>11.549136301740818</v>
      </c>
      <c r="F1000" s="26">
        <f>VLOOKUP(A1000,'Índice de riesgo'!$A$2:$T$1123,19,FALSE)</f>
        <v>6.9534879461406116E-2</v>
      </c>
      <c r="G1000" s="31">
        <f t="shared" si="30"/>
        <v>100.59562817798481</v>
      </c>
      <c r="H1000" s="40">
        <f t="shared" si="31"/>
        <v>41.921086992140964</v>
      </c>
      <c r="I1000" s="1">
        <v>999</v>
      </c>
    </row>
    <row r="1001" spans="1:9" x14ac:dyDescent="0.25">
      <c r="A1001" s="1">
        <v>70670</v>
      </c>
      <c r="B1001" s="1" t="s">
        <v>1060</v>
      </c>
      <c r="C1001" s="1">
        <v>70</v>
      </c>
      <c r="D1001" s="1" t="s">
        <v>214</v>
      </c>
      <c r="E1001" s="26">
        <f>VLOOKUP(A1001,'Índice de capacidades'!$A$3:$AI$1124,34,FALSE)</f>
        <v>11.692881539465329</v>
      </c>
      <c r="F1001" s="26">
        <f>VLOOKUP(A1001,'Índice de riesgo'!$A$2:$T$1123,19,FALSE)</f>
        <v>6.0553559139462946E-3</v>
      </c>
      <c r="G1001" s="31">
        <f t="shared" si="30"/>
        <v>100.67528219071707</v>
      </c>
      <c r="H1001" s="40">
        <f t="shared" si="31"/>
        <v>41.875098726447959</v>
      </c>
      <c r="I1001" s="1">
        <v>1000</v>
      </c>
    </row>
    <row r="1002" spans="1:9" x14ac:dyDescent="0.25">
      <c r="A1002" s="1">
        <v>70702</v>
      </c>
      <c r="B1002" s="1" t="s">
        <v>1190</v>
      </c>
      <c r="C1002" s="1">
        <v>70</v>
      </c>
      <c r="D1002" s="1" t="s">
        <v>214</v>
      </c>
      <c r="E1002" s="26">
        <f>VLOOKUP(A1002,'Índice de capacidades'!$A$3:$AI$1124,34,FALSE)</f>
        <v>11.939788146177332</v>
      </c>
      <c r="F1002" s="26">
        <f>VLOOKUP(A1002,'Índice de riesgo'!$A$2:$T$1123,19,FALSE)</f>
        <v>9.5480147587561075E-4</v>
      </c>
      <c r="G1002" s="31">
        <f t="shared" si="30"/>
        <v>100.7093222179162</v>
      </c>
      <c r="H1002" s="40">
        <f t="shared" si="31"/>
        <v>41.855445707581332</v>
      </c>
      <c r="I1002" s="1">
        <v>1001</v>
      </c>
    </row>
    <row r="1003" spans="1:9" x14ac:dyDescent="0.25">
      <c r="A1003" s="1">
        <v>8675</v>
      </c>
      <c r="B1003" s="1" t="s">
        <v>1070</v>
      </c>
      <c r="C1003" s="1">
        <v>8</v>
      </c>
      <c r="D1003" s="1" t="s">
        <v>1102</v>
      </c>
      <c r="E1003" s="26">
        <f>VLOOKUP(A1003,'Índice de capacidades'!$A$3:$AI$1124,34,FALSE)</f>
        <v>12.051859465855488</v>
      </c>
      <c r="F1003" s="26">
        <f>VLOOKUP(A1003,'Índice de riesgo'!$A$2:$T$1123,19,FALSE)</f>
        <v>0</v>
      </c>
      <c r="G1003" s="31">
        <f t="shared" si="30"/>
        <v>100.72361846451274</v>
      </c>
      <c r="H1003" s="40">
        <f t="shared" si="31"/>
        <v>41.847191765760407</v>
      </c>
      <c r="I1003" s="1">
        <v>1002</v>
      </c>
    </row>
    <row r="1004" spans="1:9" x14ac:dyDescent="0.25">
      <c r="A1004" s="1">
        <v>13873</v>
      </c>
      <c r="B1004" s="1" t="s">
        <v>135</v>
      </c>
      <c r="C1004" s="1">
        <v>13</v>
      </c>
      <c r="D1004" s="1" t="s">
        <v>222</v>
      </c>
      <c r="E1004" s="26">
        <f>VLOOKUP(A1004,'Índice de capacidades'!$A$3:$AI$1124,34,FALSE)</f>
        <v>14.386075107720453</v>
      </c>
      <c r="F1004" s="26">
        <f>VLOOKUP(A1004,'Índice de riesgo'!$A$2:$T$1123,19,FALSE)</f>
        <v>0.25007619091473654</v>
      </c>
      <c r="G1004" s="31">
        <f t="shared" si="30"/>
        <v>100.78197486119871</v>
      </c>
      <c r="H1004" s="40">
        <f t="shared" si="31"/>
        <v>41.813499684424826</v>
      </c>
      <c r="I1004" s="1">
        <v>1003</v>
      </c>
    </row>
    <row r="1005" spans="1:9" x14ac:dyDescent="0.25">
      <c r="A1005" s="1">
        <v>70742</v>
      </c>
      <c r="B1005" s="1" t="s">
        <v>1191</v>
      </c>
      <c r="C1005" s="1">
        <v>70</v>
      </c>
      <c r="D1005" s="1" t="s">
        <v>214</v>
      </c>
      <c r="E1005" s="26">
        <f>VLOOKUP(A1005,'Índice de capacidades'!$A$3:$AI$1124,34,FALSE)</f>
        <v>12.621250579016962</v>
      </c>
      <c r="F1005" s="26">
        <f>VLOOKUP(A1005,'Índice de riesgo'!$A$2:$T$1123,19,FALSE)</f>
        <v>0</v>
      </c>
      <c r="G1005" s="31">
        <f t="shared" si="30"/>
        <v>100.79333294508291</v>
      </c>
      <c r="H1005" s="40">
        <f t="shared" si="31"/>
        <v>41.806942091636799</v>
      </c>
      <c r="I1005" s="1">
        <v>1004</v>
      </c>
    </row>
    <row r="1006" spans="1:9" x14ac:dyDescent="0.25">
      <c r="A1006" s="1">
        <v>8137</v>
      </c>
      <c r="B1006" s="1" t="s">
        <v>1063</v>
      </c>
      <c r="C1006" s="1">
        <v>8</v>
      </c>
      <c r="D1006" s="1" t="s">
        <v>1102</v>
      </c>
      <c r="E1006" s="26">
        <f>VLOOKUP(A1006,'Índice de capacidades'!$A$3:$AI$1124,34,FALSE)</f>
        <v>12.844826154473019</v>
      </c>
      <c r="F1006" s="26">
        <f>VLOOKUP(A1006,'Índice de riesgo'!$A$2:$T$1123,19,FALSE)</f>
        <v>0</v>
      </c>
      <c r="G1006" s="31">
        <f t="shared" si="30"/>
        <v>100.82157288466905</v>
      </c>
      <c r="H1006" s="40">
        <f t="shared" si="31"/>
        <v>41.790637754914847</v>
      </c>
      <c r="I1006" s="1">
        <v>1005</v>
      </c>
    </row>
    <row r="1007" spans="1:9" x14ac:dyDescent="0.25">
      <c r="A1007" s="1">
        <v>5237</v>
      </c>
      <c r="B1007" s="1" t="s">
        <v>1092</v>
      </c>
      <c r="C1007" s="1">
        <v>5</v>
      </c>
      <c r="D1007" s="1" t="s">
        <v>15</v>
      </c>
      <c r="E1007" s="26">
        <f>VLOOKUP(A1007,'Índice de capacidades'!$A$3:$AI$1124,34,FALSE)</f>
        <v>44.366637511513602</v>
      </c>
      <c r="F1007" s="26">
        <f>VLOOKUP(A1007,'Índice de riesgo'!$A$2:$T$1123,19,FALSE)</f>
        <v>9.4430974119292674</v>
      </c>
      <c r="G1007" s="31">
        <f t="shared" si="30"/>
        <v>100.84121741839185</v>
      </c>
      <c r="H1007" s="40">
        <f t="shared" si="31"/>
        <v>41.77929597808189</v>
      </c>
      <c r="I1007" s="1">
        <v>1006</v>
      </c>
    </row>
    <row r="1008" spans="1:9" x14ac:dyDescent="0.25">
      <c r="A1008" s="1">
        <v>76520</v>
      </c>
      <c r="B1008" s="1" t="s">
        <v>850</v>
      </c>
      <c r="C1008" s="1">
        <v>76</v>
      </c>
      <c r="D1008" s="1" t="s">
        <v>57</v>
      </c>
      <c r="E1008" s="26">
        <f>VLOOKUP(A1008,'Índice de capacidades'!$A$3:$AI$1124,34,FALSE)</f>
        <v>40.423253832797542</v>
      </c>
      <c r="F1008" s="26">
        <f>VLOOKUP(A1008,'Índice de riesgo'!$A$2:$T$1123,19,FALSE)</f>
        <v>7.5613546672928234</v>
      </c>
      <c r="G1008" s="31">
        <f t="shared" si="30"/>
        <v>100.89074586589598</v>
      </c>
      <c r="H1008" s="40">
        <f t="shared" si="31"/>
        <v>41.75070071558283</v>
      </c>
      <c r="I1008" s="1">
        <v>1007</v>
      </c>
    </row>
    <row r="1009" spans="1:9" x14ac:dyDescent="0.25">
      <c r="A1009" s="1">
        <v>8558</v>
      </c>
      <c r="B1009" s="1" t="s">
        <v>1072</v>
      </c>
      <c r="C1009" s="1">
        <v>8</v>
      </c>
      <c r="D1009" s="1" t="s">
        <v>1102</v>
      </c>
      <c r="E1009" s="26">
        <f>VLOOKUP(A1009,'Índice de capacidades'!$A$3:$AI$1124,34,FALSE)</f>
        <v>13.699480623756685</v>
      </c>
      <c r="F1009" s="26">
        <f>VLOOKUP(A1009,'Índice de riesgo'!$A$2:$T$1123,19,FALSE)</f>
        <v>0</v>
      </c>
      <c r="G1009" s="31">
        <f t="shared" si="30"/>
        <v>100.93401690887312</v>
      </c>
      <c r="H1009" s="40">
        <f t="shared" si="31"/>
        <v>41.725718167271864</v>
      </c>
      <c r="I1009" s="1">
        <v>1008</v>
      </c>
    </row>
    <row r="1010" spans="1:9" x14ac:dyDescent="0.25">
      <c r="A1010" s="1">
        <v>68307</v>
      </c>
      <c r="B1010" s="1" t="s">
        <v>881</v>
      </c>
      <c r="C1010" s="1">
        <v>68</v>
      </c>
      <c r="D1010" s="1" t="s">
        <v>350</v>
      </c>
      <c r="E1010" s="26">
        <f>VLOOKUP(A1010,'Índice de capacidades'!$A$3:$AI$1124,34,FALSE)</f>
        <v>47.618849226316421</v>
      </c>
      <c r="F1010" s="26">
        <f>VLOOKUP(A1010,'Índice de riesgo'!$A$2:$T$1123,19,FALSE)</f>
        <v>11.002436560176621</v>
      </c>
      <c r="G1010" s="31">
        <f t="shared" si="30"/>
        <v>100.93622293242423</v>
      </c>
      <c r="H1010" s="40">
        <f t="shared" si="31"/>
        <v>41.724444518980796</v>
      </c>
      <c r="I1010" s="1">
        <v>1009</v>
      </c>
    </row>
    <row r="1011" spans="1:9" x14ac:dyDescent="0.25">
      <c r="A1011" s="1">
        <v>8141</v>
      </c>
      <c r="B1011" s="1" t="s">
        <v>1023</v>
      </c>
      <c r="C1011" s="1">
        <v>8</v>
      </c>
      <c r="D1011" s="1" t="s">
        <v>1102</v>
      </c>
      <c r="E1011" s="26">
        <f>VLOOKUP(A1011,'Índice de capacidades'!$A$3:$AI$1124,34,FALSE)</f>
        <v>13.922400535154688</v>
      </c>
      <c r="F1011" s="26">
        <f>VLOOKUP(A1011,'Índice de riesgo'!$A$2:$T$1123,19,FALSE)</f>
        <v>2.2813954563867317E-3</v>
      </c>
      <c r="G1011" s="31">
        <f t="shared" si="30"/>
        <v>100.9622551391101</v>
      </c>
      <c r="H1011" s="40">
        <f t="shared" si="31"/>
        <v>41.709414817443104</v>
      </c>
      <c r="I1011" s="1">
        <v>1010</v>
      </c>
    </row>
    <row r="1012" spans="1:9" x14ac:dyDescent="0.25">
      <c r="A1012" s="1">
        <v>19513</v>
      </c>
      <c r="B1012" s="1" t="s">
        <v>1059</v>
      </c>
      <c r="C1012" s="1">
        <v>19</v>
      </c>
      <c r="D1012" s="1" t="s">
        <v>80</v>
      </c>
      <c r="E1012" s="26">
        <f>VLOOKUP(A1012,'Índice de capacidades'!$A$3:$AI$1124,34,FALSE)</f>
        <v>16.131485472098571</v>
      </c>
      <c r="F1012" s="26">
        <f>VLOOKUP(A1012,'Índice de riesgo'!$A$2:$T$1123,19,FALSE)</f>
        <v>0.28259576529414571</v>
      </c>
      <c r="G1012" s="31">
        <f t="shared" si="30"/>
        <v>101.01378881541005</v>
      </c>
      <c r="H1012" s="40">
        <f t="shared" si="31"/>
        <v>41.679661835559003</v>
      </c>
      <c r="I1012" s="1">
        <v>1011</v>
      </c>
    </row>
    <row r="1013" spans="1:9" x14ac:dyDescent="0.25">
      <c r="A1013" s="1">
        <v>13836</v>
      </c>
      <c r="B1013" s="1" t="s">
        <v>1015</v>
      </c>
      <c r="C1013" s="1">
        <v>13</v>
      </c>
      <c r="D1013" s="1" t="s">
        <v>222</v>
      </c>
      <c r="E1013" s="26">
        <f>VLOOKUP(A1013,'Índice de capacidades'!$A$3:$AI$1124,34,FALSE)</f>
        <v>21.795955679927285</v>
      </c>
      <c r="F1013" s="26">
        <f>VLOOKUP(A1013,'Índice de riesgo'!$A$2:$T$1123,19,FALSE)</f>
        <v>1.3596377198522254</v>
      </c>
      <c r="G1013" s="31">
        <f t="shared" si="30"/>
        <v>101.01972458267818</v>
      </c>
      <c r="H1013" s="40">
        <f t="shared" si="31"/>
        <v>41.676234818728894</v>
      </c>
      <c r="I1013" s="1">
        <v>1012</v>
      </c>
    </row>
    <row r="1014" spans="1:9" x14ac:dyDescent="0.25">
      <c r="A1014" s="1">
        <v>8372</v>
      </c>
      <c r="B1014" s="1" t="s">
        <v>1048</v>
      </c>
      <c r="C1014" s="1">
        <v>8</v>
      </c>
      <c r="D1014" s="1" t="s">
        <v>1102</v>
      </c>
      <c r="E1014" s="26">
        <f>VLOOKUP(A1014,'Índice de capacidades'!$A$3:$AI$1124,34,FALSE)</f>
        <v>15.382402868376088</v>
      </c>
      <c r="F1014" s="26">
        <f>VLOOKUP(A1014,'Índice de riesgo'!$A$2:$T$1123,19,FALSE)</f>
        <v>0.15106576533955474</v>
      </c>
      <c r="G1014" s="31">
        <f t="shared" si="30"/>
        <v>101.02686764322929</v>
      </c>
      <c r="H1014" s="40">
        <f t="shared" si="31"/>
        <v>41.672110770796877</v>
      </c>
      <c r="I1014" s="1">
        <v>1013</v>
      </c>
    </row>
    <row r="1015" spans="1:9" x14ac:dyDescent="0.25">
      <c r="A1015" s="1">
        <v>15238</v>
      </c>
      <c r="B1015" s="1" t="s">
        <v>892</v>
      </c>
      <c r="C1015" s="1">
        <v>15</v>
      </c>
      <c r="D1015" s="1" t="s">
        <v>827</v>
      </c>
      <c r="E1015" s="26">
        <f>VLOOKUP(A1015,'Índice de capacidades'!$A$3:$AI$1124,34,FALSE)</f>
        <v>42.516740904125406</v>
      </c>
      <c r="F1015" s="26">
        <f>VLOOKUP(A1015,'Índice de riesgo'!$A$2:$T$1123,19,FALSE)</f>
        <v>8.3258522075743322</v>
      </c>
      <c r="G1015" s="31">
        <f t="shared" si="30"/>
        <v>101.05356317605053</v>
      </c>
      <c r="H1015" s="40">
        <f t="shared" si="31"/>
        <v>41.656698097736367</v>
      </c>
      <c r="I1015" s="1">
        <v>1014</v>
      </c>
    </row>
    <row r="1016" spans="1:9" x14ac:dyDescent="0.25">
      <c r="A1016" s="1">
        <v>25001</v>
      </c>
      <c r="B1016" s="1" t="s">
        <v>1004</v>
      </c>
      <c r="C1016" s="1">
        <v>25</v>
      </c>
      <c r="D1016" s="1" t="s">
        <v>61</v>
      </c>
      <c r="E1016" s="26">
        <f>VLOOKUP(A1016,'Índice de capacidades'!$A$3:$AI$1124,34,FALSE)</f>
        <v>24.416152694779889</v>
      </c>
      <c r="F1016" s="26">
        <f>VLOOKUP(A1016,'Índice de riesgo'!$A$2:$T$1123,19,FALSE)</f>
        <v>1.9085003988745872</v>
      </c>
      <c r="G1016" s="31">
        <f t="shared" si="30"/>
        <v>101.08457254404549</v>
      </c>
      <c r="H1016" s="40">
        <f t="shared" si="31"/>
        <v>41.63879483077708</v>
      </c>
      <c r="I1016" s="1">
        <v>1015</v>
      </c>
    </row>
    <row r="1017" spans="1:9" x14ac:dyDescent="0.25">
      <c r="A1017" s="1">
        <v>76130</v>
      </c>
      <c r="B1017" s="1" t="s">
        <v>1023</v>
      </c>
      <c r="C1017" s="1">
        <v>76</v>
      </c>
      <c r="D1017" s="1" t="s">
        <v>57</v>
      </c>
      <c r="E1017" s="26">
        <f>VLOOKUP(A1017,'Índice de capacidades'!$A$3:$AI$1124,34,FALSE)</f>
        <v>21.153815573838454</v>
      </c>
      <c r="F1017" s="26">
        <f>VLOOKUP(A1017,'Índice de riesgo'!$A$2:$T$1123,19,FALSE)</f>
        <v>1.0523741678364813</v>
      </c>
      <c r="G1017" s="31">
        <f t="shared" si="30"/>
        <v>101.18357856467523</v>
      </c>
      <c r="H1017" s="40">
        <f t="shared" si="31"/>
        <v>41.581633678115104</v>
      </c>
      <c r="I1017" s="1">
        <v>1016</v>
      </c>
    </row>
    <row r="1018" spans="1:9" x14ac:dyDescent="0.25">
      <c r="A1018" s="1">
        <v>8520</v>
      </c>
      <c r="B1018" s="1" t="s">
        <v>1065</v>
      </c>
      <c r="C1018" s="1">
        <v>8</v>
      </c>
      <c r="D1018" s="1" t="s">
        <v>1102</v>
      </c>
      <c r="E1018" s="26">
        <f>VLOOKUP(A1018,'Índice de capacidades'!$A$3:$AI$1124,34,FALSE)</f>
        <v>15.776224094530471</v>
      </c>
      <c r="F1018" s="26">
        <f>VLOOKUP(A1018,'Índice de riesgo'!$A$2:$T$1123,19,FALSE)</f>
        <v>0</v>
      </c>
      <c r="G1018" s="31">
        <f t="shared" si="30"/>
        <v>101.23679788832143</v>
      </c>
      <c r="H1018" s="40">
        <f t="shared" si="31"/>
        <v>41.550907487281883</v>
      </c>
      <c r="I1018" s="1">
        <v>1017</v>
      </c>
    </row>
    <row r="1019" spans="1:9" x14ac:dyDescent="0.25">
      <c r="A1019" s="1">
        <v>13222</v>
      </c>
      <c r="B1019" s="1" t="s">
        <v>1025</v>
      </c>
      <c r="C1019" s="1">
        <v>13</v>
      </c>
      <c r="D1019" s="1" t="s">
        <v>222</v>
      </c>
      <c r="E1019" s="26">
        <f>VLOOKUP(A1019,'Índice de capacidades'!$A$3:$AI$1124,34,FALSE)</f>
        <v>21.338679085429298</v>
      </c>
      <c r="F1019" s="26">
        <f>VLOOKUP(A1019,'Índice de riesgo'!$A$2:$T$1123,19,FALSE)</f>
        <v>0.97413455576709707</v>
      </c>
      <c r="G1019" s="31">
        <f t="shared" si="30"/>
        <v>101.29887093196182</v>
      </c>
      <c r="H1019" s="40">
        <f t="shared" si="31"/>
        <v>41.515069598826692</v>
      </c>
      <c r="I1019" s="1">
        <v>1018</v>
      </c>
    </row>
    <row r="1020" spans="1:9" x14ac:dyDescent="0.25">
      <c r="A1020" s="1">
        <v>76001</v>
      </c>
      <c r="B1020" s="1" t="s">
        <v>735</v>
      </c>
      <c r="C1020" s="1">
        <v>76</v>
      </c>
      <c r="D1020" s="1" t="s">
        <v>57</v>
      </c>
      <c r="E1020" s="26">
        <f>VLOOKUP(A1020,'Índice de capacidades'!$A$3:$AI$1124,34,FALSE)</f>
        <v>38.09310061826249</v>
      </c>
      <c r="F1020" s="26">
        <f>VLOOKUP(A1020,'Índice de riesgo'!$A$2:$T$1123,19,FALSE)</f>
        <v>6.101347157463997</v>
      </c>
      <c r="G1020" s="31">
        <f t="shared" si="30"/>
        <v>101.33134421469089</v>
      </c>
      <c r="H1020" s="40">
        <f t="shared" si="31"/>
        <v>41.496321140301582</v>
      </c>
      <c r="I1020" s="1">
        <v>1019</v>
      </c>
    </row>
    <row r="1021" spans="1:9" x14ac:dyDescent="0.25">
      <c r="A1021" s="1">
        <v>97001</v>
      </c>
      <c r="B1021" s="1" t="s">
        <v>976</v>
      </c>
      <c r="C1021" s="1">
        <v>97</v>
      </c>
      <c r="D1021" s="1" t="s">
        <v>922</v>
      </c>
      <c r="E1021" s="26">
        <f>VLOOKUP(A1021,'Índice de capacidades'!$A$3:$AI$1124,34,FALSE)</f>
        <v>30.342113409083858</v>
      </c>
      <c r="F1021" s="26">
        <f>VLOOKUP(A1021,'Índice de riesgo'!$A$2:$T$1123,19,FALSE)</f>
        <v>3.2977879368973748</v>
      </c>
      <c r="G1021" s="31">
        <f t="shared" si="30"/>
        <v>101.35068654936174</v>
      </c>
      <c r="H1021" s="40">
        <f t="shared" si="31"/>
        <v>41.485153838172614</v>
      </c>
      <c r="I1021" s="1">
        <v>1020</v>
      </c>
    </row>
    <row r="1022" spans="1:9" x14ac:dyDescent="0.25">
      <c r="A1022" s="1">
        <v>5858</v>
      </c>
      <c r="B1022" s="1" t="s">
        <v>39</v>
      </c>
      <c r="C1022" s="1">
        <v>5</v>
      </c>
      <c r="D1022" s="1" t="s">
        <v>15</v>
      </c>
      <c r="E1022" s="26">
        <f>VLOOKUP(A1022,'Índice de capacidades'!$A$3:$AI$1124,34,FALSE)</f>
        <v>29.68108556823405</v>
      </c>
      <c r="F1022" s="26">
        <f>VLOOKUP(A1022,'Índice de riesgo'!$A$2:$T$1123,19,FALSE)</f>
        <v>3.0897298539909341</v>
      </c>
      <c r="G1022" s="31">
        <f t="shared" si="30"/>
        <v>101.35367433044196</v>
      </c>
      <c r="H1022" s="40">
        <f t="shared" si="31"/>
        <v>41.483428841961668</v>
      </c>
      <c r="I1022" s="1">
        <v>1021</v>
      </c>
    </row>
    <row r="1023" spans="1:9" x14ac:dyDescent="0.25">
      <c r="A1023" s="1">
        <v>8758</v>
      </c>
      <c r="B1023" s="1" t="s">
        <v>1064</v>
      </c>
      <c r="C1023" s="1">
        <v>8</v>
      </c>
      <c r="D1023" s="1" t="s">
        <v>1102</v>
      </c>
      <c r="E1023" s="26">
        <f>VLOOKUP(A1023,'Índice de capacidades'!$A$3:$AI$1124,34,FALSE)</f>
        <v>17.107937135252527</v>
      </c>
      <c r="F1023" s="26">
        <f>VLOOKUP(A1023,'Índice de riesgo'!$A$2:$T$1123,19,FALSE)</f>
        <v>0</v>
      </c>
      <c r="G1023" s="31">
        <f t="shared" si="30"/>
        <v>101.45285364652761</v>
      </c>
      <c r="H1023" s="40">
        <f t="shared" si="31"/>
        <v>41.426167637121566</v>
      </c>
      <c r="I1023" s="1">
        <v>1022</v>
      </c>
    </row>
    <row r="1024" spans="1:9" x14ac:dyDescent="0.25">
      <c r="A1024" s="1">
        <v>18029</v>
      </c>
      <c r="B1024" s="1" t="s">
        <v>906</v>
      </c>
      <c r="C1024" s="1">
        <v>18</v>
      </c>
      <c r="D1024" s="1" t="s">
        <v>1121</v>
      </c>
      <c r="E1024" s="26">
        <f>VLOOKUP(A1024,'Índice de capacidades'!$A$3:$AI$1124,34,FALSE)</f>
        <v>18.924060405955302</v>
      </c>
      <c r="F1024" s="26">
        <f>VLOOKUP(A1024,'Índice de riesgo'!$A$2:$T$1123,19,FALSE)</f>
        <v>0.31954678631652683</v>
      </c>
      <c r="G1024" s="31">
        <f t="shared" si="30"/>
        <v>101.46089303339285</v>
      </c>
      <c r="H1024" s="40">
        <f t="shared" si="31"/>
        <v>41.421526094950814</v>
      </c>
      <c r="I1024" s="1">
        <v>1023</v>
      </c>
    </row>
    <row r="1025" spans="1:9" x14ac:dyDescent="0.25">
      <c r="A1025" s="1">
        <v>70717</v>
      </c>
      <c r="B1025" s="1" t="s">
        <v>621</v>
      </c>
      <c r="C1025" s="1">
        <v>70</v>
      </c>
      <c r="D1025" s="1" t="s">
        <v>214</v>
      </c>
      <c r="E1025" s="26">
        <f>VLOOKUP(A1025,'Índice de capacidades'!$A$3:$AI$1124,34,FALSE)</f>
        <v>17.727383565051781</v>
      </c>
      <c r="F1025" s="26">
        <f>VLOOKUP(A1025,'Índice de riesgo'!$A$2:$T$1123,19,FALSE)</f>
        <v>7.6444536683146256E-6</v>
      </c>
      <c r="G1025" s="31">
        <f t="shared" si="30"/>
        <v>101.55913843259893</v>
      </c>
      <c r="H1025" s="40">
        <f t="shared" si="31"/>
        <v>41.364804087272546</v>
      </c>
      <c r="I1025" s="1">
        <v>1024</v>
      </c>
    </row>
    <row r="1026" spans="1:9" x14ac:dyDescent="0.25">
      <c r="A1026" s="1">
        <v>8685</v>
      </c>
      <c r="B1026" s="1" t="s">
        <v>1067</v>
      </c>
      <c r="C1026" s="1">
        <v>8</v>
      </c>
      <c r="D1026" s="1" t="s">
        <v>1102</v>
      </c>
      <c r="E1026" s="26">
        <f>VLOOKUP(A1026,'Índice de capacidades'!$A$3:$AI$1124,34,FALSE)</f>
        <v>18.020086421083946</v>
      </c>
      <c r="F1026" s="26">
        <f>VLOOKUP(A1026,'Índice de riesgo'!$A$2:$T$1123,19,FALSE)</f>
        <v>0</v>
      </c>
      <c r="G1026" s="31">
        <f t="shared" ref="G1026:G1089" si="32">(((E1026)^2)+((100-(F1026))^2))^(1/2)</f>
        <v>101.610646659803</v>
      </c>
      <c r="H1026" s="40">
        <f t="shared" ref="H1026:H1089" si="33">(1-1*(G1026/$G$1125))*100</f>
        <v>41.33506579843079</v>
      </c>
      <c r="I1026" s="1">
        <v>1025</v>
      </c>
    </row>
    <row r="1027" spans="1:9" x14ac:dyDescent="0.25">
      <c r="A1027" s="1">
        <v>70820</v>
      </c>
      <c r="B1027" s="1" t="s">
        <v>1192</v>
      </c>
      <c r="C1027" s="1">
        <v>70</v>
      </c>
      <c r="D1027" s="1" t="s">
        <v>214</v>
      </c>
      <c r="E1027" s="26">
        <f>VLOOKUP(A1027,'Índice de capacidades'!$A$3:$AI$1124,34,FALSE)</f>
        <v>28.813803887040251</v>
      </c>
      <c r="F1027" s="26">
        <f>VLOOKUP(A1027,'Índice de riesgo'!$A$2:$T$1123,19,FALSE)</f>
        <v>2.5496787415203248</v>
      </c>
      <c r="G1027" s="31">
        <f t="shared" si="32"/>
        <v>101.62086600606054</v>
      </c>
      <c r="H1027" s="40">
        <f t="shared" si="33"/>
        <v>41.329165656118064</v>
      </c>
      <c r="I1027" s="1">
        <v>1026</v>
      </c>
    </row>
    <row r="1028" spans="1:9" x14ac:dyDescent="0.25">
      <c r="A1028" s="1">
        <v>86568</v>
      </c>
      <c r="B1028" s="1" t="s">
        <v>1030</v>
      </c>
      <c r="C1028" s="1">
        <v>86</v>
      </c>
      <c r="D1028" s="1" t="s">
        <v>513</v>
      </c>
      <c r="E1028" s="26">
        <f>VLOOKUP(A1028,'Índice de capacidades'!$A$3:$AI$1124,34,FALSE)</f>
        <v>22.454525728929909</v>
      </c>
      <c r="F1028" s="26">
        <f>VLOOKUP(A1028,'Índice de riesgo'!$A$2:$T$1123,19,FALSE)</f>
        <v>0.79843744699554398</v>
      </c>
      <c r="G1028" s="31">
        <f t="shared" si="32"/>
        <v>101.71113871483708</v>
      </c>
      <c r="H1028" s="40">
        <f t="shared" si="33"/>
        <v>41.277046683405452</v>
      </c>
      <c r="I1028" s="1">
        <v>1027</v>
      </c>
    </row>
    <row r="1029" spans="1:9" x14ac:dyDescent="0.25">
      <c r="A1029" s="1">
        <v>8634</v>
      </c>
      <c r="B1029" s="1" t="s">
        <v>1068</v>
      </c>
      <c r="C1029" s="1">
        <v>8</v>
      </c>
      <c r="D1029" s="1" t="s">
        <v>1102</v>
      </c>
      <c r="E1029" s="26">
        <f>VLOOKUP(A1029,'Índice de capacidades'!$A$3:$AI$1124,34,FALSE)</f>
        <v>18.586936070399162</v>
      </c>
      <c r="F1029" s="26">
        <f>VLOOKUP(A1029,'Índice de riesgo'!$A$2:$T$1123,19,FALSE)</f>
        <v>0</v>
      </c>
      <c r="G1029" s="31">
        <f t="shared" si="32"/>
        <v>101.71270418431075</v>
      </c>
      <c r="H1029" s="40">
        <f t="shared" si="33"/>
        <v>41.276142859183409</v>
      </c>
      <c r="I1029" s="1">
        <v>1028</v>
      </c>
    </row>
    <row r="1030" spans="1:9" x14ac:dyDescent="0.25">
      <c r="A1030" s="1">
        <v>91001</v>
      </c>
      <c r="B1030" s="1" t="s">
        <v>1019</v>
      </c>
      <c r="C1030" s="1">
        <v>91</v>
      </c>
      <c r="D1030" s="1" t="s">
        <v>779</v>
      </c>
      <c r="E1030" s="26">
        <f>VLOOKUP(A1030,'Índice de capacidades'!$A$3:$AI$1124,34,FALSE)</f>
        <v>24.902189751128535</v>
      </c>
      <c r="F1030" s="26">
        <f>VLOOKUP(A1030,'Índice de riesgo'!$A$2:$T$1123,19,FALSE)</f>
        <v>1.2099739058240822</v>
      </c>
      <c r="G1030" s="31">
        <f t="shared" si="32"/>
        <v>101.88026457606581</v>
      </c>
      <c r="H1030" s="40">
        <f t="shared" si="33"/>
        <v>41.179401821898111</v>
      </c>
      <c r="I1030" s="1">
        <v>1029</v>
      </c>
    </row>
    <row r="1031" spans="1:9" x14ac:dyDescent="0.25">
      <c r="A1031" s="1">
        <v>15104</v>
      </c>
      <c r="B1031" s="1" t="s">
        <v>827</v>
      </c>
      <c r="C1031" s="1">
        <v>15</v>
      </c>
      <c r="D1031" s="1" t="s">
        <v>827</v>
      </c>
      <c r="E1031" s="26">
        <f>VLOOKUP(A1031,'Índice de capacidades'!$A$3:$AI$1124,34,FALSE)</f>
        <v>38.236025402786147</v>
      </c>
      <c r="F1031" s="26">
        <f>VLOOKUP(A1031,'Índice de riesgo'!$A$2:$T$1123,19,FALSE)</f>
        <v>5.5497886658303335</v>
      </c>
      <c r="G1031" s="31">
        <f t="shared" si="32"/>
        <v>101.89620238101035</v>
      </c>
      <c r="H1031" s="40">
        <f t="shared" si="33"/>
        <v>41.170200125923081</v>
      </c>
      <c r="I1031" s="1">
        <v>1030</v>
      </c>
    </row>
    <row r="1032" spans="1:9" x14ac:dyDescent="0.25">
      <c r="A1032" s="1">
        <v>47030</v>
      </c>
      <c r="B1032" s="1" t="s">
        <v>958</v>
      </c>
      <c r="C1032" s="1">
        <v>47</v>
      </c>
      <c r="D1032" s="1" t="s">
        <v>69</v>
      </c>
      <c r="E1032" s="26">
        <f>VLOOKUP(A1032,'Índice de capacidades'!$A$3:$AI$1124,34,FALSE)</f>
        <v>27.631632012058038</v>
      </c>
      <c r="F1032" s="26">
        <f>VLOOKUP(A1032,'Índice de riesgo'!$A$2:$T$1123,19,FALSE)</f>
        <v>1.9100885929993434</v>
      </c>
      <c r="G1032" s="31">
        <f t="shared" si="32"/>
        <v>101.90749632624201</v>
      </c>
      <c r="H1032" s="40">
        <f t="shared" si="33"/>
        <v>41.163679563603374</v>
      </c>
      <c r="I1032" s="1">
        <v>1031</v>
      </c>
    </row>
    <row r="1033" spans="1:9" x14ac:dyDescent="0.25">
      <c r="A1033" s="1">
        <v>47545</v>
      </c>
      <c r="B1033" s="1" t="s">
        <v>1166</v>
      </c>
      <c r="C1033" s="1">
        <v>47</v>
      </c>
      <c r="D1033" s="1" t="s">
        <v>69</v>
      </c>
      <c r="E1033" s="26">
        <f>VLOOKUP(A1033,'Índice de capacidades'!$A$3:$AI$1124,34,FALSE)</f>
        <v>38.576535907293149</v>
      </c>
      <c r="F1033" s="26">
        <f>VLOOKUP(A1033,'Índice de riesgo'!$A$2:$T$1123,19,FALSE)</f>
        <v>5.6378044852994957</v>
      </c>
      <c r="G1033" s="31">
        <f t="shared" si="32"/>
        <v>101.94298928794093</v>
      </c>
      <c r="H1033" s="40">
        <f t="shared" si="33"/>
        <v>41.143187692612173</v>
      </c>
      <c r="I1033" s="1">
        <v>1032</v>
      </c>
    </row>
    <row r="1034" spans="1:9" x14ac:dyDescent="0.25">
      <c r="A1034" s="1">
        <v>63470</v>
      </c>
      <c r="B1034" s="1" t="s">
        <v>625</v>
      </c>
      <c r="C1034" s="1">
        <v>63</v>
      </c>
      <c r="D1034" s="1" t="s">
        <v>1184</v>
      </c>
      <c r="E1034" s="26">
        <f>VLOOKUP(A1034,'Índice de capacidades'!$A$3:$AI$1124,34,FALSE)</f>
        <v>29.305479245679773</v>
      </c>
      <c r="F1034" s="26">
        <f>VLOOKUP(A1034,'Índice de riesgo'!$A$2:$T$1123,19,FALSE)</f>
        <v>2.3597303993544925</v>
      </c>
      <c r="G1034" s="31">
        <f t="shared" si="32"/>
        <v>101.943285024104</v>
      </c>
      <c r="H1034" s="40">
        <f t="shared" si="33"/>
        <v>41.143016949258801</v>
      </c>
      <c r="I1034" s="1">
        <v>1033</v>
      </c>
    </row>
    <row r="1035" spans="1:9" x14ac:dyDescent="0.25">
      <c r="A1035" s="1">
        <v>70235</v>
      </c>
      <c r="B1035" s="1" t="s">
        <v>1049</v>
      </c>
      <c r="C1035" s="1">
        <v>70</v>
      </c>
      <c r="D1035" s="1" t="s">
        <v>214</v>
      </c>
      <c r="E1035" s="26">
        <f>VLOOKUP(A1035,'Índice de capacidades'!$A$3:$AI$1124,34,FALSE)</f>
        <v>20.619002987466427</v>
      </c>
      <c r="F1035" s="26">
        <f>VLOOKUP(A1035,'Índice de riesgo'!$A$2:$T$1123,19,FALSE)</f>
        <v>0.15118976069860973</v>
      </c>
      <c r="G1035" s="31">
        <f t="shared" si="32"/>
        <v>101.95552064700158</v>
      </c>
      <c r="H1035" s="40">
        <f t="shared" si="33"/>
        <v>41.135952709085188</v>
      </c>
      <c r="I1035" s="1">
        <v>1034</v>
      </c>
    </row>
    <row r="1036" spans="1:9" x14ac:dyDescent="0.25">
      <c r="A1036" s="1">
        <v>70523</v>
      </c>
      <c r="B1036" s="1" t="s">
        <v>1020</v>
      </c>
      <c r="C1036" s="1">
        <v>70</v>
      </c>
      <c r="D1036" s="1" t="s">
        <v>214</v>
      </c>
      <c r="E1036" s="26">
        <f>VLOOKUP(A1036,'Índice de capacidades'!$A$3:$AI$1124,34,FALSE)</f>
        <v>25.468360710367381</v>
      </c>
      <c r="F1036" s="26">
        <f>VLOOKUP(A1036,'Índice de riesgo'!$A$2:$T$1123,19,FALSE)</f>
        <v>1.2029818752798698</v>
      </c>
      <c r="G1036" s="31">
        <f t="shared" si="32"/>
        <v>102.02689933350744</v>
      </c>
      <c r="H1036" s="40">
        <f t="shared" si="33"/>
        <v>41.094742205216626</v>
      </c>
      <c r="I1036" s="1">
        <v>1035</v>
      </c>
    </row>
    <row r="1037" spans="1:9" x14ac:dyDescent="0.25">
      <c r="A1037" s="1">
        <v>20045</v>
      </c>
      <c r="B1037" s="1" t="s">
        <v>1129</v>
      </c>
      <c r="C1037" s="1">
        <v>20</v>
      </c>
      <c r="D1037" s="1" t="s">
        <v>28</v>
      </c>
      <c r="E1037" s="26">
        <f>VLOOKUP(A1037,'Índice de capacidades'!$A$3:$AI$1124,34,FALSE)</f>
        <v>57.783389867937665</v>
      </c>
      <c r="F1037" s="26">
        <f>VLOOKUP(A1037,'Índice de riesgo'!$A$2:$T$1123,19,FALSE)</f>
        <v>15.891853674952822</v>
      </c>
      <c r="G1037" s="31">
        <f t="shared" si="32"/>
        <v>102.04460016515145</v>
      </c>
      <c r="H1037" s="40">
        <f t="shared" si="33"/>
        <v>41.084522625302078</v>
      </c>
      <c r="I1037" s="1">
        <v>1036</v>
      </c>
    </row>
    <row r="1038" spans="1:9" x14ac:dyDescent="0.25">
      <c r="A1038" s="1">
        <v>8606</v>
      </c>
      <c r="B1038" s="1" t="s">
        <v>1013</v>
      </c>
      <c r="C1038" s="1">
        <v>8</v>
      </c>
      <c r="D1038" s="1" t="s">
        <v>1102</v>
      </c>
      <c r="E1038" s="26">
        <f>VLOOKUP(A1038,'Índice de capacidades'!$A$3:$AI$1124,34,FALSE)</f>
        <v>27.108903928104382</v>
      </c>
      <c r="F1038" s="26">
        <f>VLOOKUP(A1038,'Índice de riesgo'!$A$2:$T$1123,19,FALSE)</f>
        <v>1.6018765220097251</v>
      </c>
      <c r="G1038" s="31">
        <f t="shared" si="32"/>
        <v>102.06411404687259</v>
      </c>
      <c r="H1038" s="40">
        <f t="shared" si="33"/>
        <v>41.073256280437441</v>
      </c>
      <c r="I1038" s="1">
        <v>1037</v>
      </c>
    </row>
    <row r="1039" spans="1:9" x14ac:dyDescent="0.25">
      <c r="A1039" s="1">
        <v>25488</v>
      </c>
      <c r="B1039" s="1" t="s">
        <v>908</v>
      </c>
      <c r="C1039" s="1">
        <v>25</v>
      </c>
      <c r="D1039" s="1" t="s">
        <v>61</v>
      </c>
      <c r="E1039" s="26">
        <f>VLOOKUP(A1039,'Índice de capacidades'!$A$3:$AI$1124,34,FALSE)</f>
        <v>43.260338665524301</v>
      </c>
      <c r="F1039" s="26">
        <f>VLOOKUP(A1039,'Índice de riesgo'!$A$2:$T$1123,19,FALSE)</f>
        <v>7.5406399474045145</v>
      </c>
      <c r="G1039" s="31">
        <f t="shared" si="32"/>
        <v>102.079332691742</v>
      </c>
      <c r="H1039" s="40">
        <f t="shared" si="33"/>
        <v>41.064469791725386</v>
      </c>
      <c r="I1039" s="1">
        <v>1038</v>
      </c>
    </row>
    <row r="1040" spans="1:9" x14ac:dyDescent="0.25">
      <c r="A1040" s="1">
        <v>23815</v>
      </c>
      <c r="B1040" s="1" t="s">
        <v>1058</v>
      </c>
      <c r="C1040" s="1">
        <v>23</v>
      </c>
      <c r="D1040" s="1" t="s">
        <v>410</v>
      </c>
      <c r="E1040" s="26">
        <f>VLOOKUP(A1040,'Índice de capacidades'!$A$3:$AI$1124,34,FALSE)</f>
        <v>20.812088841278829</v>
      </c>
      <c r="F1040" s="26">
        <f>VLOOKUP(A1040,'Índice de riesgo'!$A$2:$T$1123,19,FALSE)</f>
        <v>3.8649388556248339E-2</v>
      </c>
      <c r="G1040" s="31">
        <f t="shared" si="32"/>
        <v>102.10491985208778</v>
      </c>
      <c r="H1040" s="40">
        <f t="shared" si="33"/>
        <v>41.04969703781196</v>
      </c>
      <c r="I1040" s="1">
        <v>1039</v>
      </c>
    </row>
    <row r="1041" spans="1:9" x14ac:dyDescent="0.25">
      <c r="A1041" s="1">
        <v>5212</v>
      </c>
      <c r="B1041" s="1" t="s">
        <v>726</v>
      </c>
      <c r="C1041" s="1">
        <v>5</v>
      </c>
      <c r="D1041" s="1" t="s">
        <v>15</v>
      </c>
      <c r="E1041" s="26">
        <f>VLOOKUP(A1041,'Índice de capacidades'!$A$3:$AI$1124,34,FALSE)</f>
        <v>52.101736496834882</v>
      </c>
      <c r="F1041" s="26">
        <f>VLOOKUP(A1041,'Índice de riesgo'!$A$2:$T$1123,19,FALSE)</f>
        <v>12.161425714603261</v>
      </c>
      <c r="G1041" s="31">
        <f t="shared" si="32"/>
        <v>102.12838037723292</v>
      </c>
      <c r="H1041" s="40">
        <f t="shared" si="33"/>
        <v>41.036152097304083</v>
      </c>
      <c r="I1041" s="1">
        <v>1040</v>
      </c>
    </row>
    <row r="1042" spans="1:9" x14ac:dyDescent="0.25">
      <c r="A1042" s="1">
        <v>19573</v>
      </c>
      <c r="B1042" s="1" t="s">
        <v>1042</v>
      </c>
      <c r="C1042" s="1">
        <v>19</v>
      </c>
      <c r="D1042" s="1" t="s">
        <v>80</v>
      </c>
      <c r="E1042" s="26">
        <f>VLOOKUP(A1042,'Índice de capacidades'!$A$3:$AI$1124,34,FALSE)</f>
        <v>22.177059123604558</v>
      </c>
      <c r="F1042" s="26">
        <f>VLOOKUP(A1042,'Índice de riesgo'!$A$2:$T$1123,19,FALSE)</f>
        <v>0.28619063189152844</v>
      </c>
      <c r="G1042" s="31">
        <f t="shared" si="32"/>
        <v>102.15021160071734</v>
      </c>
      <c r="H1042" s="40">
        <f t="shared" si="33"/>
        <v>41.023547834548616</v>
      </c>
      <c r="I1042" s="1">
        <v>1041</v>
      </c>
    </row>
    <row r="1043" spans="1:9" x14ac:dyDescent="0.25">
      <c r="A1043" s="1">
        <v>70110</v>
      </c>
      <c r="B1043" s="1" t="s">
        <v>133</v>
      </c>
      <c r="C1043" s="1">
        <v>70</v>
      </c>
      <c r="D1043" s="1" t="s">
        <v>214</v>
      </c>
      <c r="E1043" s="26">
        <f>VLOOKUP(A1043,'Índice de capacidades'!$A$3:$AI$1124,34,FALSE)</f>
        <v>23.414722172110292</v>
      </c>
      <c r="F1043" s="26">
        <f>VLOOKUP(A1043,'Índice de riesgo'!$A$2:$T$1123,19,FALSE)</f>
        <v>0.5210061610488681</v>
      </c>
      <c r="G1043" s="31">
        <f t="shared" si="32"/>
        <v>102.19745314638321</v>
      </c>
      <c r="H1043" s="40">
        <f t="shared" si="33"/>
        <v>40.996272915441487</v>
      </c>
      <c r="I1043" s="1">
        <v>1042</v>
      </c>
    </row>
    <row r="1044" spans="1:9" x14ac:dyDescent="0.25">
      <c r="A1044" s="1">
        <v>85300</v>
      </c>
      <c r="B1044" s="1" t="s">
        <v>126</v>
      </c>
      <c r="C1044" s="1">
        <v>85</v>
      </c>
      <c r="D1044" s="1" t="s">
        <v>114</v>
      </c>
      <c r="E1044" s="26">
        <f>VLOOKUP(A1044,'Índice de capacidades'!$A$3:$AI$1124,34,FALSE)</f>
        <v>48.508694561669728</v>
      </c>
      <c r="F1044" s="26">
        <f>VLOOKUP(A1044,'Índice de riesgo'!$A$2:$T$1123,19,FALSE)</f>
        <v>10.042962547963993</v>
      </c>
      <c r="G1044" s="31">
        <f t="shared" si="32"/>
        <v>102.20255395646615</v>
      </c>
      <c r="H1044" s="40">
        <f t="shared" si="33"/>
        <v>40.993327961367022</v>
      </c>
      <c r="I1044" s="1">
        <v>1043</v>
      </c>
    </row>
    <row r="1045" spans="1:9" x14ac:dyDescent="0.25">
      <c r="A1045" s="1">
        <v>8549</v>
      </c>
      <c r="B1045" s="1" t="s">
        <v>1032</v>
      </c>
      <c r="C1045" s="1">
        <v>8</v>
      </c>
      <c r="D1045" s="1" t="s">
        <v>1102</v>
      </c>
      <c r="E1045" s="26">
        <f>VLOOKUP(A1045,'Índice de capacidades'!$A$3:$AI$1124,34,FALSE)</f>
        <v>24.915381968266605</v>
      </c>
      <c r="F1045" s="26">
        <f>VLOOKUP(A1045,'Índice de riesgo'!$A$2:$T$1123,19,FALSE)</f>
        <v>0.68772614796386466</v>
      </c>
      <c r="G1045" s="31">
        <f t="shared" si="32"/>
        <v>102.38996042721398</v>
      </c>
      <c r="H1045" s="40">
        <f t="shared" si="33"/>
        <v>40.885128785032876</v>
      </c>
      <c r="I1045" s="1">
        <v>1044</v>
      </c>
    </row>
    <row r="1046" spans="1:9" x14ac:dyDescent="0.25">
      <c r="A1046" s="1">
        <v>15001</v>
      </c>
      <c r="B1046" s="1" t="s">
        <v>904</v>
      </c>
      <c r="C1046" s="1">
        <v>15</v>
      </c>
      <c r="D1046" s="1" t="s">
        <v>827</v>
      </c>
      <c r="E1046" s="26">
        <f>VLOOKUP(A1046,'Índice de capacidades'!$A$3:$AI$1124,34,FALSE)</f>
        <v>43.077442168527604</v>
      </c>
      <c r="F1046" s="26">
        <f>VLOOKUP(A1046,'Índice de riesgo'!$A$2:$T$1123,19,FALSE)</f>
        <v>6.989670197156503</v>
      </c>
      <c r="G1046" s="31">
        <f t="shared" si="32"/>
        <v>102.50164620051991</v>
      </c>
      <c r="H1046" s="40">
        <f t="shared" si="33"/>
        <v>40.820646973750044</v>
      </c>
      <c r="I1046" s="1">
        <v>1045</v>
      </c>
    </row>
    <row r="1047" spans="1:9" x14ac:dyDescent="0.25">
      <c r="A1047" s="1">
        <v>70001</v>
      </c>
      <c r="B1047" s="1" t="s">
        <v>1047</v>
      </c>
      <c r="C1047" s="1">
        <v>70</v>
      </c>
      <c r="D1047" s="1" t="s">
        <v>214</v>
      </c>
      <c r="E1047" s="26">
        <f>VLOOKUP(A1047,'Índice de capacidades'!$A$3:$AI$1124,34,FALSE)</f>
        <v>23.559567649210397</v>
      </c>
      <c r="F1047" s="26">
        <f>VLOOKUP(A1047,'Índice de riesgo'!$A$2:$T$1123,19,FALSE)</f>
        <v>0.19659403946183127</v>
      </c>
      <c r="G1047" s="31">
        <f t="shared" si="32"/>
        <v>102.5464434738802</v>
      </c>
      <c r="H1047" s="40">
        <f t="shared" si="33"/>
        <v>40.794783255916521</v>
      </c>
      <c r="I1047" s="1">
        <v>1046</v>
      </c>
    </row>
    <row r="1048" spans="1:9" x14ac:dyDescent="0.25">
      <c r="A1048" s="1">
        <v>5664</v>
      </c>
      <c r="B1048" s="1" t="s">
        <v>1096</v>
      </c>
      <c r="C1048" s="1">
        <v>5</v>
      </c>
      <c r="D1048" s="1" t="s">
        <v>15</v>
      </c>
      <c r="E1048" s="26">
        <f>VLOOKUP(A1048,'Índice de capacidades'!$A$3:$AI$1124,34,FALSE)</f>
        <v>33.619584535726496</v>
      </c>
      <c r="F1048" s="26">
        <f>VLOOKUP(A1048,'Índice de riesgo'!$A$2:$T$1123,19,FALSE)</f>
        <v>3.0263421296169333</v>
      </c>
      <c r="G1048" s="31">
        <f t="shared" si="32"/>
        <v>102.63608909694956</v>
      </c>
      <c r="H1048" s="40">
        <f t="shared" si="33"/>
        <v>40.743026331305757</v>
      </c>
      <c r="I1048" s="1">
        <v>1047</v>
      </c>
    </row>
    <row r="1049" spans="1:9" x14ac:dyDescent="0.25">
      <c r="A1049" s="1">
        <v>25430</v>
      </c>
      <c r="B1049" s="1" t="s">
        <v>950</v>
      </c>
      <c r="C1049" s="1">
        <v>25</v>
      </c>
      <c r="D1049" s="1" t="s">
        <v>61</v>
      </c>
      <c r="E1049" s="26">
        <f>VLOOKUP(A1049,'Índice de capacidades'!$A$3:$AI$1124,34,FALSE)</f>
        <v>38.420025786447127</v>
      </c>
      <c r="F1049" s="26">
        <f>VLOOKUP(A1049,'Índice de riesgo'!$A$2:$T$1123,19,FALSE)</f>
        <v>4.7433973702339429</v>
      </c>
      <c r="G1049" s="31">
        <f t="shared" si="32"/>
        <v>102.71279728444949</v>
      </c>
      <c r="H1049" s="40">
        <f t="shared" si="33"/>
        <v>40.698738838603617</v>
      </c>
      <c r="I1049" s="1">
        <v>1048</v>
      </c>
    </row>
    <row r="1050" spans="1:9" x14ac:dyDescent="0.25">
      <c r="A1050" s="1">
        <v>70215</v>
      </c>
      <c r="B1050" s="1" t="s">
        <v>1051</v>
      </c>
      <c r="C1050" s="1">
        <v>70</v>
      </c>
      <c r="D1050" s="1" t="s">
        <v>214</v>
      </c>
      <c r="E1050" s="26">
        <f>VLOOKUP(A1050,'Índice de capacidades'!$A$3:$AI$1124,34,FALSE)</f>
        <v>24.073937630235399</v>
      </c>
      <c r="F1050" s="26">
        <f>VLOOKUP(A1050,'Índice de riesgo'!$A$2:$T$1123,19,FALSE)</f>
        <v>0.10810121666067619</v>
      </c>
      <c r="G1050" s="31">
        <f t="shared" si="32"/>
        <v>102.75186575223523</v>
      </c>
      <c r="H1050" s="40">
        <f t="shared" si="33"/>
        <v>40.676182648210698</v>
      </c>
      <c r="I1050" s="1">
        <v>1049</v>
      </c>
    </row>
    <row r="1051" spans="1:9" x14ac:dyDescent="0.25">
      <c r="A1051" s="1">
        <v>76111</v>
      </c>
      <c r="B1051" s="1" t="s">
        <v>1196</v>
      </c>
      <c r="C1051" s="1">
        <v>76</v>
      </c>
      <c r="D1051" s="1" t="s">
        <v>57</v>
      </c>
      <c r="E1051" s="26">
        <f>VLOOKUP(A1051,'Índice de capacidades'!$A$3:$AI$1124,34,FALSE)</f>
        <v>48.764220241581043</v>
      </c>
      <c r="F1051" s="26">
        <f>VLOOKUP(A1051,'Índice de riesgo'!$A$2:$T$1123,19,FALSE)</f>
        <v>9.4211577916247595</v>
      </c>
      <c r="G1051" s="31">
        <f t="shared" si="32"/>
        <v>102.87116132123309</v>
      </c>
      <c r="H1051" s="40">
        <f t="shared" si="33"/>
        <v>40.607307319336662</v>
      </c>
      <c r="I1051" s="1">
        <v>1050</v>
      </c>
    </row>
    <row r="1052" spans="1:9" x14ac:dyDescent="0.25">
      <c r="A1052" s="1">
        <v>50573</v>
      </c>
      <c r="B1052" s="1" t="s">
        <v>974</v>
      </c>
      <c r="C1052" s="1">
        <v>50</v>
      </c>
      <c r="D1052" s="1" t="s">
        <v>145</v>
      </c>
      <c r="E1052" s="26">
        <f>VLOOKUP(A1052,'Índice de capacidades'!$A$3:$AI$1124,34,FALSE)</f>
        <v>35.634429660315064</v>
      </c>
      <c r="F1052" s="26">
        <f>VLOOKUP(A1052,'Índice de riesgo'!$A$2:$T$1123,19,FALSE)</f>
        <v>3.3588997318963942</v>
      </c>
      <c r="G1052" s="31">
        <f t="shared" si="32"/>
        <v>103.00152832965924</v>
      </c>
      <c r="H1052" s="40">
        <f t="shared" si="33"/>
        <v>40.53203989192837</v>
      </c>
      <c r="I1052" s="1">
        <v>1051</v>
      </c>
    </row>
    <row r="1053" spans="1:9" x14ac:dyDescent="0.25">
      <c r="A1053" s="1">
        <v>8433</v>
      </c>
      <c r="B1053" s="1" t="s">
        <v>1066</v>
      </c>
      <c r="C1053" s="1">
        <v>8</v>
      </c>
      <c r="D1053" s="1" t="s">
        <v>1102</v>
      </c>
      <c r="E1053" s="26">
        <f>VLOOKUP(A1053,'Índice de capacidades'!$A$3:$AI$1124,34,FALSE)</f>
        <v>24.80820539807943</v>
      </c>
      <c r="F1053" s="26">
        <f>VLOOKUP(A1053,'Índice de riesgo'!$A$2:$T$1123,19,FALSE)</f>
        <v>0</v>
      </c>
      <c r="G1053" s="31">
        <f t="shared" si="32"/>
        <v>103.03129163061723</v>
      </c>
      <c r="H1053" s="40">
        <f t="shared" si="33"/>
        <v>40.514856042108306</v>
      </c>
      <c r="I1053" s="1">
        <v>1052</v>
      </c>
    </row>
    <row r="1054" spans="1:9" x14ac:dyDescent="0.25">
      <c r="A1054" s="1">
        <v>76318</v>
      </c>
      <c r="B1054" s="1" t="s">
        <v>842</v>
      </c>
      <c r="C1054" s="1">
        <v>76</v>
      </c>
      <c r="D1054" s="1" t="s">
        <v>57</v>
      </c>
      <c r="E1054" s="26">
        <f>VLOOKUP(A1054,'Índice de capacidades'!$A$3:$AI$1124,34,FALSE)</f>
        <v>34.641369836520383</v>
      </c>
      <c r="F1054" s="26">
        <f>VLOOKUP(A1054,'Índice de riesgo'!$A$2:$T$1123,19,FALSE)</f>
        <v>2.9530669350283136</v>
      </c>
      <c r="G1054" s="31">
        <f t="shared" si="32"/>
        <v>103.04431921007425</v>
      </c>
      <c r="H1054" s="40">
        <f t="shared" si="33"/>
        <v>40.507334565601901</v>
      </c>
      <c r="I1054" s="1">
        <v>1053</v>
      </c>
    </row>
    <row r="1055" spans="1:9" x14ac:dyDescent="0.25">
      <c r="A1055" s="1">
        <v>15500</v>
      </c>
      <c r="B1055" s="1" t="s">
        <v>975</v>
      </c>
      <c r="C1055" s="1">
        <v>15</v>
      </c>
      <c r="D1055" s="1" t="s">
        <v>827</v>
      </c>
      <c r="E1055" s="26">
        <f>VLOOKUP(A1055,'Índice de capacidades'!$A$3:$AI$1124,34,FALSE)</f>
        <v>35.725242860675955</v>
      </c>
      <c r="F1055" s="26">
        <f>VLOOKUP(A1055,'Índice de riesgo'!$A$2:$T$1123,19,FALSE)</f>
        <v>3.3296299800675957</v>
      </c>
      <c r="G1055" s="31">
        <f t="shared" si="32"/>
        <v>103.06043575128588</v>
      </c>
      <c r="H1055" s="40">
        <f t="shared" si="33"/>
        <v>40.498029676194967</v>
      </c>
      <c r="I1055" s="1">
        <v>1054</v>
      </c>
    </row>
    <row r="1056" spans="1:9" x14ac:dyDescent="0.25">
      <c r="A1056" s="1">
        <v>15764</v>
      </c>
      <c r="B1056" s="1" t="s">
        <v>1011</v>
      </c>
      <c r="C1056" s="1">
        <v>15</v>
      </c>
      <c r="D1056" s="1" t="s">
        <v>827</v>
      </c>
      <c r="E1056" s="26">
        <f>VLOOKUP(A1056,'Índice de capacidades'!$A$3:$AI$1124,34,FALSE)</f>
        <v>30.537366399592507</v>
      </c>
      <c r="F1056" s="26">
        <f>VLOOKUP(A1056,'Índice de riesgo'!$A$2:$T$1123,19,FALSE)</f>
        <v>1.5427925675326046</v>
      </c>
      <c r="G1056" s="31">
        <f t="shared" si="32"/>
        <v>103.08420073911849</v>
      </c>
      <c r="H1056" s="40">
        <f t="shared" si="33"/>
        <v>40.484308954072525</v>
      </c>
      <c r="I1056" s="1">
        <v>1055</v>
      </c>
    </row>
    <row r="1057" spans="1:9" x14ac:dyDescent="0.25">
      <c r="A1057" s="1">
        <v>25175</v>
      </c>
      <c r="B1057" s="1" t="s">
        <v>945</v>
      </c>
      <c r="C1057" s="1">
        <v>25</v>
      </c>
      <c r="D1057" s="1" t="s">
        <v>61</v>
      </c>
      <c r="E1057" s="26">
        <f>VLOOKUP(A1057,'Índice de capacidades'!$A$3:$AI$1124,34,FALSE)</f>
        <v>39.612722625707299</v>
      </c>
      <c r="F1057" s="26">
        <f>VLOOKUP(A1057,'Índice de riesgo'!$A$2:$T$1123,19,FALSE)</f>
        <v>4.8098378957923815</v>
      </c>
      <c r="G1057" s="31">
        <f t="shared" si="32"/>
        <v>103.10351475699821</v>
      </c>
      <c r="H1057" s="40">
        <f t="shared" si="33"/>
        <v>40.473158000650535</v>
      </c>
      <c r="I1057" s="1">
        <v>1056</v>
      </c>
    </row>
    <row r="1058" spans="1:9" x14ac:dyDescent="0.25">
      <c r="A1058" s="1">
        <v>5264</v>
      </c>
      <c r="B1058" s="1" t="s">
        <v>609</v>
      </c>
      <c r="C1058" s="1">
        <v>5</v>
      </c>
      <c r="D1058" s="1" t="s">
        <v>15</v>
      </c>
      <c r="E1058" s="26">
        <f>VLOOKUP(A1058,'Índice de capacidades'!$A$3:$AI$1124,34,FALSE)</f>
        <v>39.098387220180037</v>
      </c>
      <c r="F1058" s="26">
        <f>VLOOKUP(A1058,'Índice de riesgo'!$A$2:$T$1123,19,FALSE)</f>
        <v>4.5022829276669869</v>
      </c>
      <c r="G1058" s="31">
        <f t="shared" si="32"/>
        <v>103.19155900191886</v>
      </c>
      <c r="H1058" s="40">
        <f t="shared" si="33"/>
        <v>40.422325632144997</v>
      </c>
      <c r="I1058" s="1">
        <v>1057</v>
      </c>
    </row>
    <row r="1059" spans="1:9" x14ac:dyDescent="0.25">
      <c r="A1059" s="1">
        <v>68655</v>
      </c>
      <c r="B1059" s="1" t="s">
        <v>1026</v>
      </c>
      <c r="C1059" s="1">
        <v>68</v>
      </c>
      <c r="D1059" s="1" t="s">
        <v>350</v>
      </c>
      <c r="E1059" s="26">
        <f>VLOOKUP(A1059,'Índice de capacidades'!$A$3:$AI$1124,34,FALSE)</f>
        <v>48.043751113422609</v>
      </c>
      <c r="F1059" s="26">
        <f>VLOOKUP(A1059,'Índice de riesgo'!$A$2:$T$1123,19,FALSE)</f>
        <v>8.1647253050103945</v>
      </c>
      <c r="G1059" s="31">
        <f t="shared" si="32"/>
        <v>103.64323277162235</v>
      </c>
      <c r="H1059" s="40">
        <f t="shared" si="33"/>
        <v>40.161551659620784</v>
      </c>
      <c r="I1059" s="1">
        <v>1058</v>
      </c>
    </row>
    <row r="1060" spans="1:9" x14ac:dyDescent="0.25">
      <c r="A1060" s="1">
        <v>25286</v>
      </c>
      <c r="B1060" s="1" t="s">
        <v>899</v>
      </c>
      <c r="C1060" s="1">
        <v>25</v>
      </c>
      <c r="D1060" s="1" t="s">
        <v>61</v>
      </c>
      <c r="E1060" s="26">
        <f>VLOOKUP(A1060,'Índice de capacidades'!$A$3:$AI$1124,34,FALSE)</f>
        <v>46.834796051094244</v>
      </c>
      <c r="F1060" s="26">
        <f>VLOOKUP(A1060,'Índice de riesgo'!$A$2:$T$1123,19,FALSE)</f>
        <v>7.3629926351386104</v>
      </c>
      <c r="G1060" s="31">
        <f t="shared" si="32"/>
        <v>103.80324298722549</v>
      </c>
      <c r="H1060" s="40">
        <f t="shared" si="33"/>
        <v>40.069169718569228</v>
      </c>
      <c r="I1060" s="1">
        <v>1059</v>
      </c>
    </row>
    <row r="1061" spans="1:9" x14ac:dyDescent="0.25">
      <c r="A1061" s="1">
        <v>68077</v>
      </c>
      <c r="B1061" s="1" t="s">
        <v>533</v>
      </c>
      <c r="C1061" s="1">
        <v>68</v>
      </c>
      <c r="D1061" s="1" t="s">
        <v>350</v>
      </c>
      <c r="E1061" s="26">
        <f>VLOOKUP(A1061,'Índice de capacidades'!$A$3:$AI$1124,34,FALSE)</f>
        <v>43.322213462076611</v>
      </c>
      <c r="F1061" s="26">
        <f>VLOOKUP(A1061,'Índice de riesgo'!$A$2:$T$1123,19,FALSE)</f>
        <v>5.6468328754529944</v>
      </c>
      <c r="G1061" s="31">
        <f t="shared" si="32"/>
        <v>103.82357307320159</v>
      </c>
      <c r="H1061" s="40">
        <f t="shared" si="33"/>
        <v>40.05743213795828</v>
      </c>
      <c r="I1061" s="1">
        <v>1060</v>
      </c>
    </row>
    <row r="1062" spans="1:9" x14ac:dyDescent="0.25">
      <c r="A1062" s="1">
        <v>20400</v>
      </c>
      <c r="B1062" s="1" t="s">
        <v>506</v>
      </c>
      <c r="C1062" s="1">
        <v>20</v>
      </c>
      <c r="D1062" s="1" t="s">
        <v>28</v>
      </c>
      <c r="E1062" s="26">
        <f>VLOOKUP(A1062,'Índice de capacidades'!$A$3:$AI$1124,34,FALSE)</f>
        <v>60.706515165908485</v>
      </c>
      <c r="F1062" s="26">
        <f>VLOOKUP(A1062,'Índice de riesgo'!$A$2:$T$1123,19,FALSE)</f>
        <v>15.71257137523755</v>
      </c>
      <c r="G1062" s="31">
        <f t="shared" si="32"/>
        <v>103.87324779635564</v>
      </c>
      <c r="H1062" s="40">
        <f t="shared" si="33"/>
        <v>40.028752423173366</v>
      </c>
      <c r="I1062" s="1">
        <v>1061</v>
      </c>
    </row>
    <row r="1063" spans="1:9" x14ac:dyDescent="0.25">
      <c r="A1063" s="1">
        <v>50226</v>
      </c>
      <c r="B1063" s="1" t="s">
        <v>1027</v>
      </c>
      <c r="C1063" s="1">
        <v>50</v>
      </c>
      <c r="D1063" s="1" t="s">
        <v>145</v>
      </c>
      <c r="E1063" s="26">
        <f>VLOOKUP(A1063,'Índice de capacidades'!$A$3:$AI$1124,34,FALSE)</f>
        <v>31.204354893278889</v>
      </c>
      <c r="F1063" s="26">
        <f>VLOOKUP(A1063,'Índice de riesgo'!$A$2:$T$1123,19,FALSE)</f>
        <v>0.83766250756345595</v>
      </c>
      <c r="G1063" s="31">
        <f t="shared" si="32"/>
        <v>103.95614912678126</v>
      </c>
      <c r="H1063" s="40">
        <f t="shared" si="33"/>
        <v>39.980889317735958</v>
      </c>
      <c r="I1063" s="1">
        <v>1062</v>
      </c>
    </row>
    <row r="1064" spans="1:9" x14ac:dyDescent="0.25">
      <c r="A1064" s="1">
        <v>73547</v>
      </c>
      <c r="B1064" s="1" t="s">
        <v>864</v>
      </c>
      <c r="C1064" s="1">
        <v>73</v>
      </c>
      <c r="D1064" s="1" t="s">
        <v>35</v>
      </c>
      <c r="E1064" s="26">
        <f>VLOOKUP(A1064,'Índice de capacidades'!$A$3:$AI$1124,34,FALSE)</f>
        <v>35.365446234778425</v>
      </c>
      <c r="F1064" s="26">
        <f>VLOOKUP(A1064,'Índice de riesgo'!$A$2:$T$1123,19,FALSE)</f>
        <v>2.2410374321653181</v>
      </c>
      <c r="G1064" s="31">
        <f t="shared" si="32"/>
        <v>103.95926870522082</v>
      </c>
      <c r="H1064" s="40">
        <f t="shared" si="33"/>
        <v>39.97908822828412</v>
      </c>
      <c r="I1064" s="1">
        <v>1063</v>
      </c>
    </row>
    <row r="1065" spans="1:9" x14ac:dyDescent="0.25">
      <c r="A1065" s="1">
        <v>44035</v>
      </c>
      <c r="B1065" s="1" t="s">
        <v>906</v>
      </c>
      <c r="C1065" s="1">
        <v>44</v>
      </c>
      <c r="D1065" s="1" t="s">
        <v>23</v>
      </c>
      <c r="E1065" s="26">
        <f>VLOOKUP(A1065,'Índice de capacidades'!$A$3:$AI$1124,34,FALSE)</f>
        <v>44.164217157393026</v>
      </c>
      <c r="F1065" s="26">
        <f>VLOOKUP(A1065,'Índice de riesgo'!$A$2:$T$1123,19,FALSE)</f>
        <v>5.7651996681748807</v>
      </c>
      <c r="G1065" s="31">
        <f t="shared" si="32"/>
        <v>104.0705321918953</v>
      </c>
      <c r="H1065" s="40">
        <f t="shared" si="33"/>
        <v>39.914850224301631</v>
      </c>
      <c r="I1065" s="1">
        <v>1064</v>
      </c>
    </row>
    <row r="1066" spans="1:9" x14ac:dyDescent="0.25">
      <c r="A1066" s="1">
        <v>50006</v>
      </c>
      <c r="B1066" s="1" t="s">
        <v>880</v>
      </c>
      <c r="C1066" s="1">
        <v>50</v>
      </c>
      <c r="D1066" s="1" t="s">
        <v>145</v>
      </c>
      <c r="E1066" s="26">
        <f>VLOOKUP(A1066,'Índice de capacidades'!$A$3:$AI$1124,34,FALSE)</f>
        <v>50.787291665484233</v>
      </c>
      <c r="F1066" s="26">
        <f>VLOOKUP(A1066,'Índice de riesgo'!$A$2:$T$1123,19,FALSE)</f>
        <v>9.0177065201927711</v>
      </c>
      <c r="G1066" s="31">
        <f t="shared" si="32"/>
        <v>104.19753702252629</v>
      </c>
      <c r="H1066" s="40">
        <f t="shared" si="33"/>
        <v>39.841523951148453</v>
      </c>
      <c r="I1066" s="1">
        <v>1065</v>
      </c>
    </row>
    <row r="1067" spans="1:9" x14ac:dyDescent="0.25">
      <c r="A1067" s="1">
        <v>8296</v>
      </c>
      <c r="B1067" s="1" t="s">
        <v>1044</v>
      </c>
      <c r="C1067" s="1">
        <v>8</v>
      </c>
      <c r="D1067" s="1" t="s">
        <v>1102</v>
      </c>
      <c r="E1067" s="26">
        <f>VLOOKUP(A1067,'Índice de capacidades'!$A$3:$AI$1124,34,FALSE)</f>
        <v>30.433403978242708</v>
      </c>
      <c r="F1067" s="26">
        <f>VLOOKUP(A1067,'Índice de riesgo'!$A$2:$T$1123,19,FALSE)</f>
        <v>0.21410493113865861</v>
      </c>
      <c r="G1067" s="31">
        <f t="shared" si="32"/>
        <v>104.32361636943345</v>
      </c>
      <c r="H1067" s="40">
        <f t="shared" si="33"/>
        <v>39.768732006272344</v>
      </c>
      <c r="I1067" s="1">
        <v>1066</v>
      </c>
    </row>
    <row r="1068" spans="1:9" x14ac:dyDescent="0.25">
      <c r="A1068" s="1">
        <v>8832</v>
      </c>
      <c r="B1068" s="1" t="s">
        <v>1053</v>
      </c>
      <c r="C1068" s="1">
        <v>8</v>
      </c>
      <c r="D1068" s="1" t="s">
        <v>1102</v>
      </c>
      <c r="E1068" s="26">
        <f>VLOOKUP(A1068,'Índice de capacidades'!$A$3:$AI$1124,34,FALSE)</f>
        <v>30.115887011813381</v>
      </c>
      <c r="F1068" s="26">
        <f>VLOOKUP(A1068,'Índice de riesgo'!$A$2:$T$1123,19,FALSE)</f>
        <v>8.7842166905386931E-2</v>
      </c>
      <c r="G1068" s="31">
        <f t="shared" si="32"/>
        <v>104.35231637761339</v>
      </c>
      <c r="H1068" s="40">
        <f t="shared" si="33"/>
        <v>39.752162048823912</v>
      </c>
      <c r="I1068" s="1">
        <v>1067</v>
      </c>
    </row>
    <row r="1069" spans="1:9" x14ac:dyDescent="0.25">
      <c r="A1069" s="1">
        <v>23500</v>
      </c>
      <c r="B1069" s="1" t="s">
        <v>1040</v>
      </c>
      <c r="C1069" s="1">
        <v>23</v>
      </c>
      <c r="D1069" s="1" t="s">
        <v>410</v>
      </c>
      <c r="E1069" s="26">
        <f>VLOOKUP(A1069,'Índice de capacidades'!$A$3:$AI$1124,34,FALSE)</f>
        <v>31.435189956794435</v>
      </c>
      <c r="F1069" s="26">
        <f>VLOOKUP(A1069,'Índice de riesgo'!$A$2:$T$1123,19,FALSE)</f>
        <v>0.46701627229490056</v>
      </c>
      <c r="G1069" s="31">
        <f t="shared" si="32"/>
        <v>104.37904970519399</v>
      </c>
      <c r="H1069" s="40">
        <f t="shared" si="33"/>
        <v>39.736727554948914</v>
      </c>
      <c r="I1069" s="1">
        <v>1068</v>
      </c>
    </row>
    <row r="1070" spans="1:9" x14ac:dyDescent="0.25">
      <c r="A1070" s="1">
        <v>25473</v>
      </c>
      <c r="B1070" s="1" t="s">
        <v>362</v>
      </c>
      <c r="C1070" s="1">
        <v>25</v>
      </c>
      <c r="D1070" s="1" t="s">
        <v>61</v>
      </c>
      <c r="E1070" s="26">
        <f>VLOOKUP(A1070,'Índice de capacidades'!$A$3:$AI$1124,34,FALSE)</f>
        <v>61.505603135487711</v>
      </c>
      <c r="F1070" s="26">
        <f>VLOOKUP(A1070,'Índice de riesgo'!$A$2:$T$1123,19,FALSE)</f>
        <v>15.650659633084846</v>
      </c>
      <c r="G1070" s="31">
        <f t="shared" si="32"/>
        <v>104.39229108221458</v>
      </c>
      <c r="H1070" s="40">
        <f t="shared" si="33"/>
        <v>39.729082642361632</v>
      </c>
      <c r="I1070" s="1">
        <v>1069</v>
      </c>
    </row>
    <row r="1071" spans="1:9" x14ac:dyDescent="0.25">
      <c r="A1071" s="1">
        <v>50689</v>
      </c>
      <c r="B1071" s="1" t="s">
        <v>518</v>
      </c>
      <c r="C1071" s="1">
        <v>50</v>
      </c>
      <c r="D1071" s="1" t="s">
        <v>145</v>
      </c>
      <c r="E1071" s="26">
        <f>VLOOKUP(A1071,'Índice de capacidades'!$A$3:$AI$1124,34,FALSE)</f>
        <v>33.897916038492262</v>
      </c>
      <c r="F1071" s="26">
        <f>VLOOKUP(A1071,'Índice de riesgo'!$A$2:$T$1123,19,FALSE)</f>
        <v>0.97276845273110801</v>
      </c>
      <c r="G1071" s="31">
        <f t="shared" si="32"/>
        <v>104.66833952857512</v>
      </c>
      <c r="H1071" s="40">
        <f t="shared" si="33"/>
        <v>39.569705997546009</v>
      </c>
      <c r="I1071" s="1">
        <v>1070</v>
      </c>
    </row>
    <row r="1072" spans="1:9" x14ac:dyDescent="0.25">
      <c r="A1072" s="1">
        <v>5088</v>
      </c>
      <c r="B1072" s="1" t="s">
        <v>760</v>
      </c>
      <c r="C1072" s="1">
        <v>5</v>
      </c>
      <c r="D1072" s="1" t="s">
        <v>15</v>
      </c>
      <c r="E1072" s="26">
        <f>VLOOKUP(A1072,'Índice de capacidades'!$A$3:$AI$1124,34,FALSE)</f>
        <v>44.45935390557397</v>
      </c>
      <c r="F1072" s="26">
        <f>VLOOKUP(A1072,'Índice de riesgo'!$A$2:$T$1123,19,FALSE)</f>
        <v>5.1708116351401028</v>
      </c>
      <c r="G1072" s="31">
        <f t="shared" si="32"/>
        <v>104.73399216891885</v>
      </c>
      <c r="H1072" s="40">
        <f t="shared" si="33"/>
        <v>39.531801427970549</v>
      </c>
      <c r="I1072" s="1">
        <v>1071</v>
      </c>
    </row>
    <row r="1073" spans="1:9" x14ac:dyDescent="0.25">
      <c r="A1073" s="1">
        <v>5150</v>
      </c>
      <c r="B1073" s="1" t="s">
        <v>642</v>
      </c>
      <c r="C1073" s="1">
        <v>5</v>
      </c>
      <c r="D1073" s="1" t="s">
        <v>15</v>
      </c>
      <c r="E1073" s="26">
        <f>VLOOKUP(A1073,'Índice de capacidades'!$A$3:$AI$1124,34,FALSE)</f>
        <v>39.803901137662031</v>
      </c>
      <c r="F1073" s="26">
        <f>VLOOKUP(A1073,'Índice de riesgo'!$A$2:$T$1123,19,FALSE)</f>
        <v>3.0967029934133685</v>
      </c>
      <c r="G1073" s="31">
        <f t="shared" si="32"/>
        <v>104.75972277800049</v>
      </c>
      <c r="H1073" s="40">
        <f t="shared" si="33"/>
        <v>39.516945853890839</v>
      </c>
      <c r="I1073" s="1">
        <v>1072</v>
      </c>
    </row>
    <row r="1074" spans="1:9" x14ac:dyDescent="0.25">
      <c r="A1074" s="1">
        <v>5541</v>
      </c>
      <c r="B1074" s="1" t="s">
        <v>770</v>
      </c>
      <c r="C1074" s="1">
        <v>5</v>
      </c>
      <c r="D1074" s="1" t="s">
        <v>15</v>
      </c>
      <c r="E1074" s="26">
        <f>VLOOKUP(A1074,'Índice de capacidades'!$A$3:$AI$1124,34,FALSE)</f>
        <v>39.156645647645135</v>
      </c>
      <c r="F1074" s="26">
        <f>VLOOKUP(A1074,'Índice de riesgo'!$A$2:$T$1123,19,FALSE)</f>
        <v>2.7731325373180424</v>
      </c>
      <c r="G1074" s="31">
        <f t="shared" si="32"/>
        <v>104.81558402728656</v>
      </c>
      <c r="H1074" s="40">
        <f t="shared" si="33"/>
        <v>39.484694346578266</v>
      </c>
      <c r="I1074" s="1">
        <v>1073</v>
      </c>
    </row>
    <row r="1075" spans="1:9" x14ac:dyDescent="0.25">
      <c r="A1075" s="1">
        <v>5360</v>
      </c>
      <c r="B1075" s="1" t="s">
        <v>1094</v>
      </c>
      <c r="C1075" s="1">
        <v>5</v>
      </c>
      <c r="D1075" s="1" t="s">
        <v>15</v>
      </c>
      <c r="E1075" s="26">
        <f>VLOOKUP(A1075,'Índice de capacidades'!$A$3:$AI$1124,34,FALSE)</f>
        <v>53.360382986696976</v>
      </c>
      <c r="F1075" s="26">
        <f>VLOOKUP(A1075,'Índice de riesgo'!$A$2:$T$1123,19,FALSE)</f>
        <v>9.7201588446564742</v>
      </c>
      <c r="G1075" s="31">
        <f t="shared" si="32"/>
        <v>104.87030176137111</v>
      </c>
      <c r="H1075" s="40">
        <f t="shared" si="33"/>
        <v>39.4531030480751</v>
      </c>
      <c r="I1075" s="1">
        <v>1074</v>
      </c>
    </row>
    <row r="1076" spans="1:9" x14ac:dyDescent="0.25">
      <c r="A1076" s="1">
        <v>41885</v>
      </c>
      <c r="B1076" s="1" t="s">
        <v>538</v>
      </c>
      <c r="C1076" s="1">
        <v>41</v>
      </c>
      <c r="D1076" s="1" t="s">
        <v>99</v>
      </c>
      <c r="E1076" s="26">
        <f>VLOOKUP(A1076,'Índice de capacidades'!$A$3:$AI$1124,34,FALSE)</f>
        <v>45.913726704424903</v>
      </c>
      <c r="F1076" s="26">
        <f>VLOOKUP(A1076,'Índice de riesgo'!$A$2:$T$1123,19,FALSE)</f>
        <v>4.9837099158487641</v>
      </c>
      <c r="G1076" s="31">
        <f t="shared" si="32"/>
        <v>105.52803267968278</v>
      </c>
      <c r="H1076" s="40">
        <f t="shared" si="33"/>
        <v>39.073361925333515</v>
      </c>
      <c r="I1076" s="1">
        <v>1075</v>
      </c>
    </row>
    <row r="1077" spans="1:9" x14ac:dyDescent="0.25">
      <c r="A1077" s="1">
        <v>5697</v>
      </c>
      <c r="B1077" s="1" t="s">
        <v>1098</v>
      </c>
      <c r="C1077" s="1">
        <v>5</v>
      </c>
      <c r="D1077" s="1" t="s">
        <v>15</v>
      </c>
      <c r="E1077" s="26">
        <f>VLOOKUP(A1077,'Índice de capacidades'!$A$3:$AI$1124,34,FALSE)</f>
        <v>42.835660811985889</v>
      </c>
      <c r="F1077" s="26">
        <f>VLOOKUP(A1077,'Índice de riesgo'!$A$2:$T$1123,19,FALSE)</f>
        <v>3.4544718326349511</v>
      </c>
      <c r="G1077" s="31">
        <f t="shared" si="32"/>
        <v>105.62164951521531</v>
      </c>
      <c r="H1077" s="40">
        <f t="shared" si="33"/>
        <v>39.019312220138133</v>
      </c>
      <c r="I1077" s="1">
        <v>1076</v>
      </c>
    </row>
    <row r="1078" spans="1:9" x14ac:dyDescent="0.25">
      <c r="A1078" s="1">
        <v>8078</v>
      </c>
      <c r="B1078" s="1" t="s">
        <v>1069</v>
      </c>
      <c r="C1078" s="1">
        <v>8</v>
      </c>
      <c r="D1078" s="1" t="s">
        <v>1102</v>
      </c>
      <c r="E1078" s="26">
        <f>VLOOKUP(A1078,'Índice de capacidades'!$A$3:$AI$1124,34,FALSE)</f>
        <v>34.121501242587684</v>
      </c>
      <c r="F1078" s="26">
        <f>VLOOKUP(A1078,'Índice de riesgo'!$A$2:$T$1123,19,FALSE)</f>
        <v>0</v>
      </c>
      <c r="G1078" s="31">
        <f t="shared" si="32"/>
        <v>105.66114161340447</v>
      </c>
      <c r="H1078" s="40">
        <f t="shared" si="33"/>
        <v>38.996511446617767</v>
      </c>
      <c r="I1078" s="1">
        <v>1077</v>
      </c>
    </row>
    <row r="1079" spans="1:9" x14ac:dyDescent="0.25">
      <c r="A1079" s="1">
        <v>19300</v>
      </c>
      <c r="B1079" s="1" t="s">
        <v>1123</v>
      </c>
      <c r="C1079" s="1">
        <v>19</v>
      </c>
      <c r="D1079" s="1" t="s">
        <v>80</v>
      </c>
      <c r="E1079" s="26">
        <f>VLOOKUP(A1079,'Índice de capacidades'!$A$3:$AI$1124,34,FALSE)</f>
        <v>40.382798976010939</v>
      </c>
      <c r="F1079" s="26">
        <f>VLOOKUP(A1079,'Índice de riesgo'!$A$2:$T$1123,19,FALSE)</f>
        <v>2.2737142049513723</v>
      </c>
      <c r="G1079" s="31">
        <f t="shared" si="32"/>
        <v>105.74118113787284</v>
      </c>
      <c r="H1079" s="40">
        <f t="shared" si="33"/>
        <v>38.950300605620136</v>
      </c>
      <c r="I1079" s="1">
        <v>1078</v>
      </c>
    </row>
    <row r="1080" spans="1:9" x14ac:dyDescent="0.25">
      <c r="A1080" s="1">
        <v>19845</v>
      </c>
      <c r="B1080" s="1" t="s">
        <v>985</v>
      </c>
      <c r="C1080" s="1">
        <v>19</v>
      </c>
      <c r="D1080" s="1" t="s">
        <v>80</v>
      </c>
      <c r="E1080" s="26">
        <f>VLOOKUP(A1080,'Índice de capacidades'!$A$3:$AI$1124,34,FALSE)</f>
        <v>45.551734361121767</v>
      </c>
      <c r="F1080" s="26">
        <f>VLOOKUP(A1080,'Índice de riesgo'!$A$2:$T$1123,19,FALSE)</f>
        <v>4.529770384514233</v>
      </c>
      <c r="G1080" s="31">
        <f t="shared" si="32"/>
        <v>105.78055230589305</v>
      </c>
      <c r="H1080" s="40">
        <f t="shared" si="33"/>
        <v>38.927569651165349</v>
      </c>
      <c r="I1080" s="1">
        <v>1079</v>
      </c>
    </row>
    <row r="1081" spans="1:9" x14ac:dyDescent="0.25">
      <c r="A1081" s="1">
        <v>8770</v>
      </c>
      <c r="B1081" s="1" t="s">
        <v>1071</v>
      </c>
      <c r="C1081" s="1">
        <v>8</v>
      </c>
      <c r="D1081" s="1" t="s">
        <v>1102</v>
      </c>
      <c r="E1081" s="26">
        <f>VLOOKUP(A1081,'Índice de capacidades'!$A$3:$AI$1124,34,FALSE)</f>
        <v>35.40183184022198</v>
      </c>
      <c r="F1081" s="26">
        <f>VLOOKUP(A1081,'Índice de riesgo'!$A$2:$T$1123,19,FALSE)</f>
        <v>0</v>
      </c>
      <c r="G1081" s="31">
        <f t="shared" si="32"/>
        <v>106.08152382787191</v>
      </c>
      <c r="H1081" s="40">
        <f t="shared" si="33"/>
        <v>38.753803661932452</v>
      </c>
      <c r="I1081" s="1">
        <v>1080</v>
      </c>
    </row>
    <row r="1082" spans="1:9" x14ac:dyDescent="0.25">
      <c r="A1082" s="1">
        <v>50318</v>
      </c>
      <c r="B1082" s="1" t="s">
        <v>731</v>
      </c>
      <c r="C1082" s="1">
        <v>50</v>
      </c>
      <c r="D1082" s="1" t="s">
        <v>145</v>
      </c>
      <c r="E1082" s="26">
        <f>VLOOKUP(A1082,'Índice de capacidades'!$A$3:$AI$1124,34,FALSE)</f>
        <v>52.023739603287744</v>
      </c>
      <c r="F1082" s="26">
        <f>VLOOKUP(A1082,'Índice de riesgo'!$A$2:$T$1123,19,FALSE)</f>
        <v>7.0367957367598502</v>
      </c>
      <c r="G1082" s="31">
        <f t="shared" si="32"/>
        <v>106.52993395848699</v>
      </c>
      <c r="H1082" s="40">
        <f t="shared" si="33"/>
        <v>38.494913952314477</v>
      </c>
      <c r="I1082" s="1">
        <v>1081</v>
      </c>
    </row>
    <row r="1083" spans="1:9" x14ac:dyDescent="0.25">
      <c r="A1083" s="1">
        <v>73030</v>
      </c>
      <c r="B1083" s="1" t="s">
        <v>862</v>
      </c>
      <c r="C1083" s="1">
        <v>73</v>
      </c>
      <c r="D1083" s="1" t="s">
        <v>35</v>
      </c>
      <c r="E1083" s="26">
        <f>VLOOKUP(A1083,'Índice de capacidades'!$A$3:$AI$1124,34,FALSE)</f>
        <v>44.265878543709974</v>
      </c>
      <c r="F1083" s="26">
        <f>VLOOKUP(A1083,'Índice de riesgo'!$A$2:$T$1123,19,FALSE)</f>
        <v>2.7814080274076916</v>
      </c>
      <c r="G1083" s="31">
        <f t="shared" si="32"/>
        <v>106.82192016800612</v>
      </c>
      <c r="H1083" s="40">
        <f t="shared" si="33"/>
        <v>38.32633563564896</v>
      </c>
      <c r="I1083" s="1">
        <v>1082</v>
      </c>
    </row>
    <row r="1084" spans="1:9" x14ac:dyDescent="0.25">
      <c r="A1084" s="1">
        <v>5440</v>
      </c>
      <c r="B1084" s="1" t="s">
        <v>613</v>
      </c>
      <c r="C1084" s="1">
        <v>5</v>
      </c>
      <c r="D1084" s="1" t="s">
        <v>15</v>
      </c>
      <c r="E1084" s="26">
        <f>VLOOKUP(A1084,'Índice de capacidades'!$A$3:$AI$1124,34,FALSE)</f>
        <v>47.341846277670705</v>
      </c>
      <c r="F1084" s="26">
        <f>VLOOKUP(A1084,'Índice de riesgo'!$A$2:$T$1123,19,FALSE)</f>
        <v>4.2318850590016979</v>
      </c>
      <c r="G1084" s="31">
        <f t="shared" si="32"/>
        <v>106.83062411280235</v>
      </c>
      <c r="H1084" s="40">
        <f t="shared" si="33"/>
        <v>38.321310410777834</v>
      </c>
      <c r="I1084" s="1">
        <v>1083</v>
      </c>
    </row>
    <row r="1085" spans="1:9" x14ac:dyDescent="0.25">
      <c r="A1085" s="1">
        <v>25758</v>
      </c>
      <c r="B1085" s="1" t="s">
        <v>951</v>
      </c>
      <c r="C1085" s="1">
        <v>25</v>
      </c>
      <c r="D1085" s="1" t="s">
        <v>61</v>
      </c>
      <c r="E1085" s="26">
        <f>VLOOKUP(A1085,'Índice de capacidades'!$A$3:$AI$1124,34,FALSE)</f>
        <v>48.595629834026589</v>
      </c>
      <c r="F1085" s="26">
        <f>VLOOKUP(A1085,'Índice de riesgo'!$A$2:$T$1123,19,FALSE)</f>
        <v>4.6639074678226864</v>
      </c>
      <c r="G1085" s="31">
        <f t="shared" si="32"/>
        <v>107.00703611571349</v>
      </c>
      <c r="H1085" s="40">
        <f t="shared" si="33"/>
        <v>38.219458893408806</v>
      </c>
      <c r="I1085" s="1">
        <v>1084</v>
      </c>
    </row>
    <row r="1086" spans="1:9" x14ac:dyDescent="0.25">
      <c r="A1086" s="1">
        <v>15837</v>
      </c>
      <c r="B1086" s="1" t="s">
        <v>836</v>
      </c>
      <c r="C1086" s="1">
        <v>15</v>
      </c>
      <c r="D1086" s="1" t="s">
        <v>827</v>
      </c>
      <c r="E1086" s="26">
        <f>VLOOKUP(A1086,'Índice de capacidades'!$A$3:$AI$1124,34,FALSE)</f>
        <v>59.264604854805768</v>
      </c>
      <c r="F1086" s="26">
        <f>VLOOKUP(A1086,'Índice de riesgo'!$A$2:$T$1123,19,FALSE)</f>
        <v>10.453793679286093</v>
      </c>
      <c r="G1086" s="31">
        <f t="shared" si="32"/>
        <v>107.3816392826452</v>
      </c>
      <c r="H1086" s="40">
        <f t="shared" si="33"/>
        <v>38.003181654141507</v>
      </c>
      <c r="I1086" s="1">
        <v>1085</v>
      </c>
    </row>
    <row r="1087" spans="1:9" x14ac:dyDescent="0.25">
      <c r="A1087" s="1">
        <v>66001</v>
      </c>
      <c r="B1087" s="1" t="s">
        <v>706</v>
      </c>
      <c r="C1087" s="1">
        <v>66</v>
      </c>
      <c r="D1087" s="1" t="s">
        <v>38</v>
      </c>
      <c r="E1087" s="26">
        <f>VLOOKUP(A1087,'Índice de capacidades'!$A$3:$AI$1124,34,FALSE)</f>
        <v>52.507177668812197</v>
      </c>
      <c r="F1087" s="26">
        <f>VLOOKUP(A1087,'Índice de riesgo'!$A$2:$T$1123,19,FALSE)</f>
        <v>6.2215986767143283</v>
      </c>
      <c r="G1087" s="31">
        <f t="shared" si="32"/>
        <v>107.47740349252693</v>
      </c>
      <c r="H1087" s="40">
        <f t="shared" si="33"/>
        <v>37.947892161787557</v>
      </c>
      <c r="I1087" s="1">
        <v>1086</v>
      </c>
    </row>
    <row r="1088" spans="1:9" x14ac:dyDescent="0.25">
      <c r="A1088" s="1">
        <v>50606</v>
      </c>
      <c r="B1088" s="1" t="s">
        <v>878</v>
      </c>
      <c r="C1088" s="1">
        <v>50</v>
      </c>
      <c r="D1088" s="1" t="s">
        <v>145</v>
      </c>
      <c r="E1088" s="26">
        <f>VLOOKUP(A1088,'Índice de capacidades'!$A$3:$AI$1124,34,FALSE)</f>
        <v>55.024794530848233</v>
      </c>
      <c r="F1088" s="26">
        <f>VLOOKUP(A1088,'Índice de riesgo'!$A$2:$T$1123,19,FALSE)</f>
        <v>6.9319098919900384</v>
      </c>
      <c r="G1088" s="31">
        <f t="shared" si="32"/>
        <v>108.11751666365041</v>
      </c>
      <c r="H1088" s="40">
        <f t="shared" si="33"/>
        <v>37.578322650127582</v>
      </c>
      <c r="I1088" s="1">
        <v>1087</v>
      </c>
    </row>
    <row r="1089" spans="1:9" x14ac:dyDescent="0.25">
      <c r="A1089" s="1">
        <v>88564</v>
      </c>
      <c r="B1089" s="1" t="s">
        <v>648</v>
      </c>
      <c r="C1089" s="1">
        <v>88</v>
      </c>
      <c r="D1089" s="1" t="s">
        <v>1200</v>
      </c>
      <c r="E1089" s="26">
        <f>VLOOKUP(A1089,'Índice de capacidades'!$A$3:$AI$1124,34,FALSE)</f>
        <v>41.164140861407674</v>
      </c>
      <c r="F1089" s="26">
        <f>VLOOKUP(A1089,'Índice de riesgo'!$A$2:$T$1123,19,FALSE)</f>
        <v>0</v>
      </c>
      <c r="G1089" s="31">
        <f t="shared" si="32"/>
        <v>108.14104906490326</v>
      </c>
      <c r="H1089" s="40">
        <f t="shared" si="33"/>
        <v>37.564736211929571</v>
      </c>
      <c r="I1089" s="1">
        <v>1088</v>
      </c>
    </row>
    <row r="1090" spans="1:9" x14ac:dyDescent="0.25">
      <c r="A1090" s="1">
        <v>50680</v>
      </c>
      <c r="B1090" s="1" t="s">
        <v>1031</v>
      </c>
      <c r="C1090" s="1">
        <v>50</v>
      </c>
      <c r="D1090" s="1" t="s">
        <v>145</v>
      </c>
      <c r="E1090" s="26">
        <f>VLOOKUP(A1090,'Índice de capacidades'!$A$3:$AI$1124,34,FALSE)</f>
        <v>43.238934662866221</v>
      </c>
      <c r="F1090" s="26">
        <f>VLOOKUP(A1090,'Índice de riesgo'!$A$2:$T$1123,19,FALSE)</f>
        <v>0.75599259114772444</v>
      </c>
      <c r="G1090" s="31">
        <f t="shared" ref="G1090:G1123" si="34">(((E1090)^2)+((100-(F1090))^2))^(1/2)</f>
        <v>108.25423075957788</v>
      </c>
      <c r="H1090" s="40">
        <f t="shared" ref="H1090:H1123" si="35">(1-1*(G1090/$G$1125))*100</f>
        <v>37.499390730041846</v>
      </c>
      <c r="I1090" s="1">
        <v>1089</v>
      </c>
    </row>
    <row r="1091" spans="1:9" x14ac:dyDescent="0.25">
      <c r="A1091" s="1">
        <v>97666</v>
      </c>
      <c r="B1091" s="1" t="s">
        <v>992</v>
      </c>
      <c r="C1091" s="1">
        <v>97</v>
      </c>
      <c r="D1091" s="1" t="s">
        <v>922</v>
      </c>
      <c r="E1091" s="26">
        <f>VLOOKUP(A1091,'Índice de capacidades'!$A$3:$AI$1124,34,FALSE)</f>
        <v>47.384511350606402</v>
      </c>
      <c r="F1091" s="26">
        <f>VLOOKUP(A1091,'Índice de riesgo'!$A$2:$T$1123,19,FALSE)</f>
        <v>2.6366199919703615</v>
      </c>
      <c r="G1091" s="31">
        <f t="shared" si="34"/>
        <v>108.28166826625701</v>
      </c>
      <c r="H1091" s="40">
        <f t="shared" si="35"/>
        <v>37.483549678174754</v>
      </c>
      <c r="I1091" s="1">
        <v>1090</v>
      </c>
    </row>
    <row r="1092" spans="1:9" x14ac:dyDescent="0.25">
      <c r="A1092" s="1">
        <v>85010</v>
      </c>
      <c r="B1092" s="1" t="s">
        <v>680</v>
      </c>
      <c r="C1092" s="1">
        <v>85</v>
      </c>
      <c r="D1092" s="1" t="s">
        <v>114</v>
      </c>
      <c r="E1092" s="26">
        <f>VLOOKUP(A1092,'Índice de capacidades'!$A$3:$AI$1124,34,FALSE)</f>
        <v>70.127798062394305</v>
      </c>
      <c r="F1092" s="26">
        <f>VLOOKUP(A1092,'Índice de riesgo'!$A$2:$T$1123,19,FALSE)</f>
        <v>17.198096277408627</v>
      </c>
      <c r="G1092" s="31">
        <f t="shared" si="34"/>
        <v>108.50835599697032</v>
      </c>
      <c r="H1092" s="40">
        <f t="shared" si="35"/>
        <v>37.352671455825437</v>
      </c>
      <c r="I1092" s="1">
        <v>1091</v>
      </c>
    </row>
    <row r="1093" spans="1:9" x14ac:dyDescent="0.25">
      <c r="A1093" s="1">
        <v>25126</v>
      </c>
      <c r="B1093" s="1" t="s">
        <v>1037</v>
      </c>
      <c r="C1093" s="1">
        <v>25</v>
      </c>
      <c r="D1093" s="1" t="s">
        <v>61</v>
      </c>
      <c r="E1093" s="26">
        <f>VLOOKUP(A1093,'Índice de capacidades'!$A$3:$AI$1124,34,FALSE)</f>
        <v>44.516959071489332</v>
      </c>
      <c r="F1093" s="26">
        <f>VLOOKUP(A1093,'Índice de riesgo'!$A$2:$T$1123,19,FALSE)</f>
        <v>0.50067393190296094</v>
      </c>
      <c r="G1093" s="31">
        <f t="shared" si="34"/>
        <v>109.00401613233409</v>
      </c>
      <c r="H1093" s="40">
        <f t="shared" si="35"/>
        <v>37.0665019432466</v>
      </c>
      <c r="I1093" s="1">
        <v>1092</v>
      </c>
    </row>
    <row r="1094" spans="1:9" x14ac:dyDescent="0.25">
      <c r="A1094" s="1">
        <v>85139</v>
      </c>
      <c r="B1094" s="1" t="s">
        <v>423</v>
      </c>
      <c r="C1094" s="1">
        <v>85</v>
      </c>
      <c r="D1094" s="1" t="s">
        <v>114</v>
      </c>
      <c r="E1094" s="26">
        <f>VLOOKUP(A1094,'Índice de capacidades'!$A$3:$AI$1124,34,FALSE)</f>
        <v>83.57521628385382</v>
      </c>
      <c r="F1094" s="26">
        <f>VLOOKUP(A1094,'Índice de riesgo'!$A$2:$T$1123,19,FALSE)</f>
        <v>29.979453069082822</v>
      </c>
      <c r="G1094" s="31">
        <f t="shared" si="34"/>
        <v>109.03070104056802</v>
      </c>
      <c r="H1094" s="40">
        <f t="shared" si="35"/>
        <v>37.051095404294443</v>
      </c>
      <c r="I1094" s="1">
        <v>1093</v>
      </c>
    </row>
    <row r="1095" spans="1:9" x14ac:dyDescent="0.25">
      <c r="A1095" s="1">
        <v>50313</v>
      </c>
      <c r="B1095" s="1" t="s">
        <v>359</v>
      </c>
      <c r="C1095" s="1">
        <v>50</v>
      </c>
      <c r="D1095" s="1" t="s">
        <v>145</v>
      </c>
      <c r="E1095" s="26">
        <f>VLOOKUP(A1095,'Índice de capacidades'!$A$3:$AI$1124,34,FALSE)</f>
        <v>43.799126505394611</v>
      </c>
      <c r="F1095" s="26">
        <f>VLOOKUP(A1095,'Índice de riesgo'!$A$2:$T$1123,19,FALSE)</f>
        <v>3.9583885460216871E-2</v>
      </c>
      <c r="G1095" s="31">
        <f t="shared" si="34"/>
        <v>109.13500021728825</v>
      </c>
      <c r="H1095" s="40">
        <f t="shared" si="35"/>
        <v>36.990878246538763</v>
      </c>
      <c r="I1095" s="1">
        <v>1094</v>
      </c>
    </row>
    <row r="1096" spans="1:9" x14ac:dyDescent="0.25">
      <c r="A1096" s="1">
        <v>63001</v>
      </c>
      <c r="B1096" s="1" t="s">
        <v>455</v>
      </c>
      <c r="C1096" s="1">
        <v>63</v>
      </c>
      <c r="D1096" s="1" t="s">
        <v>1184</v>
      </c>
      <c r="E1096" s="26">
        <f>VLOOKUP(A1096,'Índice de capacidades'!$A$3:$AI$1124,34,FALSE)</f>
        <v>47.975822506156682</v>
      </c>
      <c r="F1096" s="26">
        <f>VLOOKUP(A1096,'Índice de riesgo'!$A$2:$T$1123,19,FALSE)</f>
        <v>0.81694801088443547</v>
      </c>
      <c r="G1096" s="31">
        <f t="shared" si="34"/>
        <v>110.17693654761804</v>
      </c>
      <c r="H1096" s="40">
        <f t="shared" si="35"/>
        <v>36.389316025744399</v>
      </c>
      <c r="I1096" s="1">
        <v>1095</v>
      </c>
    </row>
    <row r="1097" spans="1:9" x14ac:dyDescent="0.25">
      <c r="A1097" s="1">
        <v>8849</v>
      </c>
      <c r="B1097" s="1" t="s">
        <v>1056</v>
      </c>
      <c r="C1097" s="1">
        <v>8</v>
      </c>
      <c r="D1097" s="1" t="s">
        <v>1102</v>
      </c>
      <c r="E1097" s="26">
        <f>VLOOKUP(A1097,'Índice de capacidades'!$A$3:$AI$1124,34,FALSE)</f>
        <v>47.00597713680034</v>
      </c>
      <c r="F1097" s="26">
        <f>VLOOKUP(A1097,'Índice de riesgo'!$A$2:$T$1123,19,FALSE)</f>
        <v>7.0492127956206754E-2</v>
      </c>
      <c r="G1097" s="31">
        <f t="shared" si="34"/>
        <v>110.4330948137118</v>
      </c>
      <c r="H1097" s="40">
        <f t="shared" si="35"/>
        <v>36.241422981860026</v>
      </c>
      <c r="I1097" s="1">
        <v>1096</v>
      </c>
    </row>
    <row r="1098" spans="1:9" x14ac:dyDescent="0.25">
      <c r="A1098" s="1">
        <v>25799</v>
      </c>
      <c r="B1098" s="1" t="s">
        <v>1021</v>
      </c>
      <c r="C1098" s="1">
        <v>25</v>
      </c>
      <c r="D1098" s="1" t="s">
        <v>61</v>
      </c>
      <c r="E1098" s="26">
        <f>VLOOKUP(A1098,'Índice de capacidades'!$A$3:$AI$1124,34,FALSE)</f>
        <v>52.166023162079213</v>
      </c>
      <c r="F1098" s="26">
        <f>VLOOKUP(A1098,'Índice de riesgo'!$A$2:$T$1123,19,FALSE)</f>
        <v>1.313580808682266</v>
      </c>
      <c r="G1098" s="31">
        <f t="shared" si="34"/>
        <v>111.62572868900372</v>
      </c>
      <c r="H1098" s="40">
        <f t="shared" si="35"/>
        <v>35.552855492915569</v>
      </c>
      <c r="I1098" s="1">
        <v>1097</v>
      </c>
    </row>
    <row r="1099" spans="1:9" x14ac:dyDescent="0.25">
      <c r="A1099" s="1">
        <v>70221</v>
      </c>
      <c r="B1099" s="1" t="s">
        <v>1045</v>
      </c>
      <c r="C1099" s="1">
        <v>70</v>
      </c>
      <c r="D1099" s="1" t="s">
        <v>214</v>
      </c>
      <c r="E1099" s="26">
        <f>VLOOKUP(A1099,'Índice de capacidades'!$A$3:$AI$1124,34,FALSE)</f>
        <v>50.344881485911245</v>
      </c>
      <c r="F1099" s="26">
        <f>VLOOKUP(A1099,'Índice de riesgo'!$A$2:$T$1123,19,FALSE)</f>
        <v>0.21285023506504885</v>
      </c>
      <c r="G1099" s="31">
        <f t="shared" si="34"/>
        <v>111.76798445905699</v>
      </c>
      <c r="H1099" s="40">
        <f t="shared" si="35"/>
        <v>35.470724085781534</v>
      </c>
      <c r="I1099" s="1">
        <v>1098</v>
      </c>
    </row>
    <row r="1100" spans="1:9" x14ac:dyDescent="0.25">
      <c r="A1100" s="1">
        <v>5001</v>
      </c>
      <c r="B1100" s="1" t="s">
        <v>660</v>
      </c>
      <c r="C1100" s="1">
        <v>5</v>
      </c>
      <c r="D1100" s="1" t="s">
        <v>15</v>
      </c>
      <c r="E1100" s="26">
        <f>VLOOKUP(A1100,'Índice de capacidades'!$A$3:$AI$1124,34,FALSE)</f>
        <v>68.303131265269684</v>
      </c>
      <c r="F1100" s="26">
        <f>VLOOKUP(A1100,'Índice de riesgo'!$A$2:$T$1123,19,FALSE)</f>
        <v>11.350470156382551</v>
      </c>
      <c r="G1100" s="31">
        <f t="shared" si="34"/>
        <v>111.91093280879701</v>
      </c>
      <c r="H1100" s="40">
        <f t="shared" si="35"/>
        <v>35.388192817578926</v>
      </c>
      <c r="I1100" s="1">
        <v>1099</v>
      </c>
    </row>
    <row r="1101" spans="1:9" x14ac:dyDescent="0.25">
      <c r="A1101" s="1">
        <v>68001</v>
      </c>
      <c r="B1101" s="1" t="s">
        <v>822</v>
      </c>
      <c r="C1101" s="1">
        <v>68</v>
      </c>
      <c r="D1101" s="1" t="s">
        <v>350</v>
      </c>
      <c r="E1101" s="26">
        <f>VLOOKUP(A1101,'Índice de capacidades'!$A$3:$AI$1124,34,FALSE)</f>
        <v>67.954784610168247</v>
      </c>
      <c r="F1101" s="26">
        <f>VLOOKUP(A1101,'Índice de riesgo'!$A$2:$T$1123,19,FALSE)</f>
        <v>10.884927893022747</v>
      </c>
      <c r="G1101" s="31">
        <f t="shared" si="34"/>
        <v>112.0685006058621</v>
      </c>
      <c r="H1101" s="40">
        <f t="shared" si="35"/>
        <v>35.297221007527781</v>
      </c>
      <c r="I1101" s="1">
        <v>1100</v>
      </c>
    </row>
    <row r="1102" spans="1:9" x14ac:dyDescent="0.25">
      <c r="A1102" s="1">
        <v>5607</v>
      </c>
      <c r="B1102" s="1" t="s">
        <v>651</v>
      </c>
      <c r="C1102" s="1">
        <v>5</v>
      </c>
      <c r="D1102" s="1" t="s">
        <v>15</v>
      </c>
      <c r="E1102" s="26">
        <f>VLOOKUP(A1102,'Índice de capacidades'!$A$3:$AI$1124,34,FALSE)</f>
        <v>60.604103391703248</v>
      </c>
      <c r="F1102" s="26">
        <f>VLOOKUP(A1102,'Índice de riesgo'!$A$2:$T$1123,19,FALSE)</f>
        <v>5.6640242157262133</v>
      </c>
      <c r="G1102" s="31">
        <f t="shared" si="34"/>
        <v>112.1255264205406</v>
      </c>
      <c r="H1102" s="40">
        <f t="shared" si="35"/>
        <v>35.264297138072386</v>
      </c>
      <c r="I1102" s="1">
        <v>1101</v>
      </c>
    </row>
    <row r="1103" spans="1:9" x14ac:dyDescent="0.25">
      <c r="A1103" s="1">
        <v>50568</v>
      </c>
      <c r="B1103" s="1" t="s">
        <v>938</v>
      </c>
      <c r="C1103" s="1">
        <v>50</v>
      </c>
      <c r="D1103" s="1" t="s">
        <v>145</v>
      </c>
      <c r="E1103" s="26">
        <f>VLOOKUP(A1103,'Índice de capacidades'!$A$3:$AI$1124,34,FALSE)</f>
        <v>60.315160666972368</v>
      </c>
      <c r="F1103" s="26">
        <f>VLOOKUP(A1103,'Índice de riesgo'!$A$2:$T$1123,19,FALSE)</f>
        <v>5.0726395711886152</v>
      </c>
      <c r="G1103" s="31">
        <f t="shared" si="34"/>
        <v>112.46831715760734</v>
      </c>
      <c r="H1103" s="40">
        <f t="shared" si="35"/>
        <v>35.066386813751194</v>
      </c>
      <c r="I1103" s="1">
        <v>1102</v>
      </c>
    </row>
    <row r="1104" spans="1:9" x14ac:dyDescent="0.25">
      <c r="A1104" s="1">
        <v>8001</v>
      </c>
      <c r="B1104" s="1" t="s">
        <v>1039</v>
      </c>
      <c r="C1104" s="1">
        <v>8</v>
      </c>
      <c r="D1104" s="1" t="s">
        <v>1102</v>
      </c>
      <c r="E1104" s="26">
        <f>VLOOKUP(A1104,'Índice de capacidades'!$A$3:$AI$1124,34,FALSE)</f>
        <v>52.471296248750498</v>
      </c>
      <c r="F1104" s="26">
        <f>VLOOKUP(A1104,'Índice de riesgo'!$A$2:$T$1123,19,FALSE)</f>
        <v>0.46987018213133269</v>
      </c>
      <c r="G1104" s="31">
        <f t="shared" si="34"/>
        <v>112.51437095582914</v>
      </c>
      <c r="H1104" s="40">
        <f t="shared" si="35"/>
        <v>35.039797640950631</v>
      </c>
      <c r="I1104" s="1">
        <v>1103</v>
      </c>
    </row>
    <row r="1105" spans="1:9" x14ac:dyDescent="0.25">
      <c r="A1105" s="1">
        <v>25817</v>
      </c>
      <c r="B1105" s="1" t="s">
        <v>978</v>
      </c>
      <c r="C1105" s="1">
        <v>25</v>
      </c>
      <c r="D1105" s="1" t="s">
        <v>61</v>
      </c>
      <c r="E1105" s="26">
        <f>VLOOKUP(A1105,'Índice de capacidades'!$A$3:$AI$1124,34,FALSE)</f>
        <v>57.966370867997831</v>
      </c>
      <c r="F1105" s="26">
        <f>VLOOKUP(A1105,'Índice de riesgo'!$A$2:$T$1123,19,FALSE)</f>
        <v>3.4016629731990391</v>
      </c>
      <c r="G1105" s="31">
        <f t="shared" si="34"/>
        <v>112.65584258239646</v>
      </c>
      <c r="H1105" s="40">
        <f t="shared" si="35"/>
        <v>34.958118959269299</v>
      </c>
      <c r="I1105" s="1">
        <v>1104</v>
      </c>
    </row>
    <row r="1106" spans="1:9" x14ac:dyDescent="0.25">
      <c r="A1106" s="1">
        <v>5308</v>
      </c>
      <c r="B1106" s="1" t="s">
        <v>773</v>
      </c>
      <c r="C1106" s="1">
        <v>5</v>
      </c>
      <c r="D1106" s="1" t="s">
        <v>15</v>
      </c>
      <c r="E1106" s="26">
        <f>VLOOKUP(A1106,'Índice de capacidades'!$A$3:$AI$1124,34,FALSE)</f>
        <v>63.037422260233292</v>
      </c>
      <c r="F1106" s="26">
        <f>VLOOKUP(A1106,'Índice de riesgo'!$A$2:$T$1123,19,FALSE)</f>
        <v>6.6219933712556935</v>
      </c>
      <c r="G1106" s="31">
        <f t="shared" si="34"/>
        <v>112.66396374694426</v>
      </c>
      <c r="H1106" s="40">
        <f t="shared" si="35"/>
        <v>34.953430202731496</v>
      </c>
      <c r="I1106" s="1">
        <v>1105</v>
      </c>
    </row>
    <row r="1107" spans="1:9" x14ac:dyDescent="0.25">
      <c r="A1107" s="1">
        <v>76892</v>
      </c>
      <c r="B1107" s="1" t="s">
        <v>681</v>
      </c>
      <c r="C1107" s="1">
        <v>76</v>
      </c>
      <c r="D1107" s="1" t="s">
        <v>57</v>
      </c>
      <c r="E1107" s="26">
        <f>VLOOKUP(A1107,'Índice de capacidades'!$A$3:$AI$1124,34,FALSE)</f>
        <v>69.576004614240276</v>
      </c>
      <c r="F1107" s="26">
        <f>VLOOKUP(A1107,'Índice de riesgo'!$A$2:$T$1123,19,FALSE)</f>
        <v>10.687472079193803</v>
      </c>
      <c r="G1107" s="31">
        <f t="shared" si="34"/>
        <v>113.21461063699141</v>
      </c>
      <c r="H1107" s="40">
        <f t="shared" si="35"/>
        <v>34.635514072534335</v>
      </c>
      <c r="I1107" s="1">
        <v>1106</v>
      </c>
    </row>
    <row r="1108" spans="1:9" x14ac:dyDescent="0.25">
      <c r="A1108" s="1">
        <v>5631</v>
      </c>
      <c r="B1108" s="1" t="s">
        <v>884</v>
      </c>
      <c r="C1108" s="1">
        <v>5</v>
      </c>
      <c r="D1108" s="1" t="s">
        <v>15</v>
      </c>
      <c r="E1108" s="26">
        <f>VLOOKUP(A1108,'Índice de capacidades'!$A$3:$AI$1124,34,FALSE)</f>
        <v>67.501509692341756</v>
      </c>
      <c r="F1108" s="26">
        <f>VLOOKUP(A1108,'Índice de riesgo'!$A$2:$T$1123,19,FALSE)</f>
        <v>7.2572562397918556</v>
      </c>
      <c r="G1108" s="31">
        <f t="shared" si="34"/>
        <v>114.70688876836009</v>
      </c>
      <c r="H1108" s="40">
        <f t="shared" si="35"/>
        <v>33.77394689168284</v>
      </c>
      <c r="I1108" s="1">
        <v>1107</v>
      </c>
    </row>
    <row r="1109" spans="1:9" x14ac:dyDescent="0.25">
      <c r="A1109" s="1">
        <v>5615</v>
      </c>
      <c r="B1109" s="1" t="s">
        <v>825</v>
      </c>
      <c r="C1109" s="1">
        <v>5</v>
      </c>
      <c r="D1109" s="1" t="s">
        <v>15</v>
      </c>
      <c r="E1109" s="26">
        <f>VLOOKUP(A1109,'Índice de capacidades'!$A$3:$AI$1124,34,FALSE)</f>
        <v>62.008847238236996</v>
      </c>
      <c r="F1109" s="26">
        <f>VLOOKUP(A1109,'Índice de riesgo'!$A$2:$T$1123,19,FALSE)</f>
        <v>3.0452112760730889</v>
      </c>
      <c r="G1109" s="31">
        <f t="shared" si="34"/>
        <v>115.08834950730815</v>
      </c>
      <c r="H1109" s="40">
        <f t="shared" si="35"/>
        <v>33.5537104313659</v>
      </c>
      <c r="I1109" s="1">
        <v>1108</v>
      </c>
    </row>
    <row r="1110" spans="1:9" x14ac:dyDescent="0.25">
      <c r="A1110" s="1">
        <v>68081</v>
      </c>
      <c r="B1110" s="1" t="s">
        <v>1055</v>
      </c>
      <c r="C1110" s="1">
        <v>68</v>
      </c>
      <c r="D1110" s="1" t="s">
        <v>350</v>
      </c>
      <c r="E1110" s="26">
        <f>VLOOKUP(A1110,'Índice de capacidades'!$A$3:$AI$1124,34,FALSE)</f>
        <v>74.015938089758833</v>
      </c>
      <c r="F1110" s="26">
        <f>VLOOKUP(A1110,'Índice de riesgo'!$A$2:$T$1123,19,FALSE)</f>
        <v>11.779563734124483</v>
      </c>
      <c r="G1110" s="31">
        <f t="shared" si="34"/>
        <v>115.15730313900382</v>
      </c>
      <c r="H1110" s="40">
        <f t="shared" si="35"/>
        <v>33.513900033544807</v>
      </c>
      <c r="I1110" s="1">
        <v>1109</v>
      </c>
    </row>
    <row r="1111" spans="1:9" x14ac:dyDescent="0.25">
      <c r="A1111" s="1">
        <v>50124</v>
      </c>
      <c r="B1111" s="1" t="s">
        <v>961</v>
      </c>
      <c r="C1111" s="1">
        <v>50</v>
      </c>
      <c r="D1111" s="1" t="s">
        <v>145</v>
      </c>
      <c r="E1111" s="26">
        <f>VLOOKUP(A1111,'Índice de capacidades'!$A$3:$AI$1124,34,FALSE)</f>
        <v>64.111622456297795</v>
      </c>
      <c r="F1111" s="26">
        <f>VLOOKUP(A1111,'Índice de riesgo'!$A$2:$T$1123,19,FALSE)</f>
        <v>3.8473792299893326</v>
      </c>
      <c r="G1111" s="31">
        <f t="shared" si="34"/>
        <v>115.56654626197131</v>
      </c>
      <c r="H1111" s="40">
        <f t="shared" si="35"/>
        <v>33.277623406335522</v>
      </c>
      <c r="I1111" s="1">
        <v>1110</v>
      </c>
    </row>
    <row r="1112" spans="1:9" x14ac:dyDescent="0.25">
      <c r="A1112" s="1">
        <v>25295</v>
      </c>
      <c r="B1112" s="1" t="s">
        <v>982</v>
      </c>
      <c r="C1112" s="1">
        <v>25</v>
      </c>
      <c r="D1112" s="1" t="s">
        <v>61</v>
      </c>
      <c r="E1112" s="26">
        <f>VLOOKUP(A1112,'Índice de capacidades'!$A$3:$AI$1124,34,FALSE)</f>
        <v>63.353534230184835</v>
      </c>
      <c r="F1112" s="26">
        <f>VLOOKUP(A1112,'Índice de riesgo'!$A$2:$T$1123,19,FALSE)</f>
        <v>3.2098684718504003</v>
      </c>
      <c r="G1112" s="31">
        <f t="shared" si="34"/>
        <v>115.6805941404681</v>
      </c>
      <c r="H1112" s="40">
        <f t="shared" si="35"/>
        <v>33.211777832984893</v>
      </c>
      <c r="I1112" s="1">
        <v>1111</v>
      </c>
    </row>
    <row r="1113" spans="1:9" x14ac:dyDescent="0.25">
      <c r="A1113" s="1">
        <v>5321</v>
      </c>
      <c r="B1113" s="1" t="s">
        <v>1093</v>
      </c>
      <c r="C1113" s="1">
        <v>5</v>
      </c>
      <c r="D1113" s="1" t="s">
        <v>15</v>
      </c>
      <c r="E1113" s="26">
        <f>VLOOKUP(A1113,'Índice de capacidades'!$A$3:$AI$1124,34,FALSE)</f>
        <v>59.246498287768787</v>
      </c>
      <c r="F1113" s="26">
        <f>VLOOKUP(A1113,'Índice de riesgo'!$A$2:$T$1123,19,FALSE)</f>
        <v>0.21354368759040435</v>
      </c>
      <c r="G1113" s="31">
        <f t="shared" si="34"/>
        <v>116.04949126450757</v>
      </c>
      <c r="H1113" s="40">
        <f t="shared" si="35"/>
        <v>32.998794979117427</v>
      </c>
      <c r="I1113" s="1">
        <v>1112</v>
      </c>
    </row>
    <row r="1114" spans="1:9" x14ac:dyDescent="0.25">
      <c r="A1114" s="1">
        <v>25612</v>
      </c>
      <c r="B1114" s="1" t="s">
        <v>44</v>
      </c>
      <c r="C1114" s="1">
        <v>25</v>
      </c>
      <c r="D1114" s="1" t="s">
        <v>61</v>
      </c>
      <c r="E1114" s="26">
        <f>VLOOKUP(A1114,'Índice de capacidades'!$A$3:$AI$1124,34,FALSE)</f>
        <v>62.932302569767216</v>
      </c>
      <c r="F1114" s="26">
        <f>VLOOKUP(A1114,'Índice de riesgo'!$A$2:$T$1123,19,FALSE)</f>
        <v>2.2488306698795912</v>
      </c>
      <c r="G1114" s="31">
        <f t="shared" si="34"/>
        <v>116.25732584288441</v>
      </c>
      <c r="H1114" s="40">
        <f t="shared" si="35"/>
        <v>32.878801629344643</v>
      </c>
      <c r="I1114" s="1">
        <v>1113</v>
      </c>
    </row>
    <row r="1115" spans="1:9" x14ac:dyDescent="0.25">
      <c r="A1115" s="1">
        <v>15491</v>
      </c>
      <c r="B1115" s="1" t="s">
        <v>876</v>
      </c>
      <c r="C1115" s="1">
        <v>15</v>
      </c>
      <c r="D1115" s="1" t="s">
        <v>827</v>
      </c>
      <c r="E1115" s="26">
        <f>VLOOKUP(A1115,'Índice de capacidades'!$A$3:$AI$1124,34,FALSE)</f>
        <v>72.500397027110253</v>
      </c>
      <c r="F1115" s="26">
        <f>VLOOKUP(A1115,'Índice de riesgo'!$A$2:$T$1123,19,FALSE)</f>
        <v>9.0969766388504443</v>
      </c>
      <c r="G1115" s="31">
        <f t="shared" si="34"/>
        <v>116.2741038464125</v>
      </c>
      <c r="H1115" s="40">
        <f t="shared" si="35"/>
        <v>32.869114844491243</v>
      </c>
      <c r="I1115" s="1">
        <v>1114</v>
      </c>
    </row>
    <row r="1116" spans="1:9" x14ac:dyDescent="0.25">
      <c r="A1116" s="1">
        <v>88001</v>
      </c>
      <c r="B1116" s="1" t="s">
        <v>117</v>
      </c>
      <c r="C1116" s="1">
        <v>88</v>
      </c>
      <c r="D1116" s="1" t="s">
        <v>1200</v>
      </c>
      <c r="E1116" s="26">
        <f>VLOOKUP(A1116,'Índice de capacidades'!$A$3:$AI$1124,34,FALSE)</f>
        <v>63.184013087637524</v>
      </c>
      <c r="F1116" s="26">
        <f>VLOOKUP(A1116,'Índice de riesgo'!$A$2:$T$1123,19,FALSE)</f>
        <v>0</v>
      </c>
      <c r="G1116" s="31">
        <f t="shared" si="34"/>
        <v>118.28871252092802</v>
      </c>
      <c r="H1116" s="40">
        <f t="shared" si="35"/>
        <v>31.705979983947952</v>
      </c>
      <c r="I1116" s="1">
        <v>1115</v>
      </c>
    </row>
    <row r="1117" spans="1:9" x14ac:dyDescent="0.25">
      <c r="A1117" s="1">
        <v>50110</v>
      </c>
      <c r="B1117" s="1" t="s">
        <v>943</v>
      </c>
      <c r="C1117" s="1">
        <v>50</v>
      </c>
      <c r="D1117" s="1" t="s">
        <v>145</v>
      </c>
      <c r="E1117" s="26">
        <f>VLOOKUP(A1117,'Índice de capacidades'!$A$3:$AI$1124,34,FALSE)</f>
        <v>70.510830576376023</v>
      </c>
      <c r="F1117" s="26">
        <f>VLOOKUP(A1117,'Índice de riesgo'!$A$2:$T$1123,19,FALSE)</f>
        <v>4.6477993482484239</v>
      </c>
      <c r="G1117" s="31">
        <f t="shared" si="34"/>
        <v>118.59097519500503</v>
      </c>
      <c r="H1117" s="40">
        <f t="shared" si="35"/>
        <v>31.531468547703611</v>
      </c>
      <c r="I1117" s="1">
        <v>1116</v>
      </c>
    </row>
    <row r="1118" spans="1:9" x14ac:dyDescent="0.25">
      <c r="A1118" s="1">
        <v>25214</v>
      </c>
      <c r="B1118" s="1" t="s">
        <v>980</v>
      </c>
      <c r="C1118" s="1">
        <v>25</v>
      </c>
      <c r="D1118" s="1" t="s">
        <v>61</v>
      </c>
      <c r="E1118" s="26">
        <f>VLOOKUP(A1118,'Índice de capacidades'!$A$3:$AI$1124,34,FALSE)</f>
        <v>68.662018634390904</v>
      </c>
      <c r="F1118" s="26">
        <f>VLOOKUP(A1118,'Índice de riesgo'!$A$2:$T$1123,19,FALSE)</f>
        <v>3.1038289080954455</v>
      </c>
      <c r="G1118" s="31">
        <f t="shared" si="34"/>
        <v>118.75748723857828</v>
      </c>
      <c r="H1118" s="40">
        <f t="shared" si="35"/>
        <v>31.435332774523282</v>
      </c>
      <c r="I1118" s="1">
        <v>1117</v>
      </c>
    </row>
    <row r="1119" spans="1:9" x14ac:dyDescent="0.25">
      <c r="A1119" s="1">
        <v>11001</v>
      </c>
      <c r="B1119" s="1" t="s">
        <v>813</v>
      </c>
      <c r="C1119" s="1">
        <v>11</v>
      </c>
      <c r="D1119" s="1" t="s">
        <v>813</v>
      </c>
      <c r="E1119" s="26">
        <f>VLOOKUP(A1119,'Índice de capacidades'!$A$3:$AI$1124,34,FALSE)</f>
        <v>75.86119479269199</v>
      </c>
      <c r="F1119" s="26">
        <f>VLOOKUP(A1119,'Índice de riesgo'!$A$2:$T$1123,19,FALSE)</f>
        <v>6.6589366214873795</v>
      </c>
      <c r="G1119" s="31">
        <f t="shared" si="34"/>
        <v>120.28081720709361</v>
      </c>
      <c r="H1119" s="40">
        <f t="shared" si="35"/>
        <v>30.555837807136331</v>
      </c>
      <c r="I1119" s="1">
        <v>1118</v>
      </c>
    </row>
    <row r="1120" spans="1:9" x14ac:dyDescent="0.25">
      <c r="A1120" s="1">
        <v>8573</v>
      </c>
      <c r="B1120" s="1" t="s">
        <v>1005</v>
      </c>
      <c r="C1120" s="1">
        <v>8</v>
      </c>
      <c r="D1120" s="1" t="s">
        <v>1102</v>
      </c>
      <c r="E1120" s="26">
        <f>VLOOKUP(A1120,'Índice de capacidades'!$A$3:$AI$1124,34,FALSE)</f>
        <v>67.399189920363568</v>
      </c>
      <c r="F1120" s="26">
        <f>VLOOKUP(A1120,'Índice de riesgo'!$A$2:$T$1123,19,FALSE)</f>
        <v>2.4134008670784676E-3</v>
      </c>
      <c r="G1120" s="31">
        <f t="shared" si="34"/>
        <v>120.59091229264469</v>
      </c>
      <c r="H1120" s="40">
        <f t="shared" si="35"/>
        <v>30.376804326019034</v>
      </c>
      <c r="I1120" s="1">
        <v>1119</v>
      </c>
    </row>
    <row r="1121" spans="1:9" x14ac:dyDescent="0.25">
      <c r="A1121" s="1">
        <v>85162</v>
      </c>
      <c r="B1121" s="1" t="s">
        <v>863</v>
      </c>
      <c r="C1121" s="1">
        <v>85</v>
      </c>
      <c r="D1121" s="1" t="s">
        <v>114</v>
      </c>
      <c r="E1121" s="26">
        <f>VLOOKUP(A1121,'Índice de capacidades'!$A$3:$AI$1124,34,FALSE)</f>
        <v>79.554356845246943</v>
      </c>
      <c r="F1121" s="26">
        <f>VLOOKUP(A1121,'Índice de riesgo'!$A$2:$T$1123,19,FALSE)</f>
        <v>8.4532986623623998</v>
      </c>
      <c r="G1121" s="31">
        <f t="shared" si="34"/>
        <v>121.28352822565606</v>
      </c>
      <c r="H1121" s="40">
        <f t="shared" si="35"/>
        <v>29.976922330649902</v>
      </c>
      <c r="I1121" s="1">
        <v>1120</v>
      </c>
    </row>
    <row r="1122" spans="1:9" x14ac:dyDescent="0.25">
      <c r="A1122" s="1">
        <v>50150</v>
      </c>
      <c r="B1122" s="1" t="s">
        <v>1043</v>
      </c>
      <c r="C1122" s="1">
        <v>50</v>
      </c>
      <c r="D1122" s="1" t="s">
        <v>145</v>
      </c>
      <c r="E1122" s="26">
        <f>VLOOKUP(A1122,'Índice de capacidades'!$A$3:$AI$1124,34,FALSE)</f>
        <v>75.364353955905855</v>
      </c>
      <c r="F1122" s="26">
        <f>VLOOKUP(A1122,'Índice de riesgo'!$A$2:$T$1123,19,FALSE)</f>
        <v>0.24203756576523902</v>
      </c>
      <c r="G1122" s="31">
        <f t="shared" si="34"/>
        <v>125.0257450136621</v>
      </c>
      <c r="H1122" s="40">
        <f t="shared" si="35"/>
        <v>27.816352460728677</v>
      </c>
      <c r="I1122" s="1">
        <v>1121</v>
      </c>
    </row>
    <row r="1123" spans="1:9" x14ac:dyDescent="0.25">
      <c r="A1123" s="1">
        <v>5266</v>
      </c>
      <c r="B1123" s="1" t="s">
        <v>885</v>
      </c>
      <c r="C1123" s="1">
        <v>5</v>
      </c>
      <c r="D1123" s="1" t="s">
        <v>15</v>
      </c>
      <c r="E1123" s="26">
        <f>VLOOKUP(A1123,'Índice de capacidades'!$A$3:$AI$1124,34,FALSE)</f>
        <v>89.62828590509254</v>
      </c>
      <c r="F1123" s="26">
        <f>VLOOKUP(A1123,'Índice de riesgo'!$A$2:$T$1123,19,FALSE)</f>
        <v>5.2682373267042486</v>
      </c>
      <c r="G1123" s="31">
        <f t="shared" si="34"/>
        <v>130.41217923750312</v>
      </c>
      <c r="H1123" s="40">
        <f t="shared" si="35"/>
        <v>24.706493211621851</v>
      </c>
      <c r="I1123" s="1">
        <v>1122</v>
      </c>
    </row>
    <row r="1125" spans="1:9" x14ac:dyDescent="0.25">
      <c r="F1125" t="s">
        <v>1245</v>
      </c>
      <c r="G1125" s="2">
        <f>SQRT(3)*10^2</f>
        <v>173.20508075688772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4891CF332AD9498D4A59E1FF624659" ma:contentTypeVersion="8" ma:contentTypeDescription="Crear nuevo documento." ma:contentTypeScope="" ma:versionID="5e3ef2df0253b637348201bbca92dfe9">
  <xsd:schema xmlns:xsd="http://www.w3.org/2001/XMLSchema" xmlns:xs="http://www.w3.org/2001/XMLSchema" xmlns:p="http://schemas.microsoft.com/office/2006/metadata/properties" xmlns:ns2="af7f7f6b-44e7-444a-90a4-d02bbf46acb6" targetNamespace="http://schemas.microsoft.com/office/2006/metadata/properties" ma:root="true" ma:fieldsID="09bb360b3b5eb05b6741751eb1c29bc4" ns2:_="">
    <xsd:import namespace="af7f7f6b-44e7-444a-90a4-d02bbf46acb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f7f6b-44e7-444a-90a4-d02bbf46acb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f7f7f6b-44e7-444a-90a4-d02bbf46acb6">DNPOI-37-231</_dlc_DocId>
    <_dlc_DocIdUrl xmlns="af7f7f6b-44e7-444a-90a4-d02bbf46acb6">
      <Url>https://colaboracion.dnp.gov.co/CDT/_layouts/15/DocIdRedir.aspx?ID=DNPOI-37-231</Url>
      <Description>DNPOI-37-231</Description>
    </_dlc_DocIdUrl>
  </documentManagement>
</p:properties>
</file>

<file path=customXml/itemProps1.xml><?xml version="1.0" encoding="utf-8"?>
<ds:datastoreItem xmlns:ds="http://schemas.openxmlformats.org/officeDocument/2006/customXml" ds:itemID="{898F931E-6D17-4F4F-8098-395D76CCFF3E}"/>
</file>

<file path=customXml/itemProps2.xml><?xml version="1.0" encoding="utf-8"?>
<ds:datastoreItem xmlns:ds="http://schemas.openxmlformats.org/officeDocument/2006/customXml" ds:itemID="{9CCF84E9-DC91-4FDC-AEFE-34DF3F5BE65F}"/>
</file>

<file path=customXml/itemProps3.xml><?xml version="1.0" encoding="utf-8"?>
<ds:datastoreItem xmlns:ds="http://schemas.openxmlformats.org/officeDocument/2006/customXml" ds:itemID="{4C91C903-687B-4269-A9A3-6A4B29F0A14B}"/>
</file>

<file path=customXml/itemProps4.xml><?xml version="1.0" encoding="utf-8"?>
<ds:datastoreItem xmlns:ds="http://schemas.openxmlformats.org/officeDocument/2006/customXml" ds:itemID="{ACF5955D-DA6C-4E9C-A75A-6581CB8E3C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Fuentes</vt:lpstr>
      <vt:lpstr>Índice de riesgo</vt:lpstr>
      <vt:lpstr>Índice de capacidades</vt:lpstr>
      <vt:lpstr>Índice de riesgo ajustado x 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índice Municipal de Riesgo de Desastres ajustado por Capacidades</dc:title>
  <dc:creator>Lina Maria Ibata Molina</dc:creator>
  <cp:lastModifiedBy>Lina Maria Ibata Molina</cp:lastModifiedBy>
  <dcterms:created xsi:type="dcterms:W3CDTF">2018-03-27T14:16:39Z</dcterms:created>
  <dcterms:modified xsi:type="dcterms:W3CDTF">2018-04-10T17:40:11Z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0x010100EE4891CF332AD9498D4A59E1FF624659</vt:lpwstr>
  </property>
  <property fmtid="{D5CDD505-2E9C-101B-9397-08002B2CF9AE}" pid="3" name="_dlc_DocIdItemGuid">
    <vt:lpwstr>4df8ed5d-355f-44a8-9b30-2d5b99894844</vt:lpwstr>
  </property>
</Properties>
</file>