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 If" sheetId="1" r:id="rId3"/>
    <sheet state="visible" name="Sin If" sheetId="2" r:id="rId4"/>
    <sheet state="visible" name="Multiplo 32" sheetId="3" r:id="rId5"/>
    <sheet state="visible" name="No Multiplo de 32" sheetId="4" r:id="rId6"/>
    <sheet state="visible" name="Comparaciones If" sheetId="5" r:id="rId7"/>
    <sheet state="visible" name="Comparaciones Multiplo" sheetId="6" r:id="rId8"/>
  </sheets>
  <definedNames/>
  <calcPr/>
</workbook>
</file>

<file path=xl/sharedStrings.xml><?xml version="1.0" encoding="utf-8"?>
<sst xmlns="http://schemas.openxmlformats.org/spreadsheetml/2006/main" count="200" uniqueCount="16">
  <si>
    <t>Tamaño Grilla</t>
  </si>
  <si>
    <t>Tiempo (ms)</t>
  </si>
  <si>
    <t>CPU</t>
  </si>
  <si>
    <t>CUDA</t>
  </si>
  <si>
    <t>OpenCL</t>
  </si>
  <si>
    <t>Número de celulas evaluadas por segundo</t>
  </si>
  <si>
    <t>Promedio</t>
  </si>
  <si>
    <t xml:space="preserve"> </t>
  </si>
  <si>
    <t>SpeedUp</t>
  </si>
  <si>
    <t xml:space="preserve">CPU </t>
  </si>
  <si>
    <t xml:space="preserve">Promedio </t>
  </si>
  <si>
    <t xml:space="preserve">Tamaño Grilla </t>
  </si>
  <si>
    <t>Con If</t>
  </si>
  <si>
    <t>Sin If</t>
  </si>
  <si>
    <t>Tamaño 8</t>
  </si>
  <si>
    <t>Tamaño 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</si>
</sst>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000000"/>
    </font>
    <font>
      <color rgb="FF000000"/>
      <name val="Monospace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2" xfId="0" applyAlignment="1" applyFont="1" applyNumberFormat="1">
      <alignment readingOrder="0"/>
    </xf>
    <xf borderId="0" fillId="0" fontId="1" numFmtId="2" xfId="0" applyFont="1" applyNumberFormat="1"/>
    <xf borderId="0" fillId="0" fontId="1" numFmtId="11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2" numFmtId="2" xfId="0" applyAlignment="1" applyFill="1" applyFont="1" applyNumberFormat="1">
      <alignment readingOrder="0"/>
    </xf>
    <xf borderId="0" fillId="2" fontId="1" numFmtId="2" xfId="0" applyAlignment="1" applyFont="1" applyNumberFormat="1">
      <alignment readingOrder="0"/>
    </xf>
    <xf borderId="0" fillId="2" fontId="3" numFmtId="11" xfId="0" applyAlignment="1" applyFont="1" applyNumberFormat="1">
      <alignment readingOrder="0"/>
    </xf>
    <xf borderId="0" fillId="0" fontId="4" numFmtId="2" xfId="0" applyAlignment="1" applyFont="1" applyNumberFormat="1">
      <alignment horizontal="right" vertical="bottom"/>
    </xf>
    <xf borderId="0" fillId="0" fontId="1" numFmtId="0" xfId="0" applyAlignment="1" applyFont="1">
      <alignment readingOrder="0"/>
    </xf>
    <xf borderId="0" fillId="0" fontId="1" numFmtId="11" xfId="0" applyFont="1" applyNumberFormat="1"/>
    <xf borderId="0" fillId="0" fontId="4" numFmtId="0" xfId="0" applyAlignment="1" applyFont="1">
      <alignment horizontal="right" vertical="bottom"/>
    </xf>
    <xf borderId="0" fillId="2" fontId="3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/>
            </a:pPr>
            <a:r>
              <a:t>SpeedUp algoritmos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 w="19050">
              <a:solidFill>
                <a:srgbClr val="FF0000"/>
              </a:solidFill>
            </a:ln>
          </c:spPr>
          <c:marker>
            <c:symbol val="circle"/>
            <c:size val="0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</c:spPr>
          </c:marker>
          <c:cat>
            <c:strRef>
              <c:f>'Con If'!$L$13:$L$20</c:f>
            </c:strRef>
          </c:cat>
          <c:val>
            <c:numRef>
              <c:f>'Con If'!$M$13:$M$20</c:f>
            </c:numRef>
          </c:val>
          <c:smooth val="1"/>
        </c:ser>
        <c:ser>
          <c:idx val="1"/>
          <c:order val="1"/>
          <c:spPr>
            <a:ln cmpd="sng" w="19050">
              <a:solidFill>
                <a:srgbClr val="FF9900"/>
              </a:solidFill>
            </a:ln>
          </c:spPr>
          <c:marker>
            <c:symbol val="circle"/>
            <c:size val="0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cat>
            <c:strRef>
              <c:f>'Con If'!$L$13:$L$20</c:f>
            </c:strRef>
          </c:cat>
          <c:val>
            <c:numRef>
              <c:f>'Con If'!$N$13:$N$20</c:f>
            </c:numRef>
          </c:val>
          <c:smooth val="1"/>
        </c:ser>
        <c:axId val="1973227249"/>
        <c:axId val="1105315839"/>
      </c:lineChart>
      <c:catAx>
        <c:axId val="19732272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Tamaño de la grilla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105315839"/>
      </c:catAx>
      <c:valAx>
        <c:axId val="11053158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SpeedUp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973227249"/>
      </c:valAx>
    </c:plotArea>
    <c:legend>
      <c:legendPos val="b"/>
      <c:overlay val="0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/>
            </a:pPr>
            <a:r>
              <a:t>N° de células evaluadas por segundo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'Con If'!$L$22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'Con If'!$K$23:$K$29</c:f>
            </c:strRef>
          </c:cat>
          <c:val>
            <c:numRef>
              <c:f>'Con If'!$L$23:$L$29</c:f>
            </c:numRef>
          </c:val>
          <c:smooth val="1"/>
        </c:ser>
        <c:ser>
          <c:idx val="1"/>
          <c:order val="1"/>
          <c:tx>
            <c:strRef>
              <c:f>'Con If'!$M$22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'Con If'!$K$23:$K$29</c:f>
            </c:strRef>
          </c:cat>
          <c:val>
            <c:numRef>
              <c:f>'Con If'!$M$23:$M$29</c:f>
            </c:numRef>
          </c:val>
          <c:smooth val="1"/>
        </c:ser>
        <c:ser>
          <c:idx val="2"/>
          <c:order val="2"/>
          <c:tx>
            <c:strRef>
              <c:f>'Con If'!$N$22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'Con If'!$K$23:$K$29</c:f>
            </c:strRef>
          </c:cat>
          <c:val>
            <c:numRef>
              <c:f>'Con If'!$N$23:$N$29</c:f>
            </c:numRef>
          </c:val>
          <c:smooth val="1"/>
        </c:ser>
        <c:axId val="1951951970"/>
        <c:axId val="340006762"/>
      </c:lineChart>
      <c:catAx>
        <c:axId val="19519519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Tamaño de la grilla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340006762"/>
      </c:catAx>
      <c:valAx>
        <c:axId val="3400067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N° de células evaluadas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951951970"/>
      </c:valAx>
    </c:plotArea>
    <c:legend>
      <c:legendPos val="b"/>
      <c:overlay val="0"/>
    </c:legend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/>
            </a:pPr>
            <a:r>
              <a:t>SpeedUp algoritmos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 w="19050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'Sin If'!$M$13:$M$20</c:f>
            </c:strRef>
          </c:cat>
          <c:val>
            <c:numRef>
              <c:f>'Sin If'!$N$13:$N$20</c:f>
            </c:numRef>
          </c:val>
          <c:smooth val="1"/>
        </c:ser>
        <c:ser>
          <c:idx val="1"/>
          <c:order val="1"/>
          <c:spPr>
            <a:ln cmpd="sng" w="1905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'Sin If'!$M$13:$M$20</c:f>
            </c:strRef>
          </c:cat>
          <c:val>
            <c:numRef>
              <c:f>'Sin If'!$O$13:$O$20</c:f>
            </c:numRef>
          </c:val>
          <c:smooth val="1"/>
        </c:ser>
        <c:axId val="568141296"/>
        <c:axId val="2110340808"/>
      </c:lineChart>
      <c:catAx>
        <c:axId val="568141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Tamaño de la grilla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2110340808"/>
      </c:catAx>
      <c:valAx>
        <c:axId val="21103408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SpeedUp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568141296"/>
      </c:valAx>
    </c:plotArea>
    <c:legend>
      <c:legendPos val="b"/>
      <c:overlay val="0"/>
    </c:legend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/>
            </a:pPr>
            <a:r>
              <a:t>N° de células evaluadas por segundo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'Sin If'!$M$22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'Sin If'!$L$23:$L$29</c:f>
            </c:strRef>
          </c:cat>
          <c:val>
            <c:numRef>
              <c:f>'Sin If'!$M$23:$M$29</c:f>
            </c:numRef>
          </c:val>
          <c:smooth val="1"/>
        </c:ser>
        <c:ser>
          <c:idx val="1"/>
          <c:order val="1"/>
          <c:tx>
            <c:strRef>
              <c:f>'Sin If'!$N$22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'Sin If'!$L$23:$L$29</c:f>
            </c:strRef>
          </c:cat>
          <c:val>
            <c:numRef>
              <c:f>'Sin If'!$N$23:$N$29</c:f>
            </c:numRef>
          </c:val>
          <c:smooth val="1"/>
        </c:ser>
        <c:ser>
          <c:idx val="2"/>
          <c:order val="2"/>
          <c:tx>
            <c:strRef>
              <c:f>'Sin If'!$O$22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'Sin If'!$L$23:$L$29</c:f>
            </c:strRef>
          </c:cat>
          <c:val>
            <c:numRef>
              <c:f>'Sin If'!$O$23:$O$29</c:f>
            </c:numRef>
          </c:val>
          <c:smooth val="1"/>
        </c:ser>
        <c:axId val="1213372886"/>
        <c:axId val="964612407"/>
      </c:lineChart>
      <c:catAx>
        <c:axId val="12133728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Tamaño de la grilla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964612407"/>
      </c:catAx>
      <c:valAx>
        <c:axId val="9646124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/>
                </a:pPr>
                <a:r>
                  <a:t>N° de células evaluadas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213372886"/>
      </c:valAx>
    </c:plotArea>
    <c:legend>
      <c:legendPos val="b"/>
      <c:overlay val="0"/>
    </c:legend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/>
            </a:pPr>
            <a:r>
              <a:t>SpeedUp Algoritmos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'Multiplo 32'!$N$13</c:f>
            </c:strRef>
          </c:tx>
          <c:spPr>
            <a:ln cmpd="sng" w="19050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'Multiplo 32'!$M$14:$M$19</c:f>
            </c:strRef>
          </c:cat>
          <c:val>
            <c:numRef>
              <c:f>'Multiplo 32'!$N$14:$N$19</c:f>
            </c:numRef>
          </c:val>
          <c:smooth val="1"/>
        </c:ser>
        <c:ser>
          <c:idx val="1"/>
          <c:order val="1"/>
          <c:tx>
            <c:strRef>
              <c:f>'Multiplo 32'!$O$13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'Multiplo 32'!$M$14:$M$19</c:f>
            </c:strRef>
          </c:cat>
          <c:val>
            <c:numRef>
              <c:f>'Multiplo 32'!$O$14:$O$19</c:f>
            </c:numRef>
          </c:val>
          <c:smooth val="1"/>
        </c:ser>
        <c:axId val="1068134109"/>
        <c:axId val="960993903"/>
      </c:lineChart>
      <c:catAx>
        <c:axId val="10681341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Tamaño de la grilla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960993903"/>
      </c:catAx>
      <c:valAx>
        <c:axId val="9609939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SpeedUp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068134109"/>
      </c:valAx>
    </c:plotArea>
    <c:legend>
      <c:legendPos val="b"/>
      <c:overlay val="0"/>
    </c:legend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/>
            </a:pPr>
            <a:r>
              <a:t>N° de células  evaluadas por segundo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'Multiplo 32'!$M$21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'Multiplo 32'!$L$22:$L$27</c:f>
            </c:strRef>
          </c:cat>
          <c:val>
            <c:numRef>
              <c:f>'Multiplo 32'!$M$22:$M$27</c:f>
            </c:numRef>
          </c:val>
          <c:smooth val="1"/>
        </c:ser>
        <c:ser>
          <c:idx val="1"/>
          <c:order val="1"/>
          <c:tx>
            <c:strRef>
              <c:f>'Multiplo 32'!$N$21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'Multiplo 32'!$L$22:$L$27</c:f>
            </c:strRef>
          </c:cat>
          <c:val>
            <c:numRef>
              <c:f>'Multiplo 32'!$N$22:$N$27</c:f>
            </c:numRef>
          </c:val>
          <c:smooth val="1"/>
        </c:ser>
        <c:ser>
          <c:idx val="2"/>
          <c:order val="2"/>
          <c:tx>
            <c:strRef>
              <c:f>'Multiplo 32'!$O$21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'Multiplo 32'!$L$22:$L$27</c:f>
            </c:strRef>
          </c:cat>
          <c:val>
            <c:numRef>
              <c:f>'Multiplo 32'!$O$22:$O$27</c:f>
            </c:numRef>
          </c:val>
          <c:smooth val="1"/>
        </c:ser>
        <c:axId val="1192743814"/>
        <c:axId val="2018379247"/>
      </c:lineChart>
      <c:catAx>
        <c:axId val="11927438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Tamaño de la grilla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2018379247"/>
      </c:catAx>
      <c:valAx>
        <c:axId val="20183792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N° de células evaluadas.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192743814"/>
      </c:valAx>
    </c:plotArea>
    <c:legend>
      <c:legendPos val="b"/>
      <c:overlay val="0"/>
    </c:legend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/>
            </a:pPr>
            <a:r>
              <a:t>SpeedUp de los algoritmos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'No Multiplo de 32'!$O$13</c:f>
            </c:strRef>
          </c:tx>
          <c:spPr>
            <a:ln cmpd="sng" w="19050">
              <a:solidFill>
                <a:srgbClr val="FF0000"/>
              </a:solidFill>
            </a:ln>
          </c:spPr>
          <c:marker>
            <c:symbol val="circle"/>
            <c:size val="0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</c:spPr>
          </c:marker>
          <c:cat>
            <c:strRef>
              <c:f>'No Multiplo de 32'!$N$15:$N$19</c:f>
            </c:strRef>
          </c:cat>
          <c:val>
            <c:numRef>
              <c:f>'No Multiplo de 32'!$O$14:$O$19</c:f>
            </c:numRef>
          </c:val>
          <c:smooth val="1"/>
        </c:ser>
        <c:ser>
          <c:idx val="1"/>
          <c:order val="1"/>
          <c:tx>
            <c:strRef>
              <c:f>'No Multiplo de 32'!$P$13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circle"/>
            <c:size val="0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cat>
            <c:strRef>
              <c:f>'No Multiplo de 32'!$N$15:$N$19</c:f>
            </c:strRef>
          </c:cat>
          <c:val>
            <c:numRef>
              <c:f>'No Multiplo de 32'!$P$14:$P$19</c:f>
            </c:numRef>
          </c:val>
          <c:smooth val="1"/>
        </c:ser>
        <c:axId val="1894557391"/>
        <c:axId val="1655696140"/>
      </c:lineChart>
      <c:catAx>
        <c:axId val="18945573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Tamaño de la grilla</a:t>
                </a:r>
              </a:p>
            </c:rich>
          </c:tx>
          <c:overlay val="0"/>
        </c:title>
        <c:txPr>
          <a:bodyPr/>
          <a:lstStyle/>
          <a:p>
            <a:pPr lvl="0">
              <a:defRPr b="1"/>
            </a:pPr>
          </a:p>
        </c:txPr>
        <c:crossAx val="1655696140"/>
      </c:catAx>
      <c:valAx>
        <c:axId val="16556961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/>
                </a:pPr>
                <a:r>
                  <a:t>Speedup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894557391"/>
      </c:valAx>
    </c:plotArea>
    <c:legend>
      <c:legendPos val="b"/>
      <c:overlay val="0"/>
    </c:legend>
  </c:chart>
  <c:spPr>
    <a:solidFill>
      <a:srgbClr val="FFFFFF"/>
    </a:solidFill>
  </c:spPr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/>
            </a:pPr>
            <a:r>
              <a:t>Número de células evaluadas vs tamaño de la grilla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'No Multiplo de 32'!$N$21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'No Multiplo de 32'!$M$23:$M$27</c:f>
            </c:strRef>
          </c:cat>
          <c:val>
            <c:numRef>
              <c:f>'No Multiplo de 32'!$N$22:$N$27</c:f>
            </c:numRef>
          </c:val>
          <c:smooth val="1"/>
        </c:ser>
        <c:ser>
          <c:idx val="1"/>
          <c:order val="1"/>
          <c:tx>
            <c:strRef>
              <c:f>'No Multiplo de 32'!$O$21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'No Multiplo de 32'!$M$23:$M$27</c:f>
            </c:strRef>
          </c:cat>
          <c:val>
            <c:numRef>
              <c:f>'No Multiplo de 32'!$O$22:$O$27</c:f>
            </c:numRef>
          </c:val>
          <c:smooth val="1"/>
        </c:ser>
        <c:ser>
          <c:idx val="2"/>
          <c:order val="2"/>
          <c:tx>
            <c:strRef>
              <c:f>'No Multiplo de 32'!$P$21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'No Multiplo de 32'!$M$23:$M$27</c:f>
            </c:strRef>
          </c:cat>
          <c:val>
            <c:numRef>
              <c:f>'No Multiplo de 32'!$P$22:$P$27</c:f>
            </c:numRef>
          </c:val>
          <c:smooth val="1"/>
        </c:ser>
        <c:axId val="1872375373"/>
        <c:axId val="1151594177"/>
      </c:lineChart>
      <c:catAx>
        <c:axId val="18723753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Tamaño de la grilla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151594177"/>
      </c:catAx>
      <c:valAx>
        <c:axId val="11515941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N° de células evaluadas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872375373"/>
      </c:valAx>
    </c:plotArea>
    <c:legend>
      <c:legendPos val="b"/>
      <c:overlay val="0"/>
    </c:legend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/>
            </a:pPr>
            <a:r>
              <a:t>CUDA: Comparación if y sin if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'Comparaciones If'!$E$13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circle"/>
            <c:size val="0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strRef>
              <c:f>'Comparaciones If'!$D$14:$D$20</c:f>
            </c:strRef>
          </c:cat>
          <c:val>
            <c:numRef>
              <c:f>'Comparaciones If'!$E$14:$E$20</c:f>
            </c:numRef>
          </c:val>
          <c:smooth val="1"/>
        </c:ser>
        <c:ser>
          <c:idx val="1"/>
          <c:order val="1"/>
          <c:tx>
            <c:strRef>
              <c:f>'Comparaciones If'!$K$13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circle"/>
            <c:size val="0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cat>
            <c:strRef>
              <c:f>'Comparaciones If'!$D$14:$D$20</c:f>
            </c:strRef>
          </c:cat>
          <c:val>
            <c:numRef>
              <c:f>'Comparaciones If'!$K$14:$K$20</c:f>
            </c:numRef>
          </c:val>
          <c:smooth val="1"/>
        </c:ser>
        <c:axId val="815033455"/>
        <c:axId val="899092100"/>
      </c:lineChart>
      <c:catAx>
        <c:axId val="8150334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Tamaño de la grilla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899092100"/>
      </c:catAx>
      <c:valAx>
        <c:axId val="8990921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SpeedUp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815033455"/>
      </c:valAx>
    </c:plotArea>
    <c:legend>
      <c:legendPos val="b"/>
      <c:overlay val="0"/>
    </c:legend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/>
            </a:pPr>
            <a:r>
              <a:t>OpenCL: Comparación If y sin if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'Comparaciones If'!$F$13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'Comparaciones If'!$D$14:$D$20</c:f>
            </c:strRef>
          </c:cat>
          <c:val>
            <c:numRef>
              <c:f>'Comparaciones If'!$F$14:$F$20</c:f>
            </c:numRef>
          </c:val>
          <c:smooth val="1"/>
        </c:ser>
        <c:ser>
          <c:idx val="1"/>
          <c:order val="1"/>
          <c:tx>
            <c:strRef>
              <c:f>'Comparaciones If'!$L$13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'Comparaciones If'!$D$14:$D$20</c:f>
            </c:strRef>
          </c:cat>
          <c:val>
            <c:numRef>
              <c:f>'Comparaciones If'!$L$14:$L$20</c:f>
            </c:numRef>
          </c:val>
          <c:smooth val="1"/>
        </c:ser>
        <c:axId val="150364295"/>
        <c:axId val="1391239127"/>
      </c:lineChart>
      <c:catAx>
        <c:axId val="1503642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Tamaño de la grilla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391239127"/>
      </c:catAx>
      <c:valAx>
        <c:axId val="13912391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SpeedUp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50364295"/>
      </c:valAx>
    </c:plotArea>
    <c:legend>
      <c:legendPos val="b"/>
      <c:overlay val="0"/>
    </c:legend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/>
            </a:pPr>
            <a:r>
              <a:t>CUDA: Comparación If y sin If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'Comparaciones If'!$E$22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'Comparaciones If'!$C$23:$C$29</c:f>
            </c:strRef>
          </c:cat>
          <c:val>
            <c:numRef>
              <c:f>'Comparaciones If'!$E$23:$E$29</c:f>
            </c:numRef>
          </c:val>
          <c:smooth val="1"/>
        </c:ser>
        <c:ser>
          <c:idx val="1"/>
          <c:order val="1"/>
          <c:tx>
            <c:strRef>
              <c:f>'Comparaciones If'!$K$22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'Comparaciones If'!$C$23:$C$29</c:f>
            </c:strRef>
          </c:cat>
          <c:val>
            <c:numRef>
              <c:f>'Comparaciones If'!$K$23:$K$29</c:f>
            </c:numRef>
          </c:val>
          <c:smooth val="1"/>
        </c:ser>
        <c:axId val="1650747016"/>
        <c:axId val="1205873117"/>
      </c:lineChart>
      <c:catAx>
        <c:axId val="1650747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Tamaño de la grilla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205873117"/>
      </c:catAx>
      <c:valAx>
        <c:axId val="12058731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N° de células evaluadas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650747016"/>
      </c:valAx>
    </c:plotArea>
    <c:legend>
      <c:legendPos val="b"/>
      <c:overlay val="0"/>
    </c:legend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/>
            </a:pPr>
            <a:r>
              <a:t>OpenCL: Comparación If y sin If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'Comparaciones If'!$F$22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'Comparaciones If'!$C$23:$C$29</c:f>
            </c:strRef>
          </c:cat>
          <c:val>
            <c:numRef>
              <c:f>'Comparaciones If'!$F$23:$F$29</c:f>
            </c:numRef>
          </c:val>
          <c:smooth val="1"/>
        </c:ser>
        <c:ser>
          <c:idx val="1"/>
          <c:order val="1"/>
          <c:tx>
            <c:strRef>
              <c:f>'Comparaciones If'!$L$22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'Comparaciones If'!$C$23:$C$29</c:f>
            </c:strRef>
          </c:cat>
          <c:val>
            <c:numRef>
              <c:f>'Comparaciones If'!$L$23:$L$29</c:f>
            </c:numRef>
          </c:val>
          <c:smooth val="1"/>
        </c:ser>
        <c:axId val="994467418"/>
        <c:axId val="1651463318"/>
      </c:lineChart>
      <c:catAx>
        <c:axId val="9944674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Tamaño de la grilla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651463318"/>
      </c:catAx>
      <c:valAx>
        <c:axId val="16514633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N° de células evaluadas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994467418"/>
      </c:valAx>
    </c:plotArea>
    <c:legend>
      <c:legendPos val="b"/>
      <c:overlay val="0"/>
    </c:legend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/>
            </a:pPr>
            <a:r>
              <a:t>CUDA: Comparación bloque tamaño 8 y 32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'Comparaciones Multiplo'!$F$14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'Comparaciones Multiplo'!$E$15:$E$20</c:f>
            </c:strRef>
          </c:cat>
          <c:val>
            <c:numRef>
              <c:f>'Comparaciones Multiplo'!$F$15:$F$20</c:f>
            </c:numRef>
          </c:val>
          <c:smooth val="1"/>
        </c:ser>
        <c:ser>
          <c:idx val="1"/>
          <c:order val="1"/>
          <c:tx>
            <c:strRef>
              <c:f>'Comparaciones Multiplo'!$L$14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'Comparaciones Multiplo'!$E$15:$E$20</c:f>
            </c:strRef>
          </c:cat>
          <c:val>
            <c:numRef>
              <c:f>'Comparaciones Multiplo'!$L$15:$L$20</c:f>
            </c:numRef>
          </c:val>
          <c:smooth val="1"/>
        </c:ser>
        <c:axId val="16549400"/>
        <c:axId val="1041573169"/>
      </c:lineChart>
      <c:catAx>
        <c:axId val="16549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Tamaño de la grilla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041573169"/>
      </c:catAx>
      <c:valAx>
        <c:axId val="10415731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Speedup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6549400"/>
      </c:valAx>
    </c:plotArea>
    <c:legend>
      <c:legendPos val="b"/>
      <c:overlay val="0"/>
    </c:legend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/>
            </a:pPr>
            <a:r>
              <a:t>OpenCL: Comparación bloque tamaño 8 y 32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'Comparaciones Multiplo'!$G$14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'Comparaciones Multiplo'!$E$15:$E$20</c:f>
            </c:strRef>
          </c:cat>
          <c:val>
            <c:numRef>
              <c:f>'Comparaciones Multiplo'!$G$15:$G$20</c:f>
            </c:numRef>
          </c:val>
          <c:smooth val="1"/>
        </c:ser>
        <c:ser>
          <c:idx val="1"/>
          <c:order val="1"/>
          <c:tx>
            <c:strRef>
              <c:f>'Comparaciones Multiplo'!$M$14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'Comparaciones Multiplo'!$E$15:$E$20</c:f>
            </c:strRef>
          </c:cat>
          <c:val>
            <c:numRef>
              <c:f>'Comparaciones Multiplo'!$M$15:$M$20</c:f>
            </c:numRef>
          </c:val>
          <c:smooth val="1"/>
        </c:ser>
        <c:axId val="1127194130"/>
        <c:axId val="1799691384"/>
      </c:lineChart>
      <c:catAx>
        <c:axId val="11271941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Tamaño de la grilla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799691384"/>
      </c:catAx>
      <c:valAx>
        <c:axId val="17996913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Speedup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127194130"/>
      </c:valAx>
    </c:plotArea>
    <c:legend>
      <c:legendPos val="b"/>
      <c:overlay val="0"/>
    </c:legend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/>
            </a:pPr>
            <a:r>
              <a:t>CUDA: Comparación bloque tamaño 8 y 32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'Comparaciones Multiplo'!$F$22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'Comparaciones Multiplo'!$D$23:$D$28</c:f>
            </c:strRef>
          </c:cat>
          <c:val>
            <c:numRef>
              <c:f>'Comparaciones Multiplo'!$F$23:$F$28</c:f>
            </c:numRef>
          </c:val>
          <c:smooth val="1"/>
        </c:ser>
        <c:ser>
          <c:idx val="1"/>
          <c:order val="1"/>
          <c:tx>
            <c:strRef>
              <c:f>'Comparaciones Multiplo'!$L$22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'Comparaciones Multiplo'!$D$23:$D$28</c:f>
            </c:strRef>
          </c:cat>
          <c:val>
            <c:numRef>
              <c:f>'Comparaciones Multiplo'!$L$23:$L$28</c:f>
            </c:numRef>
          </c:val>
          <c:smooth val="1"/>
        </c:ser>
        <c:axId val="1760757227"/>
        <c:axId val="566556528"/>
      </c:lineChart>
      <c:catAx>
        <c:axId val="17607572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Tamaño de la grilla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566556528"/>
      </c:catAx>
      <c:valAx>
        <c:axId val="5665565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N° de células evaluadas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760757227"/>
      </c:valAx>
    </c:plotArea>
    <c:legend>
      <c:legendPos val="b"/>
      <c:overlay val="0"/>
    </c:legend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/>
            </a:pPr>
            <a:r>
              <a:t>OpenCL: Comparación bloque tamaño 8 y 32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'Comparaciones Multiplo'!$G$22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'Comparaciones Multiplo'!$D$23:$D$28</c:f>
            </c:strRef>
          </c:cat>
          <c:val>
            <c:numRef>
              <c:f>'Comparaciones Multiplo'!$G$23:$G$28</c:f>
            </c:numRef>
          </c:val>
          <c:smooth val="1"/>
        </c:ser>
        <c:ser>
          <c:idx val="1"/>
          <c:order val="1"/>
          <c:tx>
            <c:strRef>
              <c:f>'Comparaciones Multiplo'!$M$22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'Comparaciones Multiplo'!$D$23:$D$28</c:f>
            </c:strRef>
          </c:cat>
          <c:val>
            <c:numRef>
              <c:f>'Comparaciones Multiplo'!$M$23:$M$28</c:f>
            </c:numRef>
          </c:val>
          <c:smooth val="1"/>
        </c:ser>
        <c:axId val="1626658644"/>
        <c:axId val="187016942"/>
      </c:lineChart>
      <c:catAx>
        <c:axId val="16266586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Tamaño de la grilla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87016942"/>
      </c:catAx>
      <c:valAx>
        <c:axId val="1870169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N° de células evaluads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626658644"/>
      </c:valAx>
    </c:plotArea>
    <c:legend>
      <c:legendPos val="b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Relationship Id="rId3" Type="http://schemas.openxmlformats.org/officeDocument/2006/relationships/chart" Target="../charts/chart11.xml"/><Relationship Id="rId4" Type="http://schemas.openxmlformats.org/officeDocument/2006/relationships/chart" Target="../charts/chart12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<Relationship Id="rId3" Type="http://schemas.openxmlformats.org/officeDocument/2006/relationships/chart" Target="../charts/chart15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14</xdr:col>
      <xdr:colOff>28575</xdr:colOff>
      <xdr:row>3</xdr:row>
      <xdr:rowOff>28575</xdr:rowOff>
    </xdr:from>
    <xdr:to>
      <xdr:col>19</xdr:col>
      <xdr:colOff>933450</xdr:colOff>
      <xdr:row>20</xdr:row>
      <xdr:rowOff>161925</xdr:rowOff>
    </xdr:to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14</xdr:col>
      <xdr:colOff>28575</xdr:colOff>
      <xdr:row>21</xdr:row>
      <xdr:rowOff>38100</xdr:rowOff>
    </xdr:from>
    <xdr:to>
      <xdr:col>20</xdr:col>
      <xdr:colOff>857250</xdr:colOff>
      <xdr:row>38</xdr:row>
      <xdr:rowOff>171450</xdr:rowOff>
    </xdr:to>
    <xdr:graphicFrame>
      <xdr:nvGraphicFramePr>
        <xdr:cNvPr id="6" name="Chart 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15</xdr:col>
      <xdr:colOff>28575</xdr:colOff>
      <xdr:row>0</xdr:row>
      <xdr:rowOff>190500</xdr:rowOff>
    </xdr:from>
    <xdr:to>
      <xdr:col>20</xdr:col>
      <xdr:colOff>933450</xdr:colOff>
      <xdr:row>18</xdr:row>
      <xdr:rowOff>123825</xdr:rowOff>
    </xdr:to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15</xdr:col>
      <xdr:colOff>76200</xdr:colOff>
      <xdr:row>18</xdr:row>
      <xdr:rowOff>171450</xdr:rowOff>
    </xdr:from>
    <xdr:to>
      <xdr:col>21</xdr:col>
      <xdr:colOff>19050</xdr:colOff>
      <xdr:row>36</xdr:row>
      <xdr:rowOff>104775</xdr:rowOff>
    </xdr:to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15</xdr:col>
      <xdr:colOff>57150</xdr:colOff>
      <xdr:row>0</xdr:row>
      <xdr:rowOff>66675</xdr:rowOff>
    </xdr:from>
    <xdr:to>
      <xdr:col>21</xdr:col>
      <xdr:colOff>0</xdr:colOff>
      <xdr:row>18</xdr:row>
      <xdr:rowOff>0</xdr:rowOff>
    </xdr:to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15</xdr:col>
      <xdr:colOff>47625</xdr:colOff>
      <xdr:row>18</xdr:row>
      <xdr:rowOff>19050</xdr:rowOff>
    </xdr:from>
    <xdr:to>
      <xdr:col>20</xdr:col>
      <xdr:colOff>952500</xdr:colOff>
      <xdr:row>35</xdr:row>
      <xdr:rowOff>152400</xdr:rowOff>
    </xdr:to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16</xdr:col>
      <xdr:colOff>704850</xdr:colOff>
      <xdr:row>0</xdr:row>
      <xdr:rowOff>95250</xdr:rowOff>
    </xdr:from>
    <xdr:to>
      <xdr:col>22</xdr:col>
      <xdr:colOff>647700</xdr:colOff>
      <xdr:row>18</xdr:row>
      <xdr:rowOff>28575</xdr:rowOff>
    </xdr:to>
    <xdr:graphicFrame>
      <xdr:nvGraphicFramePr>
        <xdr:cNvPr id="7" name="Chart 7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16</xdr:col>
      <xdr:colOff>695325</xdr:colOff>
      <xdr:row>18</xdr:row>
      <xdr:rowOff>133350</xdr:rowOff>
    </xdr:from>
    <xdr:to>
      <xdr:col>22</xdr:col>
      <xdr:colOff>638175</xdr:colOff>
      <xdr:row>36</xdr:row>
      <xdr:rowOff>66675</xdr:rowOff>
    </xdr:to>
    <xdr:graphicFrame>
      <xdr:nvGraphicFramePr>
        <xdr:cNvPr id="10" name="Chart 10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12</xdr:col>
      <xdr:colOff>76200</xdr:colOff>
      <xdr:row>0</xdr:row>
      <xdr:rowOff>19050</xdr:rowOff>
    </xdr:from>
    <xdr:to>
      <xdr:col>18</xdr:col>
      <xdr:colOff>19050</xdr:colOff>
      <xdr:row>17</xdr:row>
      <xdr:rowOff>152400</xdr:rowOff>
    </xdr:to>
    <xdr:graphicFrame>
      <xdr:nvGraphicFramePr>
        <xdr:cNvPr id="8" name="Chart 8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12</xdr:col>
      <xdr:colOff>66675</xdr:colOff>
      <xdr:row>18</xdr:row>
      <xdr:rowOff>47625</xdr:rowOff>
    </xdr:from>
    <xdr:to>
      <xdr:col>18</xdr:col>
      <xdr:colOff>9525</xdr:colOff>
      <xdr:row>35</xdr:row>
      <xdr:rowOff>180975</xdr:rowOff>
    </xdr:to>
    <xdr:graphicFrame>
      <xdr:nvGraphicFramePr>
        <xdr:cNvPr id="9" name="Chart 9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18</xdr:col>
      <xdr:colOff>95250</xdr:colOff>
      <xdr:row>0</xdr:row>
      <xdr:rowOff>9525</xdr:rowOff>
    </xdr:from>
    <xdr:to>
      <xdr:col>24</xdr:col>
      <xdr:colOff>38100</xdr:colOff>
      <xdr:row>17</xdr:row>
      <xdr:rowOff>142875</xdr:rowOff>
    </xdr:to>
    <xdr:graphicFrame>
      <xdr:nvGraphicFramePr>
        <xdr:cNvPr id="11" name="Chart 1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  <xdr:twoCellAnchor>
    <xdr:from>
      <xdr:col>18</xdr:col>
      <xdr:colOff>152400</xdr:colOff>
      <xdr:row>18</xdr:row>
      <xdr:rowOff>47625</xdr:rowOff>
    </xdr:from>
    <xdr:to>
      <xdr:col>24</xdr:col>
      <xdr:colOff>95250</xdr:colOff>
      <xdr:row>35</xdr:row>
      <xdr:rowOff>180975</xdr:rowOff>
    </xdr:to>
    <xdr:graphicFrame>
      <xdr:nvGraphicFramePr>
        <xdr:cNvPr id="13" name="Chart 1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13</xdr:col>
      <xdr:colOff>95250</xdr:colOff>
      <xdr:row>0</xdr:row>
      <xdr:rowOff>114300</xdr:rowOff>
    </xdr:from>
    <xdr:to>
      <xdr:col>19</xdr:col>
      <xdr:colOff>38100</xdr:colOff>
      <xdr:row>18</xdr:row>
      <xdr:rowOff>47625</xdr:rowOff>
    </xdr:to>
    <xdr:graphicFrame>
      <xdr:nvGraphicFramePr>
        <xdr:cNvPr id="12" name="Chart 1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13</xdr:col>
      <xdr:colOff>114300</xdr:colOff>
      <xdr:row>18</xdr:row>
      <xdr:rowOff>133350</xdr:rowOff>
    </xdr:from>
    <xdr:to>
      <xdr:col>19</xdr:col>
      <xdr:colOff>57150</xdr:colOff>
      <xdr:row>36</xdr:row>
      <xdr:rowOff>66675</xdr:rowOff>
    </xdr:to>
    <xdr:graphicFrame>
      <xdr:nvGraphicFramePr>
        <xdr:cNvPr id="14" name="Chart 1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19</xdr:col>
      <xdr:colOff>276225</xdr:colOff>
      <xdr:row>0</xdr:row>
      <xdr:rowOff>123825</xdr:rowOff>
    </xdr:from>
    <xdr:to>
      <xdr:col>25</xdr:col>
      <xdr:colOff>219075</xdr:colOff>
      <xdr:row>18</xdr:row>
      <xdr:rowOff>57150</xdr:rowOff>
    </xdr:to>
    <xdr:graphicFrame>
      <xdr:nvGraphicFramePr>
        <xdr:cNvPr id="15" name="Chart 1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  <xdr:twoCellAnchor>
    <xdr:from>
      <xdr:col>19</xdr:col>
      <xdr:colOff>266700</xdr:colOff>
      <xdr:row>18</xdr:row>
      <xdr:rowOff>152400</xdr:rowOff>
    </xdr:from>
    <xdr:to>
      <xdr:col>25</xdr:col>
      <xdr:colOff>209550</xdr:colOff>
      <xdr:row>36</xdr:row>
      <xdr:rowOff>85725</xdr:rowOff>
    </xdr:to>
    <xdr:graphicFrame>
      <xdr:nvGraphicFramePr>
        <xdr:cNvPr id="16" name="Chart 1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5.0"/>
    <col customWidth="1" min="7" max="7" width="19.0"/>
    <col customWidth="1" min="8" max="9" width="17.86"/>
  </cols>
  <sheetData>
    <row r="1">
      <c r="A1" s="4"/>
    </row>
    <row r="3">
      <c r="B3" s="1" t="s">
        <v>0</v>
      </c>
      <c r="C3" s="1">
        <f>32*32</f>
        <v>1024</v>
      </c>
      <c r="D3" s="2"/>
      <c r="E3" s="2"/>
      <c r="F3" s="2"/>
      <c r="G3" s="2"/>
      <c r="H3" s="2"/>
      <c r="I3" s="2"/>
    </row>
    <row r="4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3" t="s">
        <v>2</v>
      </c>
      <c r="H4" s="3" t="s">
        <v>3</v>
      </c>
      <c r="I4" s="3" t="s">
        <v>4</v>
      </c>
      <c r="K4" s="4" t="s">
        <v>0</v>
      </c>
      <c r="L4" s="4" t="s">
        <v>2</v>
      </c>
      <c r="M4" s="4" t="s">
        <v>3</v>
      </c>
      <c r="N4" s="4" t="s">
        <v>4</v>
      </c>
    </row>
    <row r="5">
      <c r="B5" s="2"/>
      <c r="C5" s="5">
        <v>0.601</v>
      </c>
      <c r="D5" s="6">
        <v>1.953</v>
      </c>
      <c r="E5" s="6">
        <v>2.893</v>
      </c>
      <c r="F5" s="7"/>
      <c r="G5" s="7">
        <v>1.445888E7</v>
      </c>
      <c r="H5" s="7">
        <v>2856960.0</v>
      </c>
      <c r="I5" s="7">
        <v>2747392.0</v>
      </c>
      <c r="K5" s="8">
        <f>32*32</f>
        <v>1024</v>
      </c>
      <c r="L5" s="9">
        <v>0.5791999999999999</v>
      </c>
      <c r="M5" s="9">
        <v>1.7853999999999999</v>
      </c>
      <c r="N5" s="9">
        <v>2.2274</v>
      </c>
    </row>
    <row r="6">
      <c r="B6" s="2"/>
      <c r="C6" s="1">
        <v>0.65</v>
      </c>
      <c r="D6" s="1">
        <v>1.682</v>
      </c>
      <c r="E6" s="1">
        <v>2.7</v>
      </c>
      <c r="F6" s="2"/>
      <c r="G6" s="7">
        <v>1.4559232E7</v>
      </c>
      <c r="H6" s="7">
        <v>3144704.0</v>
      </c>
      <c r="I6" s="7">
        <v>2797568.0</v>
      </c>
      <c r="K6" s="8">
        <f>64*64</f>
        <v>4096</v>
      </c>
      <c r="L6">
        <v>2.02</v>
      </c>
      <c r="M6">
        <v>1.6725999999999999</v>
      </c>
      <c r="N6">
        <v>2.2082</v>
      </c>
    </row>
    <row r="7">
      <c r="B7" s="2"/>
      <c r="C7" s="1">
        <v>0.572</v>
      </c>
      <c r="D7" s="1">
        <v>1.629</v>
      </c>
      <c r="E7" s="1">
        <v>1.947</v>
      </c>
      <c r="F7" s="2"/>
      <c r="G7" s="7">
        <v>1.4286848E7</v>
      </c>
      <c r="H7" s="7">
        <v>3164160.0</v>
      </c>
      <c r="I7" s="7">
        <v>2795520.0</v>
      </c>
      <c r="K7" s="2">
        <f>81*81</f>
        <v>6561</v>
      </c>
      <c r="L7">
        <v>3.0964</v>
      </c>
      <c r="M7">
        <v>1.9233999999999998</v>
      </c>
      <c r="N7">
        <v>2.4436</v>
      </c>
    </row>
    <row r="8">
      <c r="B8" s="2"/>
      <c r="C8" s="1">
        <v>0.506</v>
      </c>
      <c r="D8" s="1">
        <v>2.016</v>
      </c>
      <c r="E8" s="1">
        <v>1.66</v>
      </c>
      <c r="F8" s="2"/>
      <c r="G8" s="7">
        <v>1.4610432E7</v>
      </c>
      <c r="H8" s="7">
        <v>3132416.0</v>
      </c>
      <c r="I8" s="7">
        <v>2804736.0</v>
      </c>
      <c r="K8" s="2">
        <f>150*150</f>
        <v>22500</v>
      </c>
      <c r="L8">
        <v>10.0546</v>
      </c>
      <c r="M8">
        <v>2.1552</v>
      </c>
      <c r="N8">
        <v>3.052</v>
      </c>
    </row>
    <row r="9">
      <c r="B9" s="2"/>
      <c r="C9" s="1">
        <v>0.567</v>
      </c>
      <c r="D9" s="1">
        <v>1.647</v>
      </c>
      <c r="E9" s="1">
        <v>1.937</v>
      </c>
      <c r="F9" s="2"/>
      <c r="G9" s="7">
        <v>1.487872E7</v>
      </c>
      <c r="H9" s="7">
        <v>3213312.0</v>
      </c>
      <c r="I9" s="7">
        <v>2744320.0</v>
      </c>
      <c r="K9" s="2">
        <f>300*300</f>
        <v>90000</v>
      </c>
      <c r="L9">
        <v>32.2978</v>
      </c>
      <c r="M9">
        <v>5.4674</v>
      </c>
      <c r="N9">
        <v>7.252599999999999</v>
      </c>
    </row>
    <row r="10">
      <c r="B10" s="1"/>
      <c r="C10" s="1"/>
      <c r="D10" s="2"/>
      <c r="E10" s="2"/>
      <c r="F10" s="2"/>
      <c r="G10" s="10"/>
      <c r="H10" s="10"/>
      <c r="I10" s="10"/>
      <c r="K10" s="2">
        <f>500*500</f>
        <v>250000</v>
      </c>
      <c r="L10">
        <v>52.89739999999999</v>
      </c>
      <c r="M10">
        <v>13.063999999999998</v>
      </c>
      <c r="N10">
        <v>18.0354</v>
      </c>
    </row>
    <row r="11">
      <c r="B11" s="1" t="s">
        <v>10</v>
      </c>
      <c r="C11" s="1">
        <f t="shared" ref="C11:E11" si="1">AVERAGE(C5:C9)</f>
        <v>0.5792</v>
      </c>
      <c r="D11" s="1">
        <f t="shared" si="1"/>
        <v>1.7854</v>
      </c>
      <c r="E11" s="1">
        <f t="shared" si="1"/>
        <v>2.2274</v>
      </c>
      <c r="F11" s="1"/>
      <c r="G11" s="1">
        <f t="shared" ref="G11:I11" si="2">AVERAGE(G5:G9)</f>
        <v>14558822.4</v>
      </c>
      <c r="H11" s="1">
        <f t="shared" si="2"/>
        <v>3102310.4</v>
      </c>
      <c r="I11" s="1">
        <f t="shared" si="2"/>
        <v>2777907.2</v>
      </c>
      <c r="J11" s="4"/>
      <c r="K11">
        <f>1000*1000</f>
        <v>1000000</v>
      </c>
      <c r="L11">
        <v>111.3896</v>
      </c>
      <c r="M11">
        <v>33.956</v>
      </c>
      <c r="N11">
        <v>39.4886</v>
      </c>
    </row>
    <row r="12">
      <c r="B12" s="1"/>
      <c r="C12" s="1"/>
      <c r="D12" s="2"/>
      <c r="E12" s="2"/>
      <c r="F12" s="2"/>
      <c r="G12" s="10"/>
      <c r="H12" s="10"/>
      <c r="I12" s="10"/>
      <c r="J12" s="4"/>
    </row>
    <row r="13">
      <c r="B13" s="1" t="s">
        <v>0</v>
      </c>
      <c r="C13" s="1">
        <f>64*64</f>
        <v>4096</v>
      </c>
      <c r="D13" s="2"/>
      <c r="E13" s="2"/>
      <c r="F13" s="2"/>
      <c r="G13" s="10"/>
      <c r="H13" s="10"/>
      <c r="I13" s="10"/>
      <c r="J13" s="4" t="s">
        <v>7</v>
      </c>
      <c r="K13" s="4" t="s">
        <v>8</v>
      </c>
      <c r="L13" s="4" t="s">
        <v>0</v>
      </c>
      <c r="M13" s="4" t="s">
        <v>3</v>
      </c>
      <c r="N13" s="4" t="s">
        <v>4</v>
      </c>
    </row>
    <row r="14">
      <c r="B14" s="2"/>
      <c r="C14" s="12">
        <v>1.807</v>
      </c>
      <c r="D14" s="1">
        <v>1.752</v>
      </c>
      <c r="E14" s="1">
        <v>2.194</v>
      </c>
      <c r="F14" s="2"/>
      <c r="G14" s="7">
        <v>1.4495744E7</v>
      </c>
      <c r="H14" s="7">
        <v>8925184.0</v>
      </c>
      <c r="I14" s="7">
        <v>8142848.0</v>
      </c>
      <c r="L14" s="8">
        <f>32*32</f>
        <v>1024</v>
      </c>
      <c r="M14">
        <f t="shared" ref="M14:M20" si="3">DIVIDE(L5,M5)</f>
        <v>0.324409096</v>
      </c>
      <c r="N14">
        <f t="shared" ref="N14:N20" si="4">DIVIDE(L5,N5)</f>
        <v>0.2600341205</v>
      </c>
    </row>
    <row r="15">
      <c r="B15" s="2"/>
      <c r="C15" s="12">
        <v>1.865</v>
      </c>
      <c r="D15" s="1">
        <v>1.638</v>
      </c>
      <c r="E15" s="1">
        <v>2.125</v>
      </c>
      <c r="F15" s="2"/>
      <c r="G15" s="7">
        <v>1.4487552E7</v>
      </c>
      <c r="H15" s="7">
        <v>1.0133504E7</v>
      </c>
      <c r="I15" s="7">
        <v>8163328.0</v>
      </c>
      <c r="L15" s="8">
        <f>64*64</f>
        <v>4096</v>
      </c>
      <c r="M15">
        <f t="shared" si="3"/>
        <v>1.207700586</v>
      </c>
      <c r="N15">
        <f t="shared" si="4"/>
        <v>0.9147722127</v>
      </c>
    </row>
    <row r="16">
      <c r="B16" s="2"/>
      <c r="C16" s="1">
        <v>1.992</v>
      </c>
      <c r="D16" s="1">
        <v>1.747</v>
      </c>
      <c r="E16" s="1">
        <v>2.066</v>
      </c>
      <c r="F16" s="2"/>
      <c r="G16" s="7">
        <v>1.4671872E7</v>
      </c>
      <c r="H16" s="7">
        <v>9953280.0</v>
      </c>
      <c r="I16" s="7">
        <v>8237056.0</v>
      </c>
      <c r="L16" s="2">
        <f>81*81</f>
        <v>6561</v>
      </c>
      <c r="M16">
        <f t="shared" si="3"/>
        <v>1.609857544</v>
      </c>
      <c r="N16">
        <f t="shared" si="4"/>
        <v>1.267146833</v>
      </c>
    </row>
    <row r="17">
      <c r="B17" s="2"/>
      <c r="C17" s="1">
        <v>2.289</v>
      </c>
      <c r="D17" s="1">
        <v>1.598</v>
      </c>
      <c r="E17" s="1">
        <v>2.638</v>
      </c>
      <c r="F17" s="2"/>
      <c r="G17" s="7">
        <v>1.4749696E7</v>
      </c>
      <c r="H17" s="7">
        <v>9936896.0</v>
      </c>
      <c r="I17" s="7">
        <v>8232960.0</v>
      </c>
      <c r="L17" s="2">
        <f>150*150</f>
        <v>22500</v>
      </c>
      <c r="M17">
        <f t="shared" si="3"/>
        <v>4.665274684</v>
      </c>
      <c r="N17">
        <f t="shared" si="4"/>
        <v>3.294429882</v>
      </c>
    </row>
    <row r="18">
      <c r="B18" s="2"/>
      <c r="C18" s="1">
        <v>2.147</v>
      </c>
      <c r="D18" s="1">
        <v>1.628</v>
      </c>
      <c r="E18" s="1">
        <v>2.018</v>
      </c>
      <c r="F18" s="2"/>
      <c r="G18" s="7">
        <v>1.4708736E7</v>
      </c>
      <c r="H18" s="7">
        <v>9940992.0</v>
      </c>
      <c r="I18" s="7">
        <v>8376320.0</v>
      </c>
      <c r="L18" s="2">
        <f>300*300</f>
        <v>90000</v>
      </c>
      <c r="M18">
        <f t="shared" si="3"/>
        <v>5.907341698</v>
      </c>
      <c r="N18">
        <f t="shared" si="4"/>
        <v>4.45327193</v>
      </c>
    </row>
    <row r="19">
      <c r="B19" s="2"/>
      <c r="C19" s="2"/>
      <c r="D19" s="2"/>
      <c r="E19" s="2"/>
      <c r="F19" s="2"/>
      <c r="G19" s="10"/>
      <c r="H19" s="10"/>
      <c r="I19" s="10"/>
      <c r="L19" s="2">
        <f>500*500</f>
        <v>250000</v>
      </c>
      <c r="M19">
        <f t="shared" si="3"/>
        <v>4.049096754</v>
      </c>
      <c r="N19">
        <f t="shared" si="4"/>
        <v>2.932976258</v>
      </c>
    </row>
    <row r="20">
      <c r="B20" s="1" t="s">
        <v>6</v>
      </c>
      <c r="C20" s="2">
        <f t="shared" ref="C20:E20" si="5">AVERAGE(C14:C18)</f>
        <v>2.02</v>
      </c>
      <c r="D20" s="2">
        <f t="shared" si="5"/>
        <v>1.6726</v>
      </c>
      <c r="E20" s="2">
        <f t="shared" si="5"/>
        <v>2.2082</v>
      </c>
      <c r="F20" s="2"/>
      <c r="G20" s="2">
        <f t="shared" ref="G20:I20" si="6">AVERAGE(G14:G18)</f>
        <v>14622720</v>
      </c>
      <c r="H20" s="2">
        <f t="shared" si="6"/>
        <v>9777971.2</v>
      </c>
      <c r="I20" s="2">
        <f t="shared" si="6"/>
        <v>8230502.4</v>
      </c>
      <c r="L20">
        <f>1000*1000</f>
        <v>1000000</v>
      </c>
      <c r="M20">
        <f t="shared" si="3"/>
        <v>3.280409942</v>
      </c>
      <c r="N20">
        <f t="shared" si="4"/>
        <v>2.820803979</v>
      </c>
    </row>
    <row r="21">
      <c r="B21" s="1"/>
      <c r="C21" s="2"/>
      <c r="D21" s="2"/>
      <c r="E21" s="2"/>
      <c r="F21" s="2"/>
      <c r="G21" s="10"/>
      <c r="H21" s="10"/>
      <c r="I21" s="10"/>
      <c r="J21" s="1"/>
      <c r="K21" s="4"/>
      <c r="L21" s="4"/>
      <c r="M21" s="4"/>
      <c r="N21" s="4"/>
    </row>
    <row r="22">
      <c r="B22" s="1"/>
      <c r="C22" s="2"/>
      <c r="D22" s="2"/>
      <c r="E22" s="2"/>
      <c r="F22" s="2"/>
      <c r="G22" s="10"/>
      <c r="H22" s="10"/>
      <c r="I22" s="10"/>
      <c r="J22" s="1" t="s">
        <v>5</v>
      </c>
      <c r="K22" s="4" t="s">
        <v>0</v>
      </c>
      <c r="L22" s="4" t="s">
        <v>9</v>
      </c>
      <c r="M22" s="4" t="s">
        <v>3</v>
      </c>
      <c r="N22" s="4" t="s">
        <v>4</v>
      </c>
    </row>
    <row r="23">
      <c r="B23" s="1" t="s">
        <v>0</v>
      </c>
      <c r="C23" s="2">
        <f>81*81</f>
        <v>6561</v>
      </c>
      <c r="D23" s="2"/>
      <c r="E23" s="2"/>
      <c r="F23" s="2"/>
      <c r="G23" s="10"/>
      <c r="H23" s="10"/>
      <c r="I23" s="10"/>
      <c r="K23" s="8">
        <f>32*32</f>
        <v>1024</v>
      </c>
      <c r="L23" s="9">
        <v>1.45588224E7</v>
      </c>
      <c r="M23" s="9">
        <v>3102310.4</v>
      </c>
      <c r="N23" s="9">
        <v>2777907.2</v>
      </c>
    </row>
    <row r="24">
      <c r="B24" s="2"/>
      <c r="C24" s="1">
        <v>3.261</v>
      </c>
      <c r="D24" s="1">
        <v>2.009</v>
      </c>
      <c r="E24" s="1">
        <v>2.335</v>
      </c>
      <c r="F24" s="2"/>
      <c r="G24" s="7">
        <v>1.4375151E7</v>
      </c>
      <c r="H24" s="7">
        <v>1.226907E7</v>
      </c>
      <c r="I24" s="7">
        <v>1.1357091E7</v>
      </c>
      <c r="K24" s="8">
        <f>64*64</f>
        <v>4096</v>
      </c>
      <c r="L24">
        <v>1.462272E7</v>
      </c>
      <c r="M24">
        <v>9777971.2</v>
      </c>
      <c r="N24">
        <v>8230502.4</v>
      </c>
    </row>
    <row r="25">
      <c r="B25" s="2"/>
      <c r="C25" s="1">
        <v>3.221</v>
      </c>
      <c r="D25" s="1">
        <v>1.915</v>
      </c>
      <c r="E25" s="1">
        <v>2.188</v>
      </c>
      <c r="F25" s="2"/>
      <c r="G25" s="7">
        <v>1.4644152E7</v>
      </c>
      <c r="H25" s="7">
        <v>1.3226976E7</v>
      </c>
      <c r="I25" s="7">
        <v>1.1639214E7</v>
      </c>
      <c r="K25" s="2">
        <f>81*81</f>
        <v>6561</v>
      </c>
      <c r="L25">
        <v>1.46808936E7</v>
      </c>
      <c r="M25">
        <v>1.29658482E7</v>
      </c>
      <c r="N25">
        <v>1.15198038E7</v>
      </c>
    </row>
    <row r="26">
      <c r="B26" s="2"/>
      <c r="C26" s="1">
        <v>2.659</v>
      </c>
      <c r="D26" s="1">
        <v>1.83</v>
      </c>
      <c r="E26" s="1">
        <v>2.679</v>
      </c>
      <c r="F26" s="2"/>
      <c r="G26" s="7">
        <v>1.5005007E7</v>
      </c>
      <c r="H26" s="7">
        <v>1.3089195E7</v>
      </c>
      <c r="I26" s="7">
        <v>1.141614E7</v>
      </c>
      <c r="K26" s="2">
        <f>150*150</f>
        <v>22500</v>
      </c>
      <c r="L26">
        <v>1.4688E7</v>
      </c>
      <c r="M26">
        <v>2.3886E7</v>
      </c>
      <c r="N26">
        <v>2.1132E7</v>
      </c>
    </row>
    <row r="27">
      <c r="B27" s="2"/>
      <c r="C27" s="1">
        <v>3.139</v>
      </c>
      <c r="D27" s="1">
        <v>1.956</v>
      </c>
      <c r="E27" s="1">
        <v>2.863</v>
      </c>
      <c r="F27" s="2"/>
      <c r="G27" s="7">
        <v>1.4729445E7</v>
      </c>
      <c r="H27" s="7">
        <v>1.3174488E7</v>
      </c>
      <c r="I27" s="7">
        <v>1.1521116E7</v>
      </c>
      <c r="K27" s="2">
        <f>300*300</f>
        <v>90000</v>
      </c>
      <c r="L27">
        <v>1.4562E7</v>
      </c>
      <c r="M27">
        <v>3.2454E7</v>
      </c>
      <c r="N27">
        <v>2.9862E7</v>
      </c>
    </row>
    <row r="28">
      <c r="B28" s="2"/>
      <c r="C28" s="1">
        <v>3.202</v>
      </c>
      <c r="D28" s="1">
        <v>1.907</v>
      </c>
      <c r="E28" s="1">
        <v>2.153</v>
      </c>
      <c r="F28" s="2"/>
      <c r="G28" s="7">
        <v>1.4650713E7</v>
      </c>
      <c r="H28" s="7">
        <v>1.3069512E7</v>
      </c>
      <c r="I28" s="7">
        <v>1.1665458E7</v>
      </c>
      <c r="K28" s="2">
        <f>500*500</f>
        <v>250000</v>
      </c>
      <c r="L28">
        <v>1.435E7</v>
      </c>
      <c r="M28">
        <v>3.45E7</v>
      </c>
      <c r="N28">
        <v>3.175E7</v>
      </c>
    </row>
    <row r="29">
      <c r="B29" s="2"/>
      <c r="C29" s="2"/>
      <c r="D29" s="2"/>
      <c r="E29" s="2"/>
      <c r="F29" s="2"/>
      <c r="G29" s="7"/>
      <c r="H29" s="10"/>
      <c r="I29" s="10"/>
      <c r="K29">
        <f>1000*1000</f>
        <v>1000000</v>
      </c>
      <c r="L29">
        <v>1.52E7</v>
      </c>
      <c r="M29">
        <v>3.92E7</v>
      </c>
      <c r="N29">
        <v>3.6E7</v>
      </c>
    </row>
    <row r="30">
      <c r="B30" s="1" t="s">
        <v>6</v>
      </c>
      <c r="C30" s="2">
        <f t="shared" ref="C30:E30" si="7">AVERAGE(C24:C28)</f>
        <v>3.0964</v>
      </c>
      <c r="D30" s="2">
        <f t="shared" si="7"/>
        <v>1.9234</v>
      </c>
      <c r="E30" s="2">
        <f t="shared" si="7"/>
        <v>2.4436</v>
      </c>
      <c r="F30" s="2"/>
      <c r="G30" s="2">
        <f t="shared" ref="G30:I30" si="8">AVERAGE(G24:G28)</f>
        <v>14680893.6</v>
      </c>
      <c r="H30" s="2">
        <f t="shared" si="8"/>
        <v>12965848.2</v>
      </c>
      <c r="I30" s="2">
        <f t="shared" si="8"/>
        <v>11519803.8</v>
      </c>
    </row>
    <row r="31">
      <c r="B31" s="1"/>
      <c r="C31" s="2"/>
      <c r="D31" s="2"/>
      <c r="E31" s="2"/>
      <c r="F31" s="2"/>
      <c r="G31" s="10"/>
      <c r="H31" s="10"/>
      <c r="I31" s="10"/>
    </row>
    <row r="32">
      <c r="B32" s="1" t="s">
        <v>0</v>
      </c>
      <c r="C32" s="2">
        <f>150*150</f>
        <v>22500</v>
      </c>
      <c r="D32" s="2"/>
      <c r="E32" s="2"/>
      <c r="F32" s="2"/>
      <c r="G32" s="10"/>
      <c r="H32" s="10"/>
      <c r="I32" s="10"/>
    </row>
    <row r="33">
      <c r="B33" s="2"/>
      <c r="C33" s="1">
        <v>11.349</v>
      </c>
      <c r="D33" s="1">
        <v>2.102</v>
      </c>
      <c r="E33" s="1">
        <v>3.886</v>
      </c>
      <c r="F33" s="2"/>
      <c r="G33" s="7">
        <v>1.431E7</v>
      </c>
      <c r="H33" s="7">
        <v>2.205E7</v>
      </c>
      <c r="I33" s="7">
        <v>2.043E7</v>
      </c>
    </row>
    <row r="34">
      <c r="B34" s="2"/>
      <c r="C34" s="1">
        <v>11.542</v>
      </c>
      <c r="D34" s="1">
        <v>2.217</v>
      </c>
      <c r="E34" s="1">
        <v>2.956</v>
      </c>
      <c r="F34" s="2"/>
      <c r="G34" s="7">
        <v>1.45575E7</v>
      </c>
      <c r="H34" s="7">
        <v>2.42775E7</v>
      </c>
      <c r="I34" s="7">
        <v>2.1285E7</v>
      </c>
    </row>
    <row r="35">
      <c r="B35" s="2"/>
      <c r="C35" s="1">
        <v>11.856</v>
      </c>
      <c r="D35" s="1">
        <v>2.232</v>
      </c>
      <c r="E35" s="1">
        <v>3.184</v>
      </c>
      <c r="F35" s="2"/>
      <c r="G35" s="7">
        <v>1.5075E7</v>
      </c>
      <c r="H35" s="7">
        <v>2.4255E7</v>
      </c>
      <c r="I35" s="7">
        <v>2.13075E7</v>
      </c>
    </row>
    <row r="36">
      <c r="B36" s="2"/>
      <c r="C36" s="1">
        <v>10.399</v>
      </c>
      <c r="D36" s="1">
        <v>2.173</v>
      </c>
      <c r="E36" s="1">
        <v>2.509</v>
      </c>
      <c r="F36" s="2"/>
      <c r="G36" s="7">
        <v>1.476E7</v>
      </c>
      <c r="H36" s="7">
        <v>2.45475E7</v>
      </c>
      <c r="I36" s="7">
        <v>2.13525E7</v>
      </c>
    </row>
    <row r="37">
      <c r="B37" s="2"/>
      <c r="C37" s="1">
        <v>5.127</v>
      </c>
      <c r="D37" s="1">
        <v>2.052</v>
      </c>
      <c r="E37" s="1">
        <v>2.725</v>
      </c>
      <c r="F37" s="2"/>
      <c r="G37" s="7">
        <v>1.47375E7</v>
      </c>
      <c r="H37" s="7">
        <v>2.43E7</v>
      </c>
      <c r="I37" s="7">
        <v>2.1285E7</v>
      </c>
    </row>
    <row r="38">
      <c r="B38" s="2"/>
      <c r="C38" s="2"/>
      <c r="D38" s="2"/>
      <c r="E38" s="2"/>
      <c r="F38" s="2"/>
      <c r="G38" s="10"/>
      <c r="H38" s="10"/>
      <c r="I38" s="10"/>
    </row>
    <row r="39">
      <c r="B39" s="1" t="s">
        <v>6</v>
      </c>
      <c r="C39" s="2">
        <f t="shared" ref="C39:E39" si="9">AVERAGE(C33:C37)</f>
        <v>10.0546</v>
      </c>
      <c r="D39" s="2">
        <f t="shared" si="9"/>
        <v>2.1552</v>
      </c>
      <c r="E39" s="2">
        <f t="shared" si="9"/>
        <v>3.052</v>
      </c>
      <c r="F39" s="2"/>
      <c r="G39" s="2">
        <f t="shared" ref="G39:I39" si="10">AVERAGE(G33:G37)</f>
        <v>14688000</v>
      </c>
      <c r="H39" s="2">
        <f t="shared" si="10"/>
        <v>23886000</v>
      </c>
      <c r="I39" s="2">
        <f t="shared" si="10"/>
        <v>21132000</v>
      </c>
    </row>
    <row r="40">
      <c r="B40" s="1"/>
      <c r="C40" s="2"/>
      <c r="D40" s="2"/>
      <c r="E40" s="2"/>
      <c r="F40" s="2"/>
      <c r="G40" s="10"/>
      <c r="H40" s="10"/>
      <c r="I40" s="10"/>
    </row>
    <row r="41">
      <c r="B41" s="1" t="s">
        <v>0</v>
      </c>
      <c r="C41" s="2">
        <f>300*300</f>
        <v>90000</v>
      </c>
      <c r="D41" s="2"/>
      <c r="E41" s="2"/>
      <c r="F41" s="2"/>
      <c r="G41" s="10"/>
      <c r="H41" s="10"/>
      <c r="I41" s="10"/>
    </row>
    <row r="42">
      <c r="B42" s="2"/>
      <c r="C42" s="1">
        <v>31.525</v>
      </c>
      <c r="D42" s="1">
        <v>6.171</v>
      </c>
      <c r="E42" s="1">
        <v>7.254</v>
      </c>
      <c r="F42" s="2"/>
      <c r="G42" s="7">
        <v>1.413E7</v>
      </c>
      <c r="H42" s="7">
        <v>3.006E7</v>
      </c>
      <c r="I42" s="7">
        <v>2.934E7</v>
      </c>
    </row>
    <row r="43">
      <c r="B43" s="2"/>
      <c r="C43" s="1">
        <v>29.497</v>
      </c>
      <c r="D43" s="1">
        <v>4.976</v>
      </c>
      <c r="E43" s="1">
        <v>7.224</v>
      </c>
      <c r="F43" s="2"/>
      <c r="G43" s="7">
        <v>1.44E7</v>
      </c>
      <c r="H43" s="7">
        <v>3.294E7</v>
      </c>
      <c r="I43" s="7">
        <v>3.006E7</v>
      </c>
    </row>
    <row r="44">
      <c r="B44" s="2"/>
      <c r="C44" s="1">
        <v>37.83</v>
      </c>
      <c r="D44" s="1">
        <v>5.452</v>
      </c>
      <c r="E44" s="1">
        <v>7.992</v>
      </c>
      <c r="F44" s="2"/>
      <c r="G44" s="7">
        <v>1.458E7</v>
      </c>
      <c r="H44" s="7">
        <v>3.321E7</v>
      </c>
      <c r="I44" s="7">
        <v>2.997E7</v>
      </c>
    </row>
    <row r="45">
      <c r="B45" s="2"/>
      <c r="C45" s="1">
        <v>31.327</v>
      </c>
      <c r="D45" s="1">
        <v>5.345</v>
      </c>
      <c r="E45" s="1">
        <v>6.607</v>
      </c>
      <c r="F45" s="2"/>
      <c r="G45" s="7">
        <v>1.467E7</v>
      </c>
      <c r="H45" s="7">
        <v>3.294E7</v>
      </c>
      <c r="I45" s="7">
        <v>3.042E7</v>
      </c>
    </row>
    <row r="46">
      <c r="B46" s="2"/>
      <c r="C46" s="1">
        <v>31.31</v>
      </c>
      <c r="D46" s="1">
        <v>5.393</v>
      </c>
      <c r="E46" s="1">
        <v>7.186</v>
      </c>
      <c r="F46" s="2"/>
      <c r="G46" s="7">
        <v>1.503E7</v>
      </c>
      <c r="H46" s="7">
        <v>3.312E7</v>
      </c>
      <c r="I46" s="7">
        <v>2.952E7</v>
      </c>
    </row>
    <row r="47">
      <c r="B47" s="2"/>
      <c r="C47" s="2"/>
      <c r="D47" s="2"/>
      <c r="E47" s="2"/>
      <c r="F47" s="2"/>
      <c r="G47" s="10"/>
      <c r="H47" s="10"/>
      <c r="I47" s="10"/>
    </row>
    <row r="48">
      <c r="B48" s="1" t="s">
        <v>6</v>
      </c>
      <c r="C48" s="2">
        <f t="shared" ref="C48:E48" si="11">AVERAGE(C42:C46)</f>
        <v>32.2978</v>
      </c>
      <c r="D48" s="2">
        <f t="shared" si="11"/>
        <v>5.4674</v>
      </c>
      <c r="E48" s="2">
        <f t="shared" si="11"/>
        <v>7.2526</v>
      </c>
      <c r="F48" s="2"/>
      <c r="G48" s="2">
        <f t="shared" ref="G48:I48" si="12">AVERAGE(G42:G46)</f>
        <v>14562000</v>
      </c>
      <c r="H48" s="2">
        <f t="shared" si="12"/>
        <v>32454000</v>
      </c>
      <c r="I48" s="2">
        <f t="shared" si="12"/>
        <v>29862000</v>
      </c>
    </row>
    <row r="49">
      <c r="B49" s="1"/>
      <c r="C49" s="2"/>
      <c r="D49" s="2"/>
      <c r="E49" s="2"/>
      <c r="F49" s="2"/>
      <c r="G49" s="10"/>
      <c r="H49" s="10"/>
      <c r="I49" s="10"/>
    </row>
    <row r="50">
      <c r="B50" s="1" t="s">
        <v>11</v>
      </c>
      <c r="C50" s="2">
        <f>500*500</f>
        <v>250000</v>
      </c>
      <c r="D50" s="2"/>
      <c r="E50" s="2"/>
      <c r="F50" s="2"/>
      <c r="G50" s="10"/>
      <c r="H50" s="10"/>
      <c r="I50" s="10"/>
    </row>
    <row r="51">
      <c r="B51" s="2"/>
      <c r="C51" s="1">
        <v>52.473</v>
      </c>
      <c r="D51" s="1">
        <v>13.947</v>
      </c>
      <c r="E51" s="1">
        <v>17.532</v>
      </c>
      <c r="F51" s="2"/>
      <c r="G51" s="7">
        <v>1.4E7</v>
      </c>
      <c r="H51" s="7">
        <v>3.35E7</v>
      </c>
      <c r="I51" s="7">
        <v>3.1E7</v>
      </c>
    </row>
    <row r="52">
      <c r="B52" s="2"/>
      <c r="C52" s="1">
        <v>47.536</v>
      </c>
      <c r="D52" s="1">
        <v>12.254</v>
      </c>
      <c r="E52" s="1">
        <v>18.477</v>
      </c>
      <c r="F52" s="2"/>
      <c r="G52" s="7">
        <v>1.425E7</v>
      </c>
      <c r="H52" s="7">
        <v>3.475E7</v>
      </c>
      <c r="I52" s="7">
        <v>3.2E7</v>
      </c>
    </row>
    <row r="53">
      <c r="C53" s="4">
        <v>55.056</v>
      </c>
      <c r="D53" s="4">
        <v>13.549</v>
      </c>
      <c r="E53" s="4">
        <v>18.027</v>
      </c>
      <c r="G53" s="7">
        <v>1.45E7</v>
      </c>
      <c r="H53" s="7">
        <v>3.475E7</v>
      </c>
      <c r="I53" s="7">
        <v>3.2E7</v>
      </c>
    </row>
    <row r="54">
      <c r="C54" s="4">
        <v>53.969</v>
      </c>
      <c r="D54" s="4">
        <v>12.574</v>
      </c>
      <c r="E54" s="4">
        <v>17.91</v>
      </c>
      <c r="G54" s="7">
        <v>1.45E7</v>
      </c>
      <c r="H54" s="7">
        <v>3.475E7</v>
      </c>
      <c r="I54" s="7">
        <v>3.225E7</v>
      </c>
    </row>
    <row r="55">
      <c r="C55" s="4">
        <v>55.453</v>
      </c>
      <c r="D55" s="4">
        <v>12.996</v>
      </c>
      <c r="E55" s="4">
        <v>18.231</v>
      </c>
      <c r="G55" s="7">
        <v>1.45E7</v>
      </c>
      <c r="H55" s="7">
        <v>3.475E7</v>
      </c>
      <c r="I55" s="7">
        <v>3.15E7</v>
      </c>
    </row>
    <row r="56">
      <c r="G56" s="10"/>
      <c r="H56" s="10"/>
      <c r="I56" s="10"/>
    </row>
    <row r="57">
      <c r="B57" s="4" t="s">
        <v>6</v>
      </c>
      <c r="C57" s="2">
        <f t="shared" ref="C57:E57" si="13">AVERAGE(C51:C55)</f>
        <v>52.8974</v>
      </c>
      <c r="D57" s="2">
        <f t="shared" si="13"/>
        <v>13.064</v>
      </c>
      <c r="E57" s="2">
        <f t="shared" si="13"/>
        <v>18.0354</v>
      </c>
      <c r="G57" s="10">
        <f t="shared" ref="G57:I57" si="14">AVERAGE(G51:G55)</f>
        <v>14350000</v>
      </c>
      <c r="H57" s="10">
        <f t="shared" si="14"/>
        <v>34500000</v>
      </c>
      <c r="I57" s="10">
        <f t="shared" si="14"/>
        <v>31750000</v>
      </c>
    </row>
    <row r="58">
      <c r="B58" s="4"/>
      <c r="G58" s="10"/>
      <c r="H58" s="10"/>
      <c r="I58" s="10"/>
    </row>
    <row r="59">
      <c r="B59" s="4" t="s">
        <v>0</v>
      </c>
      <c r="C59">
        <f>1000*1000</f>
        <v>1000000</v>
      </c>
      <c r="G59" s="10"/>
      <c r="H59" s="10"/>
      <c r="I59" s="10"/>
    </row>
    <row r="60">
      <c r="C60" s="4">
        <v>119.367</v>
      </c>
      <c r="D60" s="4">
        <v>37.149</v>
      </c>
      <c r="E60" s="4">
        <v>38.655</v>
      </c>
      <c r="G60" s="7">
        <v>1.5E7</v>
      </c>
      <c r="H60" s="7">
        <v>3.9E7</v>
      </c>
      <c r="I60" s="7">
        <v>3.6E7</v>
      </c>
    </row>
    <row r="61">
      <c r="C61" s="4">
        <v>110.912</v>
      </c>
      <c r="D61" s="4">
        <v>32.135</v>
      </c>
      <c r="E61" s="4">
        <v>38.082</v>
      </c>
      <c r="G61" s="7">
        <v>1.5E7</v>
      </c>
      <c r="H61" s="7">
        <v>4.0E7</v>
      </c>
      <c r="I61" s="7">
        <v>3.6E7</v>
      </c>
    </row>
    <row r="62">
      <c r="C62" s="4">
        <v>105.435</v>
      </c>
      <c r="D62" s="4">
        <v>35.618</v>
      </c>
      <c r="E62" s="4">
        <v>42.935</v>
      </c>
      <c r="G62" s="7">
        <v>1.5E7</v>
      </c>
      <c r="H62" s="7">
        <v>3.9E7</v>
      </c>
      <c r="I62" s="7">
        <v>3.6E7</v>
      </c>
    </row>
    <row r="63">
      <c r="C63" s="4">
        <v>110.351</v>
      </c>
      <c r="D63" s="4">
        <v>28.983</v>
      </c>
      <c r="E63" s="4">
        <v>37.733</v>
      </c>
      <c r="G63" s="7">
        <v>1.5E7</v>
      </c>
      <c r="H63" s="7">
        <v>3.9E7</v>
      </c>
      <c r="I63" s="7">
        <v>3.6E7</v>
      </c>
    </row>
    <row r="64">
      <c r="C64" s="4">
        <v>110.883</v>
      </c>
      <c r="D64" s="4">
        <v>35.895</v>
      </c>
      <c r="E64" s="4">
        <v>40.038</v>
      </c>
      <c r="G64" s="7">
        <v>1.6E7</v>
      </c>
      <c r="H64" s="7">
        <v>3.9E7</v>
      </c>
      <c r="I64" s="7">
        <v>3.6E7</v>
      </c>
    </row>
    <row r="65">
      <c r="G65" s="10"/>
      <c r="H65" s="10"/>
      <c r="I65" s="10"/>
    </row>
    <row r="66">
      <c r="B66" s="4" t="s">
        <v>6</v>
      </c>
      <c r="C66">
        <f t="shared" ref="C66:E66" si="15">AVERAGE(C60:C64)</f>
        <v>111.3896</v>
      </c>
      <c r="D66">
        <f t="shared" si="15"/>
        <v>33.956</v>
      </c>
      <c r="E66">
        <f t="shared" si="15"/>
        <v>39.4886</v>
      </c>
      <c r="G66" s="10">
        <f t="shared" ref="G66:I66" si="16">AVERAGE(G60:G64)</f>
        <v>15200000</v>
      </c>
      <c r="H66" s="10">
        <f t="shared" si="16"/>
        <v>39200000</v>
      </c>
      <c r="I66" s="10">
        <f t="shared" si="16"/>
        <v>36000000</v>
      </c>
    </row>
    <row r="67">
      <c r="G67" s="10"/>
      <c r="H67" s="10"/>
      <c r="I67" s="10"/>
    </row>
    <row r="68">
      <c r="G68" s="10"/>
      <c r="H68" s="10"/>
      <c r="I68" s="10"/>
    </row>
    <row r="69">
      <c r="G69" s="10"/>
      <c r="H69" s="10"/>
      <c r="I69" s="10"/>
    </row>
    <row r="70">
      <c r="G70" s="10"/>
      <c r="H70" s="10"/>
      <c r="I70" s="10"/>
    </row>
    <row r="71">
      <c r="G71" s="10"/>
      <c r="H71" s="10"/>
      <c r="I71" s="10"/>
    </row>
    <row r="72">
      <c r="G72" s="10"/>
      <c r="H72" s="10"/>
      <c r="I72" s="10"/>
    </row>
    <row r="73">
      <c r="G73" s="10"/>
      <c r="H73" s="10"/>
      <c r="I73" s="10"/>
    </row>
    <row r="74">
      <c r="G74" s="10"/>
      <c r="H74" s="10"/>
      <c r="I74" s="10"/>
    </row>
    <row r="75">
      <c r="G75" s="10"/>
      <c r="H75" s="10"/>
      <c r="I75" s="10"/>
    </row>
    <row r="76">
      <c r="G76" s="10"/>
      <c r="H76" s="10"/>
      <c r="I76" s="10"/>
    </row>
  </sheetData>
  <conditionalFormatting sqref="C5:E5">
    <cfRule type="colorScale" priority="1">
      <colorScale>
        <cfvo type="min"/>
        <cfvo type="max"/>
        <color rgb="FF57BB8A"/>
        <color rgb="FFFFFFFF"/>
      </colorScale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3">
      <c r="C3" s="1" t="s">
        <v>0</v>
      </c>
      <c r="D3" s="1">
        <f>32*32</f>
        <v>1024</v>
      </c>
      <c r="E3" s="2"/>
      <c r="F3" s="2"/>
      <c r="G3" s="2"/>
      <c r="H3" s="2"/>
      <c r="I3" s="2"/>
      <c r="J3" s="2"/>
    </row>
    <row r="4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3" t="s">
        <v>2</v>
      </c>
      <c r="I4" s="3" t="s">
        <v>3</v>
      </c>
      <c r="J4" s="3" t="s">
        <v>4</v>
      </c>
      <c r="L4" s="4" t="s">
        <v>0</v>
      </c>
      <c r="M4" s="4" t="s">
        <v>2</v>
      </c>
      <c r="N4" s="4" t="s">
        <v>3</v>
      </c>
      <c r="O4" s="4" t="s">
        <v>4</v>
      </c>
    </row>
    <row r="5">
      <c r="C5" s="2"/>
      <c r="D5" s="5">
        <v>0.601</v>
      </c>
      <c r="E5" s="6">
        <v>1.706</v>
      </c>
      <c r="F5" s="6">
        <v>2.154</v>
      </c>
      <c r="G5" s="7"/>
      <c r="H5" s="7">
        <v>1.445888E7</v>
      </c>
      <c r="I5" s="7">
        <v>3101696.0</v>
      </c>
      <c r="J5" s="7">
        <v>2738176.0</v>
      </c>
      <c r="L5" s="8">
        <f>32*32</f>
        <v>1024</v>
      </c>
      <c r="M5" s="9">
        <v>0.5791999999999999</v>
      </c>
      <c r="N5" s="9">
        <v>1.4735999999999998</v>
      </c>
      <c r="O5" s="9">
        <v>1.8788</v>
      </c>
    </row>
    <row r="6">
      <c r="C6" s="2"/>
      <c r="D6" s="1">
        <v>0.65</v>
      </c>
      <c r="E6" s="1">
        <v>1.723</v>
      </c>
      <c r="F6" s="1">
        <v>1.867</v>
      </c>
      <c r="G6" s="2"/>
      <c r="H6" s="7">
        <v>1.4559232E7</v>
      </c>
      <c r="I6" s="7">
        <v>3136512.0</v>
      </c>
      <c r="J6" s="7">
        <v>2803712.0</v>
      </c>
      <c r="L6" s="8">
        <f>64*64</f>
        <v>4096</v>
      </c>
      <c r="M6">
        <v>2.02</v>
      </c>
      <c r="N6">
        <v>1.9445999999999999</v>
      </c>
      <c r="O6">
        <v>2.183</v>
      </c>
    </row>
    <row r="7">
      <c r="C7" s="2"/>
      <c r="D7" s="1">
        <v>0.572</v>
      </c>
      <c r="E7" s="1">
        <v>0.706</v>
      </c>
      <c r="F7" s="1">
        <v>1.881</v>
      </c>
      <c r="G7" s="2"/>
      <c r="H7" s="7">
        <v>1.4286848E7</v>
      </c>
      <c r="I7" s="7">
        <v>3195904.0</v>
      </c>
      <c r="J7" s="7">
        <v>2809856.0</v>
      </c>
      <c r="L7" s="2">
        <f>81*81</f>
        <v>6561</v>
      </c>
      <c r="M7">
        <v>3.0964</v>
      </c>
      <c r="N7">
        <v>1.7774</v>
      </c>
      <c r="O7">
        <v>2.4276</v>
      </c>
    </row>
    <row r="8">
      <c r="C8" s="2"/>
      <c r="D8" s="1">
        <v>0.506</v>
      </c>
      <c r="E8" s="1">
        <v>1.497</v>
      </c>
      <c r="F8" s="1">
        <v>1.799</v>
      </c>
      <c r="G8" s="2"/>
      <c r="H8" s="7">
        <v>1.4610432E7</v>
      </c>
      <c r="I8" s="7">
        <v>3212288.0</v>
      </c>
      <c r="J8" s="7">
        <v>2796544.0</v>
      </c>
      <c r="L8" s="2">
        <f>150*150</f>
        <v>22500</v>
      </c>
      <c r="M8">
        <v>10.0546</v>
      </c>
      <c r="N8">
        <v>2.5420000000000003</v>
      </c>
      <c r="O8">
        <v>3.2548000000000004</v>
      </c>
    </row>
    <row r="9">
      <c r="C9" s="2"/>
      <c r="D9" s="1">
        <v>0.567</v>
      </c>
      <c r="E9" s="1">
        <v>1.736</v>
      </c>
      <c r="F9" s="1">
        <v>1.693</v>
      </c>
      <c r="G9" s="2"/>
      <c r="H9" s="7">
        <v>1.487872E7</v>
      </c>
      <c r="I9" s="7">
        <v>3149824.0</v>
      </c>
      <c r="J9" s="7">
        <v>2775040.0</v>
      </c>
      <c r="L9" s="2">
        <f>300*300</f>
        <v>90000</v>
      </c>
      <c r="M9">
        <v>32.2978</v>
      </c>
      <c r="N9">
        <v>4.7202</v>
      </c>
      <c r="O9">
        <v>7.143600000000001</v>
      </c>
    </row>
    <row r="10">
      <c r="C10" s="1"/>
      <c r="D10" s="1"/>
      <c r="E10" s="2"/>
      <c r="F10" s="2"/>
      <c r="G10" s="2"/>
      <c r="H10" s="10"/>
      <c r="I10" s="10"/>
      <c r="J10" s="10"/>
      <c r="L10" s="2">
        <f>500*500</f>
        <v>250000</v>
      </c>
      <c r="M10">
        <v>52.89739999999999</v>
      </c>
      <c r="N10">
        <v>13.885</v>
      </c>
      <c r="O10">
        <v>17.0266</v>
      </c>
    </row>
    <row r="11">
      <c r="C11" s="1" t="s">
        <v>6</v>
      </c>
      <c r="D11" s="1">
        <f t="shared" ref="D11:F11" si="1">AVERAGE(D5:D9)</f>
        <v>0.5792</v>
      </c>
      <c r="E11" s="1">
        <f t="shared" si="1"/>
        <v>1.4736</v>
      </c>
      <c r="F11" s="1">
        <f t="shared" si="1"/>
        <v>1.8788</v>
      </c>
      <c r="G11" s="1"/>
      <c r="H11" s="1">
        <f t="shared" ref="H11:J11" si="2">AVERAGE(H5:H9)</f>
        <v>14558822.4</v>
      </c>
      <c r="I11" s="1">
        <f t="shared" si="2"/>
        <v>3159244.8</v>
      </c>
      <c r="J11" s="1">
        <f t="shared" si="2"/>
        <v>2784665.6</v>
      </c>
      <c r="K11" s="4"/>
      <c r="L11">
        <f>1000*1000</f>
        <v>1000000</v>
      </c>
      <c r="M11" s="9">
        <v>111.3896</v>
      </c>
      <c r="N11" s="9">
        <v>33.242599999999996</v>
      </c>
      <c r="O11" s="9">
        <v>40.2286</v>
      </c>
    </row>
    <row r="12">
      <c r="C12" s="1"/>
      <c r="D12" s="1"/>
      <c r="E12" s="2"/>
      <c r="F12" s="2"/>
      <c r="G12" s="2"/>
      <c r="H12" s="10"/>
      <c r="I12" s="10"/>
      <c r="J12" s="10"/>
      <c r="K12" s="4"/>
    </row>
    <row r="13">
      <c r="C13" s="1" t="s">
        <v>0</v>
      </c>
      <c r="D13" s="1">
        <f>64*64</f>
        <v>4096</v>
      </c>
      <c r="E13" s="2"/>
      <c r="F13" s="2"/>
      <c r="G13" s="2"/>
      <c r="H13" s="10"/>
      <c r="I13" s="10"/>
      <c r="J13" s="10"/>
      <c r="K13" s="4" t="s">
        <v>7</v>
      </c>
      <c r="L13" s="4" t="s">
        <v>8</v>
      </c>
      <c r="M13" s="4" t="s">
        <v>0</v>
      </c>
      <c r="N13" s="4" t="s">
        <v>3</v>
      </c>
      <c r="O13" s="4" t="s">
        <v>4</v>
      </c>
    </row>
    <row r="14">
      <c r="C14" s="2"/>
      <c r="D14" s="12">
        <v>1.807</v>
      </c>
      <c r="E14" s="1">
        <v>2.318</v>
      </c>
      <c r="F14" s="1">
        <v>2.112</v>
      </c>
      <c r="G14" s="2"/>
      <c r="H14" s="7">
        <v>1.4495744E7</v>
      </c>
      <c r="I14" s="7">
        <v>9830400.0</v>
      </c>
      <c r="J14" s="7">
        <v>8216576.0</v>
      </c>
      <c r="M14" s="8">
        <f>32*32</f>
        <v>1024</v>
      </c>
      <c r="N14">
        <f t="shared" ref="N14:N20" si="3">DIVIDE(M5,N5)</f>
        <v>0.3930510315</v>
      </c>
      <c r="O14">
        <f t="shared" ref="O14:O20" si="4">DIVIDE(M5,O5)</f>
        <v>0.3082818821</v>
      </c>
    </row>
    <row r="15">
      <c r="C15" s="2"/>
      <c r="D15" s="12">
        <v>1.865</v>
      </c>
      <c r="E15" s="1">
        <v>1.826</v>
      </c>
      <c r="F15" s="1">
        <v>2.562</v>
      </c>
      <c r="G15" s="2"/>
      <c r="H15" s="7">
        <v>1.4487552E7</v>
      </c>
      <c r="I15" s="7">
        <v>9998336.0</v>
      </c>
      <c r="J15" s="7">
        <v>8351744.0</v>
      </c>
      <c r="M15" s="8">
        <f>64*64</f>
        <v>4096</v>
      </c>
      <c r="N15">
        <f t="shared" si="3"/>
        <v>1.038774041</v>
      </c>
      <c r="O15">
        <f t="shared" si="4"/>
        <v>0.9253321118</v>
      </c>
    </row>
    <row r="16">
      <c r="C16" s="2"/>
      <c r="D16" s="1">
        <v>1.992</v>
      </c>
      <c r="E16" s="1">
        <v>1.783</v>
      </c>
      <c r="F16" s="1">
        <v>2.068</v>
      </c>
      <c r="G16" s="2"/>
      <c r="H16" s="7">
        <v>1.4671872E7</v>
      </c>
      <c r="I16" s="7">
        <v>9936896.0</v>
      </c>
      <c r="J16" s="7">
        <v>8323072.0</v>
      </c>
      <c r="M16" s="2">
        <f>81*81</f>
        <v>6561</v>
      </c>
      <c r="N16">
        <f t="shared" si="3"/>
        <v>1.742095195</v>
      </c>
      <c r="O16">
        <f t="shared" si="4"/>
        <v>1.275498435</v>
      </c>
    </row>
    <row r="17">
      <c r="C17" s="2"/>
      <c r="D17" s="1">
        <v>2.289</v>
      </c>
      <c r="E17" s="1">
        <v>1.819</v>
      </c>
      <c r="F17" s="1">
        <v>2.043</v>
      </c>
      <c r="G17" s="2"/>
      <c r="H17" s="7">
        <v>1.4749696E7</v>
      </c>
      <c r="I17" s="7">
        <v>9920512.0</v>
      </c>
      <c r="J17" s="7">
        <v>8433664.0</v>
      </c>
      <c r="M17" s="2">
        <f>150*150</f>
        <v>22500</v>
      </c>
      <c r="N17">
        <f t="shared" si="3"/>
        <v>3.955389457</v>
      </c>
      <c r="O17">
        <f t="shared" si="4"/>
        <v>3.089160624</v>
      </c>
    </row>
    <row r="18">
      <c r="C18" s="2"/>
      <c r="D18" s="1">
        <v>2.147</v>
      </c>
      <c r="E18" s="1">
        <v>1.977</v>
      </c>
      <c r="F18" s="1">
        <v>2.13</v>
      </c>
      <c r="G18" s="2"/>
      <c r="H18" s="7">
        <v>1.4708736E7</v>
      </c>
      <c r="I18" s="7">
        <v>9785344.0</v>
      </c>
      <c r="J18" s="7">
        <v>8179712.0</v>
      </c>
      <c r="M18" s="2">
        <f>300*300</f>
        <v>90000</v>
      </c>
      <c r="N18">
        <f t="shared" si="3"/>
        <v>6.842464302</v>
      </c>
      <c r="O18">
        <f t="shared" si="4"/>
        <v>4.521221793</v>
      </c>
    </row>
    <row r="19">
      <c r="C19" s="2"/>
      <c r="D19" s="2"/>
      <c r="E19" s="2"/>
      <c r="F19" s="2"/>
      <c r="G19" s="2"/>
      <c r="H19" s="10"/>
      <c r="I19" s="10"/>
      <c r="J19" s="10"/>
      <c r="M19" s="2">
        <f>500*500</f>
        <v>250000</v>
      </c>
      <c r="N19">
        <f t="shared" si="3"/>
        <v>3.80967951</v>
      </c>
      <c r="O19">
        <f t="shared" si="4"/>
        <v>3.106750614</v>
      </c>
    </row>
    <row r="20">
      <c r="C20" s="1" t="s">
        <v>6</v>
      </c>
      <c r="D20" s="2">
        <f t="shared" ref="D20:F20" si="5">AVERAGE(D14:D18)</f>
        <v>2.02</v>
      </c>
      <c r="E20" s="2">
        <f t="shared" si="5"/>
        <v>1.9446</v>
      </c>
      <c r="F20" s="2">
        <f t="shared" si="5"/>
        <v>2.183</v>
      </c>
      <c r="G20" s="2"/>
      <c r="H20" s="2">
        <f t="shared" ref="H20:J20" si="6">AVERAGE(H14:H18)</f>
        <v>14622720</v>
      </c>
      <c r="I20" s="2">
        <f t="shared" si="6"/>
        <v>9894297.6</v>
      </c>
      <c r="J20" s="2">
        <f t="shared" si="6"/>
        <v>8300953.6</v>
      </c>
      <c r="M20">
        <f>1000*1000</f>
        <v>1000000</v>
      </c>
      <c r="N20">
        <f t="shared" si="3"/>
        <v>3.350808902</v>
      </c>
      <c r="O20">
        <f t="shared" si="4"/>
        <v>2.768915647</v>
      </c>
    </row>
    <row r="21">
      <c r="C21" s="2"/>
      <c r="D21" s="2"/>
      <c r="E21" s="2"/>
      <c r="F21" s="2"/>
      <c r="G21" s="2"/>
      <c r="H21" s="10"/>
      <c r="I21" s="10"/>
      <c r="J21" s="10"/>
      <c r="K21" s="1"/>
      <c r="L21" s="4"/>
      <c r="M21" s="4"/>
      <c r="N21" s="4"/>
      <c r="O21" s="4"/>
    </row>
    <row r="22">
      <c r="C22" s="1" t="s">
        <v>0</v>
      </c>
      <c r="D22" s="2">
        <f>81*81</f>
        <v>6561</v>
      </c>
      <c r="E22" s="2"/>
      <c r="F22" s="2"/>
      <c r="G22" s="2"/>
      <c r="H22" s="10"/>
      <c r="I22" s="10"/>
      <c r="J22" s="10"/>
      <c r="K22" s="1" t="s">
        <v>5</v>
      </c>
      <c r="L22" s="4" t="s">
        <v>0</v>
      </c>
      <c r="M22" s="4" t="s">
        <v>9</v>
      </c>
      <c r="N22" s="4" t="s">
        <v>3</v>
      </c>
      <c r="O22" s="4" t="s">
        <v>4</v>
      </c>
    </row>
    <row r="23">
      <c r="C23" s="2"/>
      <c r="D23" s="1">
        <v>3.261</v>
      </c>
      <c r="E23" s="1">
        <v>1.99</v>
      </c>
      <c r="F23" s="1">
        <v>2.273</v>
      </c>
      <c r="G23" s="2"/>
      <c r="H23" s="7">
        <v>1.4375151E7</v>
      </c>
      <c r="I23" s="7">
        <v>1.3240098E7</v>
      </c>
      <c r="J23" s="7">
        <v>1.1383335E7</v>
      </c>
      <c r="L23" s="8">
        <f>32*32</f>
        <v>1024</v>
      </c>
      <c r="M23" s="9">
        <v>1.45588224E7</v>
      </c>
      <c r="N23" s="9">
        <v>3159244.8</v>
      </c>
      <c r="O23" s="9">
        <v>2784665.6</v>
      </c>
    </row>
    <row r="24">
      <c r="C24" s="2"/>
      <c r="D24" s="1">
        <v>3.221</v>
      </c>
      <c r="E24" s="1">
        <v>1.767</v>
      </c>
      <c r="F24" s="1">
        <v>2.284</v>
      </c>
      <c r="G24" s="2"/>
      <c r="H24" s="7">
        <v>1.4644152E7</v>
      </c>
      <c r="I24" s="7">
        <v>1.3226976E7</v>
      </c>
      <c r="J24" s="7">
        <v>1.1403018E7</v>
      </c>
      <c r="L24" s="8">
        <f>64*64</f>
        <v>4096</v>
      </c>
      <c r="M24">
        <v>1.462272E7</v>
      </c>
      <c r="N24">
        <v>9894297.6</v>
      </c>
      <c r="O24">
        <v>8300953.6</v>
      </c>
    </row>
    <row r="25">
      <c r="C25" s="2"/>
      <c r="D25" s="1">
        <v>2.659</v>
      </c>
      <c r="E25" s="1">
        <v>1.65</v>
      </c>
      <c r="F25" s="1">
        <v>2.718</v>
      </c>
      <c r="G25" s="2"/>
      <c r="H25" s="7">
        <v>1.5005007E7</v>
      </c>
      <c r="I25" s="7">
        <v>1.325322E7</v>
      </c>
      <c r="J25" s="7">
        <v>1.141614E7</v>
      </c>
      <c r="L25" s="2">
        <f>81*81</f>
        <v>6561</v>
      </c>
      <c r="M25">
        <v>1.46808936E7</v>
      </c>
      <c r="N25">
        <v>1.32584688E7</v>
      </c>
      <c r="O25">
        <v>1.14371352E7</v>
      </c>
    </row>
    <row r="26">
      <c r="C26" s="2"/>
      <c r="D26" s="1">
        <v>3.139</v>
      </c>
      <c r="E26" s="1">
        <v>1.875</v>
      </c>
      <c r="F26" s="1">
        <v>1.995</v>
      </c>
      <c r="G26" s="2"/>
      <c r="H26" s="7">
        <v>1.4729445E7</v>
      </c>
      <c r="I26" s="7">
        <v>1.3502538E7</v>
      </c>
      <c r="J26" s="7">
        <v>1.1429262E7</v>
      </c>
      <c r="L26" s="2">
        <f>150*150</f>
        <v>22500</v>
      </c>
      <c r="M26">
        <v>1.4688E7</v>
      </c>
      <c r="N26">
        <v>2.4516E7</v>
      </c>
      <c r="O26">
        <v>2.1528E7</v>
      </c>
    </row>
    <row r="27">
      <c r="C27" s="2"/>
      <c r="D27" s="1">
        <v>3.202</v>
      </c>
      <c r="E27" s="1">
        <v>1.605</v>
      </c>
      <c r="F27" s="1">
        <v>2.868</v>
      </c>
      <c r="G27" s="2"/>
      <c r="H27" s="7">
        <v>1.4650713E7</v>
      </c>
      <c r="I27" s="7">
        <v>1.3069512E7</v>
      </c>
      <c r="J27" s="7">
        <v>1.1553921E7</v>
      </c>
      <c r="L27" s="2">
        <f>300*300</f>
        <v>90000</v>
      </c>
      <c r="M27">
        <v>1.4562E7</v>
      </c>
      <c r="N27">
        <v>3.3552E7</v>
      </c>
      <c r="O27">
        <v>2.9502E7</v>
      </c>
    </row>
    <row r="28">
      <c r="C28" s="2"/>
      <c r="D28" s="2"/>
      <c r="E28" s="2"/>
      <c r="F28" s="2"/>
      <c r="G28" s="2"/>
      <c r="H28" s="7"/>
      <c r="I28" s="10"/>
      <c r="J28" s="10"/>
      <c r="L28" s="2">
        <f>500*500</f>
        <v>250000</v>
      </c>
      <c r="M28">
        <v>1.435E7</v>
      </c>
      <c r="N28">
        <v>3.535E7</v>
      </c>
      <c r="O28">
        <v>3.155E7</v>
      </c>
    </row>
    <row r="29">
      <c r="C29" s="1" t="s">
        <v>6</v>
      </c>
      <c r="D29" s="2">
        <f t="shared" ref="D29:F29" si="7">AVERAGE(D23:D27)</f>
        <v>3.0964</v>
      </c>
      <c r="E29" s="2">
        <f t="shared" si="7"/>
        <v>1.7774</v>
      </c>
      <c r="F29" s="2">
        <f t="shared" si="7"/>
        <v>2.4276</v>
      </c>
      <c r="G29" s="2"/>
      <c r="H29" s="2">
        <f t="shared" ref="H29:J29" si="8">AVERAGE(H23:H27)</f>
        <v>14680893.6</v>
      </c>
      <c r="I29" s="2">
        <f t="shared" si="8"/>
        <v>13258468.8</v>
      </c>
      <c r="J29" s="2">
        <f t="shared" si="8"/>
        <v>11437135.2</v>
      </c>
      <c r="L29">
        <f>1000*1000</f>
        <v>1000000</v>
      </c>
      <c r="M29" s="9">
        <v>1.52E7</v>
      </c>
      <c r="N29" s="9">
        <v>3.98E7</v>
      </c>
      <c r="O29" s="9">
        <v>3.6E7</v>
      </c>
    </row>
    <row r="30">
      <c r="C30" s="2"/>
      <c r="D30" s="2"/>
      <c r="E30" s="2"/>
      <c r="F30" s="2"/>
      <c r="G30" s="2"/>
      <c r="H30" s="7"/>
      <c r="I30" s="10"/>
      <c r="J30" s="10"/>
    </row>
    <row r="31">
      <c r="C31" s="1" t="s">
        <v>0</v>
      </c>
      <c r="D31" s="2">
        <f>150*150</f>
        <v>22500</v>
      </c>
      <c r="E31" s="2"/>
      <c r="F31" s="2"/>
      <c r="G31" s="2"/>
      <c r="H31" s="10"/>
      <c r="I31" s="10"/>
      <c r="J31" s="10"/>
    </row>
    <row r="32">
      <c r="C32" s="2"/>
      <c r="D32" s="1">
        <v>11.349</v>
      </c>
      <c r="E32" s="1">
        <v>2.323</v>
      </c>
      <c r="F32" s="1">
        <v>3.311</v>
      </c>
      <c r="G32" s="2"/>
      <c r="H32" s="7">
        <v>1.431E7</v>
      </c>
      <c r="I32" s="7">
        <v>2.40975E7</v>
      </c>
      <c r="J32" s="7">
        <v>2.1285E7</v>
      </c>
    </row>
    <row r="33">
      <c r="C33" s="2"/>
      <c r="D33" s="1">
        <v>11.542</v>
      </c>
      <c r="E33" s="1">
        <v>2.596</v>
      </c>
      <c r="F33" s="1">
        <v>3.233</v>
      </c>
      <c r="G33" s="2"/>
      <c r="H33" s="7">
        <v>1.45575E7</v>
      </c>
      <c r="I33" s="7">
        <v>2.4525E7</v>
      </c>
      <c r="J33" s="7">
        <v>2.169E7</v>
      </c>
    </row>
    <row r="34">
      <c r="C34" s="2"/>
      <c r="D34" s="1">
        <v>11.856</v>
      </c>
      <c r="E34" s="1">
        <v>2.612</v>
      </c>
      <c r="F34" s="1">
        <v>3.183</v>
      </c>
      <c r="G34" s="2"/>
      <c r="H34" s="7">
        <v>1.5075E7</v>
      </c>
      <c r="I34" s="7">
        <v>2.46375E7</v>
      </c>
      <c r="J34" s="7">
        <v>2.14425E7</v>
      </c>
    </row>
    <row r="35">
      <c r="C35" s="2"/>
      <c r="D35" s="1">
        <v>10.399</v>
      </c>
      <c r="E35" s="1">
        <v>2.866</v>
      </c>
      <c r="F35" s="1">
        <v>3.315</v>
      </c>
      <c r="G35" s="2"/>
      <c r="H35" s="7">
        <v>1.476E7</v>
      </c>
      <c r="I35" s="7">
        <v>2.4525E7</v>
      </c>
      <c r="J35" s="7">
        <v>2.1555E7</v>
      </c>
    </row>
    <row r="36">
      <c r="C36" s="2"/>
      <c r="D36" s="1">
        <v>5.127</v>
      </c>
      <c r="E36" s="1">
        <v>2.313</v>
      </c>
      <c r="F36" s="1">
        <v>3.232</v>
      </c>
      <c r="G36" s="2"/>
      <c r="H36" s="7">
        <v>1.47375E7</v>
      </c>
      <c r="I36" s="7">
        <v>2.4795E7</v>
      </c>
      <c r="J36" s="7">
        <v>2.16675E7</v>
      </c>
    </row>
    <row r="37">
      <c r="C37" s="2"/>
      <c r="D37" s="2"/>
      <c r="E37" s="2"/>
      <c r="F37" s="2"/>
      <c r="G37" s="2"/>
      <c r="H37" s="10"/>
      <c r="I37" s="10"/>
      <c r="J37" s="10"/>
    </row>
    <row r="38">
      <c r="C38" s="1" t="s">
        <v>6</v>
      </c>
      <c r="D38" s="2">
        <f t="shared" ref="D38:F38" si="9">AVERAGE(D32:D36)</f>
        <v>10.0546</v>
      </c>
      <c r="E38" s="2">
        <f t="shared" si="9"/>
        <v>2.542</v>
      </c>
      <c r="F38" s="2">
        <f t="shared" si="9"/>
        <v>3.2548</v>
      </c>
      <c r="G38" s="2"/>
      <c r="H38" s="2">
        <f t="shared" ref="H38:J38" si="10">AVERAGE(H32:H36)</f>
        <v>14688000</v>
      </c>
      <c r="I38" s="2">
        <f t="shared" si="10"/>
        <v>24516000</v>
      </c>
      <c r="J38" s="2">
        <f t="shared" si="10"/>
        <v>21528000</v>
      </c>
    </row>
    <row r="39">
      <c r="C39" s="1"/>
      <c r="D39" s="2"/>
      <c r="E39" s="2"/>
      <c r="F39" s="2"/>
      <c r="G39" s="2"/>
      <c r="H39" s="10"/>
      <c r="I39" s="10"/>
      <c r="J39" s="10"/>
    </row>
    <row r="40">
      <c r="C40" s="1" t="s">
        <v>0</v>
      </c>
      <c r="D40" s="2">
        <f>300*300</f>
        <v>90000</v>
      </c>
      <c r="E40" s="2"/>
      <c r="F40" s="2"/>
      <c r="G40" s="2"/>
      <c r="H40" s="10"/>
      <c r="I40" s="10"/>
      <c r="J40" s="10"/>
    </row>
    <row r="41">
      <c r="C41" s="2"/>
      <c r="D41" s="1">
        <v>31.525</v>
      </c>
      <c r="E41" s="1">
        <v>4.197</v>
      </c>
      <c r="F41" s="1">
        <v>4.675</v>
      </c>
      <c r="G41" s="2"/>
      <c r="H41" s="7">
        <v>1.413E7</v>
      </c>
      <c r="I41" s="7">
        <v>3.303E7</v>
      </c>
      <c r="J41" s="7">
        <v>2.925E7</v>
      </c>
    </row>
    <row r="42">
      <c r="C42" s="2"/>
      <c r="D42" s="1">
        <v>29.497</v>
      </c>
      <c r="E42" s="1">
        <v>3.441</v>
      </c>
      <c r="F42" s="1">
        <v>8.785</v>
      </c>
      <c r="G42" s="2"/>
      <c r="H42" s="7">
        <v>1.44E7</v>
      </c>
      <c r="I42" s="7">
        <v>3.357E7</v>
      </c>
      <c r="J42" s="7">
        <v>2.97E7</v>
      </c>
    </row>
    <row r="43">
      <c r="C43" s="2"/>
      <c r="D43" s="1">
        <v>37.83</v>
      </c>
      <c r="E43" s="1">
        <v>5.685</v>
      </c>
      <c r="F43" s="1">
        <v>7.654</v>
      </c>
      <c r="G43" s="2"/>
      <c r="H43" s="7">
        <v>1.458E7</v>
      </c>
      <c r="I43" s="7">
        <v>3.393E7</v>
      </c>
      <c r="J43" s="7">
        <v>2.961E7</v>
      </c>
    </row>
    <row r="44">
      <c r="C44" s="2"/>
      <c r="D44" s="1">
        <v>31.327</v>
      </c>
      <c r="E44" s="1">
        <v>5.324</v>
      </c>
      <c r="F44" s="1">
        <v>8.086</v>
      </c>
      <c r="G44" s="2"/>
      <c r="H44" s="7">
        <v>1.467E7</v>
      </c>
      <c r="I44" s="7">
        <v>3.357E7</v>
      </c>
      <c r="J44" s="7">
        <v>2.943E7</v>
      </c>
    </row>
    <row r="45">
      <c r="C45" s="2"/>
      <c r="D45" s="1">
        <v>31.31</v>
      </c>
      <c r="E45" s="1">
        <v>4.954</v>
      </c>
      <c r="F45" s="1">
        <v>6.518</v>
      </c>
      <c r="G45" s="2"/>
      <c r="H45" s="7">
        <v>1.503E7</v>
      </c>
      <c r="I45" s="7">
        <v>3.366E7</v>
      </c>
      <c r="J45" s="7">
        <v>2.952E7</v>
      </c>
    </row>
    <row r="46">
      <c r="C46" s="2"/>
      <c r="D46" s="2"/>
      <c r="E46" s="2"/>
      <c r="F46" s="2"/>
      <c r="G46" s="2"/>
      <c r="H46" s="10"/>
      <c r="I46" s="10"/>
      <c r="J46" s="10"/>
    </row>
    <row r="47">
      <c r="C47" s="1" t="s">
        <v>6</v>
      </c>
      <c r="D47" s="2">
        <f t="shared" ref="D47:F47" si="11">AVERAGE(D41:D45)</f>
        <v>32.2978</v>
      </c>
      <c r="E47" s="2">
        <f t="shared" si="11"/>
        <v>4.7202</v>
      </c>
      <c r="F47" s="2">
        <f t="shared" si="11"/>
        <v>7.1436</v>
      </c>
      <c r="G47" s="2"/>
      <c r="H47" s="2">
        <f t="shared" ref="H47:J47" si="12">AVERAGE(H41:H45)</f>
        <v>14562000</v>
      </c>
      <c r="I47" s="2">
        <f t="shared" si="12"/>
        <v>33552000</v>
      </c>
      <c r="J47" s="2">
        <f t="shared" si="12"/>
        <v>29502000</v>
      </c>
    </row>
    <row r="48">
      <c r="C48" s="2"/>
      <c r="D48" s="2"/>
      <c r="E48" s="2"/>
      <c r="F48" s="2"/>
      <c r="G48" s="2"/>
      <c r="H48" s="10"/>
      <c r="I48" s="10"/>
      <c r="J48" s="10"/>
    </row>
    <row r="49">
      <c r="C49" s="1" t="s">
        <v>11</v>
      </c>
      <c r="D49" s="2">
        <f>500*500</f>
        <v>250000</v>
      </c>
      <c r="E49" s="2"/>
      <c r="F49" s="2"/>
      <c r="G49" s="2"/>
      <c r="H49" s="10"/>
      <c r="I49" s="10"/>
      <c r="J49" s="10"/>
    </row>
    <row r="50">
      <c r="C50" s="2"/>
      <c r="D50" s="1">
        <v>52.473</v>
      </c>
      <c r="E50" s="1">
        <v>14.886</v>
      </c>
      <c r="F50" s="1">
        <v>17.827</v>
      </c>
      <c r="G50" s="2"/>
      <c r="H50" s="7">
        <v>1.4E7</v>
      </c>
      <c r="I50" s="7">
        <v>3.475E7</v>
      </c>
      <c r="J50" s="7">
        <v>3.15E7</v>
      </c>
    </row>
    <row r="51">
      <c r="C51" s="2"/>
      <c r="D51" s="1">
        <v>47.536</v>
      </c>
      <c r="E51" s="1">
        <v>13.075</v>
      </c>
      <c r="F51" s="1">
        <v>16.124</v>
      </c>
      <c r="G51" s="2"/>
      <c r="H51" s="7">
        <v>1.425E7</v>
      </c>
      <c r="I51" s="7">
        <v>3.55E7</v>
      </c>
      <c r="J51" s="7">
        <v>3.175E7</v>
      </c>
    </row>
    <row r="52">
      <c r="D52" s="4">
        <v>55.056</v>
      </c>
      <c r="E52" s="4">
        <v>12.901</v>
      </c>
      <c r="F52" s="4">
        <v>17.458</v>
      </c>
      <c r="H52" s="7">
        <v>1.45E7</v>
      </c>
      <c r="I52" s="7">
        <v>3.55E7</v>
      </c>
      <c r="J52" s="7">
        <v>3.15E7</v>
      </c>
    </row>
    <row r="53">
      <c r="D53" s="4">
        <v>53.969</v>
      </c>
      <c r="E53" s="4">
        <v>13.16</v>
      </c>
      <c r="F53" s="4">
        <v>16.688</v>
      </c>
      <c r="H53" s="7">
        <v>1.45E7</v>
      </c>
      <c r="I53" s="7">
        <v>3.55E7</v>
      </c>
      <c r="J53" s="7">
        <v>3.15E7</v>
      </c>
    </row>
    <row r="54">
      <c r="D54" s="4">
        <v>55.453</v>
      </c>
      <c r="E54" s="4">
        <v>15.403</v>
      </c>
      <c r="F54" s="4">
        <v>17.036</v>
      </c>
      <c r="H54" s="7">
        <v>1.45E7</v>
      </c>
      <c r="I54" s="7">
        <v>3.55E7</v>
      </c>
      <c r="J54" s="7">
        <v>3.15E7</v>
      </c>
    </row>
    <row r="55">
      <c r="H55" s="10"/>
      <c r="I55" s="10"/>
      <c r="J55" s="10"/>
    </row>
    <row r="56">
      <c r="C56" s="4" t="s">
        <v>6</v>
      </c>
      <c r="D56" s="2">
        <f t="shared" ref="D56:F56" si="13">AVERAGE(D50:D54)</f>
        <v>52.8974</v>
      </c>
      <c r="E56" s="2">
        <f t="shared" si="13"/>
        <v>13.885</v>
      </c>
      <c r="F56" s="2">
        <f t="shared" si="13"/>
        <v>17.0266</v>
      </c>
      <c r="H56" s="10">
        <f t="shared" ref="H56:J56" si="14">AVERAGE(H50:H54)</f>
        <v>14350000</v>
      </c>
      <c r="I56" s="10">
        <f t="shared" si="14"/>
        <v>35350000</v>
      </c>
      <c r="J56" s="10">
        <f t="shared" si="14"/>
        <v>31550000</v>
      </c>
    </row>
    <row r="57">
      <c r="H57" s="10"/>
      <c r="I57" s="10"/>
      <c r="J57" s="10"/>
    </row>
    <row r="58">
      <c r="C58" s="4" t="s">
        <v>0</v>
      </c>
      <c r="D58">
        <f>1000*1000</f>
        <v>1000000</v>
      </c>
      <c r="H58" s="10"/>
      <c r="I58" s="10"/>
      <c r="J58" s="10"/>
    </row>
    <row r="59">
      <c r="D59" s="4">
        <v>119.367</v>
      </c>
      <c r="E59" s="4">
        <v>38.077</v>
      </c>
      <c r="F59" s="4">
        <v>43.567</v>
      </c>
      <c r="H59" s="7">
        <v>1.5E7</v>
      </c>
      <c r="I59" s="7">
        <v>3.9E7</v>
      </c>
      <c r="J59" s="7">
        <v>3.6E7</v>
      </c>
    </row>
    <row r="60">
      <c r="D60" s="4">
        <v>110.912</v>
      </c>
      <c r="E60" s="4">
        <v>35.289</v>
      </c>
      <c r="F60" s="4">
        <v>35.865</v>
      </c>
      <c r="H60" s="7">
        <v>1.5E7</v>
      </c>
      <c r="I60" s="7">
        <v>4.0E7</v>
      </c>
      <c r="J60" s="7">
        <v>3.6E7</v>
      </c>
    </row>
    <row r="61">
      <c r="D61" s="4">
        <v>105.435</v>
      </c>
      <c r="E61" s="4">
        <v>29.393</v>
      </c>
      <c r="F61" s="4">
        <v>41.717</v>
      </c>
      <c r="H61" s="7">
        <v>1.5E7</v>
      </c>
      <c r="I61" s="7">
        <v>4.0E7</v>
      </c>
      <c r="J61" s="7">
        <v>3.6E7</v>
      </c>
    </row>
    <row r="62">
      <c r="D62" s="4">
        <v>110.351</v>
      </c>
      <c r="E62" s="4">
        <v>27.73</v>
      </c>
      <c r="F62" s="4">
        <v>41.823</v>
      </c>
      <c r="H62" s="7">
        <v>1.5E7</v>
      </c>
      <c r="I62" s="7">
        <v>4.0E7</v>
      </c>
      <c r="J62" s="7">
        <v>3.6E7</v>
      </c>
    </row>
    <row r="63">
      <c r="D63" s="4">
        <v>110.883</v>
      </c>
      <c r="E63" s="4">
        <v>35.724</v>
      </c>
      <c r="F63" s="4">
        <v>38.171</v>
      </c>
      <c r="H63" s="7">
        <v>1.6E7</v>
      </c>
      <c r="I63" s="7">
        <v>4.0E7</v>
      </c>
      <c r="J63" s="7">
        <v>3.6E7</v>
      </c>
    </row>
    <row r="65">
      <c r="C65" s="4" t="s">
        <v>6</v>
      </c>
      <c r="D65" s="4">
        <f t="shared" ref="D65:F65" si="15">AVERAGE(D59:D63)</f>
        <v>111.3896</v>
      </c>
      <c r="E65" s="4">
        <f t="shared" si="15"/>
        <v>33.2426</v>
      </c>
      <c r="F65" s="4">
        <f t="shared" si="15"/>
        <v>40.2286</v>
      </c>
      <c r="G65" s="4"/>
      <c r="H65" s="3">
        <f t="shared" ref="H65:J65" si="16">AVERAGE(H59:H63)</f>
        <v>15200000</v>
      </c>
      <c r="I65" s="3">
        <f t="shared" si="16"/>
        <v>39800000</v>
      </c>
      <c r="J65" s="3">
        <f t="shared" si="16"/>
        <v>36000000</v>
      </c>
    </row>
  </sheetData>
  <conditionalFormatting sqref="D5:F5">
    <cfRule type="colorScale" priority="1">
      <colorScale>
        <cfvo type="min"/>
        <cfvo type="max"/>
        <color rgb="FF57BB8A"/>
        <color rgb="FFFFFFFF"/>
      </colorScale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3">
      <c r="C3" s="1" t="s">
        <v>0</v>
      </c>
      <c r="D3" s="1">
        <f>32*32</f>
        <v>1024</v>
      </c>
      <c r="E3" s="2"/>
      <c r="F3" s="2"/>
      <c r="G3" s="2"/>
      <c r="H3" s="2"/>
      <c r="I3" s="2"/>
      <c r="J3" s="2"/>
    </row>
    <row r="4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3" t="s">
        <v>2</v>
      </c>
      <c r="I4" s="3" t="s">
        <v>3</v>
      </c>
      <c r="J4" s="3" t="s">
        <v>4</v>
      </c>
      <c r="L4" s="4" t="s">
        <v>0</v>
      </c>
      <c r="M4" s="4" t="s">
        <v>2</v>
      </c>
      <c r="N4" s="4" t="s">
        <v>3</v>
      </c>
      <c r="O4" s="4" t="s">
        <v>4</v>
      </c>
    </row>
    <row r="5">
      <c r="C5" s="2"/>
      <c r="D5" s="5">
        <v>0.557</v>
      </c>
      <c r="E5" s="6">
        <v>1.692</v>
      </c>
      <c r="F5" s="6">
        <v>1.997</v>
      </c>
      <c r="G5" s="7"/>
      <c r="H5" s="7">
        <v>1.445888E7</v>
      </c>
      <c r="I5" s="7">
        <v>3340288.0</v>
      </c>
      <c r="J5" s="7">
        <v>2967552.0</v>
      </c>
      <c r="L5" s="8">
        <f>32*32</f>
        <v>1024</v>
      </c>
      <c r="M5" s="9">
        <v>0.5356</v>
      </c>
      <c r="N5" s="9">
        <v>1.4826000000000001</v>
      </c>
      <c r="O5" s="9">
        <v>1.8719999999999999</v>
      </c>
    </row>
    <row r="6">
      <c r="C6" s="2"/>
      <c r="D6" s="1">
        <v>0.45</v>
      </c>
      <c r="E6" s="1">
        <v>1.933</v>
      </c>
      <c r="F6" s="1">
        <v>1.683</v>
      </c>
      <c r="G6" s="2"/>
      <c r="H6" s="7">
        <v>1.4559232E7</v>
      </c>
      <c r="I6" s="7">
        <v>3352576.0</v>
      </c>
      <c r="J6" s="7">
        <v>2962432.0</v>
      </c>
      <c r="L6" s="8">
        <f>64*64</f>
        <v>4096</v>
      </c>
      <c r="M6">
        <v>1.8395999999999997</v>
      </c>
      <c r="N6">
        <v>1.6725999999999999</v>
      </c>
      <c r="O6">
        <v>2.0318</v>
      </c>
    </row>
    <row r="7">
      <c r="C7" s="2"/>
      <c r="D7" s="1">
        <v>0.638</v>
      </c>
      <c r="E7" s="1">
        <v>1.621</v>
      </c>
      <c r="F7" s="1">
        <v>1.877</v>
      </c>
      <c r="G7" s="2"/>
      <c r="H7" s="7">
        <v>1.4286848E7</v>
      </c>
      <c r="I7" s="7">
        <v>3364864.0</v>
      </c>
      <c r="J7" s="7">
        <v>2945024.0</v>
      </c>
      <c r="L7" s="8">
        <f>128*128</f>
        <v>16384</v>
      </c>
      <c r="M7">
        <v>9.0212</v>
      </c>
      <c r="N7">
        <v>2.0978</v>
      </c>
      <c r="O7">
        <v>2.6462</v>
      </c>
    </row>
    <row r="8">
      <c r="C8" s="2"/>
      <c r="D8" s="1">
        <v>0.59</v>
      </c>
      <c r="E8" s="1">
        <v>0.586</v>
      </c>
      <c r="F8" s="1">
        <v>1.853</v>
      </c>
      <c r="G8" s="2"/>
      <c r="H8" s="7">
        <v>1.4610432E7</v>
      </c>
      <c r="I8" s="7">
        <v>3371008.0</v>
      </c>
      <c r="J8" s="7">
        <v>3026944.0</v>
      </c>
      <c r="L8" s="8">
        <f>256*256</f>
        <v>65536</v>
      </c>
      <c r="M8">
        <v>27.973000000000003</v>
      </c>
      <c r="N8">
        <v>3.6256</v>
      </c>
      <c r="O8">
        <v>4.7296</v>
      </c>
    </row>
    <row r="9">
      <c r="C9" s="2"/>
      <c r="D9" s="1">
        <v>0.443</v>
      </c>
      <c r="E9" s="1">
        <v>1.581</v>
      </c>
      <c r="F9" s="1">
        <v>1.95</v>
      </c>
      <c r="G9" s="2"/>
      <c r="H9" s="7">
        <v>1.487872E7</v>
      </c>
      <c r="I9" s="7">
        <v>3322880.0</v>
      </c>
      <c r="J9" s="7">
        <v>2932736.0</v>
      </c>
      <c r="L9" s="8">
        <f>512*512</f>
        <v>262144</v>
      </c>
      <c r="M9">
        <v>55.1346</v>
      </c>
      <c r="N9">
        <v>8.529</v>
      </c>
      <c r="O9">
        <v>13.920600000000002</v>
      </c>
    </row>
    <row r="10">
      <c r="C10" s="1"/>
      <c r="D10" s="1"/>
      <c r="E10" s="2"/>
      <c r="F10" s="2"/>
      <c r="G10" s="2"/>
      <c r="H10" s="10"/>
      <c r="I10" s="10"/>
      <c r="J10" s="10"/>
      <c r="L10" s="11">
        <f>1028*1028</f>
        <v>1056784</v>
      </c>
      <c r="M10">
        <v>116.66640000000002</v>
      </c>
      <c r="N10">
        <v>23.3336</v>
      </c>
      <c r="O10">
        <v>34.1106</v>
      </c>
    </row>
    <row r="11">
      <c r="C11" s="1" t="s">
        <v>6</v>
      </c>
      <c r="D11" s="1">
        <f t="shared" ref="D11:F11" si="1">AVERAGE(D5:D9)</f>
        <v>0.5356</v>
      </c>
      <c r="E11" s="1">
        <f t="shared" si="1"/>
        <v>1.4826</v>
      </c>
      <c r="F11" s="1">
        <f t="shared" si="1"/>
        <v>1.872</v>
      </c>
      <c r="G11" s="1"/>
      <c r="H11" s="1">
        <f t="shared" ref="H11:J11" si="2">AVERAGE(H5:H9)</f>
        <v>14558822.4</v>
      </c>
      <c r="I11" s="1">
        <f t="shared" si="2"/>
        <v>3350323.2</v>
      </c>
      <c r="J11" s="1">
        <f t="shared" si="2"/>
        <v>2966937.6</v>
      </c>
      <c r="K11" s="4"/>
    </row>
    <row r="12">
      <c r="C12" s="1"/>
      <c r="D12" s="1"/>
      <c r="E12" s="2"/>
      <c r="F12" s="2"/>
      <c r="G12" s="2"/>
      <c r="H12" s="10"/>
      <c r="I12" s="10"/>
      <c r="J12" s="10"/>
      <c r="K12" s="4"/>
    </row>
    <row r="13">
      <c r="C13" s="1" t="s">
        <v>0</v>
      </c>
      <c r="D13" s="1">
        <f>64*64</f>
        <v>4096</v>
      </c>
      <c r="E13" s="2"/>
      <c r="F13" s="2"/>
      <c r="G13" s="2"/>
      <c r="H13" s="10"/>
      <c r="I13" s="10"/>
      <c r="J13" s="10"/>
      <c r="K13" s="4" t="s">
        <v>7</v>
      </c>
      <c r="L13" s="4" t="s">
        <v>8</v>
      </c>
      <c r="M13" s="4" t="s">
        <v>0</v>
      </c>
      <c r="N13" s="4" t="s">
        <v>3</v>
      </c>
      <c r="O13" s="4" t="s">
        <v>4</v>
      </c>
    </row>
    <row r="14">
      <c r="C14" s="2"/>
      <c r="D14" s="12">
        <v>1.807</v>
      </c>
      <c r="E14" s="1">
        <v>1.603</v>
      </c>
      <c r="F14" s="1">
        <v>2.135</v>
      </c>
      <c r="G14" s="2"/>
      <c r="H14" s="7">
        <v>1.4495744E7</v>
      </c>
      <c r="I14" s="7">
        <v>1.20832E7</v>
      </c>
      <c r="J14" s="7">
        <v>9994240.0</v>
      </c>
      <c r="M14" s="1">
        <f>32*32</f>
        <v>1024</v>
      </c>
      <c r="N14">
        <f t="shared" ref="N14:N19" si="3">DIVIDE(M5,N5)</f>
        <v>0.3612572508</v>
      </c>
      <c r="O14">
        <f t="shared" ref="O14:O19" si="4">DIVIDE(M5,O5)</f>
        <v>0.2861111111</v>
      </c>
    </row>
    <row r="15">
      <c r="C15" s="2"/>
      <c r="D15" s="12">
        <v>1.865</v>
      </c>
      <c r="E15" s="1">
        <v>1.489</v>
      </c>
      <c r="F15" s="1">
        <v>1.793</v>
      </c>
      <c r="G15" s="2"/>
      <c r="H15" s="7">
        <v>1.4487552E7</v>
      </c>
      <c r="I15" s="7">
        <v>1.2181504E7</v>
      </c>
      <c r="J15" s="7">
        <v>1.0407936E7</v>
      </c>
      <c r="M15" s="1">
        <f>64*64</f>
        <v>4096</v>
      </c>
      <c r="N15">
        <f t="shared" si="3"/>
        <v>1.099844553</v>
      </c>
      <c r="O15">
        <f t="shared" si="4"/>
        <v>0.9054040752</v>
      </c>
    </row>
    <row r="16">
      <c r="C16" s="2"/>
      <c r="D16" s="1">
        <v>2.022</v>
      </c>
      <c r="E16" s="1">
        <v>1.854</v>
      </c>
      <c r="F16" s="1">
        <v>2.071</v>
      </c>
      <c r="G16" s="2"/>
      <c r="H16" s="7">
        <v>1.4671872E7</v>
      </c>
      <c r="I16" s="7">
        <v>1.2177408E7</v>
      </c>
      <c r="J16" s="7">
        <v>1.01376E7</v>
      </c>
      <c r="M16" s="2">
        <f>128*128</f>
        <v>16384</v>
      </c>
      <c r="N16">
        <f t="shared" si="3"/>
        <v>4.300314615</v>
      </c>
      <c r="O16">
        <f t="shared" si="4"/>
        <v>3.409114957</v>
      </c>
    </row>
    <row r="17">
      <c r="C17" s="2"/>
      <c r="D17" s="1">
        <v>1.867</v>
      </c>
      <c r="E17" s="1">
        <v>1.71</v>
      </c>
      <c r="F17" s="1">
        <v>2.096</v>
      </c>
      <c r="G17" s="2"/>
      <c r="H17" s="7">
        <v>1.4749696E7</v>
      </c>
      <c r="I17" s="7">
        <v>1.2230656E7</v>
      </c>
      <c r="J17" s="7">
        <v>1.0170368E7</v>
      </c>
      <c r="M17" s="2">
        <f>256*256</f>
        <v>65536</v>
      </c>
      <c r="N17">
        <f t="shared" si="3"/>
        <v>7.715412621</v>
      </c>
      <c r="O17">
        <f t="shared" si="4"/>
        <v>5.914453654</v>
      </c>
    </row>
    <row r="18">
      <c r="C18" s="2"/>
      <c r="D18" s="1">
        <v>1.637</v>
      </c>
      <c r="E18" s="1">
        <v>1.707</v>
      </c>
      <c r="F18" s="1">
        <v>2.064</v>
      </c>
      <c r="G18" s="2"/>
      <c r="H18" s="7">
        <v>1.4708736E7</v>
      </c>
      <c r="I18" s="7">
        <v>1.2111872E7</v>
      </c>
      <c r="J18" s="7">
        <v>1.0108928E7</v>
      </c>
      <c r="M18" s="2">
        <f>512*512</f>
        <v>262144</v>
      </c>
      <c r="N18">
        <f t="shared" si="3"/>
        <v>6.464368625</v>
      </c>
      <c r="O18">
        <f t="shared" si="4"/>
        <v>3.960648248</v>
      </c>
    </row>
    <row r="19">
      <c r="C19" s="2"/>
      <c r="D19" s="2"/>
      <c r="E19" s="2"/>
      <c r="F19" s="2"/>
      <c r="G19" s="2"/>
      <c r="H19" s="10"/>
      <c r="I19" s="10"/>
      <c r="J19" s="10"/>
      <c r="M19">
        <f>1028*1028</f>
        <v>1056784</v>
      </c>
      <c r="N19">
        <f t="shared" si="3"/>
        <v>4.999931429</v>
      </c>
      <c r="O19">
        <f t="shared" si="4"/>
        <v>3.42023887</v>
      </c>
    </row>
    <row r="20">
      <c r="C20" s="1" t="s">
        <v>6</v>
      </c>
      <c r="D20" s="2">
        <f t="shared" ref="D20:F20" si="5">AVERAGE(D14:D18)</f>
        <v>1.8396</v>
      </c>
      <c r="E20" s="2">
        <f t="shared" si="5"/>
        <v>1.6726</v>
      </c>
      <c r="F20" s="2">
        <f t="shared" si="5"/>
        <v>2.0318</v>
      </c>
      <c r="G20" s="2"/>
      <c r="H20" s="2">
        <f t="shared" ref="H20:J20" si="6">AVERAGE(H14:H18)</f>
        <v>14622720</v>
      </c>
      <c r="I20" s="2">
        <f t="shared" si="6"/>
        <v>12156928</v>
      </c>
      <c r="J20" s="2">
        <f t="shared" si="6"/>
        <v>10163814.4</v>
      </c>
    </row>
    <row r="21">
      <c r="C21" s="2"/>
      <c r="D21" s="2"/>
      <c r="E21" s="2"/>
      <c r="F21" s="2"/>
      <c r="G21" s="2"/>
      <c r="H21" s="10"/>
      <c r="I21" s="10"/>
      <c r="J21" s="10"/>
      <c r="K21" s="1" t="s">
        <v>5</v>
      </c>
      <c r="L21" s="4" t="s">
        <v>0</v>
      </c>
      <c r="M21" s="4" t="s">
        <v>9</v>
      </c>
      <c r="N21" s="4" t="s">
        <v>3</v>
      </c>
      <c r="O21" s="4" t="s">
        <v>4</v>
      </c>
    </row>
    <row r="22">
      <c r="C22" s="1" t="s">
        <v>0</v>
      </c>
      <c r="D22" s="2">
        <f>128*128</f>
        <v>16384</v>
      </c>
      <c r="E22" s="2"/>
      <c r="F22" s="2"/>
      <c r="G22" s="2"/>
      <c r="H22" s="10"/>
      <c r="I22" s="10"/>
      <c r="J22" s="10"/>
      <c r="L22" s="1">
        <f>32*32</f>
        <v>1024</v>
      </c>
      <c r="M22" s="9">
        <v>1.45588224E7</v>
      </c>
      <c r="N22" s="9">
        <v>3350323.2</v>
      </c>
      <c r="O22" s="9">
        <v>2966937.6</v>
      </c>
    </row>
    <row r="23">
      <c r="C23" s="2"/>
      <c r="D23" s="1">
        <v>8.157</v>
      </c>
      <c r="E23" s="1">
        <v>2.138</v>
      </c>
      <c r="F23" s="1">
        <v>3.103</v>
      </c>
      <c r="G23" s="2"/>
      <c r="H23" s="7">
        <v>1.431E7</v>
      </c>
      <c r="I23" s="7">
        <v>3.4357248E7</v>
      </c>
      <c r="J23" s="7">
        <v>2.8524544E7</v>
      </c>
      <c r="L23" s="1">
        <f>64*64</f>
        <v>4096</v>
      </c>
      <c r="M23">
        <v>1.462272E7</v>
      </c>
      <c r="N23">
        <v>1.2156928E7</v>
      </c>
      <c r="O23">
        <v>1.01638144E7</v>
      </c>
    </row>
    <row r="24">
      <c r="C24" s="2"/>
      <c r="D24" s="1">
        <v>8.381</v>
      </c>
      <c r="E24" s="1">
        <v>2.081</v>
      </c>
      <c r="F24" s="1">
        <v>2.657</v>
      </c>
      <c r="G24" s="2"/>
      <c r="H24" s="7">
        <v>1.45575E7</v>
      </c>
      <c r="I24" s="7">
        <v>3.4865152E7</v>
      </c>
      <c r="J24" s="7">
        <v>2.9523968E7</v>
      </c>
      <c r="L24" s="2">
        <f>128*128</f>
        <v>16384</v>
      </c>
      <c r="M24">
        <v>1.4688E7</v>
      </c>
      <c r="N24">
        <v>3.47930624E7</v>
      </c>
      <c r="O24">
        <v>2.9097984E7</v>
      </c>
    </row>
    <row r="25">
      <c r="C25" s="2"/>
      <c r="D25" s="1">
        <v>11.264</v>
      </c>
      <c r="E25" s="1">
        <v>2.175</v>
      </c>
      <c r="F25" s="1">
        <v>2.492</v>
      </c>
      <c r="G25" s="2"/>
      <c r="H25" s="7">
        <v>1.5075E7</v>
      </c>
      <c r="I25" s="7">
        <v>3.4914304E7</v>
      </c>
      <c r="J25" s="7">
        <v>2.9114368E7</v>
      </c>
      <c r="L25" s="2">
        <f>256*256</f>
        <v>65536</v>
      </c>
      <c r="M25">
        <v>1.4562E7</v>
      </c>
      <c r="N25">
        <v>6.89700864E7</v>
      </c>
      <c r="O25">
        <v>5.51288832E7</v>
      </c>
    </row>
    <row r="26">
      <c r="C26" s="2"/>
      <c r="D26" s="1">
        <v>9.279</v>
      </c>
      <c r="E26" s="1">
        <v>1.941</v>
      </c>
      <c r="F26" s="1">
        <v>2.541</v>
      </c>
      <c r="G26" s="2"/>
      <c r="H26" s="7">
        <v>1.476E7</v>
      </c>
      <c r="I26" s="7">
        <v>3.5438592E7</v>
      </c>
      <c r="J26" s="7">
        <v>2.9147136E7</v>
      </c>
      <c r="L26" s="2">
        <f>512*512</f>
        <v>262144</v>
      </c>
      <c r="M26">
        <v>1.435E7</v>
      </c>
      <c r="N26">
        <v>8.69793792E7</v>
      </c>
      <c r="O26">
        <v>6.85244416E7</v>
      </c>
    </row>
    <row r="27">
      <c r="C27" s="2"/>
      <c r="D27" s="1">
        <v>8.025</v>
      </c>
      <c r="E27" s="1">
        <v>2.154</v>
      </c>
      <c r="F27" s="1">
        <v>2.438</v>
      </c>
      <c r="G27" s="2"/>
      <c r="H27" s="7">
        <v>1.47375E7</v>
      </c>
      <c r="I27" s="7">
        <v>3.4390016E7</v>
      </c>
      <c r="J27" s="7">
        <v>2.9179904E7</v>
      </c>
      <c r="L27">
        <f>1028*1028</f>
        <v>1056784</v>
      </c>
      <c r="M27">
        <v>1.52E7</v>
      </c>
      <c r="N27">
        <v>1.094828224E8</v>
      </c>
      <c r="O27">
        <v>8.6656288E7</v>
      </c>
    </row>
    <row r="28">
      <c r="C28" s="2"/>
      <c r="D28" s="2"/>
      <c r="E28" s="2"/>
      <c r="F28" s="2"/>
      <c r="G28" s="2"/>
      <c r="H28" s="10"/>
      <c r="I28" s="10"/>
      <c r="J28" s="10"/>
    </row>
    <row r="29">
      <c r="C29" s="1" t="s">
        <v>6</v>
      </c>
      <c r="D29" s="2">
        <f t="shared" ref="D29:F29" si="7">AVERAGE(D23:D27)</f>
        <v>9.0212</v>
      </c>
      <c r="E29" s="2">
        <f t="shared" si="7"/>
        <v>2.0978</v>
      </c>
      <c r="F29" s="2">
        <f t="shared" si="7"/>
        <v>2.6462</v>
      </c>
      <c r="G29" s="2"/>
      <c r="H29" s="2">
        <f t="shared" ref="H29:J29" si="8">AVERAGE(H23:H27)</f>
        <v>14688000</v>
      </c>
      <c r="I29" s="2">
        <f t="shared" si="8"/>
        <v>34793062.4</v>
      </c>
      <c r="J29" s="2">
        <f t="shared" si="8"/>
        <v>29097984</v>
      </c>
    </row>
    <row r="30">
      <c r="C30" s="2"/>
      <c r="D30" s="2"/>
      <c r="E30" s="2"/>
      <c r="F30" s="2"/>
      <c r="G30" s="2"/>
      <c r="H30" s="10"/>
      <c r="I30" s="10"/>
      <c r="J30" s="10"/>
    </row>
    <row r="31">
      <c r="C31" s="1" t="s">
        <v>0</v>
      </c>
      <c r="D31" s="2">
        <f>256*256</f>
        <v>65536</v>
      </c>
      <c r="E31" s="2"/>
      <c r="F31" s="2"/>
      <c r="G31" s="2"/>
      <c r="H31" s="10"/>
      <c r="I31" s="10"/>
      <c r="J31" s="10"/>
    </row>
    <row r="32">
      <c r="C32" s="2"/>
      <c r="D32" s="1">
        <v>29.337</v>
      </c>
      <c r="E32" s="1">
        <v>4.784</v>
      </c>
      <c r="F32" s="1">
        <v>4.811</v>
      </c>
      <c r="G32" s="2"/>
      <c r="H32" s="7">
        <v>1.413E7</v>
      </c>
      <c r="I32" s="7">
        <v>6.7764224E7</v>
      </c>
      <c r="J32" s="7">
        <v>5.4329344E7</v>
      </c>
    </row>
    <row r="33">
      <c r="C33" s="2"/>
      <c r="D33" s="1">
        <v>30.666</v>
      </c>
      <c r="E33" s="1">
        <v>3.229</v>
      </c>
      <c r="F33" s="1">
        <v>4.461</v>
      </c>
      <c r="G33" s="2"/>
      <c r="H33" s="7">
        <v>1.44E7</v>
      </c>
      <c r="I33" s="7">
        <v>6.946816E7</v>
      </c>
      <c r="J33" s="7">
        <v>5.4788096E7</v>
      </c>
    </row>
    <row r="34">
      <c r="C34" s="2"/>
      <c r="D34" s="1">
        <v>24.128</v>
      </c>
      <c r="E34" s="1">
        <v>3.785</v>
      </c>
      <c r="F34" s="1">
        <v>4.731</v>
      </c>
      <c r="G34" s="2"/>
      <c r="H34" s="7">
        <v>1.458E7</v>
      </c>
      <c r="I34" s="7">
        <v>6.914048E7</v>
      </c>
      <c r="J34" s="7">
        <v>5.5181312E7</v>
      </c>
    </row>
    <row r="35">
      <c r="C35" s="2"/>
      <c r="D35" s="1">
        <v>27.274</v>
      </c>
      <c r="E35" s="1">
        <v>3.039</v>
      </c>
      <c r="F35" s="1">
        <v>3.907</v>
      </c>
      <c r="G35" s="2"/>
      <c r="H35" s="7">
        <v>1.467E7</v>
      </c>
      <c r="I35" s="7">
        <v>6.9009408E7</v>
      </c>
      <c r="J35" s="7">
        <v>5.6295424E7</v>
      </c>
    </row>
    <row r="36">
      <c r="C36" s="2"/>
      <c r="D36" s="1">
        <v>28.46</v>
      </c>
      <c r="E36" s="1">
        <v>3.291</v>
      </c>
      <c r="F36" s="1">
        <v>5.738</v>
      </c>
      <c r="G36" s="2"/>
      <c r="H36" s="7">
        <v>1.503E7</v>
      </c>
      <c r="I36" s="7">
        <v>6.946816E7</v>
      </c>
      <c r="J36" s="7">
        <v>5.505024E7</v>
      </c>
    </row>
    <row r="37">
      <c r="C37" s="2"/>
      <c r="D37" s="2"/>
      <c r="E37" s="2"/>
      <c r="F37" s="2"/>
      <c r="G37" s="2"/>
      <c r="H37" s="10"/>
      <c r="I37" s="10"/>
      <c r="J37" s="10"/>
    </row>
    <row r="38">
      <c r="C38" s="1" t="s">
        <v>6</v>
      </c>
      <c r="D38" s="2">
        <f t="shared" ref="D38:F38" si="9">AVERAGE(D32:D36)</f>
        <v>27.973</v>
      </c>
      <c r="E38" s="2">
        <f t="shared" si="9"/>
        <v>3.6256</v>
      </c>
      <c r="F38" s="2">
        <f t="shared" si="9"/>
        <v>4.7296</v>
      </c>
      <c r="G38" s="2"/>
      <c r="H38" s="2">
        <f t="shared" ref="H38:J38" si="10">AVERAGE(H32:H36)</f>
        <v>14562000</v>
      </c>
      <c r="I38" s="2">
        <f t="shared" si="10"/>
        <v>68970086.4</v>
      </c>
      <c r="J38" s="2">
        <f t="shared" si="10"/>
        <v>55128883.2</v>
      </c>
    </row>
    <row r="39">
      <c r="C39" s="2"/>
      <c r="D39" s="2"/>
      <c r="E39" s="2"/>
      <c r="F39" s="2"/>
      <c r="G39" s="2"/>
      <c r="H39" s="10"/>
      <c r="I39" s="10"/>
      <c r="J39" s="10"/>
    </row>
    <row r="40">
      <c r="C40" s="1" t="s">
        <v>11</v>
      </c>
      <c r="D40" s="2">
        <f>512*512</f>
        <v>262144</v>
      </c>
      <c r="E40" s="2"/>
      <c r="F40" s="2"/>
      <c r="G40" s="2"/>
      <c r="H40" s="10"/>
      <c r="I40" s="10"/>
      <c r="J40" s="10"/>
    </row>
    <row r="41">
      <c r="C41" s="2"/>
      <c r="D41" s="1">
        <v>55.501</v>
      </c>
      <c r="E41" s="1">
        <v>8.796</v>
      </c>
      <c r="F41" s="1">
        <v>14.436</v>
      </c>
      <c r="G41" s="2"/>
      <c r="H41" s="7">
        <v>1.4E7</v>
      </c>
      <c r="I41" s="7">
        <v>8.6245376E7</v>
      </c>
      <c r="J41" s="7">
        <v>6.7633152E7</v>
      </c>
    </row>
    <row r="42">
      <c r="C42" s="2"/>
      <c r="D42" s="1">
        <v>55.829</v>
      </c>
      <c r="E42" s="1">
        <v>9.045</v>
      </c>
      <c r="F42" s="1">
        <v>14.432</v>
      </c>
      <c r="G42" s="2"/>
      <c r="H42" s="7">
        <v>1.425E7</v>
      </c>
      <c r="I42" s="7">
        <v>8.7031808E7</v>
      </c>
      <c r="J42" s="7">
        <v>6.946816E7</v>
      </c>
    </row>
    <row r="43">
      <c r="D43" s="4">
        <v>53.566</v>
      </c>
      <c r="E43" s="4">
        <v>9.335</v>
      </c>
      <c r="F43" s="4">
        <v>13.843</v>
      </c>
      <c r="H43" s="7">
        <v>1.45E7</v>
      </c>
      <c r="I43" s="7">
        <v>8.7031808E7</v>
      </c>
      <c r="J43" s="7">
        <v>6.946816E7</v>
      </c>
    </row>
    <row r="44">
      <c r="D44" s="4">
        <v>55.896</v>
      </c>
      <c r="E44" s="4">
        <v>7.76</v>
      </c>
      <c r="F44" s="4">
        <v>13.703</v>
      </c>
      <c r="H44" s="7">
        <v>1.45E7</v>
      </c>
      <c r="I44" s="7">
        <v>8.7031808E7</v>
      </c>
      <c r="J44" s="7">
        <v>6.9730304E7</v>
      </c>
    </row>
    <row r="45">
      <c r="D45" s="4">
        <v>54.881</v>
      </c>
      <c r="E45" s="4">
        <v>7.709</v>
      </c>
      <c r="F45" s="4">
        <v>13.189</v>
      </c>
      <c r="H45" s="7">
        <v>1.45E7</v>
      </c>
      <c r="I45" s="7">
        <v>8.7556096E7</v>
      </c>
      <c r="J45" s="7">
        <v>6.6322432E7</v>
      </c>
    </row>
    <row r="46">
      <c r="H46" s="10"/>
      <c r="I46" s="10"/>
      <c r="J46" s="10"/>
    </row>
    <row r="47">
      <c r="C47" s="4" t="s">
        <v>6</v>
      </c>
      <c r="D47" s="2">
        <f t="shared" ref="D47:F47" si="11">AVERAGE(D41:D45)</f>
        <v>55.1346</v>
      </c>
      <c r="E47" s="2">
        <f t="shared" si="11"/>
        <v>8.529</v>
      </c>
      <c r="F47" s="2">
        <f t="shared" si="11"/>
        <v>13.9206</v>
      </c>
      <c r="H47" s="10">
        <f t="shared" ref="H47:J47" si="12">AVERAGE(H41:H45)</f>
        <v>14350000</v>
      </c>
      <c r="I47" s="10">
        <f t="shared" si="12"/>
        <v>86979379.2</v>
      </c>
      <c r="J47" s="10">
        <f t="shared" si="12"/>
        <v>68524441.6</v>
      </c>
    </row>
    <row r="48">
      <c r="H48" s="10"/>
      <c r="I48" s="10"/>
      <c r="J48" s="10"/>
    </row>
    <row r="49">
      <c r="C49" s="4" t="s">
        <v>0</v>
      </c>
      <c r="D49">
        <f>1028*1028</f>
        <v>1056784</v>
      </c>
      <c r="H49" s="10"/>
      <c r="I49" s="10"/>
      <c r="J49" s="10"/>
    </row>
    <row r="50">
      <c r="D50" s="4">
        <v>126.136</v>
      </c>
      <c r="E50" s="4">
        <v>22.654</v>
      </c>
      <c r="F50" s="4">
        <v>36.907</v>
      </c>
      <c r="H50" s="7">
        <v>1.5E7</v>
      </c>
      <c r="I50" s="7">
        <v>1.09905536E8</v>
      </c>
      <c r="J50" s="7">
        <v>8.6656288E7</v>
      </c>
    </row>
    <row r="51">
      <c r="D51" s="4">
        <v>117.135</v>
      </c>
      <c r="E51" s="4">
        <v>21.776</v>
      </c>
      <c r="F51" s="4">
        <v>29.034</v>
      </c>
      <c r="H51" s="7">
        <v>1.5E7</v>
      </c>
      <c r="I51" s="7">
        <v>1.08848752E8</v>
      </c>
      <c r="J51" s="7">
        <v>8.6656288E7</v>
      </c>
    </row>
    <row r="52">
      <c r="D52" s="4">
        <v>116.406</v>
      </c>
      <c r="E52" s="4">
        <v>23.602</v>
      </c>
      <c r="F52" s="4">
        <v>34.187</v>
      </c>
      <c r="H52" s="7">
        <v>1.5E7</v>
      </c>
      <c r="I52" s="7">
        <v>1.09905536E8</v>
      </c>
      <c r="J52" s="7">
        <v>8.6656288E7</v>
      </c>
    </row>
    <row r="53">
      <c r="D53" s="4">
        <v>113.35</v>
      </c>
      <c r="E53" s="4">
        <v>23.596</v>
      </c>
      <c r="F53" s="4">
        <v>37.187</v>
      </c>
      <c r="H53" s="7">
        <v>1.5E7</v>
      </c>
      <c r="I53" s="7">
        <v>1.09905536E8</v>
      </c>
      <c r="J53" s="7">
        <v>8.6656288E7</v>
      </c>
    </row>
    <row r="54">
      <c r="D54" s="4">
        <v>110.305</v>
      </c>
      <c r="E54" s="4">
        <v>25.04</v>
      </c>
      <c r="F54" s="4">
        <v>33.238</v>
      </c>
      <c r="H54" s="7">
        <v>1.6E7</v>
      </c>
      <c r="I54" s="7">
        <v>1.08848752E8</v>
      </c>
      <c r="J54" s="7">
        <v>8.6656288E7</v>
      </c>
    </row>
    <row r="55">
      <c r="H55" s="10"/>
      <c r="I55" s="10"/>
      <c r="J55" s="10"/>
    </row>
    <row r="56">
      <c r="C56" s="4" t="s">
        <v>6</v>
      </c>
      <c r="D56">
        <f t="shared" ref="D56:F56" si="13">AVERAGE(D50:D54)</f>
        <v>116.6664</v>
      </c>
      <c r="E56">
        <f t="shared" si="13"/>
        <v>23.3336</v>
      </c>
      <c r="F56">
        <f t="shared" si="13"/>
        <v>34.1106</v>
      </c>
      <c r="H56" s="10">
        <f t="shared" ref="H56:J56" si="14">AVERAGE(H50:H54)</f>
        <v>15200000</v>
      </c>
      <c r="I56" s="10">
        <f t="shared" si="14"/>
        <v>109482822.4</v>
      </c>
      <c r="J56" s="10">
        <f t="shared" si="14"/>
        <v>86656288</v>
      </c>
    </row>
    <row r="57">
      <c r="D57" s="4"/>
      <c r="E57" s="4"/>
      <c r="F57" s="4"/>
      <c r="H57" s="7"/>
      <c r="I57" s="7"/>
      <c r="J57" s="7"/>
    </row>
    <row r="58">
      <c r="D58" s="4"/>
      <c r="E58" s="4"/>
      <c r="F58" s="4"/>
      <c r="H58" s="7"/>
      <c r="I58" s="7"/>
      <c r="J58" s="7"/>
    </row>
    <row r="59">
      <c r="D59" s="4"/>
      <c r="E59" s="4"/>
      <c r="F59" s="4"/>
      <c r="H59" s="7"/>
      <c r="I59" s="7"/>
      <c r="J59" s="7"/>
    </row>
    <row r="60">
      <c r="D60" s="4"/>
      <c r="E60" s="4"/>
      <c r="F60" s="4"/>
      <c r="H60" s="7"/>
      <c r="I60" s="7"/>
      <c r="J60" s="7"/>
    </row>
    <row r="61">
      <c r="D61" s="4"/>
      <c r="E61" s="4"/>
      <c r="F61" s="4"/>
      <c r="H61" s="7"/>
      <c r="I61" s="7"/>
      <c r="J61" s="7"/>
    </row>
  </sheetData>
  <conditionalFormatting sqref="D5:F5">
    <cfRule type="colorScale" priority="1">
      <colorScale>
        <cfvo type="min"/>
        <cfvo type="max"/>
        <color rgb="FF57BB8A"/>
        <color rgb="FFFFFFFF"/>
      </colorScale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3">
      <c r="C3" s="1" t="s">
        <v>0</v>
      </c>
      <c r="D3" s="1">
        <f>32*32</f>
        <v>1024</v>
      </c>
      <c r="E3" s="2"/>
      <c r="F3" s="2"/>
      <c r="G3" s="2"/>
      <c r="H3" s="2"/>
      <c r="I3" s="2"/>
      <c r="J3" s="2"/>
      <c r="K3" s="2"/>
      <c r="N3" s="4"/>
    </row>
    <row r="4">
      <c r="C4" s="1" t="s">
        <v>1</v>
      </c>
      <c r="D4" s="1" t="s">
        <v>2</v>
      </c>
      <c r="E4" s="1" t="s">
        <v>3</v>
      </c>
      <c r="F4" s="1" t="s">
        <v>4</v>
      </c>
      <c r="G4" s="2"/>
      <c r="H4" s="1" t="s">
        <v>5</v>
      </c>
      <c r="I4" s="3" t="s">
        <v>2</v>
      </c>
      <c r="J4" s="3" t="s">
        <v>3</v>
      </c>
      <c r="K4" s="3" t="s">
        <v>4</v>
      </c>
      <c r="M4" s="4" t="s">
        <v>0</v>
      </c>
      <c r="N4" s="4" t="s">
        <v>2</v>
      </c>
      <c r="O4" s="4" t="s">
        <v>3</v>
      </c>
      <c r="P4" s="4" t="s">
        <v>4</v>
      </c>
    </row>
    <row r="5">
      <c r="C5" s="2"/>
      <c r="D5" s="5">
        <v>0.557</v>
      </c>
      <c r="E5" s="6">
        <v>2.099</v>
      </c>
      <c r="F5" s="6">
        <v>2.336</v>
      </c>
      <c r="G5" s="2"/>
      <c r="H5" s="7"/>
      <c r="I5" s="7">
        <v>1.445888E7</v>
      </c>
      <c r="J5" s="7">
        <v>3333120.0</v>
      </c>
      <c r="K5" s="7">
        <v>2906112.0</v>
      </c>
      <c r="M5" s="8">
        <f>32*32</f>
        <v>1024</v>
      </c>
      <c r="N5" s="9">
        <v>0.5356</v>
      </c>
      <c r="O5" s="9">
        <v>1.5236</v>
      </c>
      <c r="P5" s="9">
        <v>2.2054</v>
      </c>
      <c r="Q5" s="1"/>
      <c r="R5" s="1"/>
    </row>
    <row r="6">
      <c r="C6" s="2"/>
      <c r="D6" s="1">
        <v>0.45</v>
      </c>
      <c r="E6" s="1">
        <v>0.586</v>
      </c>
      <c r="F6" s="1">
        <v>2.044</v>
      </c>
      <c r="G6" s="2"/>
      <c r="H6" s="2"/>
      <c r="I6" s="7">
        <v>1.4559232E7</v>
      </c>
      <c r="J6" s="7">
        <v>3328000.0</v>
      </c>
      <c r="K6" s="7">
        <v>2921472.0</v>
      </c>
      <c r="M6" s="8">
        <f>64*64</f>
        <v>4096</v>
      </c>
      <c r="N6">
        <v>1.8395999999999997</v>
      </c>
      <c r="O6">
        <v>1.7857999999999996</v>
      </c>
      <c r="P6">
        <v>2.0672</v>
      </c>
    </row>
    <row r="7">
      <c r="C7" s="2"/>
      <c r="D7" s="1">
        <v>0.638</v>
      </c>
      <c r="E7" s="1">
        <v>1.664</v>
      </c>
      <c r="F7" s="1">
        <v>1.944</v>
      </c>
      <c r="G7" s="2"/>
      <c r="H7" s="2"/>
      <c r="I7" s="7">
        <v>1.4286848E7</v>
      </c>
      <c r="J7" s="7">
        <v>3334144.0</v>
      </c>
      <c r="K7" s="7">
        <v>2950144.0</v>
      </c>
      <c r="M7" s="8">
        <f>128*128</f>
        <v>16384</v>
      </c>
      <c r="N7">
        <v>9.0212</v>
      </c>
      <c r="O7">
        <v>1.9118</v>
      </c>
      <c r="P7">
        <v>2.7232000000000003</v>
      </c>
    </row>
    <row r="8">
      <c r="C8" s="2"/>
      <c r="D8" s="1">
        <v>0.59</v>
      </c>
      <c r="E8" s="1">
        <v>1.598</v>
      </c>
      <c r="F8" s="1">
        <v>2.336</v>
      </c>
      <c r="G8" s="2"/>
      <c r="H8" s="2"/>
      <c r="I8" s="7">
        <v>1.4610432E7</v>
      </c>
      <c r="J8" s="7">
        <v>3332096.0</v>
      </c>
      <c r="K8" s="7">
        <v>2931712.0</v>
      </c>
      <c r="M8" s="8">
        <f>256*256</f>
        <v>65536</v>
      </c>
      <c r="N8">
        <v>27.973000000000003</v>
      </c>
      <c r="O8">
        <v>3.0902000000000003</v>
      </c>
      <c r="P8">
        <v>4.078799999999999</v>
      </c>
    </row>
    <row r="9">
      <c r="C9" s="2"/>
      <c r="D9" s="1">
        <v>0.443</v>
      </c>
      <c r="E9" s="1">
        <v>1.671</v>
      </c>
      <c r="F9" s="1">
        <v>2.367</v>
      </c>
      <c r="G9" s="2"/>
      <c r="H9" s="2"/>
      <c r="I9" s="7">
        <v>1.487872E7</v>
      </c>
      <c r="J9" s="7">
        <v>3345408.0</v>
      </c>
      <c r="K9" s="7">
        <v>2928640.0</v>
      </c>
      <c r="M9" s="8">
        <f>512*512</f>
        <v>262144</v>
      </c>
      <c r="N9">
        <v>55.1346</v>
      </c>
      <c r="O9">
        <v>9.5596</v>
      </c>
      <c r="P9">
        <v>15.189800000000002</v>
      </c>
    </row>
    <row r="10">
      <c r="C10" s="1"/>
      <c r="D10" s="1"/>
      <c r="E10" s="2"/>
      <c r="F10" s="2"/>
      <c r="G10" s="2"/>
      <c r="H10" s="2"/>
      <c r="I10" s="10"/>
      <c r="J10" s="10"/>
      <c r="K10" s="7"/>
      <c r="M10" s="11">
        <f>1028*1028</f>
        <v>1056784</v>
      </c>
      <c r="N10">
        <v>116.66640000000002</v>
      </c>
      <c r="O10">
        <v>23.468</v>
      </c>
      <c r="P10">
        <v>35.205799999999996</v>
      </c>
    </row>
    <row r="11">
      <c r="C11" s="1" t="s">
        <v>6</v>
      </c>
      <c r="D11" s="1">
        <f t="shared" ref="D11:F11" si="1">AVERAGE(D5:D9)</f>
        <v>0.5356</v>
      </c>
      <c r="E11" s="1">
        <f t="shared" si="1"/>
        <v>1.5236</v>
      </c>
      <c r="F11" s="1">
        <f t="shared" si="1"/>
        <v>2.2054</v>
      </c>
      <c r="G11" s="1"/>
      <c r="H11" s="1"/>
      <c r="I11" s="1">
        <f t="shared" ref="I11:K11" si="2">AVERAGE(I5:I9)</f>
        <v>14558822.4</v>
      </c>
      <c r="J11" s="1">
        <f t="shared" si="2"/>
        <v>3334553.6</v>
      </c>
      <c r="K11" s="1">
        <f t="shared" si="2"/>
        <v>2927616</v>
      </c>
      <c r="L11" s="4"/>
    </row>
    <row r="12">
      <c r="C12" s="1"/>
      <c r="D12" s="1"/>
      <c r="E12" s="2"/>
      <c r="F12" s="2"/>
      <c r="G12" s="2"/>
      <c r="H12" s="2"/>
      <c r="I12" s="10"/>
      <c r="J12" s="10"/>
      <c r="K12" s="10"/>
      <c r="L12" s="4"/>
    </row>
    <row r="13">
      <c r="C13" s="1" t="s">
        <v>0</v>
      </c>
      <c r="D13" s="1">
        <f>64*64</f>
        <v>4096</v>
      </c>
      <c r="E13" s="2"/>
      <c r="F13" s="2"/>
      <c r="G13" s="2"/>
      <c r="H13" s="2"/>
      <c r="I13" s="10"/>
      <c r="J13" s="10"/>
      <c r="K13" s="10"/>
      <c r="L13" s="4" t="s">
        <v>7</v>
      </c>
      <c r="M13" s="4" t="s">
        <v>8</v>
      </c>
      <c r="N13" s="4" t="s">
        <v>0</v>
      </c>
      <c r="O13" s="4" t="s">
        <v>3</v>
      </c>
      <c r="P13" s="4" t="s">
        <v>4</v>
      </c>
    </row>
    <row r="14">
      <c r="C14" s="2"/>
      <c r="D14" s="12">
        <v>1.807</v>
      </c>
      <c r="E14" s="1">
        <v>1.549</v>
      </c>
      <c r="F14" s="1">
        <v>1.816</v>
      </c>
      <c r="G14" s="2"/>
      <c r="H14" s="2"/>
      <c r="I14" s="7">
        <v>1.4495744E7</v>
      </c>
      <c r="J14" s="7">
        <v>1.148928E7</v>
      </c>
      <c r="K14" s="7">
        <v>9629696.0</v>
      </c>
      <c r="N14" s="1">
        <f>32*32</f>
        <v>1024</v>
      </c>
      <c r="O14">
        <f t="shared" ref="O14:O19" si="3">DIVIDE(N5,O5)</f>
        <v>0.3515358362</v>
      </c>
      <c r="P14">
        <f t="shared" ref="P14:P19" si="4">DIVIDE(N5,P5)</f>
        <v>0.2428584384</v>
      </c>
    </row>
    <row r="15">
      <c r="C15" s="2"/>
      <c r="D15" s="12">
        <v>1.865</v>
      </c>
      <c r="E15" s="1">
        <v>2.005</v>
      </c>
      <c r="F15" s="1">
        <v>1.988</v>
      </c>
      <c r="G15" s="2"/>
      <c r="H15" s="2"/>
      <c r="I15" s="7">
        <v>1.4487552E7</v>
      </c>
      <c r="J15" s="7">
        <v>1.1841536E7</v>
      </c>
      <c r="K15" s="7">
        <v>9854976.0</v>
      </c>
      <c r="N15" s="1">
        <f>64*64</f>
        <v>4096</v>
      </c>
      <c r="O15">
        <f t="shared" si="3"/>
        <v>1.030126554</v>
      </c>
      <c r="P15">
        <f t="shared" si="4"/>
        <v>0.8898993808</v>
      </c>
    </row>
    <row r="16">
      <c r="C16" s="2"/>
      <c r="D16" s="1">
        <v>2.022</v>
      </c>
      <c r="E16" s="1">
        <v>1.886</v>
      </c>
      <c r="F16" s="1">
        <v>2.054</v>
      </c>
      <c r="G16" s="2"/>
      <c r="H16" s="2"/>
      <c r="I16" s="7">
        <v>1.4671872E7</v>
      </c>
      <c r="J16" s="7">
        <v>1.1833344E7</v>
      </c>
      <c r="K16" s="7">
        <v>1.0092544E7</v>
      </c>
      <c r="N16" s="2">
        <f>128*128</f>
        <v>16384</v>
      </c>
      <c r="O16">
        <f t="shared" si="3"/>
        <v>4.718694424</v>
      </c>
      <c r="P16">
        <f t="shared" si="4"/>
        <v>3.312720329</v>
      </c>
    </row>
    <row r="17">
      <c r="C17" s="2"/>
      <c r="D17" s="1">
        <v>1.867</v>
      </c>
      <c r="E17" s="1">
        <v>1.686</v>
      </c>
      <c r="F17" s="1">
        <v>2.587</v>
      </c>
      <c r="G17" s="2"/>
      <c r="H17" s="2"/>
      <c r="I17" s="7">
        <v>1.4749696E7</v>
      </c>
      <c r="J17" s="7">
        <v>1.1825152E7</v>
      </c>
      <c r="K17" s="7">
        <v>9928704.0</v>
      </c>
      <c r="N17" s="2">
        <f>256*256</f>
        <v>65536</v>
      </c>
      <c r="O17">
        <f t="shared" si="3"/>
        <v>9.052164908</v>
      </c>
      <c r="P17">
        <f t="shared" si="4"/>
        <v>6.858144552</v>
      </c>
    </row>
    <row r="18">
      <c r="C18" s="2"/>
      <c r="D18" s="1">
        <v>1.637</v>
      </c>
      <c r="E18" s="1">
        <v>1.803</v>
      </c>
      <c r="F18" s="1">
        <v>1.891</v>
      </c>
      <c r="G18" s="2"/>
      <c r="H18" s="2"/>
      <c r="I18" s="7">
        <v>1.4708736E7</v>
      </c>
      <c r="J18" s="7">
        <v>1.1624448E7</v>
      </c>
      <c r="K18" s="7">
        <v>9822208.0</v>
      </c>
      <c r="N18" s="2">
        <f>512*512</f>
        <v>262144</v>
      </c>
      <c r="O18">
        <f t="shared" si="3"/>
        <v>5.767458889</v>
      </c>
      <c r="P18">
        <f t="shared" si="4"/>
        <v>3.629712044</v>
      </c>
    </row>
    <row r="19">
      <c r="C19" s="2"/>
      <c r="D19" s="2"/>
      <c r="E19" s="2"/>
      <c r="F19" s="2"/>
      <c r="G19" s="2"/>
      <c r="H19" s="2"/>
      <c r="I19" s="10"/>
      <c r="J19" s="10"/>
      <c r="K19" s="10"/>
      <c r="N19">
        <f>1028*1028</f>
        <v>1056784</v>
      </c>
      <c r="O19">
        <f t="shared" si="3"/>
        <v>4.971297085</v>
      </c>
      <c r="P19">
        <f t="shared" si="4"/>
        <v>3.313840333</v>
      </c>
    </row>
    <row r="20">
      <c r="C20" s="1" t="s">
        <v>6</v>
      </c>
      <c r="D20" s="2">
        <f t="shared" ref="D20:F20" si="5">AVERAGE(D14:D18)</f>
        <v>1.8396</v>
      </c>
      <c r="E20" s="2">
        <f t="shared" si="5"/>
        <v>1.7858</v>
      </c>
      <c r="F20" s="2">
        <f t="shared" si="5"/>
        <v>2.0672</v>
      </c>
      <c r="G20" s="2"/>
      <c r="H20" s="2"/>
      <c r="I20" s="2">
        <f t="shared" ref="I20:K20" si="6">AVERAGE(I14:I18)</f>
        <v>14622720</v>
      </c>
      <c r="J20" s="2">
        <f t="shared" si="6"/>
        <v>11722752</v>
      </c>
      <c r="K20" s="2">
        <f t="shared" si="6"/>
        <v>9865625.6</v>
      </c>
    </row>
    <row r="21">
      <c r="C21" s="1"/>
      <c r="D21" s="2"/>
      <c r="E21" s="2"/>
      <c r="F21" s="2"/>
      <c r="G21" s="2"/>
      <c r="H21" s="2"/>
      <c r="I21" s="10"/>
      <c r="J21" s="10"/>
      <c r="K21" s="10"/>
      <c r="L21" s="1" t="s">
        <v>5</v>
      </c>
      <c r="M21" s="4" t="s">
        <v>0</v>
      </c>
      <c r="N21" s="4" t="s">
        <v>9</v>
      </c>
      <c r="O21" s="4" t="s">
        <v>3</v>
      </c>
      <c r="P21" s="4" t="s">
        <v>4</v>
      </c>
    </row>
    <row r="22">
      <c r="C22" s="1" t="s">
        <v>0</v>
      </c>
      <c r="D22" s="2">
        <f>128*128</f>
        <v>16384</v>
      </c>
      <c r="E22" s="2"/>
      <c r="F22" s="2"/>
      <c r="G22" s="2"/>
      <c r="H22" s="2"/>
      <c r="I22" s="10"/>
      <c r="J22" s="10"/>
      <c r="K22" s="10"/>
      <c r="M22" s="1">
        <f>32*32</f>
        <v>1024</v>
      </c>
      <c r="N22" s="9">
        <v>1.45588224E7</v>
      </c>
      <c r="O22" s="9">
        <v>3334553.6</v>
      </c>
      <c r="P22" s="9">
        <v>2927616.0</v>
      </c>
    </row>
    <row r="23">
      <c r="C23" s="2"/>
      <c r="D23" s="1">
        <v>8.157</v>
      </c>
      <c r="E23" s="1">
        <v>2.137</v>
      </c>
      <c r="F23" s="1">
        <v>2.573</v>
      </c>
      <c r="G23" s="2"/>
      <c r="H23" s="2"/>
      <c r="I23" s="7">
        <v>1.431E7</v>
      </c>
      <c r="J23" s="7">
        <v>3.2342016E7</v>
      </c>
      <c r="K23" s="7">
        <v>2.6722304E7</v>
      </c>
      <c r="M23" s="1">
        <f>64*64</f>
        <v>4096</v>
      </c>
      <c r="N23">
        <v>1.462272E7</v>
      </c>
      <c r="O23">
        <v>1.1722752E7</v>
      </c>
      <c r="P23">
        <v>9865625.6</v>
      </c>
    </row>
    <row r="24">
      <c r="C24" s="2"/>
      <c r="D24" s="1">
        <v>8.381</v>
      </c>
      <c r="E24" s="1">
        <v>1.938</v>
      </c>
      <c r="F24" s="1">
        <v>2.614</v>
      </c>
      <c r="G24" s="2"/>
      <c r="H24" s="2"/>
      <c r="I24" s="7">
        <v>1.45575E7</v>
      </c>
      <c r="J24" s="7">
        <v>3.2555008E7</v>
      </c>
      <c r="K24" s="7">
        <v>2.7656192E7</v>
      </c>
      <c r="M24" s="2">
        <f>128*128</f>
        <v>16384</v>
      </c>
      <c r="N24">
        <v>1.4688E7</v>
      </c>
      <c r="O24">
        <v>3.25746688E7</v>
      </c>
      <c r="P24">
        <v>2.72400384E7</v>
      </c>
    </row>
    <row r="25">
      <c r="C25" s="2"/>
      <c r="D25" s="1">
        <v>11.264</v>
      </c>
      <c r="E25" s="1">
        <v>1.9</v>
      </c>
      <c r="F25" s="1">
        <v>3.348</v>
      </c>
      <c r="G25" s="2"/>
      <c r="H25" s="2"/>
      <c r="I25" s="7">
        <v>1.5075E7</v>
      </c>
      <c r="J25" s="7">
        <v>3.260416E7</v>
      </c>
      <c r="K25" s="7">
        <v>2.719744E7</v>
      </c>
      <c r="M25" s="2">
        <f>256*256</f>
        <v>65536</v>
      </c>
      <c r="N25">
        <v>1.4562E7</v>
      </c>
      <c r="O25">
        <v>6.23771648E7</v>
      </c>
      <c r="P25">
        <v>4.97025024E7</v>
      </c>
    </row>
    <row r="26">
      <c r="C26" s="2"/>
      <c r="D26" s="1">
        <v>9.279</v>
      </c>
      <c r="E26" s="1">
        <v>1.949</v>
      </c>
      <c r="F26" s="1">
        <v>2.591</v>
      </c>
      <c r="G26" s="2"/>
      <c r="H26" s="2"/>
      <c r="I26" s="7">
        <v>1.476E7</v>
      </c>
      <c r="J26" s="7">
        <v>3.2800768E7</v>
      </c>
      <c r="K26" s="7">
        <v>2.719744E7</v>
      </c>
      <c r="M26" s="2">
        <f>512*512</f>
        <v>262144</v>
      </c>
      <c r="N26">
        <v>1.435E7</v>
      </c>
      <c r="O26">
        <v>7.4973184E7</v>
      </c>
      <c r="P26">
        <v>6.12368384E7</v>
      </c>
    </row>
    <row r="27">
      <c r="C27" s="2"/>
      <c r="D27" s="1">
        <v>8.025</v>
      </c>
      <c r="E27" s="1">
        <v>1.635</v>
      </c>
      <c r="F27" s="1">
        <v>2.49</v>
      </c>
      <c r="G27" s="2"/>
      <c r="H27" s="2"/>
      <c r="I27" s="7">
        <v>1.47375E7</v>
      </c>
      <c r="J27" s="7">
        <v>3.2571392E7</v>
      </c>
      <c r="K27" s="7">
        <v>2.7426816E7</v>
      </c>
      <c r="M27">
        <f>1028*1028</f>
        <v>1056784</v>
      </c>
      <c r="N27">
        <v>1.52E7</v>
      </c>
      <c r="O27">
        <v>9.36310624E7</v>
      </c>
      <c r="P27">
        <v>7.35521664E7</v>
      </c>
    </row>
    <row r="28">
      <c r="C28" s="2"/>
      <c r="D28" s="2"/>
      <c r="E28" s="2"/>
      <c r="F28" s="2"/>
      <c r="G28" s="2"/>
      <c r="H28" s="2"/>
      <c r="I28" s="10"/>
      <c r="J28" s="10"/>
      <c r="K28" s="10"/>
    </row>
    <row r="29">
      <c r="C29" s="1" t="s">
        <v>6</v>
      </c>
      <c r="D29" s="2">
        <f t="shared" ref="D29:F29" si="7">AVERAGE(D23:D27)</f>
        <v>9.0212</v>
      </c>
      <c r="E29" s="2">
        <f t="shared" si="7"/>
        <v>1.9118</v>
      </c>
      <c r="F29" s="2">
        <f t="shared" si="7"/>
        <v>2.7232</v>
      </c>
      <c r="G29" s="2"/>
      <c r="H29" s="2"/>
      <c r="I29" s="2">
        <f t="shared" ref="I29:K29" si="8">AVERAGE(I23:I27)</f>
        <v>14688000</v>
      </c>
      <c r="J29" s="2">
        <f t="shared" si="8"/>
        <v>32574668.8</v>
      </c>
      <c r="K29" s="2">
        <f t="shared" si="8"/>
        <v>27240038.4</v>
      </c>
    </row>
    <row r="30">
      <c r="C30" s="1"/>
      <c r="D30" s="2"/>
      <c r="E30" s="2"/>
      <c r="F30" s="2"/>
      <c r="G30" s="2"/>
      <c r="H30" s="2"/>
      <c r="I30" s="10"/>
      <c r="J30" s="10"/>
      <c r="K30" s="10"/>
    </row>
    <row r="31">
      <c r="C31" s="1" t="s">
        <v>0</v>
      </c>
      <c r="D31" s="2">
        <f>256*256</f>
        <v>65536</v>
      </c>
      <c r="E31" s="2"/>
      <c r="F31" s="2"/>
      <c r="G31" s="2"/>
      <c r="H31" s="2"/>
      <c r="I31" s="10"/>
      <c r="J31" s="10"/>
      <c r="K31" s="10"/>
    </row>
    <row r="32">
      <c r="C32" s="2"/>
      <c r="D32" s="1">
        <v>29.337</v>
      </c>
      <c r="E32" s="1">
        <v>3.298</v>
      </c>
      <c r="F32" s="1">
        <v>4.147</v>
      </c>
      <c r="G32" s="2"/>
      <c r="H32" s="2"/>
      <c r="I32" s="7">
        <v>1.413E7</v>
      </c>
      <c r="J32" s="7">
        <v>6.1341696E7</v>
      </c>
      <c r="K32" s="7">
        <v>4.9283072E7</v>
      </c>
    </row>
    <row r="33">
      <c r="C33" s="2"/>
      <c r="D33" s="1">
        <v>30.666</v>
      </c>
      <c r="E33" s="1">
        <v>3.281</v>
      </c>
      <c r="F33" s="1">
        <v>4.056</v>
      </c>
      <c r="G33" s="2"/>
      <c r="H33" s="2"/>
      <c r="I33" s="7">
        <v>1.44E7</v>
      </c>
      <c r="J33" s="7">
        <v>6.193152E7</v>
      </c>
      <c r="K33" s="7">
        <v>5.0069504E7</v>
      </c>
    </row>
    <row r="34">
      <c r="C34" s="2"/>
      <c r="D34" s="1">
        <v>24.128</v>
      </c>
      <c r="E34" s="1">
        <v>2.806</v>
      </c>
      <c r="F34" s="1">
        <v>4.074</v>
      </c>
      <c r="G34" s="2"/>
      <c r="H34" s="2"/>
      <c r="I34" s="7">
        <v>1.458E7</v>
      </c>
      <c r="J34" s="7">
        <v>6.22592E7</v>
      </c>
      <c r="K34" s="7">
        <v>4.9348608E7</v>
      </c>
    </row>
    <row r="35">
      <c r="C35" s="2"/>
      <c r="D35" s="1">
        <v>27.274</v>
      </c>
      <c r="E35" s="1">
        <v>2.854</v>
      </c>
      <c r="F35" s="1">
        <v>4.093</v>
      </c>
      <c r="G35" s="2"/>
      <c r="H35" s="2"/>
      <c r="I35" s="7">
        <v>1.467E7</v>
      </c>
      <c r="J35" s="7">
        <v>6.324224E7</v>
      </c>
      <c r="K35" s="7">
        <v>4.9938432E7</v>
      </c>
    </row>
    <row r="36">
      <c r="C36" s="2"/>
      <c r="D36" s="1">
        <v>28.46</v>
      </c>
      <c r="E36" s="1">
        <v>3.212</v>
      </c>
      <c r="F36" s="1">
        <v>4.024</v>
      </c>
      <c r="G36" s="2"/>
      <c r="H36" s="2"/>
      <c r="I36" s="7">
        <v>1.503E7</v>
      </c>
      <c r="J36" s="7">
        <v>6.3111168E7</v>
      </c>
      <c r="K36" s="7">
        <v>4.9872896E7</v>
      </c>
    </row>
    <row r="37">
      <c r="C37" s="2"/>
      <c r="D37" s="2"/>
      <c r="E37" s="2"/>
      <c r="F37" s="2"/>
      <c r="G37" s="2"/>
      <c r="H37" s="2"/>
      <c r="I37" s="10"/>
      <c r="J37" s="10"/>
      <c r="K37" s="10"/>
    </row>
    <row r="38">
      <c r="C38" s="1" t="s">
        <v>6</v>
      </c>
      <c r="D38" s="2">
        <f t="shared" ref="D38:F38" si="9">AVERAGE(D32:D36)</f>
        <v>27.973</v>
      </c>
      <c r="E38" s="2">
        <f t="shared" si="9"/>
        <v>3.0902</v>
      </c>
      <c r="F38" s="2">
        <f t="shared" si="9"/>
        <v>4.0788</v>
      </c>
      <c r="G38" s="2"/>
      <c r="H38" s="2"/>
      <c r="I38" s="2">
        <f t="shared" ref="I38:K38" si="10">AVERAGE(I32:I36)</f>
        <v>14562000</v>
      </c>
      <c r="J38" s="2">
        <f t="shared" si="10"/>
        <v>62377164.8</v>
      </c>
      <c r="K38" s="2">
        <f t="shared" si="10"/>
        <v>49702502.4</v>
      </c>
    </row>
    <row r="39">
      <c r="C39" s="1"/>
      <c r="D39" s="2"/>
      <c r="E39" s="2"/>
      <c r="F39" s="2"/>
      <c r="G39" s="2"/>
      <c r="H39" s="2"/>
      <c r="I39" s="10"/>
      <c r="J39" s="10"/>
      <c r="K39" s="10"/>
    </row>
    <row r="40">
      <c r="C40" s="1" t="s">
        <v>11</v>
      </c>
      <c r="D40" s="2">
        <f>512*512</f>
        <v>262144</v>
      </c>
      <c r="E40" s="2"/>
      <c r="F40" s="2"/>
      <c r="G40" s="2"/>
      <c r="H40" s="2"/>
      <c r="I40" s="10"/>
      <c r="J40" s="10"/>
      <c r="K40" s="10"/>
    </row>
    <row r="41">
      <c r="C41" s="2"/>
      <c r="D41" s="1">
        <v>55.501</v>
      </c>
      <c r="E41" s="1">
        <v>9.932</v>
      </c>
      <c r="F41" s="1">
        <v>17.071</v>
      </c>
      <c r="G41" s="2"/>
      <c r="H41" s="2"/>
      <c r="I41" s="7">
        <v>1.4E7</v>
      </c>
      <c r="J41" s="7">
        <v>7.3662464E7</v>
      </c>
      <c r="K41" s="7">
        <v>6.0555264E7</v>
      </c>
    </row>
    <row r="42">
      <c r="C42" s="2"/>
      <c r="D42" s="1">
        <v>55.829</v>
      </c>
      <c r="E42" s="1">
        <v>9.048</v>
      </c>
      <c r="F42" s="1">
        <v>15.037</v>
      </c>
      <c r="G42" s="2"/>
      <c r="H42" s="2"/>
      <c r="I42" s="7">
        <v>1.425E7</v>
      </c>
      <c r="J42" s="7">
        <v>7.5497472E7</v>
      </c>
      <c r="K42" s="7">
        <v>6.1865984E7</v>
      </c>
    </row>
    <row r="43">
      <c r="D43" s="4">
        <v>53.566</v>
      </c>
      <c r="E43" s="4">
        <v>10.1</v>
      </c>
      <c r="F43" s="4">
        <v>14.965</v>
      </c>
      <c r="I43" s="7">
        <v>1.45E7</v>
      </c>
      <c r="J43" s="7">
        <v>7.602176E7</v>
      </c>
      <c r="K43" s="7">
        <v>6.1079552E7</v>
      </c>
    </row>
    <row r="44">
      <c r="D44" s="4">
        <v>55.896</v>
      </c>
      <c r="E44" s="4">
        <v>10.043</v>
      </c>
      <c r="F44" s="4">
        <v>14.356</v>
      </c>
      <c r="I44" s="7">
        <v>1.45E7</v>
      </c>
      <c r="J44" s="7">
        <v>7.5759616E7</v>
      </c>
      <c r="K44" s="7">
        <v>6.2390272E7</v>
      </c>
    </row>
    <row r="45">
      <c r="D45" s="4">
        <v>54.881</v>
      </c>
      <c r="E45" s="4">
        <v>8.675</v>
      </c>
      <c r="F45" s="4">
        <v>14.52</v>
      </c>
      <c r="I45" s="7">
        <v>1.45E7</v>
      </c>
      <c r="J45" s="7">
        <v>7.3924608E7</v>
      </c>
      <c r="K45" s="7">
        <v>6.029312E7</v>
      </c>
    </row>
    <row r="46">
      <c r="I46" s="10"/>
      <c r="J46" s="10"/>
      <c r="K46" s="10"/>
    </row>
    <row r="47">
      <c r="C47" s="4" t="s">
        <v>6</v>
      </c>
      <c r="D47" s="2">
        <f t="shared" ref="D47:F47" si="11">AVERAGE(D41:D45)</f>
        <v>55.1346</v>
      </c>
      <c r="E47" s="2">
        <f t="shared" si="11"/>
        <v>9.5596</v>
      </c>
      <c r="F47" s="2">
        <f t="shared" si="11"/>
        <v>15.1898</v>
      </c>
      <c r="I47" s="10">
        <f t="shared" ref="I47:K47" si="12">AVERAGE(I41:I45)</f>
        <v>14350000</v>
      </c>
      <c r="J47" s="10">
        <f t="shared" si="12"/>
        <v>74973184</v>
      </c>
      <c r="K47" s="10">
        <f t="shared" si="12"/>
        <v>61236838.4</v>
      </c>
    </row>
    <row r="48">
      <c r="C48" s="4"/>
      <c r="I48" s="10"/>
      <c r="J48" s="10"/>
      <c r="K48" s="10"/>
    </row>
    <row r="49">
      <c r="C49" s="4" t="s">
        <v>0</v>
      </c>
      <c r="D49">
        <f>1028*1028</f>
        <v>1056784</v>
      </c>
      <c r="I49" s="10"/>
      <c r="J49" s="10"/>
      <c r="K49" s="10"/>
    </row>
    <row r="50">
      <c r="D50" s="4">
        <v>126.136</v>
      </c>
      <c r="E50" s="4">
        <v>24.744</v>
      </c>
      <c r="F50" s="4">
        <v>47.881</v>
      </c>
      <c r="I50" s="7">
        <v>1.5E7</v>
      </c>
      <c r="J50" s="7">
        <v>9.1940208E7</v>
      </c>
      <c r="K50" s="7">
        <v>7.397488E7</v>
      </c>
    </row>
    <row r="51">
      <c r="D51" s="4">
        <v>117.135</v>
      </c>
      <c r="E51" s="4">
        <v>25.955</v>
      </c>
      <c r="F51" s="4">
        <v>33.307</v>
      </c>
      <c r="I51" s="7">
        <v>1.5E7</v>
      </c>
      <c r="J51" s="7">
        <v>9.511056E7</v>
      </c>
      <c r="K51" s="7">
        <v>7.397488E7</v>
      </c>
    </row>
    <row r="52">
      <c r="D52" s="4">
        <v>116.406</v>
      </c>
      <c r="E52" s="4">
        <v>25.342</v>
      </c>
      <c r="F52" s="4">
        <v>35.555</v>
      </c>
      <c r="I52" s="7">
        <v>1.5E7</v>
      </c>
      <c r="J52" s="7">
        <v>9.4053776E7</v>
      </c>
      <c r="K52" s="7">
        <v>7.397488E7</v>
      </c>
    </row>
    <row r="53">
      <c r="D53" s="4">
        <v>113.35</v>
      </c>
      <c r="E53" s="4">
        <v>28.554</v>
      </c>
      <c r="F53" s="4">
        <v>21.613</v>
      </c>
      <c r="I53" s="7">
        <v>1.5E7</v>
      </c>
      <c r="J53" s="7">
        <v>9.4053776E7</v>
      </c>
      <c r="K53" s="7">
        <v>7.2918096E7</v>
      </c>
    </row>
    <row r="54">
      <c r="D54" s="4">
        <v>110.305</v>
      </c>
      <c r="E54" s="4">
        <v>12.745</v>
      </c>
      <c r="F54" s="4">
        <v>37.673</v>
      </c>
      <c r="I54" s="7">
        <v>1.6E7</v>
      </c>
      <c r="J54" s="7">
        <v>9.2996992E7</v>
      </c>
      <c r="K54" s="7">
        <v>7.2918096E7</v>
      </c>
    </row>
    <row r="56">
      <c r="C56" s="4" t="s">
        <v>6</v>
      </c>
      <c r="D56">
        <f t="shared" ref="D56:F56" si="13">AVERAGE(D50:D54)</f>
        <v>116.6664</v>
      </c>
      <c r="E56">
        <f t="shared" si="13"/>
        <v>23.468</v>
      </c>
      <c r="F56">
        <f t="shared" si="13"/>
        <v>35.2058</v>
      </c>
      <c r="I56" s="10">
        <f t="shared" ref="I56:K56" si="14">AVERAGE(I50:I54)</f>
        <v>15200000</v>
      </c>
      <c r="J56" s="10">
        <f t="shared" si="14"/>
        <v>93631062.4</v>
      </c>
      <c r="K56" s="10">
        <f t="shared" si="14"/>
        <v>73552166.4</v>
      </c>
    </row>
  </sheetData>
  <conditionalFormatting sqref="D5:F5">
    <cfRule type="colorScale" priority="1">
      <colorScale>
        <cfvo type="min"/>
        <cfvo type="max"/>
        <color rgb="FF57BB8A"/>
        <color rgb="FFFFFFFF"/>
      </colorScale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3">
      <c r="B3" s="4" t="s">
        <v>12</v>
      </c>
      <c r="H3" s="4" t="s">
        <v>13</v>
      </c>
    </row>
    <row r="4">
      <c r="C4" s="4" t="s">
        <v>0</v>
      </c>
      <c r="D4" s="4" t="s">
        <v>2</v>
      </c>
      <c r="E4" s="4" t="s">
        <v>3</v>
      </c>
      <c r="F4" s="4" t="s">
        <v>4</v>
      </c>
      <c r="I4" s="4" t="s">
        <v>0</v>
      </c>
      <c r="J4" s="4" t="s">
        <v>2</v>
      </c>
      <c r="K4" s="4" t="s">
        <v>3</v>
      </c>
      <c r="L4" s="4" t="s">
        <v>4</v>
      </c>
    </row>
    <row r="5">
      <c r="C5" s="8">
        <f>32*32</f>
        <v>1024</v>
      </c>
      <c r="D5" s="9">
        <v>0.5791999999999999</v>
      </c>
      <c r="E5" s="9">
        <v>1.7853999999999999</v>
      </c>
      <c r="F5" s="9">
        <v>2.2274</v>
      </c>
      <c r="I5" s="8">
        <f>32*32</f>
        <v>1024</v>
      </c>
      <c r="J5" s="9">
        <v>0.5791999999999999</v>
      </c>
      <c r="K5" s="9">
        <v>1.4735999999999998</v>
      </c>
      <c r="L5" s="9">
        <v>1.8788</v>
      </c>
    </row>
    <row r="6">
      <c r="C6" s="8">
        <f>64*64</f>
        <v>4096</v>
      </c>
      <c r="D6">
        <v>2.02</v>
      </c>
      <c r="E6">
        <v>1.6725999999999999</v>
      </c>
      <c r="F6">
        <v>2.2082</v>
      </c>
      <c r="I6" s="8">
        <f>64*64</f>
        <v>4096</v>
      </c>
      <c r="J6">
        <v>2.02</v>
      </c>
      <c r="K6">
        <v>1.9445999999999999</v>
      </c>
      <c r="L6">
        <v>2.183</v>
      </c>
    </row>
    <row r="7">
      <c r="C7" s="2">
        <f>81*81</f>
        <v>6561</v>
      </c>
      <c r="D7">
        <v>3.0964</v>
      </c>
      <c r="E7">
        <v>1.9233999999999998</v>
      </c>
      <c r="F7">
        <v>2.4436</v>
      </c>
      <c r="I7" s="2">
        <f>81*81</f>
        <v>6561</v>
      </c>
      <c r="J7">
        <v>3.0964</v>
      </c>
      <c r="K7">
        <v>1.7774</v>
      </c>
      <c r="L7">
        <v>2.4276</v>
      </c>
    </row>
    <row r="8">
      <c r="C8" s="2">
        <f>150*150</f>
        <v>22500</v>
      </c>
      <c r="D8">
        <v>10.0546</v>
      </c>
      <c r="E8">
        <v>2.1552</v>
      </c>
      <c r="F8">
        <v>3.052</v>
      </c>
      <c r="I8" s="2">
        <f>150*150</f>
        <v>22500</v>
      </c>
      <c r="J8">
        <v>10.0546</v>
      </c>
      <c r="K8">
        <v>2.5420000000000003</v>
      </c>
      <c r="L8">
        <v>3.2548000000000004</v>
      </c>
    </row>
    <row r="9">
      <c r="C9" s="2">
        <f>300*300</f>
        <v>90000</v>
      </c>
      <c r="D9">
        <v>32.2978</v>
      </c>
      <c r="E9">
        <v>5.4674</v>
      </c>
      <c r="F9">
        <v>7.252599999999999</v>
      </c>
      <c r="I9" s="2">
        <f>300*300</f>
        <v>90000</v>
      </c>
      <c r="J9">
        <v>32.2978</v>
      </c>
      <c r="K9">
        <v>4.7202</v>
      </c>
      <c r="L9">
        <v>7.143600000000001</v>
      </c>
    </row>
    <row r="10">
      <c r="C10" s="2">
        <f>500*500</f>
        <v>250000</v>
      </c>
      <c r="D10">
        <v>52.89739999999999</v>
      </c>
      <c r="E10">
        <v>13.063999999999998</v>
      </c>
      <c r="F10">
        <v>18.0354</v>
      </c>
      <c r="I10" s="2">
        <f>500*500</f>
        <v>250000</v>
      </c>
      <c r="J10">
        <v>52.89739999999999</v>
      </c>
      <c r="K10">
        <v>13.885</v>
      </c>
      <c r="L10">
        <v>17.0266</v>
      </c>
    </row>
    <row r="11">
      <c r="B11" s="4"/>
      <c r="C11">
        <f>1000*1000</f>
        <v>1000000</v>
      </c>
      <c r="D11">
        <v>111.3896</v>
      </c>
      <c r="E11">
        <v>33.956</v>
      </c>
      <c r="F11">
        <v>39.4886</v>
      </c>
      <c r="H11" s="4"/>
      <c r="I11">
        <f>1000*1000</f>
        <v>1000000</v>
      </c>
      <c r="J11" s="9">
        <v>111.3896</v>
      </c>
      <c r="K11" s="9">
        <v>33.242599999999996</v>
      </c>
      <c r="L11" s="9">
        <v>40.2286</v>
      </c>
    </row>
    <row r="12">
      <c r="B12" s="4"/>
      <c r="H12" s="4"/>
    </row>
    <row r="13">
      <c r="B13" s="4" t="s">
        <v>7</v>
      </c>
      <c r="C13" s="4" t="s">
        <v>8</v>
      </c>
      <c r="D13" s="4" t="s">
        <v>0</v>
      </c>
      <c r="E13" s="4" t="s">
        <v>12</v>
      </c>
      <c r="F13" s="4" t="s">
        <v>12</v>
      </c>
      <c r="H13" s="4" t="s">
        <v>7</v>
      </c>
      <c r="I13" s="4" t="s">
        <v>8</v>
      </c>
      <c r="J13" s="4" t="s">
        <v>0</v>
      </c>
      <c r="K13" s="4" t="s">
        <v>13</v>
      </c>
      <c r="L13" s="4" t="s">
        <v>13</v>
      </c>
    </row>
    <row r="14">
      <c r="D14" s="8">
        <f>32*32</f>
        <v>1024</v>
      </c>
      <c r="E14">
        <f t="shared" ref="E14:E20" si="1">DIVIDE(D5,E5)</f>
        <v>0.324409096</v>
      </c>
      <c r="F14">
        <f t="shared" ref="F14:F20" si="2">DIVIDE(D5,F5)</f>
        <v>0.2600341205</v>
      </c>
      <c r="J14" s="8">
        <f>32*32</f>
        <v>1024</v>
      </c>
      <c r="K14">
        <f t="shared" ref="K14:K20" si="3">DIVIDE(J5,K5)</f>
        <v>0.3930510315</v>
      </c>
      <c r="L14">
        <f t="shared" ref="L14:L20" si="4">DIVIDE(J5,L5)</f>
        <v>0.3082818821</v>
      </c>
    </row>
    <row r="15">
      <c r="D15" s="8">
        <f>64*64</f>
        <v>4096</v>
      </c>
      <c r="E15">
        <f t="shared" si="1"/>
        <v>1.207700586</v>
      </c>
      <c r="F15">
        <f t="shared" si="2"/>
        <v>0.9147722127</v>
      </c>
      <c r="J15" s="8">
        <f>64*64</f>
        <v>4096</v>
      </c>
      <c r="K15">
        <f t="shared" si="3"/>
        <v>1.038774041</v>
      </c>
      <c r="L15">
        <f t="shared" si="4"/>
        <v>0.9253321118</v>
      </c>
    </row>
    <row r="16">
      <c r="D16" s="2">
        <f>81*81</f>
        <v>6561</v>
      </c>
      <c r="E16">
        <f t="shared" si="1"/>
        <v>1.609857544</v>
      </c>
      <c r="F16">
        <f t="shared" si="2"/>
        <v>1.267146833</v>
      </c>
      <c r="J16" s="2">
        <f>81*81</f>
        <v>6561</v>
      </c>
      <c r="K16">
        <f t="shared" si="3"/>
        <v>1.742095195</v>
      </c>
      <c r="L16">
        <f t="shared" si="4"/>
        <v>1.275498435</v>
      </c>
    </row>
    <row r="17">
      <c r="D17" s="2">
        <f>150*150</f>
        <v>22500</v>
      </c>
      <c r="E17">
        <f t="shared" si="1"/>
        <v>4.665274684</v>
      </c>
      <c r="F17">
        <f t="shared" si="2"/>
        <v>3.294429882</v>
      </c>
      <c r="J17" s="2">
        <f>150*150</f>
        <v>22500</v>
      </c>
      <c r="K17">
        <f t="shared" si="3"/>
        <v>3.955389457</v>
      </c>
      <c r="L17">
        <f t="shared" si="4"/>
        <v>3.089160624</v>
      </c>
    </row>
    <row r="18">
      <c r="D18" s="2">
        <f>300*300</f>
        <v>90000</v>
      </c>
      <c r="E18">
        <f t="shared" si="1"/>
        <v>5.907341698</v>
      </c>
      <c r="F18">
        <f t="shared" si="2"/>
        <v>4.45327193</v>
      </c>
      <c r="J18" s="2">
        <f>300*300</f>
        <v>90000</v>
      </c>
      <c r="K18">
        <f t="shared" si="3"/>
        <v>6.842464302</v>
      </c>
      <c r="L18">
        <f t="shared" si="4"/>
        <v>4.521221793</v>
      </c>
    </row>
    <row r="19">
      <c r="D19" s="2">
        <f>500*500</f>
        <v>250000</v>
      </c>
      <c r="E19">
        <f t="shared" si="1"/>
        <v>4.049096754</v>
      </c>
      <c r="F19">
        <f t="shared" si="2"/>
        <v>2.932976258</v>
      </c>
      <c r="J19" s="2">
        <f>500*500</f>
        <v>250000</v>
      </c>
      <c r="K19">
        <f t="shared" si="3"/>
        <v>3.80967951</v>
      </c>
      <c r="L19">
        <f t="shared" si="4"/>
        <v>3.106750614</v>
      </c>
    </row>
    <row r="20">
      <c r="D20">
        <f>1000*1000</f>
        <v>1000000</v>
      </c>
      <c r="E20">
        <f t="shared" si="1"/>
        <v>3.280409942</v>
      </c>
      <c r="F20">
        <f t="shared" si="2"/>
        <v>2.820803979</v>
      </c>
      <c r="J20">
        <f>1000*1000</f>
        <v>1000000</v>
      </c>
      <c r="K20">
        <f t="shared" si="3"/>
        <v>3.350808902</v>
      </c>
      <c r="L20">
        <f t="shared" si="4"/>
        <v>2.768915647</v>
      </c>
    </row>
    <row r="21">
      <c r="B21" s="1"/>
      <c r="C21" s="4"/>
      <c r="D21" s="4"/>
      <c r="E21" s="4"/>
      <c r="F21" s="4"/>
      <c r="H21" s="1"/>
      <c r="I21" s="4"/>
      <c r="J21" s="4"/>
      <c r="K21" s="4"/>
      <c r="L21" s="4"/>
    </row>
    <row r="22">
      <c r="B22" s="1" t="s">
        <v>5</v>
      </c>
      <c r="C22" s="4" t="s">
        <v>0</v>
      </c>
      <c r="D22" s="4" t="s">
        <v>9</v>
      </c>
      <c r="E22" s="4" t="s">
        <v>12</v>
      </c>
      <c r="F22" s="4" t="s">
        <v>12</v>
      </c>
      <c r="H22" s="1" t="s">
        <v>5</v>
      </c>
      <c r="I22" s="4" t="s">
        <v>0</v>
      </c>
      <c r="J22" s="4" t="s">
        <v>9</v>
      </c>
      <c r="K22" s="4" t="s">
        <v>13</v>
      </c>
      <c r="L22" s="4" t="s">
        <v>13</v>
      </c>
    </row>
    <row r="23">
      <c r="C23" s="8">
        <f>32*32</f>
        <v>1024</v>
      </c>
      <c r="D23" s="9">
        <v>1.45588224E7</v>
      </c>
      <c r="E23" s="9">
        <v>3102310.4</v>
      </c>
      <c r="F23" s="9">
        <v>2777907.2</v>
      </c>
      <c r="I23" s="8">
        <f>32*32</f>
        <v>1024</v>
      </c>
      <c r="J23" s="9">
        <v>1.45588224E7</v>
      </c>
      <c r="K23" s="9">
        <v>3159244.8</v>
      </c>
      <c r="L23" s="9">
        <v>2784665.6</v>
      </c>
    </row>
    <row r="24">
      <c r="C24" s="8">
        <f>64*64</f>
        <v>4096</v>
      </c>
      <c r="D24">
        <v>1.462272E7</v>
      </c>
      <c r="E24">
        <v>9777971.2</v>
      </c>
      <c r="F24">
        <v>8230502.4</v>
      </c>
      <c r="I24" s="8">
        <f>64*64</f>
        <v>4096</v>
      </c>
      <c r="J24">
        <v>1.462272E7</v>
      </c>
      <c r="K24">
        <v>9894297.6</v>
      </c>
      <c r="L24">
        <v>8300953.6</v>
      </c>
    </row>
    <row r="25">
      <c r="C25" s="2">
        <f>81*81</f>
        <v>6561</v>
      </c>
      <c r="D25">
        <v>1.46808936E7</v>
      </c>
      <c r="E25">
        <v>1.29658482E7</v>
      </c>
      <c r="F25">
        <v>1.15198038E7</v>
      </c>
      <c r="I25" s="2">
        <f>81*81</f>
        <v>6561</v>
      </c>
      <c r="J25">
        <v>1.46808936E7</v>
      </c>
      <c r="K25">
        <v>1.32584688E7</v>
      </c>
      <c r="L25">
        <v>1.14371352E7</v>
      </c>
    </row>
    <row r="26">
      <c r="C26" s="2">
        <f>150*150</f>
        <v>22500</v>
      </c>
      <c r="D26">
        <v>1.4688E7</v>
      </c>
      <c r="E26">
        <v>2.3886E7</v>
      </c>
      <c r="F26">
        <v>2.1132E7</v>
      </c>
      <c r="I26" s="2">
        <f>150*150</f>
        <v>22500</v>
      </c>
      <c r="J26">
        <v>1.4688E7</v>
      </c>
      <c r="K26">
        <v>2.4516E7</v>
      </c>
      <c r="L26">
        <v>2.1528E7</v>
      </c>
    </row>
    <row r="27">
      <c r="C27" s="2">
        <f>300*300</f>
        <v>90000</v>
      </c>
      <c r="D27">
        <v>1.4562E7</v>
      </c>
      <c r="E27">
        <v>3.2454E7</v>
      </c>
      <c r="F27">
        <v>2.9862E7</v>
      </c>
      <c r="I27" s="2">
        <f>300*300</f>
        <v>90000</v>
      </c>
      <c r="J27">
        <v>1.4562E7</v>
      </c>
      <c r="K27">
        <v>3.3552E7</v>
      </c>
      <c r="L27">
        <v>2.9502E7</v>
      </c>
    </row>
    <row r="28">
      <c r="C28" s="2">
        <f>500*500</f>
        <v>250000</v>
      </c>
      <c r="D28">
        <v>1.435E7</v>
      </c>
      <c r="E28">
        <v>3.45E7</v>
      </c>
      <c r="F28">
        <v>3.175E7</v>
      </c>
      <c r="I28" s="2">
        <f>500*500</f>
        <v>250000</v>
      </c>
      <c r="J28">
        <v>1.435E7</v>
      </c>
      <c r="K28">
        <v>3.535E7</v>
      </c>
      <c r="L28">
        <v>3.155E7</v>
      </c>
    </row>
    <row r="29">
      <c r="C29">
        <f>1000*1000</f>
        <v>1000000</v>
      </c>
      <c r="D29">
        <v>1.52E7</v>
      </c>
      <c r="E29">
        <v>3.92E7</v>
      </c>
      <c r="F29">
        <v>3.6E7</v>
      </c>
      <c r="I29">
        <f>1000*1000</f>
        <v>1000000</v>
      </c>
      <c r="J29" s="9">
        <v>1.52E7</v>
      </c>
      <c r="K29" s="9">
        <v>3.98E7</v>
      </c>
      <c r="L29" s="9">
        <v>3.6E7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4">
      <c r="C4" s="4" t="s">
        <v>14</v>
      </c>
      <c r="I4" s="4" t="s">
        <v>15</v>
      </c>
    </row>
    <row r="5">
      <c r="D5" s="4" t="s">
        <v>0</v>
      </c>
      <c r="E5" s="4" t="s">
        <v>2</v>
      </c>
      <c r="F5" s="4" t="s">
        <v>3</v>
      </c>
      <c r="G5" s="4" t="s">
        <v>4</v>
      </c>
      <c r="J5" s="4" t="s">
        <v>0</v>
      </c>
      <c r="K5" s="4" t="s">
        <v>2</v>
      </c>
      <c r="L5" s="4" t="s">
        <v>3</v>
      </c>
      <c r="M5" s="4" t="s">
        <v>4</v>
      </c>
    </row>
    <row r="6">
      <c r="D6" s="8">
        <f>32*32</f>
        <v>1024</v>
      </c>
      <c r="E6" s="9">
        <v>0.5356</v>
      </c>
      <c r="F6" s="9">
        <v>1.5236</v>
      </c>
      <c r="G6" s="9">
        <v>2.2054</v>
      </c>
      <c r="J6" s="8">
        <f>32*32</f>
        <v>1024</v>
      </c>
      <c r="K6" s="9">
        <v>0.5356</v>
      </c>
      <c r="L6" s="9">
        <v>1.4826000000000001</v>
      </c>
      <c r="M6" s="9">
        <v>1.8719999999999999</v>
      </c>
    </row>
    <row r="7">
      <c r="D7" s="8">
        <f>64*64</f>
        <v>4096</v>
      </c>
      <c r="E7">
        <v>1.8395999999999997</v>
      </c>
      <c r="F7">
        <v>1.7857999999999996</v>
      </c>
      <c r="G7">
        <v>2.0672</v>
      </c>
      <c r="J7" s="8">
        <f>64*64</f>
        <v>4096</v>
      </c>
      <c r="K7">
        <v>1.8395999999999997</v>
      </c>
      <c r="L7">
        <v>1.6725999999999999</v>
      </c>
      <c r="M7">
        <v>2.0318</v>
      </c>
    </row>
    <row r="8">
      <c r="D8" s="8">
        <f>128*128</f>
        <v>16384</v>
      </c>
      <c r="E8">
        <v>9.0212</v>
      </c>
      <c r="F8">
        <v>1.9118</v>
      </c>
      <c r="G8">
        <v>2.7232000000000003</v>
      </c>
      <c r="J8" s="8">
        <f>128*128</f>
        <v>16384</v>
      </c>
      <c r="K8">
        <v>9.0212</v>
      </c>
      <c r="L8">
        <v>2.0978</v>
      </c>
      <c r="M8">
        <v>2.6462</v>
      </c>
    </row>
    <row r="9">
      <c r="D9" s="8">
        <f>256*256</f>
        <v>65536</v>
      </c>
      <c r="E9">
        <v>27.973000000000003</v>
      </c>
      <c r="F9">
        <v>3.0902000000000003</v>
      </c>
      <c r="G9">
        <v>4.078799999999999</v>
      </c>
      <c r="J9" s="8">
        <f>256*256</f>
        <v>65536</v>
      </c>
      <c r="K9">
        <v>27.973000000000003</v>
      </c>
      <c r="L9">
        <v>3.6256</v>
      </c>
      <c r="M9">
        <v>4.7296</v>
      </c>
    </row>
    <row r="10">
      <c r="D10" s="8">
        <f>512*512</f>
        <v>262144</v>
      </c>
      <c r="E10">
        <v>55.1346</v>
      </c>
      <c r="F10">
        <v>9.5596</v>
      </c>
      <c r="G10">
        <v>15.189800000000002</v>
      </c>
      <c r="J10" s="8">
        <f>512*512</f>
        <v>262144</v>
      </c>
      <c r="K10">
        <v>55.1346</v>
      </c>
      <c r="L10">
        <v>8.529</v>
      </c>
      <c r="M10">
        <v>13.920600000000002</v>
      </c>
    </row>
    <row r="11">
      <c r="D11" s="11">
        <f>1028*1028</f>
        <v>1056784</v>
      </c>
      <c r="E11">
        <v>116.66640000000002</v>
      </c>
      <c r="F11">
        <v>23.468</v>
      </c>
      <c r="G11">
        <v>35.205799999999996</v>
      </c>
      <c r="J11" s="11">
        <f>1028*1028</f>
        <v>1056784</v>
      </c>
      <c r="K11">
        <v>116.66640000000002</v>
      </c>
      <c r="L11">
        <v>23.3336</v>
      </c>
      <c r="M11">
        <v>34.1106</v>
      </c>
    </row>
    <row r="12">
      <c r="C12" s="4"/>
      <c r="I12" s="4"/>
    </row>
    <row r="13">
      <c r="C13" s="4"/>
      <c r="I13" s="4"/>
    </row>
    <row r="14">
      <c r="C14" s="4" t="s">
        <v>7</v>
      </c>
      <c r="D14" s="4" t="s">
        <v>8</v>
      </c>
      <c r="E14" s="4" t="s">
        <v>0</v>
      </c>
      <c r="F14" s="4" t="s">
        <v>14</v>
      </c>
      <c r="G14" s="4" t="s">
        <v>14</v>
      </c>
      <c r="I14" s="4" t="s">
        <v>7</v>
      </c>
      <c r="J14" s="4" t="s">
        <v>8</v>
      </c>
      <c r="K14" s="4" t="s">
        <v>0</v>
      </c>
      <c r="L14" s="4" t="s">
        <v>15</v>
      </c>
      <c r="M14" s="4" t="s">
        <v>15</v>
      </c>
    </row>
    <row r="15">
      <c r="E15" s="1">
        <f>32*32</f>
        <v>1024</v>
      </c>
      <c r="F15">
        <f t="shared" ref="F15:F20" si="1">DIVIDE(E6,F6)</f>
        <v>0.3515358362</v>
      </c>
      <c r="G15">
        <f t="shared" ref="G15:G20" si="2">DIVIDE(E6,G6)</f>
        <v>0.2428584384</v>
      </c>
      <c r="K15" s="1">
        <f>32*32</f>
        <v>1024</v>
      </c>
      <c r="L15">
        <f t="shared" ref="L15:L20" si="3">DIVIDE(K6,L6)</f>
        <v>0.3612572508</v>
      </c>
      <c r="M15">
        <f t="shared" ref="M15:M20" si="4">DIVIDE(K6,M6)</f>
        <v>0.2861111111</v>
      </c>
    </row>
    <row r="16">
      <c r="E16" s="1">
        <f>64*64</f>
        <v>4096</v>
      </c>
      <c r="F16">
        <f t="shared" si="1"/>
        <v>1.030126554</v>
      </c>
      <c r="G16">
        <f t="shared" si="2"/>
        <v>0.8898993808</v>
      </c>
      <c r="K16" s="1">
        <f>64*64</f>
        <v>4096</v>
      </c>
      <c r="L16">
        <f t="shared" si="3"/>
        <v>1.099844553</v>
      </c>
      <c r="M16">
        <f t="shared" si="4"/>
        <v>0.9054040752</v>
      </c>
    </row>
    <row r="17">
      <c r="E17" s="2">
        <f>128*128</f>
        <v>16384</v>
      </c>
      <c r="F17">
        <f t="shared" si="1"/>
        <v>4.718694424</v>
      </c>
      <c r="G17">
        <f t="shared" si="2"/>
        <v>3.312720329</v>
      </c>
      <c r="K17" s="2">
        <f>128*128</f>
        <v>16384</v>
      </c>
      <c r="L17">
        <f t="shared" si="3"/>
        <v>4.300314615</v>
      </c>
      <c r="M17">
        <f t="shared" si="4"/>
        <v>3.409114957</v>
      </c>
    </row>
    <row r="18">
      <c r="E18" s="2">
        <f>256*256</f>
        <v>65536</v>
      </c>
      <c r="F18">
        <f t="shared" si="1"/>
        <v>9.052164908</v>
      </c>
      <c r="G18">
        <f t="shared" si="2"/>
        <v>6.858144552</v>
      </c>
      <c r="K18" s="2">
        <f>256*256</f>
        <v>65536</v>
      </c>
      <c r="L18">
        <f t="shared" si="3"/>
        <v>7.715412621</v>
      </c>
      <c r="M18">
        <f t="shared" si="4"/>
        <v>5.914453654</v>
      </c>
    </row>
    <row r="19">
      <c r="E19" s="2">
        <f>512*512</f>
        <v>262144</v>
      </c>
      <c r="F19">
        <f t="shared" si="1"/>
        <v>5.767458889</v>
      </c>
      <c r="G19">
        <f t="shared" si="2"/>
        <v>3.629712044</v>
      </c>
      <c r="K19" s="2">
        <f>512*512</f>
        <v>262144</v>
      </c>
      <c r="L19">
        <f t="shared" si="3"/>
        <v>6.464368625</v>
      </c>
      <c r="M19">
        <f t="shared" si="4"/>
        <v>3.960648248</v>
      </c>
    </row>
    <row r="20">
      <c r="E20">
        <f>1028*1028</f>
        <v>1056784</v>
      </c>
      <c r="F20">
        <f t="shared" si="1"/>
        <v>4.971297085</v>
      </c>
      <c r="G20">
        <f t="shared" si="2"/>
        <v>3.313840333</v>
      </c>
      <c r="K20">
        <f>1028*1028</f>
        <v>1056784</v>
      </c>
      <c r="L20">
        <f t="shared" si="3"/>
        <v>4.999931429</v>
      </c>
      <c r="M20">
        <f t="shared" si="4"/>
        <v>3.42023887</v>
      </c>
    </row>
    <row r="22">
      <c r="C22" s="1" t="s">
        <v>5</v>
      </c>
      <c r="D22" s="4" t="s">
        <v>0</v>
      </c>
      <c r="E22" s="4" t="s">
        <v>9</v>
      </c>
      <c r="F22" s="4" t="s">
        <v>14</v>
      </c>
      <c r="G22" s="4" t="s">
        <v>14</v>
      </c>
      <c r="I22" s="1" t="s">
        <v>5</v>
      </c>
      <c r="J22" s="4" t="s">
        <v>0</v>
      </c>
      <c r="K22" s="4" t="s">
        <v>9</v>
      </c>
      <c r="L22" s="4" t="s">
        <v>15</v>
      </c>
      <c r="M22" s="4" t="s">
        <v>15</v>
      </c>
    </row>
    <row r="23">
      <c r="D23" s="1">
        <f>32*32</f>
        <v>1024</v>
      </c>
      <c r="E23" s="9">
        <v>1.45588224E7</v>
      </c>
      <c r="F23" s="9">
        <v>3334553.6</v>
      </c>
      <c r="G23" s="9">
        <v>2927616.0</v>
      </c>
      <c r="J23" s="1">
        <f>32*32</f>
        <v>1024</v>
      </c>
      <c r="K23" s="9">
        <v>1.45588224E7</v>
      </c>
      <c r="L23" s="9">
        <v>3350323.2</v>
      </c>
      <c r="M23" s="9">
        <v>2966937.6</v>
      </c>
    </row>
    <row r="24">
      <c r="D24" s="1">
        <f>64*64</f>
        <v>4096</v>
      </c>
      <c r="E24">
        <v>1.462272E7</v>
      </c>
      <c r="F24">
        <v>1.1722752E7</v>
      </c>
      <c r="G24">
        <v>9865625.6</v>
      </c>
      <c r="J24" s="1">
        <f>64*64</f>
        <v>4096</v>
      </c>
      <c r="K24">
        <v>1.462272E7</v>
      </c>
      <c r="L24">
        <v>1.2156928E7</v>
      </c>
      <c r="M24">
        <v>1.01638144E7</v>
      </c>
    </row>
    <row r="25">
      <c r="D25" s="2">
        <f>128*128</f>
        <v>16384</v>
      </c>
      <c r="E25">
        <v>1.4688E7</v>
      </c>
      <c r="F25">
        <v>3.25746688E7</v>
      </c>
      <c r="G25">
        <v>2.72400384E7</v>
      </c>
      <c r="J25" s="2">
        <f>128*128</f>
        <v>16384</v>
      </c>
      <c r="K25">
        <v>1.4688E7</v>
      </c>
      <c r="L25">
        <v>3.47930624E7</v>
      </c>
      <c r="M25">
        <v>2.9097984E7</v>
      </c>
    </row>
    <row r="26">
      <c r="D26" s="2">
        <f>256*256</f>
        <v>65536</v>
      </c>
      <c r="E26">
        <v>1.4562E7</v>
      </c>
      <c r="F26">
        <v>6.23771648E7</v>
      </c>
      <c r="G26">
        <v>4.97025024E7</v>
      </c>
      <c r="J26" s="2">
        <f>256*256</f>
        <v>65536</v>
      </c>
      <c r="K26">
        <v>1.4562E7</v>
      </c>
      <c r="L26">
        <v>6.89700864E7</v>
      </c>
      <c r="M26">
        <v>5.51288832E7</v>
      </c>
    </row>
    <row r="27">
      <c r="D27" s="2">
        <f>512*512</f>
        <v>262144</v>
      </c>
      <c r="E27">
        <v>1.435E7</v>
      </c>
      <c r="F27">
        <v>7.4973184E7</v>
      </c>
      <c r="G27">
        <v>6.12368384E7</v>
      </c>
      <c r="J27" s="2">
        <f>512*512</f>
        <v>262144</v>
      </c>
      <c r="K27">
        <v>1.435E7</v>
      </c>
      <c r="L27">
        <v>8.69793792E7</v>
      </c>
      <c r="M27">
        <v>6.85244416E7</v>
      </c>
    </row>
    <row r="28">
      <c r="D28">
        <f>1028*1028</f>
        <v>1056784</v>
      </c>
      <c r="E28">
        <v>1.52E7</v>
      </c>
      <c r="F28">
        <v>9.36310624E7</v>
      </c>
      <c r="G28">
        <v>7.35521664E7</v>
      </c>
      <c r="J28">
        <f>1028*1028</f>
        <v>1056784</v>
      </c>
      <c r="K28">
        <v>1.52E7</v>
      </c>
      <c r="L28">
        <v>1.094828224E8</v>
      </c>
      <c r="M28">
        <v>8.6656288E7</v>
      </c>
    </row>
  </sheetData>
  <drawing r:id="rId1"/>
</worksheet>
</file>