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6515" windowHeight="92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S12" i="1"/>
  <c r="S3"/>
  <c r="S4"/>
  <c r="S5"/>
  <c r="S6"/>
  <c r="S7"/>
  <c r="S8"/>
  <c r="S9"/>
  <c r="S10"/>
  <c r="S11"/>
  <c r="S2"/>
  <c r="R3"/>
  <c r="R4"/>
  <c r="R5"/>
  <c r="R6"/>
  <c r="R7"/>
  <c r="R8"/>
  <c r="R9"/>
  <c r="R10"/>
  <c r="R11"/>
  <c r="R2"/>
  <c r="G18"/>
  <c r="F3"/>
  <c r="F4"/>
  <c r="F5"/>
  <c r="F6"/>
  <c r="F7"/>
  <c r="F8"/>
  <c r="F9"/>
  <c r="F10"/>
  <c r="F11"/>
  <c r="F2"/>
  <c r="M11"/>
  <c r="M3"/>
  <c r="M4"/>
  <c r="M5"/>
  <c r="M6"/>
  <c r="M7"/>
  <c r="M8"/>
  <c r="M9"/>
  <c r="M10"/>
  <c r="M2"/>
  <c r="T21"/>
  <c r="T20"/>
  <c r="G17" l="1"/>
  <c r="N3"/>
  <c r="N4"/>
  <c r="N5"/>
  <c r="N6"/>
  <c r="N7"/>
  <c r="N8"/>
  <c r="N9"/>
  <c r="N10"/>
  <c r="N11"/>
  <c r="N2"/>
  <c r="P2" s="1"/>
  <c r="F12" l="1"/>
  <c r="G16" s="1"/>
  <c r="T17"/>
  <c r="P3"/>
  <c r="P4" s="1"/>
  <c r="P5" s="1"/>
  <c r="P6" s="1"/>
  <c r="P7" s="1"/>
  <c r="P8" s="1"/>
  <c r="P9" s="1"/>
  <c r="P10" s="1"/>
  <c r="P11" s="1"/>
  <c r="N14"/>
  <c r="O2" s="1"/>
  <c r="G5" l="1"/>
  <c r="H5" s="1"/>
  <c r="G7"/>
  <c r="H7" s="1"/>
  <c r="G2"/>
  <c r="G11"/>
  <c r="G6"/>
  <c r="H6" s="1"/>
  <c r="G10"/>
  <c r="H10" s="1"/>
  <c r="G4"/>
  <c r="G9"/>
  <c r="G3"/>
  <c r="H3" s="1"/>
  <c r="G8"/>
  <c r="H8" s="1"/>
  <c r="H2"/>
  <c r="H9"/>
  <c r="H4"/>
  <c r="Q2"/>
  <c r="U2" s="1"/>
  <c r="O5"/>
  <c r="O9"/>
  <c r="O6"/>
  <c r="O10"/>
  <c r="O4"/>
  <c r="O8"/>
  <c r="O3"/>
  <c r="O7"/>
  <c r="O11"/>
  <c r="H58" l="1"/>
  <c r="O14"/>
  <c r="Q3"/>
  <c r="Q4" l="1"/>
  <c r="U3"/>
  <c r="Q5" l="1"/>
  <c r="U4"/>
  <c r="Q6" l="1"/>
  <c r="U5"/>
  <c r="Q7" l="1"/>
  <c r="U6"/>
  <c r="Q8" l="1"/>
  <c r="U7"/>
  <c r="Q9" l="1"/>
  <c r="U8"/>
  <c r="Q10" l="1"/>
  <c r="U9"/>
  <c r="Q11" l="1"/>
  <c r="U11" s="1"/>
  <c r="U10"/>
  <c r="T18" l="1"/>
</calcChain>
</file>

<file path=xl/sharedStrings.xml><?xml version="1.0" encoding="utf-8"?>
<sst xmlns="http://schemas.openxmlformats.org/spreadsheetml/2006/main" count="32" uniqueCount="31">
  <si>
    <t>Monto</t>
  </si>
  <si>
    <t>Muesta n°</t>
  </si>
  <si>
    <t>Mesa</t>
  </si>
  <si>
    <t>Total</t>
  </si>
  <si>
    <t>De</t>
  </si>
  <si>
    <t>A</t>
  </si>
  <si>
    <t>NO</t>
  </si>
  <si>
    <t>F</t>
  </si>
  <si>
    <t>TOTAL</t>
  </si>
  <si>
    <t>f</t>
  </si>
  <si>
    <t>h</t>
  </si>
  <si>
    <t>H</t>
  </si>
  <si>
    <t>MEDIA</t>
  </si>
  <si>
    <t>DESVIACIÓN ESTÁNDAR</t>
  </si>
  <si>
    <t>fo-fe</t>
  </si>
  <si>
    <t>(fo-fe)^2</t>
  </si>
  <si>
    <t>chi</t>
  </si>
  <si>
    <t>ks</t>
  </si>
  <si>
    <t>HE</t>
  </si>
  <si>
    <t>A-B</t>
  </si>
  <si>
    <t>max</t>
  </si>
  <si>
    <t>raiz</t>
  </si>
  <si>
    <t>FE</t>
  </si>
  <si>
    <t>probabilidad</t>
  </si>
  <si>
    <t>Fe</t>
  </si>
  <si>
    <t>media poisson</t>
  </si>
  <si>
    <t>frecuencia X Interv.</t>
  </si>
  <si>
    <t>suma</t>
  </si>
  <si>
    <t>Y</t>
  </si>
  <si>
    <t>MEDIA POISSON</t>
  </si>
  <si>
    <t>Yxf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</si>
</sst>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Tabla de frecuencias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Hoja1!$N$1</c:f>
              <c:strCache>
                <c:ptCount val="1"/>
                <c:pt idx="0">
                  <c:v>f</c:v>
                </c:pt>
              </c:strCache>
            </c:strRef>
          </c:tx>
          <c:dLbls>
            <c:showVal val="1"/>
          </c:dLbls>
          <c:cat>
            <c:multiLvlStrRef>
              <c:f>Hoja1!$K$2:$L$12</c:f>
              <c:multiLvlStrCache>
                <c:ptCount val="10"/>
                <c:lvl>
                  <c:pt idx="0">
                    <c:v>15</c:v>
                  </c:pt>
                  <c:pt idx="1">
                    <c:v>30</c:v>
                  </c:pt>
                  <c:pt idx="2">
                    <c:v>45</c:v>
                  </c:pt>
                  <c:pt idx="3">
                    <c:v>60</c:v>
                  </c:pt>
                  <c:pt idx="4">
                    <c:v>75</c:v>
                  </c:pt>
                  <c:pt idx="5">
                    <c:v>90</c:v>
                  </c:pt>
                  <c:pt idx="6">
                    <c:v>105</c:v>
                  </c:pt>
                  <c:pt idx="7">
                    <c:v>120</c:v>
                  </c:pt>
                  <c:pt idx="8">
                    <c:v>135</c:v>
                  </c:pt>
                  <c:pt idx="9">
                    <c:v>290</c:v>
                  </c:pt>
                </c:lvl>
                <c:lvl>
                  <c:pt idx="0">
                    <c:v>0</c:v>
                  </c:pt>
                  <c:pt idx="1">
                    <c:v>16</c:v>
                  </c:pt>
                  <c:pt idx="2">
                    <c:v>31</c:v>
                  </c:pt>
                  <c:pt idx="3">
                    <c:v>46</c:v>
                  </c:pt>
                  <c:pt idx="4">
                    <c:v>61</c:v>
                  </c:pt>
                  <c:pt idx="5">
                    <c:v>76</c:v>
                  </c:pt>
                  <c:pt idx="6">
                    <c:v>91</c:v>
                  </c:pt>
                  <c:pt idx="7">
                    <c:v>106</c:v>
                  </c:pt>
                  <c:pt idx="8">
                    <c:v>121</c:v>
                  </c:pt>
                  <c:pt idx="9">
                    <c:v>136</c:v>
                  </c:pt>
                </c:lvl>
              </c:multiLvlStrCache>
            </c:multiLvlStrRef>
          </c:cat>
          <c:val>
            <c:numRef>
              <c:f>Hoja1!$N$2:$N$12</c:f>
              <c:numCache>
                <c:formatCode>General</c:formatCode>
                <c:ptCount val="11"/>
                <c:pt idx="0">
                  <c:v>23</c:v>
                </c:pt>
                <c:pt idx="1">
                  <c:v>70</c:v>
                </c:pt>
                <c:pt idx="2">
                  <c:v>62</c:v>
                </c:pt>
                <c:pt idx="3">
                  <c:v>14</c:v>
                </c:pt>
                <c:pt idx="4">
                  <c:v>21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axId val="74384896"/>
        <c:axId val="74386432"/>
      </c:barChart>
      <c:catAx>
        <c:axId val="74384896"/>
        <c:scaling>
          <c:orientation val="minMax"/>
        </c:scaling>
        <c:axPos val="b"/>
        <c:numFmt formatCode="General" sourceLinked="1"/>
        <c:tickLblPos val="nextTo"/>
        <c:crossAx val="74386432"/>
        <c:crosses val="autoZero"/>
        <c:auto val="1"/>
        <c:lblAlgn val="ctr"/>
        <c:lblOffset val="100"/>
      </c:catAx>
      <c:valAx>
        <c:axId val="74386432"/>
        <c:scaling>
          <c:orientation val="minMax"/>
        </c:scaling>
        <c:axPos val="l"/>
        <c:majorGridlines/>
        <c:numFmt formatCode="General" sourceLinked="1"/>
        <c:tickLblPos val="nextTo"/>
        <c:crossAx val="743848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748392</xdr:colOff>
      <xdr:row>15</xdr:row>
      <xdr:rowOff>16327</xdr:rowOff>
    </xdr:from>
    <xdr:to>
      <xdr:col>16</xdr:col>
      <xdr:colOff>557891</xdr:colOff>
      <xdr:row>32</xdr:row>
      <xdr:rowOff>176892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1"/>
  <sheetViews>
    <sheetView tabSelected="1" zoomScale="70" zoomScaleNormal="70" workbookViewId="0">
      <selection activeCell="F26" sqref="F26"/>
    </sheetView>
  </sheetViews>
  <sheetFormatPr baseColWidth="10" defaultRowHeight="15"/>
  <cols>
    <col min="6" max="6" width="25.28515625" customWidth="1"/>
    <col min="7" max="7" width="15" bestFit="1" customWidth="1"/>
    <col min="8" max="8" width="15.140625" bestFit="1" customWidth="1"/>
    <col min="18" max="18" width="11.42578125" customWidth="1"/>
    <col min="19" max="19" width="12.42578125" bestFit="1" customWidth="1"/>
    <col min="20" max="20" width="13.5703125" bestFit="1" customWidth="1"/>
  </cols>
  <sheetData>
    <row r="1" spans="1:22">
      <c r="A1" s="2" t="s">
        <v>1</v>
      </c>
      <c r="B1" s="2" t="s">
        <v>0</v>
      </c>
      <c r="C1" s="2" t="s">
        <v>2</v>
      </c>
      <c r="F1" s="2" t="s">
        <v>30</v>
      </c>
      <c r="G1" t="s">
        <v>23</v>
      </c>
      <c r="H1" t="s">
        <v>24</v>
      </c>
      <c r="J1" s="2" t="s">
        <v>6</v>
      </c>
      <c r="K1" s="2" t="s">
        <v>4</v>
      </c>
      <c r="L1" s="2" t="s">
        <v>5</v>
      </c>
      <c r="M1" s="2" t="s">
        <v>28</v>
      </c>
      <c r="N1" s="2" t="s">
        <v>9</v>
      </c>
      <c r="O1" s="2" t="s">
        <v>10</v>
      </c>
      <c r="P1" s="2" t="s">
        <v>7</v>
      </c>
      <c r="Q1" s="2" t="s">
        <v>11</v>
      </c>
      <c r="R1" s="2" t="s">
        <v>14</v>
      </c>
      <c r="S1" s="2" t="s">
        <v>15</v>
      </c>
      <c r="T1" s="2" t="s">
        <v>18</v>
      </c>
      <c r="U1" s="2" t="s">
        <v>19</v>
      </c>
      <c r="V1" s="2" t="s">
        <v>22</v>
      </c>
    </row>
    <row r="2" spans="1:22">
      <c r="A2" s="1">
        <v>1</v>
      </c>
      <c r="B2" s="1">
        <v>44</v>
      </c>
      <c r="C2" s="1">
        <v>3</v>
      </c>
      <c r="F2">
        <f>M2*N2</f>
        <v>172.5</v>
      </c>
      <c r="G2" s="1">
        <f>((EXP(-$G$16))*($G$16^M2))/(FACT(M2))</f>
        <v>4.0785236342940281E-9</v>
      </c>
      <c r="H2">
        <f>200*G2</f>
        <v>8.1570472685880562E-7</v>
      </c>
      <c r="J2" s="1">
        <v>1</v>
      </c>
      <c r="K2" s="1">
        <v>0</v>
      </c>
      <c r="L2" s="1">
        <v>15</v>
      </c>
      <c r="M2">
        <f>(L2+K2)/2</f>
        <v>7.5</v>
      </c>
      <c r="N2" s="1">
        <f>COUNTIF($B$2:$B$201,"&gt;="&amp;K2)-COUNTIF($B$2:$B$201,"&gt;"&amp;L2)</f>
        <v>23</v>
      </c>
      <c r="O2" s="1">
        <f>N2/$N$14</f>
        <v>0.115</v>
      </c>
      <c r="P2" s="1">
        <f>N2</f>
        <v>23</v>
      </c>
      <c r="Q2" s="1">
        <f>O2</f>
        <v>0.115</v>
      </c>
      <c r="R2">
        <f>N2-H2</f>
        <v>22.999999184295273</v>
      </c>
      <c r="S2">
        <f>((R2)^2)/H2</f>
        <v>648518937.13391531</v>
      </c>
      <c r="T2">
        <v>0.1</v>
      </c>
      <c r="U2">
        <f>Q2-T2</f>
        <v>1.4999999999999999E-2</v>
      </c>
    </row>
    <row r="3" spans="1:22">
      <c r="A3" s="1">
        <v>2</v>
      </c>
      <c r="B3" s="1">
        <v>34</v>
      </c>
      <c r="C3" s="1">
        <v>11</v>
      </c>
      <c r="F3">
        <f t="shared" ref="F3:F11" si="0">M3*N3</f>
        <v>1610</v>
      </c>
      <c r="G3" s="1">
        <f t="shared" ref="G3:G11" si="1">((EXP(-$G$16))*($G$16^M3))/(FACT(M3))</f>
        <v>2.5319257913259171E-3</v>
      </c>
      <c r="H3">
        <f t="shared" ref="H3:H11" si="2">200*G3</f>
        <v>0.50638515826518338</v>
      </c>
      <c r="J3" s="1">
        <v>2</v>
      </c>
      <c r="K3" s="1">
        <v>16</v>
      </c>
      <c r="L3" s="1">
        <v>30</v>
      </c>
      <c r="M3">
        <f t="shared" ref="M3:M11" si="3">(L3+K3)/2</f>
        <v>23</v>
      </c>
      <c r="N3" s="1">
        <f>COUNTIF($B$2:$B$201,"&gt;="&amp;K3)-COUNTIF($B$2:$B$201,"&gt;"&amp;L3)</f>
        <v>70</v>
      </c>
      <c r="O3" s="1">
        <f>N3/$N$14</f>
        <v>0.35</v>
      </c>
      <c r="P3" s="1">
        <f>P2+N3</f>
        <v>93</v>
      </c>
      <c r="Q3" s="1">
        <f>Q2+O3</f>
        <v>0.46499999999999997</v>
      </c>
      <c r="R3">
        <f t="shared" ref="R3:R11" si="4">N3-H3</f>
        <v>69.493614841734811</v>
      </c>
      <c r="S3">
        <f t="shared" ref="S3:S11" si="5">((R3)^2)/H3</f>
        <v>9536.9353247165036</v>
      </c>
      <c r="T3">
        <v>0.2</v>
      </c>
      <c r="U3">
        <f t="shared" ref="U3:U11" si="6">Q3-T3</f>
        <v>0.26499999999999996</v>
      </c>
    </row>
    <row r="4" spans="1:22">
      <c r="A4" s="1">
        <v>3</v>
      </c>
      <c r="B4" s="1">
        <v>20</v>
      </c>
      <c r="C4" s="1">
        <v>8</v>
      </c>
      <c r="F4">
        <f t="shared" si="0"/>
        <v>2356</v>
      </c>
      <c r="G4" s="1">
        <f t="shared" si="1"/>
        <v>6.4567961399867466E-2</v>
      </c>
      <c r="H4">
        <f t="shared" si="2"/>
        <v>12.913592279973493</v>
      </c>
      <c r="J4" s="1">
        <v>3</v>
      </c>
      <c r="K4" s="1">
        <v>31</v>
      </c>
      <c r="L4" s="1">
        <v>45</v>
      </c>
      <c r="M4">
        <f t="shared" si="3"/>
        <v>38</v>
      </c>
      <c r="N4" s="1">
        <f>COUNTIF($B$2:$B$201,"&gt;="&amp;K4)-COUNTIF($B$2:$B$201,"&gt;"&amp;L4)</f>
        <v>62</v>
      </c>
      <c r="O4" s="1">
        <f>N4/$N$14</f>
        <v>0.31</v>
      </c>
      <c r="P4" s="1">
        <f t="shared" ref="P4:P11" si="7">P3+N4</f>
        <v>155</v>
      </c>
      <c r="Q4" s="1">
        <f t="shared" ref="Q4:Q11" si="8">Q3+O4</f>
        <v>0.77499999999999991</v>
      </c>
      <c r="R4">
        <f t="shared" si="4"/>
        <v>49.086407720026507</v>
      </c>
      <c r="S4">
        <f t="shared" si="5"/>
        <v>186.5844430130656</v>
      </c>
      <c r="T4">
        <v>0.3</v>
      </c>
      <c r="U4">
        <f t="shared" si="6"/>
        <v>0.47499999999999992</v>
      </c>
    </row>
    <row r="5" spans="1:22">
      <c r="A5" s="1">
        <v>4</v>
      </c>
      <c r="B5" s="1">
        <v>38</v>
      </c>
      <c r="C5" s="1">
        <v>22</v>
      </c>
      <c r="F5">
        <f t="shared" si="0"/>
        <v>742</v>
      </c>
      <c r="G5" s="1">
        <f>((EXP(-$G$16))*($G$16^M5))/(FACT(M5))</f>
        <v>4.0757301864675641E-3</v>
      </c>
      <c r="H5">
        <f t="shared" si="2"/>
        <v>0.81514603729351287</v>
      </c>
      <c r="J5" s="1">
        <v>4</v>
      </c>
      <c r="K5" s="1">
        <v>46</v>
      </c>
      <c r="L5" s="1">
        <v>60</v>
      </c>
      <c r="M5">
        <f t="shared" si="3"/>
        <v>53</v>
      </c>
      <c r="N5" s="1">
        <f>COUNTIF($B$2:$B$201,"&gt;="&amp;K5)-COUNTIF($B$2:$B$201,"&gt;"&amp;L5)</f>
        <v>14</v>
      </c>
      <c r="O5" s="1">
        <f>N5/$N$14</f>
        <v>7.0000000000000007E-2</v>
      </c>
      <c r="P5" s="1">
        <f t="shared" si="7"/>
        <v>169</v>
      </c>
      <c r="Q5" s="1">
        <f t="shared" si="8"/>
        <v>0.84499999999999997</v>
      </c>
      <c r="R5">
        <f t="shared" si="4"/>
        <v>13.184853962706487</v>
      </c>
      <c r="S5">
        <f t="shared" si="5"/>
        <v>213.2628585119424</v>
      </c>
      <c r="T5">
        <v>0.4</v>
      </c>
      <c r="U5">
        <f t="shared" si="6"/>
        <v>0.44499999999999995</v>
      </c>
    </row>
    <row r="6" spans="1:22">
      <c r="A6" s="1">
        <v>5</v>
      </c>
      <c r="B6" s="1">
        <v>19</v>
      </c>
      <c r="C6" s="1">
        <v>22</v>
      </c>
      <c r="F6">
        <f t="shared" si="0"/>
        <v>1428</v>
      </c>
      <c r="G6" s="1">
        <f t="shared" si="1"/>
        <v>3.6246320489153137E-6</v>
      </c>
      <c r="H6">
        <f t="shared" si="2"/>
        <v>7.2492640978306271E-4</v>
      </c>
      <c r="J6" s="1">
        <v>5</v>
      </c>
      <c r="K6" s="1">
        <v>61</v>
      </c>
      <c r="L6" s="1">
        <v>75</v>
      </c>
      <c r="M6">
        <f t="shared" si="3"/>
        <v>68</v>
      </c>
      <c r="N6" s="1">
        <f>COUNTIF($B$2:$B$201,"&gt;="&amp;K6)-COUNTIF($B$2:$B$201,"&gt;"&amp;L6)</f>
        <v>21</v>
      </c>
      <c r="O6" s="1">
        <f>N6/$N$14</f>
        <v>0.105</v>
      </c>
      <c r="P6" s="1">
        <f t="shared" si="7"/>
        <v>190</v>
      </c>
      <c r="Q6" s="1">
        <f t="shared" si="8"/>
        <v>0.95</v>
      </c>
      <c r="R6">
        <f t="shared" si="4"/>
        <v>20.999275073590216</v>
      </c>
      <c r="S6">
        <f t="shared" si="5"/>
        <v>608295.61134111439</v>
      </c>
      <c r="T6">
        <v>0.5</v>
      </c>
      <c r="U6">
        <f t="shared" si="6"/>
        <v>0.44999999999999996</v>
      </c>
    </row>
    <row r="7" spans="1:22">
      <c r="A7" s="1">
        <v>6</v>
      </c>
      <c r="B7" s="1">
        <v>50</v>
      </c>
      <c r="C7" s="1">
        <v>1</v>
      </c>
      <c r="F7">
        <f t="shared" si="0"/>
        <v>249</v>
      </c>
      <c r="G7" s="1">
        <f t="shared" si="1"/>
        <v>1.1754638792142832E-10</v>
      </c>
      <c r="H7">
        <f t="shared" si="2"/>
        <v>2.3509277584285664E-8</v>
      </c>
      <c r="J7" s="1">
        <v>6</v>
      </c>
      <c r="K7" s="1">
        <v>76</v>
      </c>
      <c r="L7" s="1">
        <v>90</v>
      </c>
      <c r="M7">
        <f t="shared" si="3"/>
        <v>83</v>
      </c>
      <c r="N7" s="1">
        <f>COUNTIF($B$2:$B$201,"&gt;="&amp;K7)-COUNTIF($B$2:$B$201,"&gt;"&amp;L7)</f>
        <v>3</v>
      </c>
      <c r="O7" s="1">
        <f>N7/$N$14</f>
        <v>1.4999999999999999E-2</v>
      </c>
      <c r="P7" s="1">
        <f t="shared" si="7"/>
        <v>193</v>
      </c>
      <c r="Q7" s="1">
        <f t="shared" si="8"/>
        <v>0.96499999999999997</v>
      </c>
      <c r="R7">
        <f t="shared" si="4"/>
        <v>2.9999999764907224</v>
      </c>
      <c r="S7">
        <f t="shared" si="5"/>
        <v>382827580.58717281</v>
      </c>
      <c r="T7">
        <v>0.6</v>
      </c>
      <c r="U7">
        <f t="shared" si="6"/>
        <v>0.36499999999999999</v>
      </c>
    </row>
    <row r="8" spans="1:22">
      <c r="A8" s="1">
        <v>7</v>
      </c>
      <c r="B8" s="1">
        <v>19</v>
      </c>
      <c r="C8" s="1">
        <v>14</v>
      </c>
      <c r="F8">
        <f t="shared" si="0"/>
        <v>294</v>
      </c>
      <c r="G8" s="1">
        <f t="shared" si="1"/>
        <v>2.5382690691297427E-16</v>
      </c>
      <c r="H8">
        <f t="shared" si="2"/>
        <v>5.0765381382594856E-14</v>
      </c>
      <c r="J8" s="1">
        <v>7</v>
      </c>
      <c r="K8" s="1">
        <v>91</v>
      </c>
      <c r="L8" s="1">
        <v>105</v>
      </c>
      <c r="M8">
        <f t="shared" si="3"/>
        <v>98</v>
      </c>
      <c r="N8" s="1">
        <f>COUNTIF($B$2:$B$201,"&gt;="&amp;K8)-COUNTIF($B$2:$B$201,"&gt;"&amp;L8)</f>
        <v>3</v>
      </c>
      <c r="O8" s="1">
        <f>N8/$N$14</f>
        <v>1.4999999999999999E-2</v>
      </c>
      <c r="P8" s="1">
        <f t="shared" si="7"/>
        <v>196</v>
      </c>
      <c r="Q8" s="1">
        <f t="shared" si="8"/>
        <v>0.98</v>
      </c>
      <c r="R8">
        <f t="shared" si="4"/>
        <v>2.9999999999999494</v>
      </c>
      <c r="S8">
        <f t="shared" si="5"/>
        <v>177286169332028.06</v>
      </c>
      <c r="T8">
        <v>0.7</v>
      </c>
      <c r="U8">
        <f t="shared" si="6"/>
        <v>0.28000000000000003</v>
      </c>
    </row>
    <row r="9" spans="1:22">
      <c r="A9" s="1">
        <v>8</v>
      </c>
      <c r="B9" s="1">
        <v>19</v>
      </c>
      <c r="C9" s="1">
        <v>1</v>
      </c>
      <c r="F9">
        <f t="shared" si="0"/>
        <v>0</v>
      </c>
      <c r="G9" s="1">
        <f t="shared" si="1"/>
        <v>5.5330063824581695E-23</v>
      </c>
      <c r="H9">
        <f t="shared" si="2"/>
        <v>1.1066012764916338E-20</v>
      </c>
      <c r="J9" s="1">
        <v>8</v>
      </c>
      <c r="K9" s="1">
        <v>106</v>
      </c>
      <c r="L9" s="1">
        <v>120</v>
      </c>
      <c r="M9">
        <f t="shared" si="3"/>
        <v>113</v>
      </c>
      <c r="N9" s="1">
        <f>COUNTIF($B$2:$B$201,"&gt;="&amp;K9)-COUNTIF($B$2:$B$201,"&gt;"&amp;L9)</f>
        <v>0</v>
      </c>
      <c r="O9" s="1">
        <f>N9/$N$14</f>
        <v>0</v>
      </c>
      <c r="P9" s="1">
        <f t="shared" si="7"/>
        <v>196</v>
      </c>
      <c r="Q9" s="1">
        <f t="shared" si="8"/>
        <v>0.98</v>
      </c>
      <c r="R9">
        <f t="shared" si="4"/>
        <v>-1.1066012764916338E-20</v>
      </c>
      <c r="S9">
        <f t="shared" si="5"/>
        <v>1.1066012764916338E-20</v>
      </c>
      <c r="T9">
        <v>0.8</v>
      </c>
      <c r="U9">
        <f t="shared" si="6"/>
        <v>0.17999999999999994</v>
      </c>
    </row>
    <row r="10" spans="1:22">
      <c r="A10" s="1">
        <v>9</v>
      </c>
      <c r="B10" s="1">
        <v>15</v>
      </c>
      <c r="C10" s="1">
        <v>3</v>
      </c>
      <c r="F10">
        <f t="shared" si="0"/>
        <v>128</v>
      </c>
      <c r="G10" s="1">
        <f t="shared" si="1"/>
        <v>1.6516967367635634E-30</v>
      </c>
      <c r="H10">
        <f t="shared" si="2"/>
        <v>3.3033934735271268E-28</v>
      </c>
      <c r="J10" s="1">
        <v>9</v>
      </c>
      <c r="K10" s="1">
        <v>121</v>
      </c>
      <c r="L10" s="1">
        <v>135</v>
      </c>
      <c r="M10">
        <f t="shared" si="3"/>
        <v>128</v>
      </c>
      <c r="N10" s="1">
        <f>COUNTIF($B$2:$B$201,"&gt;="&amp;K10)-COUNTIF($B$2:$B$201,"&gt;"&amp;L10)</f>
        <v>1</v>
      </c>
      <c r="O10" s="1">
        <f>N10/$N$14</f>
        <v>5.0000000000000001E-3</v>
      </c>
      <c r="P10" s="1">
        <f t="shared" si="7"/>
        <v>197</v>
      </c>
      <c r="Q10" s="1">
        <f t="shared" si="8"/>
        <v>0.98499999999999999</v>
      </c>
      <c r="R10">
        <f t="shared" si="4"/>
        <v>1</v>
      </c>
      <c r="S10">
        <f t="shared" si="5"/>
        <v>3.027190094107293E+27</v>
      </c>
      <c r="T10">
        <v>0.9</v>
      </c>
      <c r="U10">
        <f t="shared" si="6"/>
        <v>8.4999999999999964E-2</v>
      </c>
    </row>
    <row r="11" spans="1:22">
      <c r="A11" s="1">
        <v>10</v>
      </c>
      <c r="B11" s="1">
        <v>20</v>
      </c>
      <c r="C11" s="1">
        <v>14</v>
      </c>
      <c r="F11">
        <f t="shared" si="0"/>
        <v>639</v>
      </c>
      <c r="G11" s="1" t="e">
        <f>((EXP(-$G$16))*($G$16^M11))/(FACT(M11))</f>
        <v>#NUM!</v>
      </c>
      <c r="H11">
        <v>0</v>
      </c>
      <c r="J11" s="1">
        <v>10</v>
      </c>
      <c r="K11" s="1">
        <v>136</v>
      </c>
      <c r="L11" s="1">
        <v>290</v>
      </c>
      <c r="M11">
        <f t="shared" si="3"/>
        <v>213</v>
      </c>
      <c r="N11" s="1">
        <f>COUNTIF($B$2:$B$201,"&gt;="&amp;K11)-COUNTIF($B$2:$B$201,"&gt;"&amp;L11)</f>
        <v>3</v>
      </c>
      <c r="O11" s="1">
        <f>N11/$N$14</f>
        <v>1.4999999999999999E-2</v>
      </c>
      <c r="P11" s="1">
        <f t="shared" si="7"/>
        <v>200</v>
      </c>
      <c r="Q11" s="1">
        <f t="shared" si="8"/>
        <v>1</v>
      </c>
      <c r="R11">
        <f t="shared" si="4"/>
        <v>3</v>
      </c>
      <c r="S11" t="e">
        <f t="shared" si="5"/>
        <v>#DIV/0!</v>
      </c>
      <c r="T11">
        <v>1</v>
      </c>
      <c r="U11">
        <f t="shared" si="6"/>
        <v>0</v>
      </c>
    </row>
    <row r="12" spans="1:22">
      <c r="A12" s="1">
        <v>11</v>
      </c>
      <c r="B12" s="1">
        <v>19</v>
      </c>
      <c r="C12" s="1">
        <v>6</v>
      </c>
      <c r="E12" t="s">
        <v>27</v>
      </c>
      <c r="F12">
        <f>SUM(F2:F11)</f>
        <v>7618.5</v>
      </c>
      <c r="G12" s="1"/>
      <c r="J12" s="1"/>
      <c r="K12" s="1"/>
      <c r="L12" s="1"/>
      <c r="N12" s="1"/>
      <c r="O12" s="1"/>
      <c r="P12" s="1"/>
      <c r="Q12" s="1"/>
      <c r="R12" t="s">
        <v>8</v>
      </c>
      <c r="S12">
        <f>SUM(S2:S10)</f>
        <v>3.02719009410747E+27</v>
      </c>
    </row>
    <row r="13" spans="1:22">
      <c r="A13" s="1">
        <v>12</v>
      </c>
      <c r="B13" s="1">
        <v>38</v>
      </c>
      <c r="C13" s="1">
        <v>15</v>
      </c>
      <c r="G13" s="1"/>
    </row>
    <row r="14" spans="1:22">
      <c r="A14" s="1">
        <v>13</v>
      </c>
      <c r="B14" s="1">
        <v>175</v>
      </c>
      <c r="C14" s="1">
        <v>10</v>
      </c>
      <c r="G14" s="1"/>
      <c r="J14" s="2" t="s">
        <v>8</v>
      </c>
      <c r="K14" s="1"/>
      <c r="L14" s="1"/>
      <c r="N14" s="1">
        <f>SUM(N2:N12)</f>
        <v>200</v>
      </c>
      <c r="O14" s="1">
        <f>SUM(O2:O12)</f>
        <v>1</v>
      </c>
    </row>
    <row r="15" spans="1:22">
      <c r="A15" s="1">
        <v>14</v>
      </c>
      <c r="B15" s="1">
        <v>10</v>
      </c>
      <c r="C15" s="1">
        <v>5</v>
      </c>
      <c r="G15" s="1"/>
    </row>
    <row r="16" spans="1:22">
      <c r="A16" s="1">
        <v>15</v>
      </c>
      <c r="B16" s="1">
        <v>17</v>
      </c>
      <c r="C16" s="1">
        <v>17</v>
      </c>
      <c r="F16" t="s">
        <v>29</v>
      </c>
      <c r="G16" s="1">
        <f>F12/200</f>
        <v>38.092500000000001</v>
      </c>
    </row>
    <row r="17" spans="1:20">
      <c r="A17" s="1">
        <v>16</v>
      </c>
      <c r="B17" s="1">
        <v>28</v>
      </c>
      <c r="C17" s="1">
        <v>13</v>
      </c>
      <c r="F17" t="s">
        <v>13</v>
      </c>
      <c r="G17" s="1">
        <f>STDEVA(B2:B201)</f>
        <v>29.483745202327654</v>
      </c>
      <c r="S17" t="s">
        <v>16</v>
      </c>
      <c r="T17" t="e">
        <f>S12/S1</f>
        <v>#VALUE!</v>
      </c>
    </row>
    <row r="18" spans="1:20">
      <c r="A18" s="1">
        <v>17</v>
      </c>
      <c r="B18" s="1">
        <v>19</v>
      </c>
      <c r="C18" s="1">
        <v>1</v>
      </c>
      <c r="F18" t="s">
        <v>12</v>
      </c>
      <c r="G18" s="1">
        <f>AVERAGE(B2:B201)</f>
        <v>37.734999999999999</v>
      </c>
      <c r="S18" t="s">
        <v>20</v>
      </c>
      <c r="T18">
        <f>MAX(U2:U11)</f>
        <v>0.47499999999999992</v>
      </c>
    </row>
    <row r="19" spans="1:20">
      <c r="A19" s="1">
        <v>18</v>
      </c>
      <c r="B19" s="1">
        <v>19</v>
      </c>
      <c r="C19" s="1">
        <v>16</v>
      </c>
      <c r="G19" s="1"/>
    </row>
    <row r="20" spans="1:20">
      <c r="A20" s="1">
        <v>19</v>
      </c>
      <c r="B20" s="1">
        <v>10</v>
      </c>
      <c r="C20" s="1">
        <v>13</v>
      </c>
      <c r="G20" s="1"/>
      <c r="S20" t="s">
        <v>21</v>
      </c>
      <c r="T20">
        <f>SQRT(200)</f>
        <v>14.142135623730951</v>
      </c>
    </row>
    <row r="21" spans="1:20">
      <c r="A21" s="1">
        <v>20</v>
      </c>
      <c r="B21" s="1">
        <v>19</v>
      </c>
      <c r="C21" s="1">
        <v>1</v>
      </c>
      <c r="G21" s="1"/>
      <c r="S21" t="s">
        <v>17</v>
      </c>
      <c r="T21">
        <f>1.36/T20</f>
        <v>9.616652224137047E-2</v>
      </c>
    </row>
    <row r="22" spans="1:20">
      <c r="A22" s="1">
        <v>21</v>
      </c>
      <c r="B22" s="1">
        <v>19</v>
      </c>
      <c r="C22" s="1">
        <v>11</v>
      </c>
      <c r="G22" s="1"/>
    </row>
    <row r="23" spans="1:20">
      <c r="A23" s="1">
        <v>22</v>
      </c>
      <c r="B23" s="1">
        <v>45</v>
      </c>
      <c r="C23" s="1">
        <v>10</v>
      </c>
      <c r="F23" t="s">
        <v>26</v>
      </c>
      <c r="G23" s="1"/>
    </row>
    <row r="24" spans="1:20">
      <c r="A24" s="1">
        <v>23</v>
      </c>
      <c r="B24" s="1">
        <v>31</v>
      </c>
      <c r="C24" s="1">
        <v>3</v>
      </c>
      <c r="F24" t="s">
        <v>25</v>
      </c>
      <c r="G24" s="1"/>
    </row>
    <row r="25" spans="1:20">
      <c r="A25" s="1">
        <v>24</v>
      </c>
      <c r="B25" s="1">
        <v>12</v>
      </c>
      <c r="C25" s="1">
        <v>14</v>
      </c>
      <c r="G25" s="1"/>
    </row>
    <row r="26" spans="1:20">
      <c r="A26" s="1">
        <v>25</v>
      </c>
      <c r="B26" s="1">
        <v>69</v>
      </c>
      <c r="C26" s="1">
        <v>13</v>
      </c>
      <c r="G26" s="1"/>
    </row>
    <row r="27" spans="1:20">
      <c r="A27" s="1">
        <v>26</v>
      </c>
      <c r="B27" s="1">
        <v>15</v>
      </c>
      <c r="C27" s="1">
        <v>1</v>
      </c>
      <c r="G27" s="1"/>
    </row>
    <row r="28" spans="1:20">
      <c r="A28" s="1">
        <v>27</v>
      </c>
      <c r="B28" s="1">
        <v>26</v>
      </c>
      <c r="C28" s="1">
        <v>9</v>
      </c>
      <c r="G28" s="1"/>
    </row>
    <row r="29" spans="1:20">
      <c r="A29" s="1">
        <v>28</v>
      </c>
      <c r="B29" s="1">
        <v>71</v>
      </c>
      <c r="C29" s="1">
        <v>10</v>
      </c>
      <c r="G29" s="1"/>
    </row>
    <row r="30" spans="1:20">
      <c r="A30" s="1">
        <v>29</v>
      </c>
      <c r="B30" s="1">
        <v>61</v>
      </c>
      <c r="C30" s="1">
        <v>22</v>
      </c>
      <c r="G30" s="1"/>
    </row>
    <row r="31" spans="1:20">
      <c r="A31" s="1">
        <v>30</v>
      </c>
      <c r="B31" s="1">
        <v>28</v>
      </c>
      <c r="C31" s="1">
        <v>14</v>
      </c>
      <c r="G31" s="1"/>
    </row>
    <row r="32" spans="1:20">
      <c r="A32" s="1">
        <v>31</v>
      </c>
      <c r="B32" s="1">
        <v>35</v>
      </c>
      <c r="C32" s="1">
        <v>1</v>
      </c>
      <c r="G32" s="1"/>
    </row>
    <row r="33" spans="1:7">
      <c r="A33" s="1">
        <v>32</v>
      </c>
      <c r="B33" s="1">
        <v>36</v>
      </c>
      <c r="C33" s="1">
        <v>9</v>
      </c>
      <c r="G33" s="1"/>
    </row>
    <row r="34" spans="1:7">
      <c r="A34" s="1">
        <v>33</v>
      </c>
      <c r="B34" s="1">
        <v>70</v>
      </c>
      <c r="C34" s="1">
        <v>3</v>
      </c>
      <c r="G34" s="1"/>
    </row>
    <row r="35" spans="1:7">
      <c r="A35" s="1">
        <v>34</v>
      </c>
      <c r="B35" s="1">
        <v>30</v>
      </c>
      <c r="C35" s="1">
        <v>22</v>
      </c>
      <c r="G35" s="1"/>
    </row>
    <row r="36" spans="1:7">
      <c r="A36" s="1">
        <v>35</v>
      </c>
      <c r="B36" s="1">
        <v>67</v>
      </c>
      <c r="C36" s="1">
        <v>1</v>
      </c>
      <c r="G36" s="1"/>
    </row>
    <row r="37" spans="1:7">
      <c r="A37" s="1">
        <v>36</v>
      </c>
      <c r="B37" s="1">
        <v>97</v>
      </c>
      <c r="C37" s="1">
        <v>14</v>
      </c>
      <c r="G37" s="1"/>
    </row>
    <row r="38" spans="1:7">
      <c r="A38" s="1">
        <v>37</v>
      </c>
      <c r="B38" s="1">
        <v>90</v>
      </c>
      <c r="C38" s="1">
        <v>6</v>
      </c>
      <c r="G38" s="1"/>
    </row>
    <row r="39" spans="1:7">
      <c r="A39" s="1">
        <v>38</v>
      </c>
      <c r="B39" s="1">
        <v>35</v>
      </c>
      <c r="C39" s="1">
        <v>22</v>
      </c>
      <c r="G39" s="1"/>
    </row>
    <row r="40" spans="1:7">
      <c r="A40" s="1">
        <v>39</v>
      </c>
      <c r="B40" s="1">
        <v>70</v>
      </c>
      <c r="C40" s="1">
        <v>13</v>
      </c>
      <c r="G40" s="1"/>
    </row>
    <row r="41" spans="1:7">
      <c r="A41" s="1">
        <v>40</v>
      </c>
      <c r="B41" s="1">
        <v>30</v>
      </c>
      <c r="C41" s="1">
        <v>22</v>
      </c>
      <c r="G41" s="1"/>
    </row>
    <row r="42" spans="1:7">
      <c r="A42" s="1">
        <v>41</v>
      </c>
      <c r="B42" s="1">
        <v>47</v>
      </c>
      <c r="C42" s="1">
        <v>16</v>
      </c>
      <c r="G42" s="1"/>
    </row>
    <row r="43" spans="1:7">
      <c r="A43" s="1">
        <v>42</v>
      </c>
      <c r="B43" s="1">
        <v>35</v>
      </c>
      <c r="C43" s="1">
        <v>13</v>
      </c>
      <c r="G43" s="1"/>
    </row>
    <row r="44" spans="1:7">
      <c r="A44" s="1">
        <v>43</v>
      </c>
      <c r="B44" s="1">
        <v>70</v>
      </c>
      <c r="C44" s="1">
        <v>6</v>
      </c>
      <c r="G44" s="1"/>
    </row>
    <row r="45" spans="1:7">
      <c r="A45" s="1">
        <v>44</v>
      </c>
      <c r="B45" s="1">
        <v>35</v>
      </c>
      <c r="C45" s="1">
        <v>9</v>
      </c>
      <c r="G45" s="1"/>
    </row>
    <row r="46" spans="1:7">
      <c r="A46" s="1">
        <v>45</v>
      </c>
      <c r="B46" s="1">
        <v>35</v>
      </c>
      <c r="C46" s="1">
        <v>3</v>
      </c>
      <c r="G46" s="1"/>
    </row>
    <row r="47" spans="1:7">
      <c r="A47" s="1">
        <v>46</v>
      </c>
      <c r="B47" s="1">
        <v>35</v>
      </c>
      <c r="C47" s="1">
        <v>10</v>
      </c>
      <c r="G47" s="1"/>
    </row>
    <row r="48" spans="1:7">
      <c r="A48" s="1">
        <v>47</v>
      </c>
      <c r="B48" s="1">
        <v>18</v>
      </c>
      <c r="C48" s="1">
        <v>13</v>
      </c>
      <c r="G48" s="1"/>
    </row>
    <row r="49" spans="1:8">
      <c r="A49" s="1">
        <v>48</v>
      </c>
      <c r="B49" s="1">
        <v>35</v>
      </c>
      <c r="C49" s="1">
        <v>9</v>
      </c>
      <c r="G49" s="1"/>
    </row>
    <row r="50" spans="1:8">
      <c r="A50" s="1">
        <v>49</v>
      </c>
      <c r="B50" s="1">
        <v>35</v>
      </c>
      <c r="C50" s="1">
        <v>1</v>
      </c>
      <c r="G50" s="1"/>
    </row>
    <row r="51" spans="1:8">
      <c r="A51" s="1">
        <v>50</v>
      </c>
      <c r="B51" s="1">
        <v>40</v>
      </c>
      <c r="C51" s="1">
        <v>2</v>
      </c>
      <c r="G51" s="1"/>
    </row>
    <row r="52" spans="1:8">
      <c r="A52" s="1">
        <v>51</v>
      </c>
      <c r="B52" s="1">
        <v>22</v>
      </c>
      <c r="C52" s="1">
        <v>22</v>
      </c>
      <c r="G52" s="1"/>
    </row>
    <row r="53" spans="1:8">
      <c r="A53" s="1">
        <v>52</v>
      </c>
      <c r="B53" s="1">
        <v>95</v>
      </c>
      <c r="C53" s="1">
        <v>11</v>
      </c>
      <c r="G53" s="1"/>
    </row>
    <row r="54" spans="1:8">
      <c r="A54" s="1">
        <v>53</v>
      </c>
      <c r="B54" s="1">
        <v>17</v>
      </c>
      <c r="C54" s="1">
        <v>13</v>
      </c>
      <c r="G54" s="1"/>
    </row>
    <row r="55" spans="1:8">
      <c r="A55" s="1">
        <v>54</v>
      </c>
      <c r="B55" s="1">
        <v>20</v>
      </c>
      <c r="C55" s="1">
        <v>10</v>
      </c>
      <c r="G55" s="1"/>
    </row>
    <row r="56" spans="1:8">
      <c r="A56" s="1">
        <v>55</v>
      </c>
      <c r="B56" s="1">
        <v>26</v>
      </c>
      <c r="C56" s="1">
        <v>22</v>
      </c>
      <c r="G56" s="1"/>
    </row>
    <row r="57" spans="1:8">
      <c r="A57" s="1">
        <v>56</v>
      </c>
      <c r="B57" s="1">
        <v>38</v>
      </c>
      <c r="C57" s="1">
        <v>6</v>
      </c>
    </row>
    <row r="58" spans="1:8">
      <c r="A58" s="1">
        <v>57</v>
      </c>
      <c r="B58" s="1">
        <v>38</v>
      </c>
      <c r="C58" s="1">
        <v>13</v>
      </c>
      <c r="G58" t="s">
        <v>3</v>
      </c>
      <c r="H58">
        <f>SUM(H2:H56)</f>
        <v>14.235849241156028</v>
      </c>
    </row>
    <row r="59" spans="1:8">
      <c r="A59" s="1">
        <v>58</v>
      </c>
      <c r="B59" s="1">
        <v>22</v>
      </c>
      <c r="C59" s="1">
        <v>1</v>
      </c>
    </row>
    <row r="60" spans="1:8">
      <c r="A60" s="1">
        <v>59</v>
      </c>
      <c r="B60" s="1">
        <v>18</v>
      </c>
      <c r="C60" s="1">
        <v>8</v>
      </c>
    </row>
    <row r="61" spans="1:8">
      <c r="A61" s="1">
        <v>60</v>
      </c>
      <c r="B61" s="1">
        <v>19</v>
      </c>
      <c r="C61" s="1">
        <v>1</v>
      </c>
    </row>
    <row r="62" spans="1:8">
      <c r="A62" s="1">
        <v>61</v>
      </c>
      <c r="B62" s="1">
        <v>19</v>
      </c>
      <c r="C62" s="1">
        <v>8</v>
      </c>
    </row>
    <row r="63" spans="1:8">
      <c r="A63" s="1">
        <v>62</v>
      </c>
      <c r="B63" s="1">
        <v>49</v>
      </c>
      <c r="C63" s="1">
        <v>10</v>
      </c>
    </row>
    <row r="64" spans="1:8">
      <c r="A64" s="1">
        <v>63</v>
      </c>
      <c r="B64" s="1">
        <v>18</v>
      </c>
      <c r="C64" s="1">
        <v>3</v>
      </c>
    </row>
    <row r="65" spans="1:3">
      <c r="A65" s="1">
        <v>64</v>
      </c>
      <c r="B65" s="1">
        <v>19</v>
      </c>
      <c r="C65" s="1">
        <v>13</v>
      </c>
    </row>
    <row r="66" spans="1:3">
      <c r="A66" s="1">
        <v>65</v>
      </c>
      <c r="B66" s="1">
        <v>38</v>
      </c>
      <c r="C66" s="1">
        <v>6</v>
      </c>
    </row>
    <row r="67" spans="1:3">
      <c r="A67" s="1">
        <v>66</v>
      </c>
      <c r="B67" s="1">
        <v>16</v>
      </c>
      <c r="C67" s="1">
        <v>14</v>
      </c>
    </row>
    <row r="68" spans="1:3">
      <c r="A68" s="1">
        <v>67</v>
      </c>
      <c r="B68" s="1">
        <v>38</v>
      </c>
      <c r="C68" s="1">
        <v>8</v>
      </c>
    </row>
    <row r="69" spans="1:3">
      <c r="A69" s="1">
        <v>68</v>
      </c>
      <c r="B69" s="1">
        <v>10</v>
      </c>
      <c r="C69" s="1">
        <v>16</v>
      </c>
    </row>
    <row r="70" spans="1:3">
      <c r="A70" s="1">
        <v>69</v>
      </c>
      <c r="B70" s="1">
        <v>20</v>
      </c>
      <c r="C70" s="1">
        <v>9</v>
      </c>
    </row>
    <row r="71" spans="1:3">
      <c r="A71" s="1">
        <v>70</v>
      </c>
      <c r="B71" s="1">
        <v>17</v>
      </c>
      <c r="C71" s="1">
        <v>17</v>
      </c>
    </row>
    <row r="72" spans="1:3">
      <c r="A72" s="1">
        <v>71</v>
      </c>
      <c r="B72" s="1">
        <v>25</v>
      </c>
      <c r="C72" s="1">
        <v>17</v>
      </c>
    </row>
    <row r="73" spans="1:3">
      <c r="A73" s="1">
        <v>72</v>
      </c>
      <c r="B73" s="1">
        <v>10</v>
      </c>
      <c r="C73" s="1">
        <v>14</v>
      </c>
    </row>
    <row r="74" spans="1:3">
      <c r="A74" s="1">
        <v>73</v>
      </c>
      <c r="B74" s="1">
        <v>39</v>
      </c>
      <c r="C74" s="1">
        <v>13</v>
      </c>
    </row>
    <row r="75" spans="1:3">
      <c r="A75" s="1">
        <v>74</v>
      </c>
      <c r="B75" s="1">
        <v>15</v>
      </c>
      <c r="C75" s="1">
        <v>8</v>
      </c>
    </row>
    <row r="76" spans="1:3">
      <c r="A76" s="1">
        <v>75</v>
      </c>
      <c r="B76" s="1">
        <v>30</v>
      </c>
      <c r="C76" s="1">
        <v>7</v>
      </c>
    </row>
    <row r="77" spans="1:3">
      <c r="A77" s="1">
        <v>76</v>
      </c>
      <c r="B77" s="1">
        <v>35</v>
      </c>
      <c r="C77" s="1">
        <v>3</v>
      </c>
    </row>
    <row r="78" spans="1:3">
      <c r="A78" s="1">
        <v>77</v>
      </c>
      <c r="B78" s="1">
        <v>15</v>
      </c>
      <c r="C78" s="1">
        <v>3</v>
      </c>
    </row>
    <row r="79" spans="1:3">
      <c r="A79" s="1">
        <v>78</v>
      </c>
      <c r="B79" s="1">
        <v>13</v>
      </c>
      <c r="C79" s="1">
        <v>7</v>
      </c>
    </row>
    <row r="80" spans="1:3">
      <c r="A80" s="1">
        <v>79</v>
      </c>
      <c r="B80" s="1">
        <v>30</v>
      </c>
      <c r="C80" s="1">
        <v>10</v>
      </c>
    </row>
    <row r="81" spans="1:3">
      <c r="A81" s="1">
        <v>80</v>
      </c>
      <c r="B81" s="1">
        <v>10</v>
      </c>
      <c r="C81" s="1">
        <v>15</v>
      </c>
    </row>
    <row r="82" spans="1:3">
      <c r="A82" s="1">
        <v>81</v>
      </c>
      <c r="B82" s="1">
        <v>30</v>
      </c>
      <c r="C82" s="1">
        <v>3</v>
      </c>
    </row>
    <row r="83" spans="1:3">
      <c r="A83" s="1">
        <v>82</v>
      </c>
      <c r="B83" s="1">
        <v>20</v>
      </c>
      <c r="C83" s="1">
        <v>6</v>
      </c>
    </row>
    <row r="84" spans="1:3">
      <c r="A84" s="1">
        <v>83</v>
      </c>
      <c r="B84" s="1">
        <v>145</v>
      </c>
      <c r="C84" s="1">
        <v>13</v>
      </c>
    </row>
    <row r="85" spans="1:3">
      <c r="A85" s="1">
        <v>84</v>
      </c>
      <c r="B85" s="1">
        <v>35</v>
      </c>
      <c r="C85" s="1">
        <v>3</v>
      </c>
    </row>
    <row r="86" spans="1:3">
      <c r="A86" s="1">
        <v>85</v>
      </c>
      <c r="B86" s="1">
        <v>57</v>
      </c>
      <c r="C86" s="1">
        <v>10</v>
      </c>
    </row>
    <row r="87" spans="1:3">
      <c r="A87" s="1">
        <v>86</v>
      </c>
      <c r="B87" s="1">
        <v>72</v>
      </c>
      <c r="C87" s="1">
        <v>1</v>
      </c>
    </row>
    <row r="88" spans="1:3">
      <c r="A88" s="1">
        <v>87</v>
      </c>
      <c r="B88" s="1">
        <v>30</v>
      </c>
      <c r="C88" s="1">
        <v>22</v>
      </c>
    </row>
    <row r="89" spans="1:3">
      <c r="A89" s="1">
        <v>88</v>
      </c>
      <c r="B89" s="1">
        <v>35</v>
      </c>
      <c r="C89" s="1">
        <v>22</v>
      </c>
    </row>
    <row r="90" spans="1:3">
      <c r="A90" s="1">
        <v>89</v>
      </c>
      <c r="B90" s="1">
        <v>35</v>
      </c>
      <c r="C90" s="1">
        <v>22</v>
      </c>
    </row>
    <row r="91" spans="1:3">
      <c r="A91" s="1">
        <v>90</v>
      </c>
      <c r="B91" s="1">
        <v>55</v>
      </c>
      <c r="C91" s="1">
        <v>14</v>
      </c>
    </row>
    <row r="92" spans="1:3">
      <c r="A92" s="1">
        <v>91</v>
      </c>
      <c r="B92" s="1">
        <v>35</v>
      </c>
      <c r="C92" s="1">
        <v>17</v>
      </c>
    </row>
    <row r="93" spans="1:3">
      <c r="A93" s="1">
        <v>92</v>
      </c>
      <c r="B93" s="1">
        <v>35</v>
      </c>
      <c r="C93" s="1">
        <v>5</v>
      </c>
    </row>
    <row r="94" spans="1:3">
      <c r="A94" s="1">
        <v>93</v>
      </c>
      <c r="B94" s="1">
        <v>35</v>
      </c>
      <c r="C94" s="1">
        <v>8</v>
      </c>
    </row>
    <row r="95" spans="1:3">
      <c r="A95" s="1">
        <v>94</v>
      </c>
      <c r="B95" s="1">
        <v>42</v>
      </c>
      <c r="C95" s="1">
        <v>22</v>
      </c>
    </row>
    <row r="96" spans="1:3">
      <c r="A96" s="1">
        <v>95</v>
      </c>
      <c r="B96" s="1">
        <v>35</v>
      </c>
      <c r="C96" s="1">
        <v>9</v>
      </c>
    </row>
    <row r="97" spans="1:3">
      <c r="A97" s="1">
        <v>96</v>
      </c>
      <c r="B97" s="1">
        <v>35</v>
      </c>
      <c r="C97" s="1">
        <v>3</v>
      </c>
    </row>
    <row r="98" spans="1:3">
      <c r="A98" s="1">
        <v>97</v>
      </c>
      <c r="B98" s="1">
        <v>35</v>
      </c>
      <c r="C98" s="1">
        <v>6</v>
      </c>
    </row>
    <row r="99" spans="1:3">
      <c r="A99" s="1">
        <v>98</v>
      </c>
      <c r="B99" s="1">
        <v>35</v>
      </c>
      <c r="C99" s="1">
        <v>10</v>
      </c>
    </row>
    <row r="100" spans="1:3">
      <c r="A100" s="1">
        <v>99</v>
      </c>
      <c r="B100" s="1">
        <v>35</v>
      </c>
      <c r="C100" s="1">
        <v>3</v>
      </c>
    </row>
    <row r="101" spans="1:3">
      <c r="A101" s="1">
        <v>100</v>
      </c>
      <c r="B101" s="1">
        <v>70</v>
      </c>
      <c r="C101" s="1">
        <v>5</v>
      </c>
    </row>
    <row r="102" spans="1:3">
      <c r="A102" s="1">
        <v>101</v>
      </c>
      <c r="B102" s="1">
        <v>70</v>
      </c>
      <c r="C102" s="1">
        <v>13</v>
      </c>
    </row>
    <row r="103" spans="1:3">
      <c r="A103" s="1">
        <v>102</v>
      </c>
      <c r="B103" s="1">
        <v>90</v>
      </c>
      <c r="C103" s="1">
        <v>9</v>
      </c>
    </row>
    <row r="104" spans="1:3">
      <c r="A104" s="1">
        <v>103</v>
      </c>
      <c r="B104" s="1">
        <v>35</v>
      </c>
      <c r="C104" s="1">
        <v>22</v>
      </c>
    </row>
    <row r="105" spans="1:3">
      <c r="A105" s="1">
        <v>104</v>
      </c>
      <c r="B105" s="1">
        <v>22</v>
      </c>
      <c r="C105" s="1">
        <v>22</v>
      </c>
    </row>
    <row r="106" spans="1:3">
      <c r="A106" s="1">
        <v>105</v>
      </c>
      <c r="B106" s="1">
        <v>19</v>
      </c>
      <c r="C106" s="1">
        <v>22</v>
      </c>
    </row>
    <row r="107" spans="1:3">
      <c r="A107" s="1">
        <v>106</v>
      </c>
      <c r="B107" s="1">
        <v>19</v>
      </c>
      <c r="C107" s="1">
        <v>22</v>
      </c>
    </row>
    <row r="108" spans="1:3">
      <c r="A108" s="1">
        <v>107</v>
      </c>
      <c r="B108" s="1">
        <v>34</v>
      </c>
      <c r="C108" s="1">
        <v>22</v>
      </c>
    </row>
    <row r="109" spans="1:3">
      <c r="A109" s="1">
        <v>108</v>
      </c>
      <c r="B109" s="1">
        <v>38</v>
      </c>
      <c r="C109" s="1">
        <v>22</v>
      </c>
    </row>
    <row r="110" spans="1:3">
      <c r="A110" s="1">
        <v>109</v>
      </c>
      <c r="B110" s="1">
        <v>30</v>
      </c>
      <c r="C110" s="1">
        <v>22</v>
      </c>
    </row>
    <row r="111" spans="1:3">
      <c r="A111" s="1">
        <v>110</v>
      </c>
      <c r="B111" s="1">
        <v>68</v>
      </c>
      <c r="C111" s="1">
        <v>22</v>
      </c>
    </row>
    <row r="112" spans="1:3">
      <c r="A112" s="1">
        <v>111</v>
      </c>
      <c r="B112" s="1">
        <v>30</v>
      </c>
      <c r="C112" s="1">
        <v>22</v>
      </c>
    </row>
    <row r="113" spans="1:3">
      <c r="A113" s="1">
        <v>112</v>
      </c>
      <c r="B113" s="1">
        <v>30</v>
      </c>
      <c r="C113" s="1">
        <v>22</v>
      </c>
    </row>
    <row r="114" spans="1:3">
      <c r="A114" s="1">
        <v>113</v>
      </c>
      <c r="B114" s="1">
        <v>30</v>
      </c>
      <c r="C114" s="1">
        <v>22</v>
      </c>
    </row>
    <row r="115" spans="1:3">
      <c r="A115" s="1">
        <v>114</v>
      </c>
      <c r="B115" s="1">
        <v>283</v>
      </c>
      <c r="C115" s="1">
        <v>15</v>
      </c>
    </row>
    <row r="116" spans="1:3">
      <c r="A116" s="1">
        <v>115</v>
      </c>
      <c r="B116" s="1">
        <v>47</v>
      </c>
      <c r="C116" s="1">
        <v>2</v>
      </c>
    </row>
    <row r="117" spans="1:3">
      <c r="A117" s="1">
        <v>116</v>
      </c>
      <c r="B117" s="1">
        <v>23</v>
      </c>
      <c r="C117" s="1">
        <v>3</v>
      </c>
    </row>
    <row r="118" spans="1:3">
      <c r="A118" s="1">
        <v>117</v>
      </c>
      <c r="B118" s="1">
        <v>23</v>
      </c>
      <c r="C118" s="1">
        <v>22</v>
      </c>
    </row>
    <row r="119" spans="1:3">
      <c r="A119" s="1">
        <v>118</v>
      </c>
      <c r="B119" s="1">
        <v>26</v>
      </c>
      <c r="C119" s="1">
        <v>13</v>
      </c>
    </row>
    <row r="120" spans="1:3">
      <c r="A120" s="1">
        <v>119</v>
      </c>
      <c r="B120" s="1">
        <v>10</v>
      </c>
      <c r="C120" s="1">
        <v>8</v>
      </c>
    </row>
    <row r="121" spans="1:3">
      <c r="A121" s="1">
        <v>120</v>
      </c>
      <c r="B121" s="1">
        <v>46</v>
      </c>
      <c r="C121" s="1">
        <v>10</v>
      </c>
    </row>
    <row r="122" spans="1:3">
      <c r="A122" s="1">
        <v>121</v>
      </c>
      <c r="B122" s="1">
        <v>11</v>
      </c>
      <c r="C122" s="1">
        <v>14</v>
      </c>
    </row>
    <row r="123" spans="1:3">
      <c r="A123" s="1">
        <v>122</v>
      </c>
      <c r="B123" s="1">
        <v>70</v>
      </c>
      <c r="C123" s="1">
        <v>13</v>
      </c>
    </row>
    <row r="124" spans="1:3">
      <c r="A124" s="1">
        <v>123</v>
      </c>
      <c r="B124" s="1">
        <v>45</v>
      </c>
      <c r="C124" s="1">
        <v>10</v>
      </c>
    </row>
    <row r="125" spans="1:3">
      <c r="A125" s="1">
        <v>124</v>
      </c>
      <c r="B125" s="1">
        <v>46</v>
      </c>
      <c r="C125" s="1">
        <v>13</v>
      </c>
    </row>
    <row r="126" spans="1:3">
      <c r="A126" s="1">
        <v>125</v>
      </c>
      <c r="B126" s="1">
        <v>19</v>
      </c>
      <c r="C126" s="1">
        <v>9</v>
      </c>
    </row>
    <row r="127" spans="1:3">
      <c r="A127" s="1">
        <v>126</v>
      </c>
      <c r="B127" s="1">
        <v>15</v>
      </c>
      <c r="C127" s="1">
        <v>11</v>
      </c>
    </row>
    <row r="128" spans="1:3">
      <c r="A128" s="1">
        <v>127</v>
      </c>
      <c r="B128" s="1">
        <v>22</v>
      </c>
      <c r="C128" s="1">
        <v>3</v>
      </c>
    </row>
    <row r="129" spans="1:3">
      <c r="A129" s="1">
        <v>128</v>
      </c>
      <c r="B129" s="1">
        <v>41</v>
      </c>
      <c r="C129" s="1">
        <v>10</v>
      </c>
    </row>
    <row r="130" spans="1:3">
      <c r="A130" s="1">
        <v>129</v>
      </c>
      <c r="B130" s="1">
        <v>45</v>
      </c>
      <c r="C130" s="1">
        <v>9</v>
      </c>
    </row>
    <row r="131" spans="1:3">
      <c r="A131" s="1">
        <v>130</v>
      </c>
      <c r="B131" s="1">
        <v>65</v>
      </c>
      <c r="C131" s="1">
        <v>1</v>
      </c>
    </row>
    <row r="132" spans="1:3">
      <c r="A132" s="1">
        <v>131</v>
      </c>
      <c r="B132" s="1">
        <v>54</v>
      </c>
      <c r="C132" s="1">
        <v>11</v>
      </c>
    </row>
    <row r="133" spans="1:3">
      <c r="A133" s="1">
        <v>132</v>
      </c>
      <c r="B133" s="1">
        <v>23</v>
      </c>
      <c r="C133" s="1">
        <v>10</v>
      </c>
    </row>
    <row r="134" spans="1:3">
      <c r="A134" s="1">
        <v>133</v>
      </c>
      <c r="B134" s="1">
        <v>26</v>
      </c>
      <c r="C134" s="1">
        <v>2</v>
      </c>
    </row>
    <row r="135" spans="1:3">
      <c r="A135" s="1">
        <v>134</v>
      </c>
      <c r="B135" s="1">
        <v>19</v>
      </c>
      <c r="C135" s="1">
        <v>14</v>
      </c>
    </row>
    <row r="136" spans="1:3">
      <c r="A136" s="1">
        <v>135</v>
      </c>
      <c r="B136" s="1">
        <v>38</v>
      </c>
      <c r="C136" s="1">
        <v>6</v>
      </c>
    </row>
    <row r="137" spans="1:3">
      <c r="A137" s="1">
        <v>136</v>
      </c>
      <c r="B137" s="1">
        <v>38</v>
      </c>
      <c r="C137" s="1">
        <v>10</v>
      </c>
    </row>
    <row r="138" spans="1:3">
      <c r="A138" s="1">
        <v>137</v>
      </c>
      <c r="B138" s="1">
        <v>19</v>
      </c>
      <c r="C138" s="1">
        <v>13</v>
      </c>
    </row>
    <row r="139" spans="1:3">
      <c r="A139" s="1">
        <v>138</v>
      </c>
      <c r="B139" s="1">
        <v>19</v>
      </c>
      <c r="C139" s="1">
        <v>3</v>
      </c>
    </row>
    <row r="140" spans="1:3">
      <c r="A140" s="1">
        <v>139</v>
      </c>
      <c r="B140" s="1">
        <v>57</v>
      </c>
      <c r="C140" s="1">
        <v>8</v>
      </c>
    </row>
    <row r="141" spans="1:3">
      <c r="A141" s="1">
        <v>140</v>
      </c>
      <c r="B141" s="1">
        <v>19</v>
      </c>
      <c r="C141" s="1">
        <v>7</v>
      </c>
    </row>
    <row r="142" spans="1:3">
      <c r="A142" s="1">
        <v>141</v>
      </c>
      <c r="B142" s="1">
        <v>14</v>
      </c>
      <c r="C142" s="1">
        <v>3</v>
      </c>
    </row>
    <row r="143" spans="1:3">
      <c r="A143" s="1">
        <v>142</v>
      </c>
      <c r="B143" s="1">
        <v>16</v>
      </c>
      <c r="C143" s="1">
        <v>11</v>
      </c>
    </row>
    <row r="144" spans="1:3">
      <c r="A144" s="1">
        <v>143</v>
      </c>
      <c r="B144" s="1">
        <v>19</v>
      </c>
      <c r="C144" s="1">
        <v>10</v>
      </c>
    </row>
    <row r="145" spans="1:3">
      <c r="A145" s="1">
        <v>144</v>
      </c>
      <c r="B145" s="1">
        <v>19</v>
      </c>
      <c r="C145" s="1">
        <v>5</v>
      </c>
    </row>
    <row r="146" spans="1:3">
      <c r="A146" s="1">
        <v>145</v>
      </c>
      <c r="B146" s="1">
        <v>38</v>
      </c>
      <c r="C146" s="1">
        <v>1</v>
      </c>
    </row>
    <row r="147" spans="1:3">
      <c r="A147" s="1">
        <v>146</v>
      </c>
      <c r="B147" s="1">
        <v>19</v>
      </c>
      <c r="C147" s="1">
        <v>11</v>
      </c>
    </row>
    <row r="148" spans="1:3">
      <c r="A148" s="1">
        <v>147</v>
      </c>
      <c r="B148" s="1">
        <v>35</v>
      </c>
      <c r="C148" s="1">
        <v>14</v>
      </c>
    </row>
    <row r="149" spans="1:3">
      <c r="A149" s="1">
        <v>148</v>
      </c>
      <c r="B149" s="1">
        <v>31</v>
      </c>
      <c r="C149" s="1">
        <v>10</v>
      </c>
    </row>
    <row r="150" spans="1:3">
      <c r="A150" s="1">
        <v>149</v>
      </c>
      <c r="B150" s="1">
        <v>10</v>
      </c>
      <c r="C150" s="1">
        <v>11</v>
      </c>
    </row>
    <row r="151" spans="1:3">
      <c r="A151" s="1">
        <v>150</v>
      </c>
      <c r="B151" s="1">
        <v>22</v>
      </c>
      <c r="C151" s="1">
        <v>22</v>
      </c>
    </row>
    <row r="152" spans="1:3">
      <c r="A152" s="1">
        <v>151</v>
      </c>
      <c r="B152" s="1">
        <v>32</v>
      </c>
      <c r="C152" s="1">
        <v>8</v>
      </c>
    </row>
    <row r="153" spans="1:3">
      <c r="A153" s="1">
        <v>152</v>
      </c>
      <c r="B153" s="1">
        <v>15</v>
      </c>
      <c r="C153" s="1">
        <v>1</v>
      </c>
    </row>
    <row r="154" spans="1:3">
      <c r="A154" s="1">
        <v>153</v>
      </c>
      <c r="B154" s="1">
        <v>22</v>
      </c>
      <c r="C154" s="1">
        <v>13</v>
      </c>
    </row>
    <row r="155" spans="1:3">
      <c r="A155" s="1">
        <v>154</v>
      </c>
      <c r="B155" s="1">
        <v>59</v>
      </c>
      <c r="C155" s="1">
        <v>10</v>
      </c>
    </row>
    <row r="156" spans="1:3">
      <c r="A156" s="1">
        <v>155</v>
      </c>
      <c r="B156" s="1">
        <v>22</v>
      </c>
      <c r="C156" s="1">
        <v>2</v>
      </c>
    </row>
    <row r="157" spans="1:3">
      <c r="A157" s="1">
        <v>156</v>
      </c>
      <c r="B157" s="1">
        <v>47</v>
      </c>
      <c r="C157" s="1">
        <v>1</v>
      </c>
    </row>
    <row r="158" spans="1:3">
      <c r="A158" s="1">
        <v>157</v>
      </c>
      <c r="B158" s="1">
        <v>70</v>
      </c>
      <c r="C158" s="1">
        <v>11</v>
      </c>
    </row>
    <row r="159" spans="1:3">
      <c r="A159" s="1">
        <v>158</v>
      </c>
      <c r="B159" s="1">
        <v>35</v>
      </c>
      <c r="C159" s="1">
        <v>17</v>
      </c>
    </row>
    <row r="160" spans="1:3">
      <c r="A160" s="1">
        <v>159</v>
      </c>
      <c r="B160" s="1">
        <v>35</v>
      </c>
      <c r="C160" s="1">
        <v>9</v>
      </c>
    </row>
    <row r="161" spans="1:3">
      <c r="A161" s="1">
        <v>160</v>
      </c>
      <c r="B161" s="1">
        <v>35</v>
      </c>
      <c r="C161" s="1">
        <v>10</v>
      </c>
    </row>
    <row r="162" spans="1:3">
      <c r="A162" s="1">
        <v>161</v>
      </c>
      <c r="B162" s="1">
        <v>74</v>
      </c>
      <c r="C162" s="1">
        <v>6</v>
      </c>
    </row>
    <row r="163" spans="1:3">
      <c r="A163" s="1">
        <v>162</v>
      </c>
      <c r="B163" s="1">
        <v>46</v>
      </c>
      <c r="C163" s="1">
        <v>3</v>
      </c>
    </row>
    <row r="164" spans="1:3">
      <c r="A164" s="1">
        <v>163</v>
      </c>
      <c r="B164" s="1">
        <v>35</v>
      </c>
      <c r="C164" s="1">
        <v>16</v>
      </c>
    </row>
    <row r="165" spans="1:3">
      <c r="A165" s="1">
        <v>164</v>
      </c>
      <c r="B165" s="1">
        <v>35</v>
      </c>
      <c r="C165" s="1">
        <v>13</v>
      </c>
    </row>
    <row r="166" spans="1:3">
      <c r="A166" s="1">
        <v>165</v>
      </c>
      <c r="B166" s="1">
        <v>47</v>
      </c>
      <c r="C166" s="1">
        <v>14</v>
      </c>
    </row>
    <row r="167" spans="1:3">
      <c r="A167" s="1">
        <v>166</v>
      </c>
      <c r="B167" s="1">
        <v>35</v>
      </c>
      <c r="C167" s="1">
        <v>15</v>
      </c>
    </row>
    <row r="168" spans="1:3">
      <c r="A168" s="1">
        <v>167</v>
      </c>
      <c r="B168" s="1">
        <v>95</v>
      </c>
      <c r="C168" s="1">
        <v>8</v>
      </c>
    </row>
    <row r="169" spans="1:3">
      <c r="A169" s="1">
        <v>168</v>
      </c>
      <c r="B169" s="1">
        <v>70</v>
      </c>
      <c r="C169" s="1">
        <v>5</v>
      </c>
    </row>
    <row r="170" spans="1:3">
      <c r="A170" s="1">
        <v>169</v>
      </c>
      <c r="B170" s="1">
        <v>35</v>
      </c>
      <c r="C170" s="1">
        <v>10</v>
      </c>
    </row>
    <row r="171" spans="1:3">
      <c r="A171" s="1">
        <v>170</v>
      </c>
      <c r="B171" s="1">
        <v>35</v>
      </c>
      <c r="C171" s="1">
        <v>9</v>
      </c>
    </row>
    <row r="172" spans="1:3">
      <c r="A172" s="1">
        <v>171</v>
      </c>
      <c r="B172" s="1">
        <v>35</v>
      </c>
      <c r="C172" s="1">
        <v>11</v>
      </c>
    </row>
    <row r="173" spans="1:3">
      <c r="A173" s="1">
        <v>172</v>
      </c>
      <c r="B173" s="1">
        <v>30</v>
      </c>
      <c r="C173" s="1">
        <v>22</v>
      </c>
    </row>
    <row r="174" spans="1:3">
      <c r="A174" s="1">
        <v>173</v>
      </c>
      <c r="B174" s="1">
        <v>22</v>
      </c>
      <c r="C174" s="1">
        <v>22</v>
      </c>
    </row>
    <row r="175" spans="1:3">
      <c r="A175" s="1">
        <v>174</v>
      </c>
      <c r="B175" s="1">
        <v>35</v>
      </c>
      <c r="C175" s="1">
        <v>22</v>
      </c>
    </row>
    <row r="176" spans="1:3">
      <c r="A176" s="1">
        <v>175</v>
      </c>
      <c r="B176" s="1">
        <v>70</v>
      </c>
      <c r="C176" s="1">
        <v>10</v>
      </c>
    </row>
    <row r="177" spans="1:3">
      <c r="A177" s="1">
        <v>176</v>
      </c>
      <c r="B177" s="1">
        <v>70</v>
      </c>
      <c r="C177" s="1">
        <v>13</v>
      </c>
    </row>
    <row r="178" spans="1:3">
      <c r="A178" s="1">
        <v>177</v>
      </c>
      <c r="B178" s="1">
        <v>19</v>
      </c>
      <c r="C178" s="1">
        <v>22</v>
      </c>
    </row>
    <row r="179" spans="1:3">
      <c r="A179" s="1">
        <v>178</v>
      </c>
      <c r="B179" s="1">
        <v>19</v>
      </c>
      <c r="C179" s="1">
        <v>22</v>
      </c>
    </row>
    <row r="180" spans="1:3">
      <c r="A180" s="1">
        <v>179</v>
      </c>
      <c r="B180" s="1">
        <v>38</v>
      </c>
      <c r="C180" s="1">
        <v>22</v>
      </c>
    </row>
    <row r="181" spans="1:3">
      <c r="A181" s="1">
        <v>180</v>
      </c>
      <c r="B181" s="1">
        <v>132</v>
      </c>
      <c r="C181" s="1">
        <v>22</v>
      </c>
    </row>
    <row r="182" spans="1:3">
      <c r="A182" s="1">
        <v>181</v>
      </c>
      <c r="B182" s="1">
        <v>65</v>
      </c>
      <c r="C182" s="1">
        <v>6</v>
      </c>
    </row>
    <row r="183" spans="1:3">
      <c r="A183" s="1">
        <v>182</v>
      </c>
      <c r="B183" s="1">
        <v>70</v>
      </c>
      <c r="C183" s="1">
        <v>1</v>
      </c>
    </row>
    <row r="184" spans="1:3">
      <c r="A184" s="1">
        <v>183</v>
      </c>
      <c r="B184" s="1">
        <v>35</v>
      </c>
      <c r="C184" s="1">
        <v>14</v>
      </c>
    </row>
    <row r="185" spans="1:3">
      <c r="A185" s="1">
        <v>184</v>
      </c>
      <c r="B185" s="1">
        <v>15</v>
      </c>
      <c r="C185" s="1">
        <v>16</v>
      </c>
    </row>
    <row r="186" spans="1:3">
      <c r="A186" s="1">
        <v>185</v>
      </c>
      <c r="B186" s="1">
        <v>76</v>
      </c>
      <c r="C186" s="1">
        <v>22</v>
      </c>
    </row>
    <row r="187" spans="1:3">
      <c r="A187" s="1">
        <v>186</v>
      </c>
      <c r="B187" s="1">
        <v>30</v>
      </c>
      <c r="C187" s="1">
        <v>2</v>
      </c>
    </row>
    <row r="188" spans="1:3">
      <c r="A188" s="1">
        <v>187</v>
      </c>
      <c r="B188" s="1">
        <v>22</v>
      </c>
      <c r="C188" s="1">
        <v>22</v>
      </c>
    </row>
    <row r="189" spans="1:3">
      <c r="A189" s="1">
        <v>188</v>
      </c>
      <c r="B189" s="1">
        <v>44</v>
      </c>
      <c r="C189" s="1">
        <v>22</v>
      </c>
    </row>
    <row r="190" spans="1:3">
      <c r="A190" s="1">
        <v>189</v>
      </c>
      <c r="B190" s="1">
        <v>11</v>
      </c>
      <c r="C190" s="1">
        <v>1</v>
      </c>
    </row>
    <row r="191" spans="1:3">
      <c r="A191" s="1">
        <v>190</v>
      </c>
      <c r="B191" s="1">
        <v>10</v>
      </c>
      <c r="C191" s="1">
        <v>2</v>
      </c>
    </row>
    <row r="192" spans="1:3">
      <c r="A192" s="1">
        <v>191</v>
      </c>
      <c r="B192" s="1">
        <v>42</v>
      </c>
      <c r="C192" s="1">
        <v>10</v>
      </c>
    </row>
    <row r="193" spans="1:3">
      <c r="A193" s="1">
        <v>192</v>
      </c>
      <c r="B193" s="1">
        <v>23</v>
      </c>
      <c r="C193" s="1">
        <v>13</v>
      </c>
    </row>
    <row r="194" spans="1:3">
      <c r="A194" s="1">
        <v>193</v>
      </c>
      <c r="B194" s="1">
        <v>19</v>
      </c>
      <c r="C194" s="1">
        <v>6</v>
      </c>
    </row>
    <row r="195" spans="1:3">
      <c r="A195" s="1">
        <v>194</v>
      </c>
      <c r="B195" s="1">
        <v>15</v>
      </c>
      <c r="C195" s="1">
        <v>1</v>
      </c>
    </row>
    <row r="196" spans="1:3">
      <c r="A196" s="1">
        <v>195</v>
      </c>
      <c r="B196" s="1">
        <v>31</v>
      </c>
      <c r="C196" s="1">
        <v>6</v>
      </c>
    </row>
    <row r="197" spans="1:3">
      <c r="A197" s="1">
        <v>196</v>
      </c>
      <c r="B197" s="1">
        <v>64</v>
      </c>
      <c r="C197" s="1">
        <v>13</v>
      </c>
    </row>
    <row r="198" spans="1:3">
      <c r="A198" s="1">
        <v>197</v>
      </c>
      <c r="B198" s="1">
        <v>30</v>
      </c>
      <c r="C198" s="1">
        <v>14</v>
      </c>
    </row>
    <row r="199" spans="1:3">
      <c r="A199" s="1">
        <v>198</v>
      </c>
      <c r="B199" s="1">
        <v>15</v>
      </c>
      <c r="C199" s="1">
        <v>22</v>
      </c>
    </row>
    <row r="200" spans="1:3">
      <c r="A200" s="1">
        <v>199</v>
      </c>
      <c r="B200" s="1">
        <v>38</v>
      </c>
      <c r="C200" s="1">
        <v>22</v>
      </c>
    </row>
    <row r="201" spans="1:3">
      <c r="A201" s="1">
        <v>200</v>
      </c>
      <c r="B201" s="1">
        <v>15</v>
      </c>
      <c r="C201" s="1">
        <v>7</v>
      </c>
    </row>
  </sheetData>
  <sortState ref="G2:G201">
    <sortCondition ref="G2:G20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Lobillo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Lobillo</dc:creator>
  <cp:lastModifiedBy>Juampa</cp:lastModifiedBy>
  <dcterms:created xsi:type="dcterms:W3CDTF">2013-08-18T02:27:41Z</dcterms:created>
  <dcterms:modified xsi:type="dcterms:W3CDTF">2013-08-22T02:28:03Z</dcterms:modified>
</cp:coreProperties>
</file>