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915" windowHeight="97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88" i="1" l="1"/>
  <c r="L88" i="1"/>
  <c r="M88" i="1"/>
  <c r="N88" i="1"/>
  <c r="O88" i="1"/>
  <c r="P88" i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76" i="1"/>
  <c r="J76" i="1" s="1"/>
  <c r="Q37" i="1"/>
  <c r="P37" i="1"/>
  <c r="O37" i="1"/>
  <c r="N37" i="1"/>
  <c r="M37" i="1"/>
  <c r="H37" i="1"/>
  <c r="G37" i="1"/>
  <c r="F37" i="1"/>
  <c r="E37" i="1"/>
  <c r="D37" i="1"/>
  <c r="C37" i="1"/>
  <c r="B37" i="1"/>
  <c r="Q36" i="1"/>
  <c r="P36" i="1"/>
  <c r="O36" i="1"/>
  <c r="N36" i="1"/>
  <c r="M36" i="1"/>
  <c r="H36" i="1"/>
  <c r="G36" i="1"/>
  <c r="F36" i="1"/>
  <c r="E36" i="1"/>
  <c r="D36" i="1"/>
  <c r="C36" i="1"/>
  <c r="B36" i="1"/>
  <c r="Q34" i="1"/>
  <c r="Q35" i="1" s="1"/>
  <c r="P34" i="1"/>
  <c r="P35" i="1" s="1"/>
  <c r="O34" i="1"/>
  <c r="O35" i="1" s="1"/>
  <c r="N34" i="1"/>
  <c r="N35" i="1" s="1"/>
  <c r="M34" i="1"/>
  <c r="M35" i="1" s="1"/>
  <c r="H34" i="1"/>
  <c r="H35" i="1" s="1"/>
  <c r="G34" i="1"/>
  <c r="G35" i="1" s="1"/>
  <c r="F34" i="1"/>
  <c r="F35" i="1" s="1"/>
  <c r="E34" i="1"/>
  <c r="E35" i="1" s="1"/>
  <c r="D34" i="1"/>
  <c r="D35" i="1" s="1"/>
  <c r="C34" i="1"/>
  <c r="C35" i="1" s="1"/>
  <c r="B34" i="1"/>
  <c r="B35" i="1" s="1"/>
  <c r="Q33" i="1"/>
  <c r="P33" i="1"/>
  <c r="O33" i="1"/>
  <c r="N33" i="1"/>
  <c r="M33" i="1"/>
  <c r="H33" i="1"/>
  <c r="G33" i="1"/>
  <c r="F33" i="1"/>
  <c r="E33" i="1"/>
  <c r="D33" i="1"/>
  <c r="C33" i="1"/>
  <c r="B33" i="1"/>
  <c r="Q32" i="1"/>
  <c r="P32" i="1"/>
  <c r="O32" i="1"/>
  <c r="N32" i="1"/>
  <c r="M32" i="1"/>
  <c r="H32" i="1"/>
  <c r="G32" i="1"/>
  <c r="F32" i="1"/>
  <c r="E32" i="1"/>
  <c r="D32" i="1"/>
  <c r="C32" i="1"/>
  <c r="B32" i="1"/>
  <c r="Q31" i="1"/>
  <c r="P31" i="1"/>
  <c r="O31" i="1"/>
  <c r="N31" i="1"/>
  <c r="M31" i="1"/>
  <c r="H31" i="1"/>
  <c r="G31" i="1"/>
  <c r="F31" i="1"/>
  <c r="E31" i="1"/>
  <c r="D31" i="1"/>
  <c r="C31" i="1"/>
  <c r="B31" i="1"/>
  <c r="N6" i="1"/>
  <c r="N7" i="1"/>
  <c r="N8" i="1"/>
  <c r="N9" i="1"/>
  <c r="N10" i="1"/>
  <c r="N11" i="1"/>
  <c r="N12" i="1"/>
  <c r="N13" i="1"/>
  <c r="N14" i="1"/>
  <c r="N15" i="1"/>
  <c r="N16" i="1"/>
  <c r="N5" i="1"/>
  <c r="N17" i="1" s="1"/>
  <c r="M6" i="1"/>
  <c r="M7" i="1"/>
  <c r="M8" i="1"/>
  <c r="M9" i="1"/>
  <c r="M10" i="1"/>
  <c r="M11" i="1"/>
  <c r="M12" i="1"/>
  <c r="M13" i="1"/>
  <c r="M14" i="1"/>
  <c r="M15" i="1"/>
  <c r="M16" i="1"/>
  <c r="M5" i="1"/>
  <c r="M17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5" i="1"/>
  <c r="B17" i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5" i="1"/>
  <c r="C20" i="1"/>
  <c r="D6" i="1"/>
  <c r="D7" i="1"/>
  <c r="D8" i="1"/>
  <c r="D9" i="1"/>
  <c r="D10" i="1"/>
  <c r="D11" i="1"/>
  <c r="D12" i="1"/>
  <c r="D13" i="1"/>
  <c r="D14" i="1"/>
  <c r="D15" i="1"/>
  <c r="D16" i="1"/>
  <c r="D5" i="1"/>
  <c r="C17" i="1"/>
  <c r="J88" i="1" l="1"/>
  <c r="I88" i="1"/>
  <c r="D17" i="1"/>
  <c r="G17" i="1"/>
  <c r="E17" i="1"/>
  <c r="F17" i="1"/>
  <c r="H5" i="1"/>
  <c r="H17" i="1" s="1"/>
</calcChain>
</file>

<file path=xl/sharedStrings.xml><?xml version="1.0" encoding="utf-8"?>
<sst xmlns="http://schemas.openxmlformats.org/spreadsheetml/2006/main" count="59" uniqueCount="31">
  <si>
    <t>i</t>
  </si>
  <si>
    <t>x</t>
  </si>
  <si>
    <t>y</t>
  </si>
  <si>
    <t>s x</t>
  </si>
  <si>
    <t>x^2</t>
  </si>
  <si>
    <t>s x^2</t>
  </si>
  <si>
    <t>s x^3</t>
  </si>
  <si>
    <t>x^3</t>
  </si>
  <si>
    <t>s x^4</t>
  </si>
  <si>
    <t>x^4</t>
  </si>
  <si>
    <t>s y</t>
  </si>
  <si>
    <t>ln(y)</t>
  </si>
  <si>
    <t>ln(y).x</t>
  </si>
  <si>
    <t>1/y</t>
  </si>
  <si>
    <t>x/y</t>
  </si>
  <si>
    <t>s ln(y)</t>
  </si>
  <si>
    <t>s ln(y)x</t>
  </si>
  <si>
    <t>Columna1</t>
  </si>
  <si>
    <t>Columna2</t>
  </si>
  <si>
    <t>Columna3</t>
  </si>
  <si>
    <t>Columna4</t>
  </si>
  <si>
    <t>Columna5</t>
  </si>
  <si>
    <t>Columna6</t>
  </si>
  <si>
    <t>Columna7</t>
  </si>
  <si>
    <t>suma</t>
  </si>
  <si>
    <t>∑</t>
  </si>
  <si>
    <t>x.y</t>
  </si>
  <si>
    <t>(x^2)*y</t>
  </si>
  <si>
    <t>Columna62</t>
  </si>
  <si>
    <t>Columna63</t>
  </si>
  <si>
    <t>sads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</si>
</sst>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sz val="12"/>
      <color theme="3"/>
      <name val="Times New Roman"/>
      <family val="1"/>
    </font>
    <font>
      <sz val="12"/>
      <color rgb="FF1F497D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497D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nube de puntos</c:v>
          </c:tx>
          <c:spPr>
            <a:ln w="28575">
              <a:noFill/>
            </a:ln>
          </c:spPr>
          <c:xVal>
            <c:numRef>
              <c:f>Hoja1!$B$5:$B$16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1.3</c:v>
                </c:pt>
                <c:pt idx="3">
                  <c:v>2.2000000000000002</c:v>
                </c:pt>
                <c:pt idx="4">
                  <c:v>2.9</c:v>
                </c:pt>
                <c:pt idx="5">
                  <c:v>3.5</c:v>
                </c:pt>
                <c:pt idx="6">
                  <c:v>3.9</c:v>
                </c:pt>
                <c:pt idx="7">
                  <c:v>4.4000000000000004</c:v>
                </c:pt>
                <c:pt idx="8">
                  <c:v>5.0999999999999996</c:v>
                </c:pt>
                <c:pt idx="9">
                  <c:v>5.8</c:v>
                </c:pt>
                <c:pt idx="10">
                  <c:v>6.2</c:v>
                </c:pt>
                <c:pt idx="11">
                  <c:v>6.6</c:v>
                </c:pt>
              </c:numCache>
            </c:numRef>
          </c:xVal>
          <c:yVal>
            <c:numRef>
              <c:f>Hoja1!$C$5:$C$16</c:f>
              <c:numCache>
                <c:formatCode>General</c:formatCode>
                <c:ptCount val="12"/>
                <c:pt idx="0">
                  <c:v>3.3450000000000002</c:v>
                </c:pt>
                <c:pt idx="1">
                  <c:v>3.6019999999999999</c:v>
                </c:pt>
                <c:pt idx="2">
                  <c:v>3.8620000000000001</c:v>
                </c:pt>
                <c:pt idx="3">
                  <c:v>4.327</c:v>
                </c:pt>
                <c:pt idx="4">
                  <c:v>4.952</c:v>
                </c:pt>
                <c:pt idx="5">
                  <c:v>5.4329999999999998</c:v>
                </c:pt>
                <c:pt idx="6">
                  <c:v>5.9850000000000003</c:v>
                </c:pt>
                <c:pt idx="7">
                  <c:v>6.5339999999999998</c:v>
                </c:pt>
                <c:pt idx="8">
                  <c:v>7.5670000000000002</c:v>
                </c:pt>
                <c:pt idx="9">
                  <c:v>9.4450000000000003</c:v>
                </c:pt>
                <c:pt idx="10">
                  <c:v>10.98</c:v>
                </c:pt>
                <c:pt idx="11">
                  <c:v>12.79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4608"/>
        <c:axId val="49203072"/>
      </c:scatterChart>
      <c:valAx>
        <c:axId val="49204608"/>
        <c:scaling>
          <c:orientation val="minMax"/>
          <c:max val="1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03072"/>
        <c:crosses val="autoZero"/>
        <c:crossBetween val="midCat"/>
      </c:valAx>
      <c:valAx>
        <c:axId val="492030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y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0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671511</xdr:colOff>
      <xdr:row>2</xdr:row>
      <xdr:rowOff>38100</xdr:rowOff>
    </xdr:from>
    <xdr:to>
      <xdr:col>24</xdr:col>
      <xdr:colOff>571500</xdr:colOff>
      <xdr:row>30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</xdr:col>
      <xdr:colOff>123825</xdr:colOff>
      <xdr:row>63</xdr:row>
      <xdr:rowOff>180975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123825</xdr:colOff>
      <xdr:row>63</xdr:row>
      <xdr:rowOff>180975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63</xdr:row>
      <xdr:rowOff>0</xdr:rowOff>
    </xdr:from>
    <xdr:to>
      <xdr:col>3</xdr:col>
      <xdr:colOff>200025</xdr:colOff>
      <xdr:row>63</xdr:row>
      <xdr:rowOff>180975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63</xdr:row>
      <xdr:rowOff>0</xdr:rowOff>
    </xdr:from>
    <xdr:to>
      <xdr:col>4</xdr:col>
      <xdr:colOff>200025</xdr:colOff>
      <xdr:row>63</xdr:row>
      <xdr:rowOff>180975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</xdr:row>
      <xdr:rowOff>0</xdr:rowOff>
    </xdr:from>
    <xdr:to>
      <xdr:col>5</xdr:col>
      <xdr:colOff>200025</xdr:colOff>
      <xdr:row>63</xdr:row>
      <xdr:rowOff>180975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123825</xdr:colOff>
      <xdr:row>50</xdr:row>
      <xdr:rowOff>180975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123825</xdr:colOff>
      <xdr:row>50</xdr:row>
      <xdr:rowOff>180975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3</xdr:col>
      <xdr:colOff>200025</xdr:colOff>
      <xdr:row>50</xdr:row>
      <xdr:rowOff>180975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976312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50</xdr:row>
      <xdr:rowOff>0</xdr:rowOff>
    </xdr:from>
    <xdr:to>
      <xdr:col>4</xdr:col>
      <xdr:colOff>200025</xdr:colOff>
      <xdr:row>50</xdr:row>
      <xdr:rowOff>180975</xdr:rowOff>
    </xdr:to>
    <xdr:pic>
      <xdr:nvPicPr>
        <xdr:cNvPr id="12" name="11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976312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50</xdr:row>
      <xdr:rowOff>0</xdr:rowOff>
    </xdr:from>
    <xdr:to>
      <xdr:col>5</xdr:col>
      <xdr:colOff>200025</xdr:colOff>
      <xdr:row>50</xdr:row>
      <xdr:rowOff>180975</xdr:rowOff>
    </xdr:to>
    <xdr:pic>
      <xdr:nvPicPr>
        <xdr:cNvPr id="13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976312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51:N64" totalsRowShown="0" dataDxfId="5" headerRowBorderDxfId="4" tableBorderDxfId="16">
  <autoFilter ref="A51:N64"/>
  <tableColumns count="14">
    <tableColumn id="1" name="i" dataDxfId="15"/>
    <tableColumn id="2" name="Columna1" dataDxfId="14"/>
    <tableColumn id="3" name="Columna2" dataDxfId="13"/>
    <tableColumn id="4" name="Columna3" dataDxfId="12"/>
    <tableColumn id="5" name="Columna4" dataDxfId="11"/>
    <tableColumn id="6" name="Columna5" dataDxfId="10"/>
    <tableColumn id="7" name="ln(y)" dataDxfId="9"/>
    <tableColumn id="8" name="ln(y).x" dataDxfId="8"/>
    <tableColumn id="12" name="Columna7" dataDxfId="2"/>
    <tableColumn id="11" name="Columna6" dataDxfId="3"/>
    <tableColumn id="14" name="Columna63" dataDxfId="0"/>
    <tableColumn id="13" name="Columna62" dataDxfId="1"/>
    <tableColumn id="9" name="1/y" dataDxfId="7"/>
    <tableColumn id="10" name="x/y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8"/>
  <sheetViews>
    <sheetView tabSelected="1" topLeftCell="D69" workbookViewId="0">
      <selection activeCell="S73" sqref="S73"/>
    </sheetView>
  </sheetViews>
  <sheetFormatPr baseColWidth="10" defaultRowHeight="15" x14ac:dyDescent="0.25"/>
  <cols>
    <col min="1" max="4" width="12.7109375" customWidth="1"/>
    <col min="5" max="5" width="4.140625" customWidth="1"/>
    <col min="6" max="6" width="7.28515625" customWidth="1"/>
    <col min="7" max="7" width="8" customWidth="1"/>
    <col min="8" max="9" width="8.7109375" customWidth="1"/>
    <col min="10" max="13" width="12.7109375" customWidth="1"/>
    <col min="14" max="14" width="13.85546875" customWidth="1"/>
  </cols>
  <sheetData>
    <row r="4" spans="1:14" ht="15.75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7</v>
      </c>
      <c r="F4" s="1" t="s">
        <v>9</v>
      </c>
      <c r="G4" s="1" t="s">
        <v>11</v>
      </c>
      <c r="H4" s="1" t="s">
        <v>12</v>
      </c>
      <c r="I4" s="1"/>
      <c r="J4" s="1"/>
      <c r="K4" s="1"/>
      <c r="L4" s="1"/>
      <c r="M4" s="2" t="s">
        <v>13</v>
      </c>
      <c r="N4" s="2" t="s">
        <v>14</v>
      </c>
    </row>
    <row r="5" spans="1:14" ht="15.75" x14ac:dyDescent="0.25">
      <c r="A5" s="1">
        <v>1</v>
      </c>
      <c r="B5" s="2">
        <v>0.1</v>
      </c>
      <c r="C5" s="2">
        <v>3.3450000000000002</v>
      </c>
      <c r="D5" s="2">
        <f>B5^2</f>
        <v>1.0000000000000002E-2</v>
      </c>
      <c r="E5" s="2">
        <f>B5^3</f>
        <v>1.0000000000000002E-3</v>
      </c>
      <c r="F5" s="2">
        <f>B5^4</f>
        <v>1.0000000000000005E-4</v>
      </c>
      <c r="G5" s="2">
        <f>LN(C5)</f>
        <v>1.2074666935801919</v>
      </c>
      <c r="H5" s="2">
        <f>G5*B5</f>
        <v>0.1207466693580192</v>
      </c>
      <c r="I5" s="2"/>
      <c r="J5" s="2"/>
      <c r="K5" s="2"/>
      <c r="L5" s="2"/>
      <c r="M5" s="2">
        <f>1/C5</f>
        <v>0.29895366218236169</v>
      </c>
      <c r="N5" s="2">
        <f>B5/C5</f>
        <v>2.9895366218236172E-2</v>
      </c>
    </row>
    <row r="6" spans="1:14" ht="15.75" x14ac:dyDescent="0.25">
      <c r="A6" s="1">
        <v>2</v>
      </c>
      <c r="B6" s="2">
        <v>0.7</v>
      </c>
      <c r="C6" s="2">
        <v>3.6019999999999999</v>
      </c>
      <c r="D6" s="2">
        <f t="shared" ref="D6:D16" si="0">B6^2</f>
        <v>0.48999999999999994</v>
      </c>
      <c r="E6" s="2">
        <f t="shared" ref="E6:E16" si="1">B6^3</f>
        <v>0.34299999999999992</v>
      </c>
      <c r="F6" s="2">
        <f t="shared" ref="F6:F16" si="2">B6^4</f>
        <v>0.24009999999999992</v>
      </c>
      <c r="G6" s="2">
        <f t="shared" ref="G6:G16" si="3">LN(C6)</f>
        <v>1.2814892467537642</v>
      </c>
      <c r="H6" s="2">
        <f t="shared" ref="H6:H16" si="4">G6*B6</f>
        <v>0.89704247272763482</v>
      </c>
      <c r="I6" s="2"/>
      <c r="J6" s="2"/>
      <c r="K6" s="2"/>
      <c r="L6" s="2"/>
      <c r="M6" s="2">
        <f t="shared" ref="M6:M16" si="5">1/C6</f>
        <v>0.27762354247640203</v>
      </c>
      <c r="N6" s="2">
        <f t="shared" ref="N6:N16" si="6">B6/C6</f>
        <v>0.19433647973348139</v>
      </c>
    </row>
    <row r="7" spans="1:14" ht="15.75" x14ac:dyDescent="0.25">
      <c r="A7" s="1">
        <v>3</v>
      </c>
      <c r="B7" s="2">
        <v>1.3</v>
      </c>
      <c r="C7" s="2">
        <v>3.8620000000000001</v>
      </c>
      <c r="D7" s="2">
        <f t="shared" si="0"/>
        <v>1.6900000000000002</v>
      </c>
      <c r="E7" s="2">
        <f t="shared" si="1"/>
        <v>2.1970000000000005</v>
      </c>
      <c r="F7" s="2">
        <f t="shared" si="2"/>
        <v>2.8561000000000005</v>
      </c>
      <c r="G7" s="2">
        <f t="shared" si="3"/>
        <v>1.3511851840063227</v>
      </c>
      <c r="H7" s="2">
        <f t="shared" si="4"/>
        <v>1.7565407392082195</v>
      </c>
      <c r="I7" s="2"/>
      <c r="J7" s="2"/>
      <c r="K7" s="2"/>
      <c r="L7" s="2"/>
      <c r="M7" s="2">
        <f t="shared" si="5"/>
        <v>0.25893319523562919</v>
      </c>
      <c r="N7" s="2">
        <f t="shared" si="6"/>
        <v>0.33661315380631796</v>
      </c>
    </row>
    <row r="8" spans="1:14" ht="15.75" x14ac:dyDescent="0.25">
      <c r="A8" s="1">
        <v>4</v>
      </c>
      <c r="B8" s="2">
        <v>2.2000000000000002</v>
      </c>
      <c r="C8" s="2">
        <v>4.327</v>
      </c>
      <c r="D8" s="2">
        <f t="shared" si="0"/>
        <v>4.8400000000000007</v>
      </c>
      <c r="E8" s="2">
        <f t="shared" si="1"/>
        <v>10.648000000000003</v>
      </c>
      <c r="F8" s="2">
        <f t="shared" si="2"/>
        <v>23.425600000000006</v>
      </c>
      <c r="G8" s="2">
        <f t="shared" si="3"/>
        <v>1.4648744612427478</v>
      </c>
      <c r="H8" s="2">
        <f t="shared" si="4"/>
        <v>3.2227238147340453</v>
      </c>
      <c r="I8" s="2"/>
      <c r="J8" s="2"/>
      <c r="K8" s="2"/>
      <c r="L8" s="2"/>
      <c r="M8" s="2">
        <f t="shared" si="5"/>
        <v>0.23110700254217703</v>
      </c>
      <c r="N8" s="2">
        <f t="shared" si="6"/>
        <v>0.50843540559278955</v>
      </c>
    </row>
    <row r="9" spans="1:14" ht="15.75" x14ac:dyDescent="0.25">
      <c r="A9" s="1">
        <v>5</v>
      </c>
      <c r="B9" s="2">
        <v>2.9</v>
      </c>
      <c r="C9" s="2">
        <v>4.952</v>
      </c>
      <c r="D9" s="2">
        <f t="shared" si="0"/>
        <v>8.41</v>
      </c>
      <c r="E9" s="2">
        <f t="shared" si="1"/>
        <v>24.388999999999999</v>
      </c>
      <c r="F9" s="2">
        <f t="shared" si="2"/>
        <v>70.728099999999998</v>
      </c>
      <c r="G9" s="2">
        <f t="shared" si="3"/>
        <v>1.5997915353822949</v>
      </c>
      <c r="H9" s="2">
        <f t="shared" si="4"/>
        <v>4.6393954526086549</v>
      </c>
      <c r="I9" s="2"/>
      <c r="J9" s="2"/>
      <c r="K9" s="2"/>
      <c r="L9" s="2"/>
      <c r="M9" s="2">
        <f t="shared" si="5"/>
        <v>0.20193861066235866</v>
      </c>
      <c r="N9" s="2">
        <f t="shared" si="6"/>
        <v>0.58562197092084001</v>
      </c>
    </row>
    <row r="10" spans="1:14" ht="15.75" x14ac:dyDescent="0.25">
      <c r="A10" s="1">
        <v>6</v>
      </c>
      <c r="B10" s="2">
        <v>3.5</v>
      </c>
      <c r="C10" s="2">
        <v>5.4329999999999998</v>
      </c>
      <c r="D10" s="2">
        <f t="shared" si="0"/>
        <v>12.25</v>
      </c>
      <c r="E10" s="2">
        <f t="shared" si="1"/>
        <v>42.875</v>
      </c>
      <c r="F10" s="2">
        <f t="shared" si="2"/>
        <v>150.0625</v>
      </c>
      <c r="G10" s="2">
        <f t="shared" si="3"/>
        <v>1.6924914675693861</v>
      </c>
      <c r="H10" s="2">
        <f t="shared" si="4"/>
        <v>5.9237201364928511</v>
      </c>
      <c r="I10" s="2"/>
      <c r="J10" s="2"/>
      <c r="K10" s="2"/>
      <c r="L10" s="2"/>
      <c r="M10" s="2">
        <f t="shared" si="5"/>
        <v>0.18406037180195103</v>
      </c>
      <c r="N10" s="2">
        <f t="shared" si="6"/>
        <v>0.64421130130682869</v>
      </c>
    </row>
    <row r="11" spans="1:14" ht="15.75" x14ac:dyDescent="0.25">
      <c r="A11" s="1">
        <v>7</v>
      </c>
      <c r="B11" s="2">
        <v>3.9</v>
      </c>
      <c r="C11" s="2">
        <v>5.9850000000000003</v>
      </c>
      <c r="D11" s="2">
        <f t="shared" si="0"/>
        <v>15.209999999999999</v>
      </c>
      <c r="E11" s="2">
        <f t="shared" si="1"/>
        <v>59.318999999999996</v>
      </c>
      <c r="F11" s="2">
        <f t="shared" si="2"/>
        <v>231.34409999999997</v>
      </c>
      <c r="G11" s="2">
        <f t="shared" si="3"/>
        <v>1.7892563390099365</v>
      </c>
      <c r="H11" s="2">
        <f t="shared" si="4"/>
        <v>6.9780997221387526</v>
      </c>
      <c r="I11" s="2"/>
      <c r="J11" s="2"/>
      <c r="K11" s="2"/>
      <c r="L11" s="2"/>
      <c r="M11" s="2">
        <f t="shared" si="5"/>
        <v>0.16708437761069339</v>
      </c>
      <c r="N11" s="2">
        <f t="shared" si="6"/>
        <v>0.65162907268170422</v>
      </c>
    </row>
    <row r="12" spans="1:14" ht="15.75" x14ac:dyDescent="0.25">
      <c r="A12" s="1">
        <v>8</v>
      </c>
      <c r="B12" s="2">
        <v>4.4000000000000004</v>
      </c>
      <c r="C12" s="2">
        <v>6.5339999999999998</v>
      </c>
      <c r="D12" s="2">
        <f t="shared" si="0"/>
        <v>19.360000000000003</v>
      </c>
      <c r="E12" s="2">
        <f t="shared" si="1"/>
        <v>85.184000000000026</v>
      </c>
      <c r="F12" s="2">
        <f t="shared" si="2"/>
        <v>374.8096000000001</v>
      </c>
      <c r="G12" s="2">
        <f t="shared" si="3"/>
        <v>1.8770193131788784</v>
      </c>
      <c r="H12" s="2">
        <f t="shared" si="4"/>
        <v>8.2588849779870657</v>
      </c>
      <c r="I12" s="2"/>
      <c r="J12" s="2"/>
      <c r="K12" s="2"/>
      <c r="L12" s="2"/>
      <c r="M12" s="2">
        <f t="shared" si="5"/>
        <v>0.15304560759106214</v>
      </c>
      <c r="N12" s="2">
        <f t="shared" si="6"/>
        <v>0.67340067340067344</v>
      </c>
    </row>
    <row r="13" spans="1:14" ht="15.75" x14ac:dyDescent="0.25">
      <c r="A13" s="1">
        <v>9</v>
      </c>
      <c r="B13" s="2">
        <v>5.0999999999999996</v>
      </c>
      <c r="C13" s="2">
        <v>7.5670000000000002</v>
      </c>
      <c r="D13" s="2">
        <f t="shared" si="0"/>
        <v>26.009999999999998</v>
      </c>
      <c r="E13" s="2">
        <f t="shared" si="1"/>
        <v>132.65099999999998</v>
      </c>
      <c r="F13" s="2">
        <f t="shared" si="2"/>
        <v>676.52009999999984</v>
      </c>
      <c r="G13" s="2">
        <f t="shared" si="3"/>
        <v>2.0237966877123847</v>
      </c>
      <c r="H13" s="2">
        <f t="shared" si="4"/>
        <v>10.321363107333161</v>
      </c>
      <c r="I13" s="2"/>
      <c r="J13" s="2"/>
      <c r="K13" s="2"/>
      <c r="L13" s="2"/>
      <c r="M13" s="2">
        <f t="shared" si="5"/>
        <v>0.13215276860050218</v>
      </c>
      <c r="N13" s="2">
        <f t="shared" si="6"/>
        <v>0.67397911986256109</v>
      </c>
    </row>
    <row r="14" spans="1:14" ht="15.75" x14ac:dyDescent="0.25">
      <c r="A14" s="1">
        <v>10</v>
      </c>
      <c r="B14" s="2">
        <v>5.8</v>
      </c>
      <c r="C14" s="2">
        <v>9.4450000000000003</v>
      </c>
      <c r="D14" s="2">
        <f t="shared" si="0"/>
        <v>33.64</v>
      </c>
      <c r="E14" s="2">
        <f t="shared" si="1"/>
        <v>195.11199999999999</v>
      </c>
      <c r="F14" s="2">
        <f t="shared" si="2"/>
        <v>1131.6496</v>
      </c>
      <c r="G14" s="2">
        <f t="shared" si="3"/>
        <v>2.2454855009534729</v>
      </c>
      <c r="H14" s="2">
        <f t="shared" si="4"/>
        <v>13.023815905530142</v>
      </c>
      <c r="I14" s="2"/>
      <c r="J14" s="2"/>
      <c r="K14" s="2"/>
      <c r="L14" s="2"/>
      <c r="M14" s="2">
        <f t="shared" si="5"/>
        <v>0.10587612493382742</v>
      </c>
      <c r="N14" s="2">
        <f t="shared" si="6"/>
        <v>0.61408152461619903</v>
      </c>
    </row>
    <row r="15" spans="1:14" ht="15.75" x14ac:dyDescent="0.25">
      <c r="A15" s="1">
        <v>11</v>
      </c>
      <c r="B15" s="2">
        <v>6.2</v>
      </c>
      <c r="C15" s="2">
        <v>10.98</v>
      </c>
      <c r="D15" s="2">
        <f t="shared" si="0"/>
        <v>38.440000000000005</v>
      </c>
      <c r="E15" s="2">
        <f t="shared" si="1"/>
        <v>238.32800000000003</v>
      </c>
      <c r="F15" s="2">
        <f t="shared" si="2"/>
        <v>1477.6336000000003</v>
      </c>
      <c r="G15" s="2">
        <f t="shared" si="3"/>
        <v>2.3960754360813845</v>
      </c>
      <c r="H15" s="2">
        <f t="shared" si="4"/>
        <v>14.855667703704585</v>
      </c>
      <c r="I15" s="2"/>
      <c r="J15" s="2"/>
      <c r="K15" s="2"/>
      <c r="L15" s="2"/>
      <c r="M15" s="2">
        <f t="shared" si="5"/>
        <v>9.107468123861566E-2</v>
      </c>
      <c r="N15" s="2">
        <f t="shared" si="6"/>
        <v>0.56466302367941712</v>
      </c>
    </row>
    <row r="16" spans="1:14" ht="15.75" x14ac:dyDescent="0.25">
      <c r="A16" s="1">
        <v>12</v>
      </c>
      <c r="B16" s="2">
        <v>6.6</v>
      </c>
      <c r="C16" s="2">
        <v>12.79</v>
      </c>
      <c r="D16" s="2">
        <f t="shared" si="0"/>
        <v>43.559999999999995</v>
      </c>
      <c r="E16" s="2">
        <f t="shared" si="1"/>
        <v>287.49599999999998</v>
      </c>
      <c r="F16" s="2">
        <f t="shared" si="2"/>
        <v>1897.4735999999996</v>
      </c>
      <c r="G16" s="2">
        <f t="shared" si="3"/>
        <v>2.5486636155907512</v>
      </c>
      <c r="H16" s="2">
        <f t="shared" si="4"/>
        <v>16.821179862898958</v>
      </c>
      <c r="I16" s="2"/>
      <c r="J16" s="2"/>
      <c r="K16" s="2"/>
      <c r="L16" s="2"/>
      <c r="M16" s="2">
        <f t="shared" si="5"/>
        <v>7.8186082877247862E-2</v>
      </c>
      <c r="N16" s="2">
        <f t="shared" si="6"/>
        <v>0.51602814698983579</v>
      </c>
    </row>
    <row r="17" spans="1:17" ht="15.75" x14ac:dyDescent="0.25">
      <c r="A17" s="1" t="s">
        <v>24</v>
      </c>
      <c r="B17" s="2">
        <f>SUM(C5:C16)</f>
        <v>78.822000000000003</v>
      </c>
      <c r="C17" s="2">
        <f>SUM(B5:B16)</f>
        <v>42.7</v>
      </c>
      <c r="D17" s="2">
        <f>SUM(D5:D16)</f>
        <v>203.91000000000003</v>
      </c>
      <c r="E17" s="1">
        <f>SUM(E5:E16)</f>
        <v>1078.5430000000001</v>
      </c>
      <c r="F17" s="2">
        <f>SUM(F5:F16)</f>
        <v>6036.7430999999997</v>
      </c>
      <c r="G17" s="2">
        <f>SUM(G5:G16)</f>
        <v>21.47759548106152</v>
      </c>
      <c r="H17" s="2">
        <f>SUM(H5:H16)</f>
        <v>86.819180564722089</v>
      </c>
      <c r="I17" s="2"/>
      <c r="J17" s="2"/>
      <c r="K17" s="2"/>
      <c r="L17" s="2"/>
      <c r="M17" s="1">
        <f>SUM(M5:M16)</f>
        <v>2.1800360277528283</v>
      </c>
      <c r="N17" s="2">
        <f>SUM(N5:N16)</f>
        <v>5.9928952388088845</v>
      </c>
    </row>
    <row r="18" spans="1:17" x14ac:dyDescent="0.25">
      <c r="A18" t="s">
        <v>10</v>
      </c>
    </row>
    <row r="19" spans="1:17" x14ac:dyDescent="0.25">
      <c r="A19" t="s">
        <v>3</v>
      </c>
    </row>
    <row r="20" spans="1:17" x14ac:dyDescent="0.25">
      <c r="A20" t="s">
        <v>5</v>
      </c>
      <c r="C20">
        <f>SUMSQ(B5:B16)</f>
        <v>203.91000000000003</v>
      </c>
    </row>
    <row r="21" spans="1:17" x14ac:dyDescent="0.25">
      <c r="A21" t="s">
        <v>6</v>
      </c>
    </row>
    <row r="22" spans="1:17" x14ac:dyDescent="0.25">
      <c r="A22" t="s">
        <v>8</v>
      </c>
    </row>
    <row r="23" spans="1:17" x14ac:dyDescent="0.25">
      <c r="A23" t="s">
        <v>15</v>
      </c>
    </row>
    <row r="24" spans="1:17" x14ac:dyDescent="0.25">
      <c r="A24" t="s">
        <v>16</v>
      </c>
    </row>
    <row r="28" spans="1:17" ht="15.75" x14ac:dyDescent="0.25">
      <c r="A28" s="1" t="s">
        <v>0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/>
      <c r="J28" s="1"/>
      <c r="K28" s="1"/>
      <c r="L28" s="1"/>
      <c r="M28" s="1">
        <v>8</v>
      </c>
      <c r="N28" s="1">
        <v>9</v>
      </c>
      <c r="O28" s="1">
        <v>10</v>
      </c>
      <c r="P28" s="1">
        <v>11</v>
      </c>
      <c r="Q28" s="1">
        <v>12</v>
      </c>
    </row>
    <row r="29" spans="1:17" ht="15.75" x14ac:dyDescent="0.25">
      <c r="A29" s="1" t="s">
        <v>1</v>
      </c>
      <c r="B29" s="2">
        <v>0.1</v>
      </c>
      <c r="C29" s="2">
        <v>0.7</v>
      </c>
      <c r="D29" s="2">
        <v>1.3</v>
      </c>
      <c r="E29" s="2">
        <v>2.2000000000000002</v>
      </c>
      <c r="F29" s="2">
        <v>2.9</v>
      </c>
      <c r="G29" s="2">
        <v>3.5</v>
      </c>
      <c r="H29" s="2">
        <v>3.9</v>
      </c>
      <c r="I29" s="2"/>
      <c r="J29" s="2"/>
      <c r="K29" s="2"/>
      <c r="L29" s="2"/>
      <c r="M29" s="2">
        <v>4.4000000000000004</v>
      </c>
      <c r="N29" s="2">
        <v>5.0999999999999996</v>
      </c>
      <c r="O29" s="2">
        <v>5.8</v>
      </c>
      <c r="P29" s="2">
        <v>6.2</v>
      </c>
      <c r="Q29" s="2">
        <v>6.6</v>
      </c>
    </row>
    <row r="30" spans="1:17" ht="15.75" x14ac:dyDescent="0.25">
      <c r="A30" s="1" t="s">
        <v>2</v>
      </c>
      <c r="B30" s="2">
        <v>3.3450000000000002</v>
      </c>
      <c r="C30" s="2">
        <v>3.6019999999999999</v>
      </c>
      <c r="D30" s="2">
        <v>3.8620000000000001</v>
      </c>
      <c r="E30" s="2">
        <v>4.327</v>
      </c>
      <c r="F30" s="2">
        <v>4.952</v>
      </c>
      <c r="G30" s="2">
        <v>5.4329999999999998</v>
      </c>
      <c r="H30" s="2">
        <v>5.9850000000000003</v>
      </c>
      <c r="I30" s="2"/>
      <c r="J30" s="2"/>
      <c r="K30" s="2"/>
      <c r="L30" s="2"/>
      <c r="M30" s="2">
        <v>6.5339999999999998</v>
      </c>
      <c r="N30" s="2">
        <v>7.5670000000000002</v>
      </c>
      <c r="O30" s="2">
        <v>9.4450000000000003</v>
      </c>
      <c r="P30" s="2">
        <v>10.98</v>
      </c>
      <c r="Q30" s="2">
        <v>12.79</v>
      </c>
    </row>
    <row r="31" spans="1:17" ht="15.75" x14ac:dyDescent="0.25">
      <c r="A31" s="1" t="s">
        <v>4</v>
      </c>
      <c r="B31" s="2">
        <f>B29^2</f>
        <v>1.0000000000000002E-2</v>
      </c>
      <c r="C31" s="2">
        <f>C29^2</f>
        <v>0.48999999999999994</v>
      </c>
      <c r="D31" s="2">
        <f>D29^2</f>
        <v>1.6900000000000002</v>
      </c>
      <c r="E31" s="2">
        <f>E29^2</f>
        <v>4.8400000000000007</v>
      </c>
      <c r="F31" s="2">
        <f>F29^2</f>
        <v>8.41</v>
      </c>
      <c r="G31" s="2">
        <f>G29^2</f>
        <v>12.25</v>
      </c>
      <c r="H31" s="2">
        <f>H29^2</f>
        <v>15.209999999999999</v>
      </c>
      <c r="I31" s="2"/>
      <c r="J31" s="2"/>
      <c r="K31" s="2"/>
      <c r="L31" s="2"/>
      <c r="M31" s="2">
        <f>M29^2</f>
        <v>19.360000000000003</v>
      </c>
      <c r="N31" s="2">
        <f>N29^2</f>
        <v>26.009999999999998</v>
      </c>
      <c r="O31" s="2">
        <f>O29^2</f>
        <v>33.64</v>
      </c>
      <c r="P31" s="2">
        <f>P29^2</f>
        <v>38.440000000000005</v>
      </c>
      <c r="Q31" s="2">
        <f>Q29^2</f>
        <v>43.559999999999995</v>
      </c>
    </row>
    <row r="32" spans="1:17" ht="15.75" x14ac:dyDescent="0.25">
      <c r="A32" s="1" t="s">
        <v>7</v>
      </c>
      <c r="B32" s="2">
        <f>B29^3</f>
        <v>1.0000000000000002E-3</v>
      </c>
      <c r="C32" s="2">
        <f>C29^3</f>
        <v>0.34299999999999992</v>
      </c>
      <c r="D32" s="2">
        <f>D29^3</f>
        <v>2.1970000000000005</v>
      </c>
      <c r="E32" s="2">
        <f>E29^3</f>
        <v>10.648000000000003</v>
      </c>
      <c r="F32" s="2">
        <f>F29^3</f>
        <v>24.388999999999999</v>
      </c>
      <c r="G32" s="2">
        <f>G29^3</f>
        <v>42.875</v>
      </c>
      <c r="H32" s="2">
        <f>H29^3</f>
        <v>59.318999999999996</v>
      </c>
      <c r="I32" s="2"/>
      <c r="J32" s="2"/>
      <c r="K32" s="2"/>
      <c r="L32" s="2"/>
      <c r="M32" s="2">
        <f>M29^3</f>
        <v>85.184000000000026</v>
      </c>
      <c r="N32" s="2">
        <f>N29^3</f>
        <v>132.65099999999998</v>
      </c>
      <c r="O32" s="2">
        <f>O29^3</f>
        <v>195.11199999999999</v>
      </c>
      <c r="P32" s="2">
        <f>P29^3</f>
        <v>238.32800000000003</v>
      </c>
      <c r="Q32" s="2">
        <f>Q29^3</f>
        <v>287.49599999999998</v>
      </c>
    </row>
    <row r="33" spans="1:17" ht="15.75" x14ac:dyDescent="0.25">
      <c r="A33" s="1" t="s">
        <v>9</v>
      </c>
      <c r="B33" s="2">
        <f>B29^4</f>
        <v>1.0000000000000005E-4</v>
      </c>
      <c r="C33" s="2">
        <f>C29^4</f>
        <v>0.24009999999999992</v>
      </c>
      <c r="D33" s="2">
        <f>D29^4</f>
        <v>2.8561000000000005</v>
      </c>
      <c r="E33" s="2">
        <f>E29^4</f>
        <v>23.425600000000006</v>
      </c>
      <c r="F33" s="2">
        <f>F29^4</f>
        <v>70.728099999999998</v>
      </c>
      <c r="G33" s="2">
        <f>G29^4</f>
        <v>150.0625</v>
      </c>
      <c r="H33" s="2">
        <f>H29^4</f>
        <v>231.34409999999997</v>
      </c>
      <c r="I33" s="2"/>
      <c r="J33" s="2"/>
      <c r="K33" s="2"/>
      <c r="L33" s="2"/>
      <c r="M33" s="2">
        <f>M29^4</f>
        <v>374.8096000000001</v>
      </c>
      <c r="N33" s="2">
        <f>N29^4</f>
        <v>676.52009999999984</v>
      </c>
      <c r="O33" s="2">
        <f>O29^4</f>
        <v>1131.6496</v>
      </c>
      <c r="P33" s="2">
        <f>P29^4</f>
        <v>1477.6336000000003</v>
      </c>
      <c r="Q33" s="2">
        <f>Q29^4</f>
        <v>1897.4735999999996</v>
      </c>
    </row>
    <row r="34" spans="1:17" ht="15.75" x14ac:dyDescent="0.25">
      <c r="A34" s="1" t="s">
        <v>11</v>
      </c>
      <c r="B34" s="2">
        <f>LN(B30)</f>
        <v>1.2074666935801919</v>
      </c>
      <c r="C34" s="2">
        <f>LN(C30)</f>
        <v>1.2814892467537642</v>
      </c>
      <c r="D34" s="2">
        <f>LN(D30)</f>
        <v>1.3511851840063227</v>
      </c>
      <c r="E34" s="2">
        <f>LN(E30)</f>
        <v>1.4648744612427478</v>
      </c>
      <c r="F34" s="2">
        <f>LN(F30)</f>
        <v>1.5997915353822949</v>
      </c>
      <c r="G34" s="2">
        <f>LN(G30)</f>
        <v>1.6924914675693861</v>
      </c>
      <c r="H34" s="2">
        <f>LN(H30)</f>
        <v>1.7892563390099365</v>
      </c>
      <c r="I34" s="2"/>
      <c r="J34" s="2"/>
      <c r="K34" s="2"/>
      <c r="L34" s="2"/>
      <c r="M34" s="2">
        <f>LN(M30)</f>
        <v>1.8770193131788784</v>
      </c>
      <c r="N34" s="2">
        <f>LN(N30)</f>
        <v>2.0237966877123847</v>
      </c>
      <c r="O34" s="2">
        <f>LN(O30)</f>
        <v>2.2454855009534729</v>
      </c>
      <c r="P34" s="2">
        <f>LN(P30)</f>
        <v>2.3960754360813845</v>
      </c>
      <c r="Q34" s="2">
        <f>LN(Q30)</f>
        <v>2.5486636155907512</v>
      </c>
    </row>
    <row r="35" spans="1:17" ht="15.75" x14ac:dyDescent="0.25">
      <c r="A35" s="1" t="s">
        <v>12</v>
      </c>
      <c r="B35" s="2">
        <f>B34*B29</f>
        <v>0.1207466693580192</v>
      </c>
      <c r="C35" s="2">
        <f>C34*C29</f>
        <v>0.89704247272763482</v>
      </c>
      <c r="D35" s="2">
        <f>D34*D29</f>
        <v>1.7565407392082195</v>
      </c>
      <c r="E35" s="2">
        <f>E34*E29</f>
        <v>3.2227238147340453</v>
      </c>
      <c r="F35" s="2">
        <f>F34*F29</f>
        <v>4.6393954526086549</v>
      </c>
      <c r="G35" s="2">
        <f>G34*G29</f>
        <v>5.9237201364928511</v>
      </c>
      <c r="H35" s="2">
        <f>H34*H29</f>
        <v>6.9780997221387526</v>
      </c>
      <c r="I35" s="2"/>
      <c r="J35" s="2"/>
      <c r="K35" s="2"/>
      <c r="L35" s="2"/>
      <c r="M35" s="2">
        <f>M34*M29</f>
        <v>8.2588849779870657</v>
      </c>
      <c r="N35" s="2">
        <f>N34*N29</f>
        <v>10.321363107333161</v>
      </c>
      <c r="O35" s="2">
        <f>O34*O29</f>
        <v>13.023815905530142</v>
      </c>
      <c r="P35" s="2">
        <f>P34*P29</f>
        <v>14.855667703704585</v>
      </c>
      <c r="Q35" s="2">
        <f>Q34*Q29</f>
        <v>16.821179862898958</v>
      </c>
    </row>
    <row r="36" spans="1:17" ht="15.75" x14ac:dyDescent="0.25">
      <c r="A36" s="2" t="s">
        <v>13</v>
      </c>
      <c r="B36" s="2">
        <f>1/B30</f>
        <v>0.29895366218236169</v>
      </c>
      <c r="C36" s="2">
        <f>1/C30</f>
        <v>0.27762354247640203</v>
      </c>
      <c r="D36" s="2">
        <f>1/D30</f>
        <v>0.25893319523562919</v>
      </c>
      <c r="E36" s="2">
        <f>1/E30</f>
        <v>0.23110700254217703</v>
      </c>
      <c r="F36" s="2">
        <f>1/F30</f>
        <v>0.20193861066235866</v>
      </c>
      <c r="G36" s="2">
        <f>1/G30</f>
        <v>0.18406037180195103</v>
      </c>
      <c r="H36" s="2">
        <f>1/H30</f>
        <v>0.16708437761069339</v>
      </c>
      <c r="I36" s="2"/>
      <c r="J36" s="2"/>
      <c r="K36" s="2"/>
      <c r="L36" s="2"/>
      <c r="M36" s="2">
        <f>1/M30</f>
        <v>0.15304560759106214</v>
      </c>
      <c r="N36" s="2">
        <f>1/N30</f>
        <v>0.13215276860050218</v>
      </c>
      <c r="O36" s="2">
        <f>1/O30</f>
        <v>0.10587612493382742</v>
      </c>
      <c r="P36" s="2">
        <f>1/P30</f>
        <v>9.107468123861566E-2</v>
      </c>
      <c r="Q36" s="2">
        <f>1/Q30</f>
        <v>7.8186082877247862E-2</v>
      </c>
    </row>
    <row r="37" spans="1:17" ht="15.75" x14ac:dyDescent="0.25">
      <c r="A37" s="2" t="s">
        <v>14</v>
      </c>
      <c r="B37" s="2">
        <f>B29/B30</f>
        <v>2.9895366218236172E-2</v>
      </c>
      <c r="C37" s="2">
        <f>C29/C30</f>
        <v>0.19433647973348139</v>
      </c>
      <c r="D37" s="2">
        <f>D29/D30</f>
        <v>0.33661315380631796</v>
      </c>
      <c r="E37" s="2">
        <f>E29/E30</f>
        <v>0.50843540559278955</v>
      </c>
      <c r="F37" s="2">
        <f>F29/F30</f>
        <v>0.58562197092084001</v>
      </c>
      <c r="G37" s="2">
        <f>G29/G30</f>
        <v>0.64421130130682869</v>
      </c>
      <c r="H37" s="2">
        <f>H29/H30</f>
        <v>0.65162907268170422</v>
      </c>
      <c r="I37" s="2"/>
      <c r="J37" s="2"/>
      <c r="K37" s="2"/>
      <c r="L37" s="2"/>
      <c r="M37" s="2">
        <f>M29/M30</f>
        <v>0.67340067340067344</v>
      </c>
      <c r="N37" s="2">
        <f>N29/N30</f>
        <v>0.67397911986256109</v>
      </c>
      <c r="O37" s="2">
        <f>O29/O30</f>
        <v>0.61408152461619903</v>
      </c>
      <c r="P37" s="2">
        <f>P29/P30</f>
        <v>0.56466302367941712</v>
      </c>
      <c r="Q37" s="2">
        <f>Q29/Q30</f>
        <v>0.51602814698983579</v>
      </c>
    </row>
    <row r="50" spans="1:14" ht="15.75" thickBot="1" x14ac:dyDescent="0.3"/>
    <row r="51" spans="1:14" ht="16.5" thickBot="1" x14ac:dyDescent="0.3">
      <c r="A51" s="6" t="s">
        <v>0</v>
      </c>
      <c r="B51" s="4" t="s">
        <v>17</v>
      </c>
      <c r="C51" s="5" t="s">
        <v>18</v>
      </c>
      <c r="D51" s="5" t="s">
        <v>19</v>
      </c>
      <c r="E51" s="5" t="s">
        <v>20</v>
      </c>
      <c r="F51" s="5" t="s">
        <v>21</v>
      </c>
      <c r="G51" s="6" t="s">
        <v>11</v>
      </c>
      <c r="H51" s="6" t="s">
        <v>12</v>
      </c>
      <c r="I51" s="6" t="s">
        <v>23</v>
      </c>
      <c r="J51" s="6" t="s">
        <v>22</v>
      </c>
      <c r="K51" s="6" t="s">
        <v>29</v>
      </c>
      <c r="L51" s="6" t="s">
        <v>28</v>
      </c>
      <c r="M51" s="7" t="s">
        <v>13</v>
      </c>
      <c r="N51" s="11" t="s">
        <v>14</v>
      </c>
    </row>
    <row r="52" spans="1:14" ht="16.5" thickBot="1" x14ac:dyDescent="0.3">
      <c r="A52" s="10">
        <v>1</v>
      </c>
      <c r="B52" s="9">
        <v>0.1</v>
      </c>
      <c r="C52" s="9">
        <v>3.3450000000000002</v>
      </c>
      <c r="D52" s="9">
        <v>0.01</v>
      </c>
      <c r="E52" s="9">
        <v>1E-3</v>
      </c>
      <c r="F52" s="9">
        <v>1E-4</v>
      </c>
      <c r="G52" s="9">
        <v>1.2074666999999999</v>
      </c>
      <c r="H52" s="9">
        <v>0.1207467</v>
      </c>
      <c r="I52" s="9"/>
      <c r="J52" s="9"/>
      <c r="K52" s="9"/>
      <c r="L52" s="9"/>
      <c r="M52" s="9">
        <v>0.29895369999999999</v>
      </c>
      <c r="N52" s="12">
        <v>2.9895399999999999E-2</v>
      </c>
    </row>
    <row r="53" spans="1:14" ht="16.5" thickBot="1" x14ac:dyDescent="0.3">
      <c r="A53" s="10">
        <v>2</v>
      </c>
      <c r="B53" s="9">
        <v>0.7</v>
      </c>
      <c r="C53" s="9">
        <v>3.6019999999999999</v>
      </c>
      <c r="D53" s="9">
        <v>0.49</v>
      </c>
      <c r="E53" s="9">
        <v>0.34300000000000003</v>
      </c>
      <c r="F53" s="9">
        <v>0.24010000000000001</v>
      </c>
      <c r="G53" s="9">
        <v>1.2814892</v>
      </c>
      <c r="H53" s="9">
        <v>0.89704249999999996</v>
      </c>
      <c r="I53" s="9"/>
      <c r="J53" s="9"/>
      <c r="K53" s="9"/>
      <c r="L53" s="9"/>
      <c r="M53" s="9">
        <v>0.27762350000000002</v>
      </c>
      <c r="N53" s="12">
        <v>0.1943365</v>
      </c>
    </row>
    <row r="54" spans="1:14" ht="16.5" thickBot="1" x14ac:dyDescent="0.3">
      <c r="A54" s="10">
        <v>3</v>
      </c>
      <c r="B54" s="9">
        <v>1.3</v>
      </c>
      <c r="C54" s="9">
        <v>3.8620000000000001</v>
      </c>
      <c r="D54" s="9">
        <v>1.69</v>
      </c>
      <c r="E54" s="9">
        <v>2.1970000000000001</v>
      </c>
      <c r="F54" s="9">
        <v>2.8561000000000001</v>
      </c>
      <c r="G54" s="9">
        <v>1.3511852</v>
      </c>
      <c r="H54" s="9">
        <v>1.7565407</v>
      </c>
      <c r="I54" s="9"/>
      <c r="J54" s="9"/>
      <c r="K54" s="9"/>
      <c r="L54" s="9"/>
      <c r="M54" s="9">
        <v>0.25893319999999997</v>
      </c>
      <c r="N54" s="12">
        <v>0.3366132</v>
      </c>
    </row>
    <row r="55" spans="1:14" ht="16.5" thickBot="1" x14ac:dyDescent="0.3">
      <c r="A55" s="10">
        <v>4</v>
      </c>
      <c r="B55" s="9">
        <v>2.2000000000000002</v>
      </c>
      <c r="C55" s="9">
        <v>4.327</v>
      </c>
      <c r="D55" s="9">
        <v>4.84</v>
      </c>
      <c r="E55" s="9">
        <v>10.648</v>
      </c>
      <c r="F55" s="9">
        <v>23.425599999999999</v>
      </c>
      <c r="G55" s="9">
        <v>1.4648745000000001</v>
      </c>
      <c r="H55" s="9">
        <v>3.2227237999999998</v>
      </c>
      <c r="I55" s="9"/>
      <c r="J55" s="9"/>
      <c r="K55" s="9"/>
      <c r="L55" s="9"/>
      <c r="M55" s="9">
        <v>0.23110700000000001</v>
      </c>
      <c r="N55" s="12">
        <v>0.50843539999999998</v>
      </c>
    </row>
    <row r="56" spans="1:14" ht="16.5" thickBot="1" x14ac:dyDescent="0.3">
      <c r="A56" s="10">
        <v>5</v>
      </c>
      <c r="B56" s="9">
        <v>2.9</v>
      </c>
      <c r="C56" s="9">
        <v>4.952</v>
      </c>
      <c r="D56" s="9">
        <v>8.41</v>
      </c>
      <c r="E56" s="9">
        <v>24.388999999999999</v>
      </c>
      <c r="F56" s="9">
        <v>70.728099999999998</v>
      </c>
      <c r="G56" s="9">
        <v>1.5997915</v>
      </c>
      <c r="H56" s="9">
        <v>4.6393955</v>
      </c>
      <c r="I56" s="9"/>
      <c r="J56" s="9"/>
      <c r="K56" s="9"/>
      <c r="L56" s="9"/>
      <c r="M56" s="9">
        <v>0.2019386</v>
      </c>
      <c r="N56" s="12">
        <v>0.58562199999999998</v>
      </c>
    </row>
    <row r="57" spans="1:14" ht="16.5" thickBot="1" x14ac:dyDescent="0.3">
      <c r="A57" s="10">
        <v>6</v>
      </c>
      <c r="B57" s="9">
        <v>3.5</v>
      </c>
      <c r="C57" s="9">
        <v>5.4329999999999998</v>
      </c>
      <c r="D57" s="9">
        <v>12.25</v>
      </c>
      <c r="E57" s="9">
        <v>42.875</v>
      </c>
      <c r="F57" s="9">
        <v>150.0625</v>
      </c>
      <c r="G57" s="9">
        <v>1.6924915</v>
      </c>
      <c r="H57" s="9">
        <v>5.9237200999999997</v>
      </c>
      <c r="I57" s="9"/>
      <c r="J57" s="9"/>
      <c r="K57" s="9"/>
      <c r="L57" s="9"/>
      <c r="M57" s="9">
        <v>0.18406040000000001</v>
      </c>
      <c r="N57" s="12">
        <v>0.64421130000000004</v>
      </c>
    </row>
    <row r="58" spans="1:14" ht="16.5" thickBot="1" x14ac:dyDescent="0.3">
      <c r="A58" s="10">
        <v>7</v>
      </c>
      <c r="B58" s="9">
        <v>3.9</v>
      </c>
      <c r="C58" s="9">
        <v>5.9850000000000003</v>
      </c>
      <c r="D58" s="9">
        <v>15.21</v>
      </c>
      <c r="E58" s="9">
        <v>59.319000000000003</v>
      </c>
      <c r="F58" s="9">
        <v>231.3441</v>
      </c>
      <c r="G58" s="9">
        <v>1.7892562999999999</v>
      </c>
      <c r="H58" s="9">
        <v>6.9780996999999996</v>
      </c>
      <c r="I58" s="9"/>
      <c r="J58" s="9"/>
      <c r="K58" s="9"/>
      <c r="L58" s="9"/>
      <c r="M58" s="9">
        <v>0.16708439999999999</v>
      </c>
      <c r="N58" s="12">
        <v>0.65162909999999996</v>
      </c>
    </row>
    <row r="59" spans="1:14" ht="16.5" thickBot="1" x14ac:dyDescent="0.3">
      <c r="A59" s="10">
        <v>8</v>
      </c>
      <c r="B59" s="9">
        <v>4.4000000000000004</v>
      </c>
      <c r="C59" s="9">
        <v>6.5339999999999998</v>
      </c>
      <c r="D59" s="9">
        <v>19.36</v>
      </c>
      <c r="E59" s="9">
        <v>85.183999999999997</v>
      </c>
      <c r="F59" s="9">
        <v>374.80959999999999</v>
      </c>
      <c r="G59" s="9">
        <v>1.8770192999999999</v>
      </c>
      <c r="H59" s="9">
        <v>8.2588849999999994</v>
      </c>
      <c r="I59" s="9"/>
      <c r="J59" s="9"/>
      <c r="K59" s="9"/>
      <c r="L59" s="9"/>
      <c r="M59" s="9">
        <v>0.1530456</v>
      </c>
      <c r="N59" s="12">
        <v>0.67340069999999996</v>
      </c>
    </row>
    <row r="60" spans="1:14" ht="16.5" thickBot="1" x14ac:dyDescent="0.3">
      <c r="A60" s="10">
        <v>9</v>
      </c>
      <c r="B60" s="9">
        <v>5.0999999999999996</v>
      </c>
      <c r="C60" s="9">
        <v>7.5670000000000002</v>
      </c>
      <c r="D60" s="9">
        <v>26.01</v>
      </c>
      <c r="E60" s="9">
        <v>132.65100000000001</v>
      </c>
      <c r="F60" s="9">
        <v>676.52009999999996</v>
      </c>
      <c r="G60" s="9">
        <v>2.0237967000000001</v>
      </c>
      <c r="H60" s="9">
        <v>10.321363</v>
      </c>
      <c r="I60" s="9"/>
      <c r="J60" s="9"/>
      <c r="K60" s="9"/>
      <c r="L60" s="9"/>
      <c r="M60" s="9">
        <v>0.13215279999999999</v>
      </c>
      <c r="N60" s="12">
        <v>0.67397910000000005</v>
      </c>
    </row>
    <row r="61" spans="1:14" ht="16.5" thickBot="1" x14ac:dyDescent="0.3">
      <c r="A61" s="10">
        <v>10</v>
      </c>
      <c r="B61" s="9">
        <v>5.8</v>
      </c>
      <c r="C61" s="9">
        <v>9.4450000000000003</v>
      </c>
      <c r="D61" s="9">
        <v>33.64</v>
      </c>
      <c r="E61" s="9">
        <v>195.11199999999999</v>
      </c>
      <c r="F61" s="9">
        <v>1131.6496</v>
      </c>
      <c r="G61" s="9">
        <v>2.2454855</v>
      </c>
      <c r="H61" s="9">
        <v>13.023816</v>
      </c>
      <c r="I61" s="9"/>
      <c r="J61" s="9"/>
      <c r="K61" s="9"/>
      <c r="L61" s="9"/>
      <c r="M61" s="9">
        <v>0.1058761</v>
      </c>
      <c r="N61" s="12">
        <v>0.61408149999999995</v>
      </c>
    </row>
    <row r="62" spans="1:14" ht="16.5" thickBot="1" x14ac:dyDescent="0.3">
      <c r="A62" s="10">
        <v>11</v>
      </c>
      <c r="B62" s="9">
        <v>6.2</v>
      </c>
      <c r="C62" s="9">
        <v>10.98</v>
      </c>
      <c r="D62" s="9">
        <v>38.44</v>
      </c>
      <c r="E62" s="9">
        <v>238.328</v>
      </c>
      <c r="F62" s="9">
        <v>1477.6335999999999</v>
      </c>
      <c r="G62" s="9">
        <v>2.3960754</v>
      </c>
      <c r="H62" s="9">
        <v>14.855668</v>
      </c>
      <c r="I62" s="9"/>
      <c r="J62" s="9"/>
      <c r="K62" s="9"/>
      <c r="L62" s="9"/>
      <c r="M62" s="9">
        <v>9.1074699999999995E-2</v>
      </c>
      <c r="N62" s="12">
        <v>0.56466300000000003</v>
      </c>
    </row>
    <row r="63" spans="1:14" ht="16.5" thickBot="1" x14ac:dyDescent="0.3">
      <c r="A63" s="13">
        <v>12</v>
      </c>
      <c r="B63" s="14">
        <v>6.6</v>
      </c>
      <c r="C63" s="14">
        <v>12.79</v>
      </c>
      <c r="D63" s="14">
        <v>43.56</v>
      </c>
      <c r="E63" s="14">
        <v>287.49599999999998</v>
      </c>
      <c r="F63" s="14">
        <v>1897.4736</v>
      </c>
      <c r="G63" s="14">
        <v>2.5486635999999998</v>
      </c>
      <c r="H63" s="14">
        <v>16.821179999999998</v>
      </c>
      <c r="I63" s="14"/>
      <c r="J63" s="14"/>
      <c r="K63" s="14"/>
      <c r="L63" s="14"/>
      <c r="M63" s="14">
        <v>7.8186099999999994E-2</v>
      </c>
      <c r="N63" s="15">
        <v>0.51602809999999999</v>
      </c>
    </row>
    <row r="64" spans="1:14" ht="16.5" thickBot="1" x14ac:dyDescent="0.3">
      <c r="A64" s="6" t="s">
        <v>0</v>
      </c>
      <c r="B64" s="4"/>
      <c r="C64" s="5"/>
      <c r="D64" s="5"/>
      <c r="E64" s="5"/>
      <c r="F64" s="5"/>
      <c r="G64" s="6" t="s">
        <v>11</v>
      </c>
      <c r="H64" s="6" t="s">
        <v>12</v>
      </c>
      <c r="I64" s="6"/>
      <c r="J64" s="6"/>
      <c r="K64" s="6"/>
      <c r="L64" s="6"/>
      <c r="M64" s="7" t="s">
        <v>13</v>
      </c>
      <c r="N64" s="11" t="s">
        <v>14</v>
      </c>
    </row>
    <row r="74" spans="5:16" ht="15.75" thickBot="1" x14ac:dyDescent="0.3"/>
    <row r="75" spans="5:16" ht="16.5" thickBot="1" x14ac:dyDescent="0.3">
      <c r="E75" s="3" t="s">
        <v>0</v>
      </c>
      <c r="F75" s="6"/>
      <c r="G75" s="6" t="s">
        <v>30</v>
      </c>
      <c r="H75" s="6" t="s">
        <v>4</v>
      </c>
      <c r="I75" s="6" t="s">
        <v>26</v>
      </c>
      <c r="J75" s="6" t="s">
        <v>27</v>
      </c>
      <c r="K75" s="6" t="s">
        <v>7</v>
      </c>
      <c r="L75" s="6" t="s">
        <v>9</v>
      </c>
      <c r="M75" s="6" t="s">
        <v>11</v>
      </c>
      <c r="N75" s="6" t="s">
        <v>12</v>
      </c>
      <c r="O75" s="7" t="s">
        <v>13</v>
      </c>
      <c r="P75" s="7" t="s">
        <v>14</v>
      </c>
    </row>
    <row r="76" spans="5:16" ht="16.5" thickBot="1" x14ac:dyDescent="0.3">
      <c r="E76" s="8">
        <v>1</v>
      </c>
      <c r="F76" s="9">
        <v>0.1</v>
      </c>
      <c r="G76" s="9">
        <v>3.3450000000000002</v>
      </c>
      <c r="H76" s="9">
        <v>0.01</v>
      </c>
      <c r="I76" s="9">
        <f>F76*G76</f>
        <v>0.33450000000000002</v>
      </c>
      <c r="J76" s="9">
        <f>H76*I76</f>
        <v>3.3450000000000003E-3</v>
      </c>
      <c r="K76" s="9">
        <v>1E-3</v>
      </c>
      <c r="L76" s="9">
        <v>1E-4</v>
      </c>
      <c r="M76" s="9">
        <v>1.20746669</v>
      </c>
      <c r="N76" s="9">
        <v>0.12074667</v>
      </c>
      <c r="O76" s="9">
        <v>0.29895366000000001</v>
      </c>
      <c r="P76" s="9">
        <v>2.9895366E-2</v>
      </c>
    </row>
    <row r="77" spans="5:16" ht="16.5" thickBot="1" x14ac:dyDescent="0.3">
      <c r="E77" s="8">
        <v>2</v>
      </c>
      <c r="F77" s="9">
        <v>0.7</v>
      </c>
      <c r="G77" s="9">
        <v>3.6019999999999999</v>
      </c>
      <c r="H77" s="9">
        <v>0.49</v>
      </c>
      <c r="I77" s="9">
        <f t="shared" ref="I77:I87" si="7">F77*G77</f>
        <v>2.5213999999999999</v>
      </c>
      <c r="J77" s="9">
        <f t="shared" ref="J77:J87" si="8">H77*I77</f>
        <v>1.2354859999999999</v>
      </c>
      <c r="K77" s="9">
        <v>0.34300000000000003</v>
      </c>
      <c r="L77" s="9">
        <v>0.24010000000000001</v>
      </c>
      <c r="M77" s="9">
        <v>1.2814892499999999</v>
      </c>
      <c r="N77" s="9">
        <v>0.89704247000000004</v>
      </c>
      <c r="O77" s="9">
        <v>0.27762354</v>
      </c>
      <c r="P77" s="9">
        <v>0.19433648000000001</v>
      </c>
    </row>
    <row r="78" spans="5:16" ht="16.5" thickBot="1" x14ac:dyDescent="0.3">
      <c r="E78" s="8">
        <v>3</v>
      </c>
      <c r="F78" s="9">
        <v>1.3</v>
      </c>
      <c r="G78" s="9">
        <v>3.8620000000000001</v>
      </c>
      <c r="H78" s="9">
        <v>1.69</v>
      </c>
      <c r="I78" s="9">
        <f t="shared" si="7"/>
        <v>5.0206</v>
      </c>
      <c r="J78" s="9">
        <f t="shared" si="8"/>
        <v>8.4848140000000001</v>
      </c>
      <c r="K78" s="9">
        <v>2.1970000000000001</v>
      </c>
      <c r="L78" s="9">
        <v>2.8561000000000001</v>
      </c>
      <c r="M78" s="9">
        <v>1.3511851800000001</v>
      </c>
      <c r="N78" s="9">
        <v>1.7565407399999999</v>
      </c>
      <c r="O78" s="9">
        <v>0.25893319999999997</v>
      </c>
      <c r="P78" s="9">
        <v>0.33661315400000003</v>
      </c>
    </row>
    <row r="79" spans="5:16" ht="16.5" thickBot="1" x14ac:dyDescent="0.3">
      <c r="E79" s="8">
        <v>4</v>
      </c>
      <c r="F79" s="9">
        <v>2.2000000000000002</v>
      </c>
      <c r="G79" s="9">
        <v>4.327</v>
      </c>
      <c r="H79" s="9">
        <v>4.84</v>
      </c>
      <c r="I79" s="9">
        <f t="shared" si="7"/>
        <v>9.519400000000001</v>
      </c>
      <c r="J79" s="9">
        <f t="shared" si="8"/>
        <v>46.073896000000005</v>
      </c>
      <c r="K79" s="9">
        <v>10.648</v>
      </c>
      <c r="L79" s="9">
        <v>23.425599999999999</v>
      </c>
      <c r="M79" s="9">
        <v>1.4648744600000001</v>
      </c>
      <c r="N79" s="9">
        <v>3.2227238100000002</v>
      </c>
      <c r="O79" s="9">
        <v>0.23110700000000001</v>
      </c>
      <c r="P79" s="9">
        <v>0.50843540600000003</v>
      </c>
    </row>
    <row r="80" spans="5:16" ht="16.5" thickBot="1" x14ac:dyDescent="0.3">
      <c r="E80" s="8">
        <v>5</v>
      </c>
      <c r="F80" s="9">
        <v>2.9</v>
      </c>
      <c r="G80" s="9">
        <v>4.952</v>
      </c>
      <c r="H80" s="9">
        <v>8.41</v>
      </c>
      <c r="I80" s="9">
        <f t="shared" si="7"/>
        <v>14.360799999999999</v>
      </c>
      <c r="J80" s="9">
        <f t="shared" si="8"/>
        <v>120.774328</v>
      </c>
      <c r="K80" s="9">
        <v>24.388999999999999</v>
      </c>
      <c r="L80" s="9">
        <v>70.728099999999998</v>
      </c>
      <c r="M80" s="9">
        <v>1.59979154</v>
      </c>
      <c r="N80" s="9">
        <v>4.6393954500000003</v>
      </c>
      <c r="O80" s="9">
        <v>0.20193860999999999</v>
      </c>
      <c r="P80" s="9">
        <v>0.58562197100000002</v>
      </c>
    </row>
    <row r="81" spans="5:16" ht="16.5" thickBot="1" x14ac:dyDescent="0.3">
      <c r="E81" s="8">
        <v>6</v>
      </c>
      <c r="F81" s="9">
        <v>3.5</v>
      </c>
      <c r="G81" s="9">
        <v>5.4329999999999998</v>
      </c>
      <c r="H81" s="9">
        <v>12.25</v>
      </c>
      <c r="I81" s="9">
        <f t="shared" si="7"/>
        <v>19.015499999999999</v>
      </c>
      <c r="J81" s="9">
        <f t="shared" si="8"/>
        <v>232.939875</v>
      </c>
      <c r="K81" s="9">
        <v>42.875</v>
      </c>
      <c r="L81" s="9">
        <v>150.0625</v>
      </c>
      <c r="M81" s="9">
        <v>1.69249147</v>
      </c>
      <c r="N81" s="9">
        <v>5.9237201400000004</v>
      </c>
      <c r="O81" s="9">
        <v>0.18406037</v>
      </c>
      <c r="P81" s="9">
        <v>0.64421130100000001</v>
      </c>
    </row>
    <row r="82" spans="5:16" ht="16.5" thickBot="1" x14ac:dyDescent="0.3">
      <c r="E82" s="8">
        <v>7</v>
      </c>
      <c r="F82" s="9">
        <v>3.9</v>
      </c>
      <c r="G82" s="9">
        <v>5.9850000000000003</v>
      </c>
      <c r="H82" s="9">
        <v>15.21</v>
      </c>
      <c r="I82" s="9">
        <f t="shared" si="7"/>
        <v>23.3415</v>
      </c>
      <c r="J82" s="9">
        <f t="shared" si="8"/>
        <v>355.02421500000003</v>
      </c>
      <c r="K82" s="9">
        <v>59.319000000000003</v>
      </c>
      <c r="L82" s="9">
        <v>231.3441</v>
      </c>
      <c r="M82" s="9">
        <v>1.7892563399999999</v>
      </c>
      <c r="N82" s="9">
        <v>6.9780997200000003</v>
      </c>
      <c r="O82" s="9">
        <v>0.16708438</v>
      </c>
      <c r="P82" s="9">
        <v>0.65162907299999995</v>
      </c>
    </row>
    <row r="83" spans="5:16" ht="16.5" thickBot="1" x14ac:dyDescent="0.3">
      <c r="E83" s="8">
        <v>8</v>
      </c>
      <c r="F83" s="9">
        <v>4.4000000000000004</v>
      </c>
      <c r="G83" s="9">
        <v>6.5339999999999998</v>
      </c>
      <c r="H83" s="9">
        <v>19.36</v>
      </c>
      <c r="I83" s="9">
        <f t="shared" si="7"/>
        <v>28.749600000000001</v>
      </c>
      <c r="J83" s="9">
        <f t="shared" si="8"/>
        <v>556.59225600000002</v>
      </c>
      <c r="K83" s="9">
        <v>85.183999999999997</v>
      </c>
      <c r="L83" s="9">
        <v>374.80959999999999</v>
      </c>
      <c r="M83" s="9">
        <v>1.8770193100000001</v>
      </c>
      <c r="N83" s="9">
        <v>8.2588849799999995</v>
      </c>
      <c r="O83" s="9">
        <v>0.15304561</v>
      </c>
      <c r="P83" s="9">
        <v>0.67340067299999995</v>
      </c>
    </row>
    <row r="84" spans="5:16" ht="16.5" thickBot="1" x14ac:dyDescent="0.3">
      <c r="E84" s="8">
        <v>9</v>
      </c>
      <c r="F84" s="9">
        <v>5.0999999999999996</v>
      </c>
      <c r="G84" s="9">
        <v>7.5670000000000002</v>
      </c>
      <c r="H84" s="9">
        <v>26.01</v>
      </c>
      <c r="I84" s="9">
        <f t="shared" si="7"/>
        <v>38.591699999999996</v>
      </c>
      <c r="J84" s="9">
        <f t="shared" si="8"/>
        <v>1003.7701169999999</v>
      </c>
      <c r="K84" s="9">
        <v>132.65100000000001</v>
      </c>
      <c r="L84" s="9">
        <v>676.52009999999996</v>
      </c>
      <c r="M84" s="9">
        <v>2.0237966900000002</v>
      </c>
      <c r="N84" s="9">
        <v>10.321363099999999</v>
      </c>
      <c r="O84" s="9">
        <v>0.13215277</v>
      </c>
      <c r="P84" s="9">
        <v>0.67397912000000004</v>
      </c>
    </row>
    <row r="85" spans="5:16" ht="16.5" thickBot="1" x14ac:dyDescent="0.3">
      <c r="E85" s="8">
        <v>10</v>
      </c>
      <c r="F85" s="9">
        <v>5.8</v>
      </c>
      <c r="G85" s="9">
        <v>9.4450000000000003</v>
      </c>
      <c r="H85" s="9">
        <v>33.64</v>
      </c>
      <c r="I85" s="9">
        <f t="shared" si="7"/>
        <v>54.780999999999999</v>
      </c>
      <c r="J85" s="9">
        <f t="shared" si="8"/>
        <v>1842.83284</v>
      </c>
      <c r="K85" s="9">
        <v>195.11199999999999</v>
      </c>
      <c r="L85" s="9">
        <v>1131.6496</v>
      </c>
      <c r="M85" s="9">
        <v>2.2454855</v>
      </c>
      <c r="N85" s="9">
        <v>13.023815900000001</v>
      </c>
      <c r="O85" s="9">
        <v>0.10587612</v>
      </c>
      <c r="P85" s="9">
        <v>0.61408152500000002</v>
      </c>
    </row>
    <row r="86" spans="5:16" ht="16.5" thickBot="1" x14ac:dyDescent="0.3">
      <c r="E86" s="8">
        <v>11</v>
      </c>
      <c r="F86" s="9">
        <v>6.2</v>
      </c>
      <c r="G86" s="9">
        <v>10.98</v>
      </c>
      <c r="H86" s="9">
        <v>38.44</v>
      </c>
      <c r="I86" s="9">
        <f t="shared" si="7"/>
        <v>68.076000000000008</v>
      </c>
      <c r="J86" s="9">
        <f t="shared" si="8"/>
        <v>2616.8414400000001</v>
      </c>
      <c r="K86" s="9">
        <v>238.328</v>
      </c>
      <c r="L86" s="9">
        <v>1477.6335999999999</v>
      </c>
      <c r="M86" s="9">
        <v>2.3960754400000002</v>
      </c>
      <c r="N86" s="9">
        <v>14.8556677</v>
      </c>
      <c r="O86" s="9">
        <v>9.1074680000000005E-2</v>
      </c>
      <c r="P86" s="9">
        <v>0.56466302400000001</v>
      </c>
    </row>
    <row r="87" spans="5:16" ht="16.5" thickBot="1" x14ac:dyDescent="0.3">
      <c r="E87" s="8">
        <v>12</v>
      </c>
      <c r="F87" s="9">
        <v>6.6</v>
      </c>
      <c r="G87" s="9">
        <v>12.79</v>
      </c>
      <c r="H87" s="9">
        <v>43.56</v>
      </c>
      <c r="I87" s="9">
        <f t="shared" si="7"/>
        <v>84.413999999999987</v>
      </c>
      <c r="J87" s="9">
        <f t="shared" si="8"/>
        <v>3677.0738399999996</v>
      </c>
      <c r="K87" s="9">
        <v>287.49599999999998</v>
      </c>
      <c r="L87" s="9">
        <v>1897.4736</v>
      </c>
      <c r="M87" s="9">
        <v>2.5486636200000001</v>
      </c>
      <c r="N87" s="9">
        <v>16.821179900000001</v>
      </c>
      <c r="O87" s="9">
        <v>7.8186080000000005E-2</v>
      </c>
      <c r="P87" s="9">
        <v>0.51602814699999999</v>
      </c>
    </row>
    <row r="88" spans="5:16" ht="16.5" thickBot="1" x14ac:dyDescent="0.3">
      <c r="E88" s="8" t="s">
        <v>25</v>
      </c>
      <c r="F88" s="9">
        <v>78.822000000000003</v>
      </c>
      <c r="G88" s="9">
        <v>42.7</v>
      </c>
      <c r="H88" s="9">
        <v>203.91</v>
      </c>
      <c r="I88" s="9">
        <f>SUM(I76:I87)</f>
        <v>348.726</v>
      </c>
      <c r="J88" s="9">
        <f>SUM(J76:J87)</f>
        <v>10461.646451999999</v>
      </c>
      <c r="K88" s="9">
        <f t="shared" ref="K88:P88" si="9">SUM(K76:K87)</f>
        <v>1078.5429999999999</v>
      </c>
      <c r="L88" s="9">
        <f t="shared" si="9"/>
        <v>6036.7431000000006</v>
      </c>
      <c r="M88" s="9">
        <f t="shared" si="9"/>
        <v>21.477595489999999</v>
      </c>
      <c r="N88" s="9">
        <f t="shared" si="9"/>
        <v>86.819180580000008</v>
      </c>
      <c r="O88" s="9">
        <f t="shared" si="9"/>
        <v>2.1800360200000002</v>
      </c>
      <c r="P88" s="9">
        <f t="shared" si="9"/>
        <v>5.9928952399999993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2018-06-30T18:18:51Z</dcterms:created>
  <dcterms:modified xsi:type="dcterms:W3CDTF">2018-06-30T21:10:45Z</dcterms:modified>
</cp:coreProperties>
</file>