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, Des y Pro" sheetId="1" r:id="rId3"/>
    <sheet state="visible" name="Proceso PSP" sheetId="2" r:id="rId4"/>
    <sheet state="visible" name="Estándar" sheetId="3" r:id="rId5"/>
    <sheet state="visible" name="Integración de Módulos" sheetId="4" r:id="rId6"/>
  </sheets>
  <definedNames/>
  <calcPr/>
</workbook>
</file>

<file path=xl/sharedStrings.xml><?xml version="1.0" encoding="utf-8"?>
<sst xmlns="http://schemas.openxmlformats.org/spreadsheetml/2006/main" count="268" uniqueCount="62">
  <si>
    <t>Proceso PSP</t>
  </si>
  <si>
    <t>CheckList</t>
  </si>
  <si>
    <t>JAGB</t>
  </si>
  <si>
    <t>Estado</t>
  </si>
  <si>
    <t>JAGC</t>
  </si>
  <si>
    <t>RMM</t>
  </si>
  <si>
    <t>BRA</t>
  </si>
  <si>
    <t>GVV</t>
  </si>
  <si>
    <t>Módulo</t>
  </si>
  <si>
    <t>Menú Alumnos</t>
  </si>
  <si>
    <t>Alta Alumnos</t>
  </si>
  <si>
    <t>Menú Principal</t>
  </si>
  <si>
    <t>Alta Maestros</t>
  </si>
  <si>
    <t>Enlazamiento</t>
  </si>
  <si>
    <t>Menu Planes</t>
  </si>
  <si>
    <t>Menu Maestros</t>
  </si>
  <si>
    <t>Alta Planes</t>
  </si>
  <si>
    <t>Encabezado</t>
  </si>
  <si>
    <t>/</t>
  </si>
  <si>
    <t>Lista de Contenido</t>
  </si>
  <si>
    <t>Ejemplos de Reuso</t>
  </si>
  <si>
    <t>Definiciones</t>
  </si>
  <si>
    <t>Declaraciones</t>
  </si>
  <si>
    <t>Funciones</t>
  </si>
  <si>
    <t>Comentarios</t>
  </si>
  <si>
    <t>Espacios en Blanco</t>
  </si>
  <si>
    <t>Sangría</t>
  </si>
  <si>
    <t>Integración</t>
  </si>
  <si>
    <t>Prueba Módulo</t>
  </si>
  <si>
    <t>Integra Módulo</t>
  </si>
  <si>
    <t>Se va a realizar ciclado en cuestión de orden alfabético (Por apellidos)</t>
  </si>
  <si>
    <t>La integración se realizará al culminar el módulo por el responsable de integración de dicho módulo</t>
  </si>
  <si>
    <t>Se generará un archivo comprimido con el proyecto de code block</t>
  </si>
  <si>
    <t>Se asignan 3 personas para tener el ciclo completamenta integrado, JAGB (Respaldo), BRA (Calidad de Sistema), RMM (Funcionalidad de Sistema)</t>
  </si>
  <si>
    <t>Pruebas de Módulo</t>
  </si>
  <si>
    <t>Alumno</t>
  </si>
  <si>
    <t>Planeación</t>
  </si>
  <si>
    <t>Diseño</t>
  </si>
  <si>
    <t>Revisión Diseño</t>
  </si>
  <si>
    <t>Codificación</t>
  </si>
  <si>
    <t>Revisión Código</t>
  </si>
  <si>
    <t>Compilación (Subió .exe)</t>
  </si>
  <si>
    <t>Pruebas</t>
  </si>
  <si>
    <t>PM</t>
  </si>
  <si>
    <t>X</t>
  </si>
  <si>
    <t>Liberado 27/03/17</t>
  </si>
  <si>
    <t>Liberado 06/04/17</t>
  </si>
  <si>
    <t>Liberado 30/03/17</t>
  </si>
  <si>
    <t>Menú Planes</t>
  </si>
  <si>
    <t>Menú Maestros</t>
  </si>
  <si>
    <t>Liberado 05/03/17</t>
  </si>
  <si>
    <t>LOCS</t>
  </si>
  <si>
    <t>Desviación Módulo</t>
  </si>
  <si>
    <t>Desviación Alumno</t>
  </si>
  <si>
    <t>Productividad</t>
  </si>
  <si>
    <t>Planeadas</t>
  </si>
  <si>
    <t>Reales</t>
  </si>
  <si>
    <t>Planeada</t>
  </si>
  <si>
    <t>Real</t>
  </si>
  <si>
    <t>Actual</t>
  </si>
  <si>
    <t>Equipo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</si>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</sst>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>
      <sz val="12.0"/>
      <name val="Arial"/>
    </font>
    <font/>
    <font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1" numFmtId="0" xfId="0" applyAlignment="1" applyBorder="1" applyFill="1" applyFont="1">
      <alignment horizontal="left"/>
    </xf>
    <xf borderId="4" fillId="0" fontId="3" numFmtId="0" xfId="0" applyBorder="1" applyFont="1"/>
    <xf borderId="1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left"/>
    </xf>
    <xf borderId="3" fillId="4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/>
    </xf>
    <xf borderId="3" fillId="5" fontId="1" numFmtId="0" xfId="0" applyAlignment="1" applyBorder="1" applyFill="1" applyFont="1">
      <alignment horizontal="center"/>
    </xf>
    <xf borderId="3" fillId="0" fontId="1" numFmtId="0" xfId="0" applyAlignment="1" applyBorder="1" applyFont="1">
      <alignment horizontal="center"/>
    </xf>
    <xf borderId="0" fillId="6" fontId="1" numFmtId="0" xfId="0" applyAlignment="1" applyFill="1" applyFont="1">
      <alignment/>
    </xf>
    <xf borderId="0" fillId="6" fontId="1" numFmtId="0" xfId="0" applyFont="1"/>
    <xf borderId="0" fillId="6" fontId="3" numFmtId="0" xfId="0" applyFont="1"/>
    <xf borderId="3" fillId="0" fontId="1" numFmtId="0" xfId="0" applyAlignment="1" applyBorder="1" applyFont="1">
      <alignment/>
    </xf>
    <xf borderId="3" fillId="5" fontId="1" numFmtId="0" xfId="0" applyAlignment="1" applyBorder="1" applyFont="1">
      <alignment/>
    </xf>
    <xf borderId="0" fillId="0" fontId="1" numFmtId="0" xfId="0" applyAlignment="1" applyFont="1">
      <alignment/>
    </xf>
    <xf borderId="0" fillId="6" fontId="4" numFmtId="0" xfId="0" applyAlignment="1" applyFont="1">
      <alignment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wrapText="1"/>
    </xf>
    <xf borderId="3" fillId="0" fontId="2" numFmtId="0" xfId="0" applyAlignment="1" applyBorder="1" applyFont="1">
      <alignment horizontal="center" wrapText="1"/>
    </xf>
    <xf borderId="3" fillId="0" fontId="2" numFmtId="0" xfId="0" applyAlignment="1" applyBorder="1" applyFont="1">
      <alignment horizontal="center" wrapText="1"/>
    </xf>
    <xf borderId="7" fillId="0" fontId="3" numFmtId="0" xfId="0" applyBorder="1" applyFont="1"/>
    <xf borderId="8" fillId="0" fontId="3" numFmtId="0" xfId="0" applyBorder="1" applyFont="1"/>
    <xf borderId="5" fillId="4" fontId="1" numFmtId="0" xfId="0" applyAlignment="1" applyBorder="1" applyFont="1">
      <alignment horizontal="left"/>
    </xf>
    <xf borderId="3" fillId="4" fontId="1" numFmtId="0" xfId="0" applyAlignment="1" applyBorder="1" applyFont="1">
      <alignment/>
    </xf>
    <xf borderId="3" fillId="4" fontId="2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center" vertical="center" wrapText="1"/>
    </xf>
    <xf borderId="3" fillId="4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vertical="center" wrapText="1"/>
    </xf>
    <xf borderId="5" fillId="7" fontId="1" numFmtId="0" xfId="0" applyAlignment="1" applyBorder="1" applyFill="1" applyFont="1">
      <alignment horizontal="left"/>
    </xf>
    <xf borderId="3" fillId="7" fontId="1" numFmtId="0" xfId="0" applyAlignment="1" applyBorder="1" applyFont="1">
      <alignment/>
    </xf>
    <xf borderId="3" fillId="7" fontId="2" numFmtId="0" xfId="0" applyAlignment="1" applyBorder="1" applyFont="1">
      <alignment horizontal="center" vertical="center"/>
    </xf>
    <xf borderId="3" fillId="7" fontId="2" numFmtId="0" xfId="0" applyAlignment="1" applyBorder="1" applyFont="1">
      <alignment horizontal="center" vertical="center" wrapText="1"/>
    </xf>
    <xf borderId="3" fillId="7" fontId="1" numFmtId="0" xfId="0" applyAlignment="1" applyBorder="1" applyFont="1">
      <alignment horizontal="center" vertical="center"/>
    </xf>
    <xf borderId="3" fillId="7" fontId="2" numFmtId="0" xfId="0" applyAlignment="1" applyBorder="1" applyFont="1">
      <alignment horizontal="center" vertical="center" wrapText="1"/>
    </xf>
    <xf borderId="3" fillId="7" fontId="1" numFmtId="0" xfId="0" applyAlignment="1" applyBorder="1" applyFont="1">
      <alignment horizontal="left"/>
    </xf>
    <xf borderId="3" fillId="7" fontId="1" numFmtId="0" xfId="0" applyAlignment="1" applyBorder="1" applyFont="1">
      <alignment horizontal="center" vertical="center" wrapText="1"/>
    </xf>
    <xf borderId="0" fillId="6" fontId="3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 wrapText="1"/>
    </xf>
    <xf borderId="5" fillId="4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5" fillId="7" fontId="1" numFmtId="0" xfId="0" applyAlignment="1" applyBorder="1" applyFont="1">
      <alignment horizontal="center" vertical="center"/>
    </xf>
    <xf borderId="3" fillId="7" fontId="1" numFmtId="0" xfId="0" applyAlignment="1" applyBorder="1" applyFont="1">
      <alignment horizontal="center" vertical="center"/>
    </xf>
    <xf borderId="5" fillId="7" fontId="1" numFmtId="0" xfId="0" applyAlignment="1" applyBorder="1" applyFont="1">
      <alignment horizontal="center" vertical="center"/>
    </xf>
    <xf borderId="3" fillId="8" fontId="1" numFmtId="0" xfId="0" applyAlignment="1" applyBorder="1" applyFill="1" applyFont="1">
      <alignment horizontal="center" vertical="center"/>
    </xf>
    <xf borderId="3" fillId="9" fontId="1" numFmtId="0" xfId="0" applyAlignment="1" applyBorder="1" applyFill="1" applyFont="1">
      <alignment horizontal="center" vertical="center"/>
    </xf>
    <xf borderId="3" fillId="9" fontId="1" numFmtId="0" xfId="0" applyAlignment="1" applyBorder="1" applyFont="1">
      <alignment horizontal="center" vertic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Desviación Módulo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'LOC, Des y Pro'!$A$4:$A$12</c:f>
            </c:strRef>
          </c:cat>
          <c:val>
            <c:numRef>
              <c:f>'LOC, Des y Pro'!$E$4:$E$12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'LOC, Des y Pro'!$A$4:$A$12</c:f>
            </c:strRef>
          </c:cat>
          <c:val>
            <c:numRef>
              <c:f>'LOC, Des y Pro'!$F$4:$F$12</c:f>
            </c:numRef>
          </c:val>
          <c:smooth val="0"/>
        </c:ser>
        <c:axId val="2025373642"/>
        <c:axId val="448926353"/>
      </c:lineChart>
      <c:catAx>
        <c:axId val="202537364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448926353"/>
      </c:catAx>
      <c:valAx>
        <c:axId val="448926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25373642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Desviación Alumno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'LOC, Des y Pro'!$A$4:$A$12</c:f>
            </c:strRef>
          </c:cat>
          <c:val>
            <c:numRef>
              <c:f>'LOC, Des y Pro'!$G$4:$G$12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'LOC, Des y Pro'!$A$4:$A$12</c:f>
            </c:strRef>
          </c:cat>
          <c:val>
            <c:numRef>
              <c:f>'LOC, Des y Pro'!$H$4:$H$12</c:f>
            </c:numRef>
          </c:val>
          <c:smooth val="0"/>
        </c:ser>
        <c:axId val="23612205"/>
        <c:axId val="1722618240"/>
      </c:lineChart>
      <c:catAx>
        <c:axId val="2361220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722618240"/>
      </c:catAx>
      <c:valAx>
        <c:axId val="1722618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3612205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Productividad IXM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3366CC"/>
            </a:solidFill>
          </c:spPr>
          <c:cat>
            <c:strRef>
              <c:f>'LOC, Des y Pro'!$A$4:$A$13</c:f>
            </c:strRef>
          </c:cat>
          <c:val>
            <c:numRef>
              <c:f>'LOC, Des y Pro'!$I$4:$I$13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'LOC, Des y Pro'!$A$4:$A$13</c:f>
            </c:strRef>
          </c:cat>
          <c:val>
            <c:numRef>
              <c:f>'LOC, Des y Pro'!$J$4:$J$13</c:f>
            </c:numRef>
          </c:val>
        </c:ser>
        <c:axId val="410500231"/>
        <c:axId val="251142960"/>
      </c:barChart>
      <c:catAx>
        <c:axId val="4105002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Alumno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51142960"/>
      </c:catAx>
      <c:valAx>
        <c:axId val="2511429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Productividad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10500231"/>
        <c:crosses val="max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LOCS por Alumno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3366CC"/>
            </a:solidFill>
          </c:spPr>
          <c:cat>
            <c:strRef>
              <c:f>'LOC, Des y Pro'!$A$4:$A$13</c:f>
            </c:strRef>
          </c:cat>
          <c:val>
            <c:numRef>
              <c:f>'LOC, Des y Pro'!$C$4:$C$13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'LOC, Des y Pro'!$A$4:$A$13</c:f>
            </c:strRef>
          </c:cat>
          <c:val>
            <c:numRef>
              <c:f>'LOC, Des y Pro'!$D$4:$D$13</c:f>
            </c:numRef>
          </c:val>
        </c:ser>
        <c:axId val="457647687"/>
        <c:axId val="376953965"/>
      </c:barChart>
      <c:catAx>
        <c:axId val="4576476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Alumno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376953965"/>
      </c:catAx>
      <c:valAx>
        <c:axId val="3769539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LOCS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57647687"/>
        <c:crosses val="max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514350</xdr:colOff>
      <xdr:row>35</xdr:row>
      <xdr:rowOff>171450</xdr:rowOff>
    </xdr:from>
    <xdr:to>
      <xdr:col>6</xdr:col>
      <xdr:colOff>714375</xdr:colOff>
      <xdr:row>53</xdr:row>
      <xdr:rowOff>104775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542925</xdr:colOff>
      <xdr:row>56</xdr:row>
      <xdr:rowOff>142875</xdr:rowOff>
    </xdr:from>
    <xdr:to>
      <xdr:col>6</xdr:col>
      <xdr:colOff>742950</xdr:colOff>
      <xdr:row>74</xdr:row>
      <xdr:rowOff>76200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542925</xdr:colOff>
      <xdr:row>77</xdr:row>
      <xdr:rowOff>0</xdr:rowOff>
    </xdr:from>
    <xdr:to>
      <xdr:col>7</xdr:col>
      <xdr:colOff>352425</xdr:colOff>
      <xdr:row>94</xdr:row>
      <xdr:rowOff>133350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0</xdr:col>
      <xdr:colOff>457200</xdr:colOff>
      <xdr:row>15</xdr:row>
      <xdr:rowOff>57150</xdr:rowOff>
    </xdr:from>
    <xdr:to>
      <xdr:col>6</xdr:col>
      <xdr:colOff>657225</xdr:colOff>
      <xdr:row>32</xdr:row>
      <xdr:rowOff>190500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16.71"/>
    <col customWidth="1" min="3" max="3" width="11.86"/>
    <col customWidth="1" min="4" max="4" width="9.57"/>
    <col customWidth="1" min="7" max="7" width="13.43"/>
    <col customWidth="1" min="8" max="8" width="10.43"/>
    <col customWidth="1" min="9" max="9" width="14.71"/>
    <col customWidth="1" min="10" max="10" width="14.57"/>
  </cols>
  <sheetData>
    <row r="1">
      <c r="A1" s="41"/>
      <c r="B1" s="42"/>
      <c r="C1" s="42"/>
      <c r="D1" s="42"/>
      <c r="E1" s="42"/>
      <c r="F1" s="42"/>
      <c r="G1" s="42"/>
      <c r="H1" s="42"/>
      <c r="I1" s="42"/>
      <c r="J1" s="42"/>
      <c r="K1" s="43"/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3"/>
    </row>
    <row r="3">
      <c r="A3" s="42"/>
      <c r="B3" s="42"/>
      <c r="C3" s="44" t="s">
        <v>51</v>
      </c>
      <c r="D3" s="5"/>
      <c r="E3" s="44" t="s">
        <v>52</v>
      </c>
      <c r="F3" s="5"/>
      <c r="G3" s="44" t="s">
        <v>53</v>
      </c>
      <c r="H3" s="5"/>
      <c r="I3" s="44" t="s">
        <v>54</v>
      </c>
      <c r="J3" s="5"/>
      <c r="K3" s="43"/>
    </row>
    <row r="4">
      <c r="A4" s="45" t="s">
        <v>35</v>
      </c>
      <c r="B4" s="45" t="s">
        <v>8</v>
      </c>
      <c r="C4" s="45" t="s">
        <v>55</v>
      </c>
      <c r="D4" s="45" t="s">
        <v>56</v>
      </c>
      <c r="E4" s="45" t="s">
        <v>57</v>
      </c>
      <c r="F4" s="45" t="s">
        <v>58</v>
      </c>
      <c r="G4" s="45" t="s">
        <v>57</v>
      </c>
      <c r="H4" s="45" t="s">
        <v>58</v>
      </c>
      <c r="I4" s="46" t="s">
        <v>57</v>
      </c>
      <c r="J4" s="46" t="s">
        <v>59</v>
      </c>
      <c r="K4" s="43"/>
    </row>
    <row r="5">
      <c r="A5" s="47" t="s">
        <v>2</v>
      </c>
      <c r="B5" s="30" t="s">
        <v>9</v>
      </c>
      <c r="C5" s="30">
        <v>88.0</v>
      </c>
      <c r="D5" s="30">
        <v>48.0</v>
      </c>
      <c r="E5" s="48">
        <f t="shared" ref="E5:F5" si="1">STDEVP(C5,$C$13/8)</f>
        <v>2.25</v>
      </c>
      <c r="F5" s="48">
        <f t="shared" si="1"/>
        <v>22.25</v>
      </c>
      <c r="G5" s="49">
        <f>STDEVP(206,$C$13/8)</f>
        <v>56.75</v>
      </c>
      <c r="H5" s="49">
        <f>STDEVP(268,$C$13/8)</f>
        <v>87.75</v>
      </c>
      <c r="I5" s="48">
        <f>88/(200)</f>
        <v>0.44</v>
      </c>
      <c r="J5" s="48">
        <f>48/(182.27)</f>
        <v>0.2633455862</v>
      </c>
      <c r="K5" s="43"/>
    </row>
    <row r="6">
      <c r="A6" s="24"/>
      <c r="B6" s="30" t="s">
        <v>10</v>
      </c>
      <c r="C6" s="30">
        <v>118.0</v>
      </c>
      <c r="D6" s="30">
        <v>220.0</v>
      </c>
      <c r="E6" s="48">
        <f t="shared" ref="E6:F6" si="2">STDEVP(C6,$C$13/8)</f>
        <v>12.75</v>
      </c>
      <c r="F6" s="48">
        <f t="shared" si="2"/>
        <v>63.75</v>
      </c>
      <c r="G6" s="24"/>
      <c r="H6" s="24"/>
      <c r="I6" s="48">
        <f>118/(200)</f>
        <v>0.59</v>
      </c>
      <c r="J6" s="48">
        <f>220/(182.27)</f>
        <v>1.207000604</v>
      </c>
      <c r="K6" s="43"/>
    </row>
    <row r="7">
      <c r="A7" s="50" t="s">
        <v>4</v>
      </c>
      <c r="B7" s="36" t="s">
        <v>11</v>
      </c>
      <c r="C7" s="36">
        <v>51.0</v>
      </c>
      <c r="D7" s="36">
        <v>64.0</v>
      </c>
      <c r="E7" s="51">
        <f t="shared" ref="E7:F7" si="3">STDEVP(C7,$C$13/8)</f>
        <v>20.75</v>
      </c>
      <c r="F7" s="51">
        <f t="shared" si="3"/>
        <v>14.25</v>
      </c>
      <c r="G7" s="52">
        <f>STDEVP(160,$C$13/8)</f>
        <v>33.75</v>
      </c>
      <c r="H7" s="52">
        <f>STDEVP(367,$C$13/8)</f>
        <v>137.25</v>
      </c>
      <c r="I7" s="51">
        <f>51/(200)</f>
        <v>0.255</v>
      </c>
      <c r="J7" s="51">
        <f>64/(182.27)</f>
        <v>0.3511274483</v>
      </c>
      <c r="K7" s="43"/>
    </row>
    <row r="8">
      <c r="A8" s="24"/>
      <c r="B8" s="36" t="s">
        <v>12</v>
      </c>
      <c r="C8" s="36">
        <v>109.0</v>
      </c>
      <c r="D8" s="36">
        <v>303.0</v>
      </c>
      <c r="E8" s="51">
        <f t="shared" ref="E8:F8" si="4">STDEVP(C8,$C$13/8)</f>
        <v>8.25</v>
      </c>
      <c r="F8" s="51">
        <f t="shared" si="4"/>
        <v>105.25</v>
      </c>
      <c r="G8" s="24"/>
      <c r="H8" s="24"/>
      <c r="I8" s="51">
        <f>109/(200)</f>
        <v>0.545</v>
      </c>
      <c r="J8" s="51">
        <f>303/(182.27)</f>
        <v>1.662369013</v>
      </c>
      <c r="K8" s="43"/>
    </row>
    <row r="9">
      <c r="A9" s="47" t="s">
        <v>5</v>
      </c>
      <c r="B9" s="30" t="s">
        <v>13</v>
      </c>
      <c r="C9" s="30">
        <v>173.0</v>
      </c>
      <c r="D9" s="30">
        <v>168.0</v>
      </c>
      <c r="E9" s="48">
        <f t="shared" ref="E9:F9" si="5">STDEVP(C9,$C$13/8)</f>
        <v>40.25</v>
      </c>
      <c r="F9" s="48">
        <f t="shared" si="5"/>
        <v>37.75</v>
      </c>
      <c r="G9" s="49">
        <f>STDEVP(247,$C$13/8)</f>
        <v>77.25</v>
      </c>
      <c r="H9" s="49">
        <f>STDEVP(199,$C$13/8)</f>
        <v>53.25</v>
      </c>
      <c r="I9" s="48">
        <f>173/(200)</f>
        <v>0.865</v>
      </c>
      <c r="J9" s="48">
        <f>168/(182.27)</f>
        <v>0.9217095518</v>
      </c>
      <c r="K9" s="43"/>
    </row>
    <row r="10">
      <c r="A10" s="24"/>
      <c r="B10" s="30" t="s">
        <v>48</v>
      </c>
      <c r="C10" s="30">
        <v>74.0</v>
      </c>
      <c r="D10" s="30">
        <v>31.0</v>
      </c>
      <c r="E10" s="48">
        <f t="shared" ref="E10:F10" si="6">STDEVP(C10,$C$13/8)</f>
        <v>9.25</v>
      </c>
      <c r="F10" s="48">
        <f t="shared" si="6"/>
        <v>30.75</v>
      </c>
      <c r="G10" s="24"/>
      <c r="H10" s="24"/>
      <c r="I10" s="48">
        <f>74/(200)</f>
        <v>0.37</v>
      </c>
      <c r="J10" s="48">
        <f t="shared" ref="J10:J11" si="8">31/(182.27)</f>
        <v>0.1700773578</v>
      </c>
      <c r="K10" s="43"/>
    </row>
    <row r="11">
      <c r="A11" s="36" t="s">
        <v>6</v>
      </c>
      <c r="B11" s="36" t="s">
        <v>49</v>
      </c>
      <c r="C11" s="36">
        <v>69.0</v>
      </c>
      <c r="D11" s="36">
        <v>31.0</v>
      </c>
      <c r="E11" s="51">
        <f t="shared" ref="E11:F11" si="7">STDEVP(C11,$C$13/8)</f>
        <v>11.75</v>
      </c>
      <c r="F11" s="51">
        <f t="shared" si="7"/>
        <v>30.75</v>
      </c>
      <c r="G11" s="51">
        <f>STDEVP(69,$C$13/8)</f>
        <v>11.75</v>
      </c>
      <c r="H11" s="51">
        <f>STDEVP(31,$C$13/8)</f>
        <v>30.75</v>
      </c>
      <c r="I11" s="51">
        <f>69/(200)</f>
        <v>0.345</v>
      </c>
      <c r="J11" s="51">
        <f t="shared" si="8"/>
        <v>0.1700773578</v>
      </c>
      <c r="K11" s="43"/>
    </row>
    <row r="12">
      <c r="A12" s="30" t="s">
        <v>7</v>
      </c>
      <c r="B12" s="30" t="s">
        <v>16</v>
      </c>
      <c r="C12" s="30">
        <v>58.0</v>
      </c>
      <c r="D12" s="30">
        <v>314.0</v>
      </c>
      <c r="E12" s="53">
        <f t="shared" ref="E12:F12" si="9">STDEVP(C12,$C$13/8)</f>
        <v>17.25</v>
      </c>
      <c r="F12" s="48">
        <f t="shared" si="9"/>
        <v>110.75</v>
      </c>
      <c r="G12" s="48">
        <f>STDEVP(58,$C$13/8)</f>
        <v>17.25</v>
      </c>
      <c r="H12" s="48">
        <f>STDEVP(314,$C$13/8)</f>
        <v>110.75</v>
      </c>
      <c r="I12" s="48">
        <f>58/(200)</f>
        <v>0.29</v>
      </c>
      <c r="J12" s="48">
        <f>314/(182.27)</f>
        <v>1.722719043</v>
      </c>
      <c r="K12" s="43"/>
    </row>
    <row r="13">
      <c r="A13" s="54" t="s">
        <v>60</v>
      </c>
      <c r="B13" s="54" t="s">
        <v>61</v>
      </c>
      <c r="C13" s="55">
        <f t="shared" ref="C13:D13" si="10">SUM(C5:C12)</f>
        <v>740</v>
      </c>
      <c r="D13" s="55">
        <f t="shared" si="10"/>
        <v>1179</v>
      </c>
      <c r="E13" s="42"/>
      <c r="F13" s="42"/>
      <c r="G13" s="42"/>
      <c r="H13" s="42"/>
      <c r="I13" s="55">
        <f t="shared" ref="I13:J13" si="11">AVERAGE(I5:I12)</f>
        <v>0.4625</v>
      </c>
      <c r="J13" s="55">
        <f t="shared" si="11"/>
        <v>0.8085532452</v>
      </c>
      <c r="K13" s="43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3"/>
    </row>
    <row r="16">
      <c r="D16" s="56"/>
      <c r="E16" s="56"/>
    </row>
  </sheetData>
  <mergeCells count="13">
    <mergeCell ref="G7:G8"/>
    <mergeCell ref="G5:G6"/>
    <mergeCell ref="H7:H8"/>
    <mergeCell ref="G9:G10"/>
    <mergeCell ref="H9:H10"/>
    <mergeCell ref="E3:F3"/>
    <mergeCell ref="I3:J3"/>
    <mergeCell ref="G3:H3"/>
    <mergeCell ref="A7:A8"/>
    <mergeCell ref="A9:A10"/>
    <mergeCell ref="C3:D3"/>
    <mergeCell ref="H5:H6"/>
    <mergeCell ref="A5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  <col customWidth="1" min="3" max="3" width="13.14"/>
    <col customWidth="1" min="4" max="4" width="10.43"/>
    <col customWidth="1" min="5" max="5" width="9.71"/>
    <col customWidth="1" min="11" max="11" width="16.57"/>
  </cols>
  <sheetData>
    <row r="3">
      <c r="A3" s="1"/>
      <c r="B3" s="1"/>
      <c r="C3" s="2" t="s">
        <v>0</v>
      </c>
      <c r="D3" s="3"/>
      <c r="E3" s="3"/>
      <c r="F3" s="3"/>
      <c r="G3" s="3"/>
      <c r="H3" s="3"/>
      <c r="I3" s="3"/>
      <c r="J3" s="5"/>
      <c r="K3" s="20" t="s">
        <v>3</v>
      </c>
      <c r="L3" s="21" t="s">
        <v>34</v>
      </c>
    </row>
    <row r="4">
      <c r="A4" s="10" t="s">
        <v>35</v>
      </c>
      <c r="B4" s="16" t="s">
        <v>8</v>
      </c>
      <c r="C4" s="22" t="s">
        <v>36</v>
      </c>
      <c r="D4" s="22" t="s">
        <v>37</v>
      </c>
      <c r="E4" s="22" t="s">
        <v>38</v>
      </c>
      <c r="F4" s="22" t="s">
        <v>39</v>
      </c>
      <c r="G4" s="23" t="s">
        <v>40</v>
      </c>
      <c r="H4" s="22" t="s">
        <v>41</v>
      </c>
      <c r="I4" s="22" t="s">
        <v>42</v>
      </c>
      <c r="J4" s="22" t="s">
        <v>43</v>
      </c>
      <c r="K4" s="24"/>
      <c r="L4" s="25"/>
    </row>
    <row r="5">
      <c r="A5" s="26" t="s">
        <v>2</v>
      </c>
      <c r="B5" s="27" t="s">
        <v>9</v>
      </c>
      <c r="C5" s="28" t="s">
        <v>44</v>
      </c>
      <c r="D5" s="28" t="s">
        <v>44</v>
      </c>
      <c r="E5" s="28" t="s">
        <v>44</v>
      </c>
      <c r="F5" s="28" t="s">
        <v>44</v>
      </c>
      <c r="G5" s="28" t="s">
        <v>44</v>
      </c>
      <c r="H5" s="28" t="s">
        <v>44</v>
      </c>
      <c r="I5" s="28" t="s">
        <v>44</v>
      </c>
      <c r="J5" s="28" t="s">
        <v>44</v>
      </c>
      <c r="K5" s="29" t="s">
        <v>45</v>
      </c>
      <c r="L5" s="30" t="s">
        <v>44</v>
      </c>
    </row>
    <row r="6">
      <c r="A6" s="24"/>
      <c r="B6" s="27" t="s">
        <v>10</v>
      </c>
      <c r="C6" s="30" t="s">
        <v>44</v>
      </c>
      <c r="D6" s="30" t="s">
        <v>44</v>
      </c>
      <c r="E6" s="30" t="s">
        <v>44</v>
      </c>
      <c r="F6" s="30" t="s">
        <v>44</v>
      </c>
      <c r="G6" s="30" t="s">
        <v>44</v>
      </c>
      <c r="H6" s="30" t="s">
        <v>44</v>
      </c>
      <c r="I6" s="30" t="s">
        <v>44</v>
      </c>
      <c r="J6" s="30" t="s">
        <v>44</v>
      </c>
      <c r="K6" s="31" t="s">
        <v>46</v>
      </c>
      <c r="L6" s="30" t="s">
        <v>44</v>
      </c>
    </row>
    <row r="7">
      <c r="A7" s="32" t="s">
        <v>4</v>
      </c>
      <c r="B7" s="33" t="s">
        <v>11</v>
      </c>
      <c r="C7" s="34" t="s">
        <v>44</v>
      </c>
      <c r="D7" s="34" t="s">
        <v>44</v>
      </c>
      <c r="E7" s="34" t="s">
        <v>44</v>
      </c>
      <c r="F7" s="34" t="s">
        <v>44</v>
      </c>
      <c r="G7" s="34" t="s">
        <v>44</v>
      </c>
      <c r="H7" s="34" t="s">
        <v>44</v>
      </c>
      <c r="I7" s="34" t="s">
        <v>44</v>
      </c>
      <c r="J7" s="34" t="s">
        <v>44</v>
      </c>
      <c r="K7" s="35" t="s">
        <v>47</v>
      </c>
      <c r="L7" s="36" t="s">
        <v>44</v>
      </c>
    </row>
    <row r="8">
      <c r="A8" s="24"/>
      <c r="B8" s="33" t="s">
        <v>12</v>
      </c>
      <c r="C8" s="34" t="s">
        <v>44</v>
      </c>
      <c r="D8" s="34" t="s">
        <v>44</v>
      </c>
      <c r="E8" s="34" t="s">
        <v>44</v>
      </c>
      <c r="F8" s="34" t="s">
        <v>44</v>
      </c>
      <c r="G8" s="34" t="s">
        <v>44</v>
      </c>
      <c r="H8" s="34" t="s">
        <v>44</v>
      </c>
      <c r="I8" s="34" t="s">
        <v>44</v>
      </c>
      <c r="J8" s="34" t="s">
        <v>44</v>
      </c>
      <c r="K8" s="37" t="s">
        <v>47</v>
      </c>
      <c r="L8" s="36" t="s">
        <v>44</v>
      </c>
    </row>
    <row r="9">
      <c r="A9" s="26" t="s">
        <v>5</v>
      </c>
      <c r="B9" s="27" t="s">
        <v>13</v>
      </c>
      <c r="C9" s="28" t="s">
        <v>44</v>
      </c>
      <c r="D9" s="28" t="s">
        <v>44</v>
      </c>
      <c r="E9" s="28" t="s">
        <v>44</v>
      </c>
      <c r="F9" s="28" t="s">
        <v>44</v>
      </c>
      <c r="G9" s="28" t="s">
        <v>44</v>
      </c>
      <c r="H9" s="28" t="s">
        <v>44</v>
      </c>
      <c r="I9" s="28" t="s">
        <v>44</v>
      </c>
      <c r="J9" s="28" t="s">
        <v>44</v>
      </c>
      <c r="K9" s="29" t="s">
        <v>45</v>
      </c>
      <c r="L9" s="30" t="s">
        <v>44</v>
      </c>
    </row>
    <row r="10">
      <c r="A10" s="24"/>
      <c r="B10" s="27" t="s">
        <v>48</v>
      </c>
      <c r="C10" s="30" t="s">
        <v>44</v>
      </c>
      <c r="D10" s="30" t="s">
        <v>44</v>
      </c>
      <c r="E10" s="30" t="s">
        <v>44</v>
      </c>
      <c r="F10" s="30" t="s">
        <v>44</v>
      </c>
      <c r="G10" s="30" t="s">
        <v>44</v>
      </c>
      <c r="H10" s="30" t="s">
        <v>44</v>
      </c>
      <c r="I10" s="30" t="s">
        <v>44</v>
      </c>
      <c r="J10" s="30" t="s">
        <v>44</v>
      </c>
      <c r="K10" s="31" t="s">
        <v>47</v>
      </c>
      <c r="L10" s="30" t="s">
        <v>44</v>
      </c>
    </row>
    <row r="11">
      <c r="A11" s="38" t="s">
        <v>6</v>
      </c>
      <c r="B11" s="33" t="s">
        <v>49</v>
      </c>
      <c r="C11" s="36" t="s">
        <v>44</v>
      </c>
      <c r="D11" s="36" t="s">
        <v>44</v>
      </c>
      <c r="E11" s="36" t="s">
        <v>44</v>
      </c>
      <c r="F11" s="36" t="s">
        <v>44</v>
      </c>
      <c r="G11" s="36" t="s">
        <v>44</v>
      </c>
      <c r="H11" s="36" t="s">
        <v>44</v>
      </c>
      <c r="I11" s="36" t="s">
        <v>44</v>
      </c>
      <c r="J11" s="36" t="s">
        <v>44</v>
      </c>
      <c r="K11" s="39" t="s">
        <v>47</v>
      </c>
      <c r="L11" s="36" t="s">
        <v>44</v>
      </c>
    </row>
    <row r="12">
      <c r="A12" s="8" t="s">
        <v>7</v>
      </c>
      <c r="B12" s="27" t="s">
        <v>16</v>
      </c>
      <c r="C12" s="30" t="s">
        <v>44</v>
      </c>
      <c r="D12" s="30" t="s">
        <v>44</v>
      </c>
      <c r="E12" s="30" t="s">
        <v>44</v>
      </c>
      <c r="F12" s="30" t="s">
        <v>44</v>
      </c>
      <c r="G12" s="30" t="s">
        <v>44</v>
      </c>
      <c r="H12" s="30" t="s">
        <v>44</v>
      </c>
      <c r="I12" s="30" t="s">
        <v>44</v>
      </c>
      <c r="J12" s="30" t="s">
        <v>44</v>
      </c>
      <c r="K12" s="31" t="s">
        <v>50</v>
      </c>
      <c r="L12" s="30" t="s">
        <v>44</v>
      </c>
    </row>
    <row r="13">
      <c r="A13" s="40"/>
      <c r="B13" s="40"/>
    </row>
  </sheetData>
  <mergeCells count="6">
    <mergeCell ref="A7:A8"/>
    <mergeCell ref="A9:A10"/>
    <mergeCell ref="A5:A6"/>
    <mergeCell ref="C3:J3"/>
    <mergeCell ref="K3:K4"/>
    <mergeCell ref="L3:L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16.14"/>
    <col customWidth="1" min="4" max="4" width="14.14"/>
    <col customWidth="1" min="5" max="5" width="15.86"/>
    <col customWidth="1" min="6" max="6" width="14.71"/>
    <col customWidth="1" min="7" max="7" width="13.43"/>
    <col customWidth="1" min="8" max="8" width="14.29"/>
    <col customWidth="1" min="9" max="9" width="16.71"/>
    <col customWidth="1" min="10" max="10" width="12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4" t="s">
        <v>1</v>
      </c>
      <c r="C3" s="6" t="s">
        <v>2</v>
      </c>
      <c r="D3" s="5"/>
      <c r="E3" s="6" t="s">
        <v>4</v>
      </c>
      <c r="F3" s="5"/>
      <c r="G3" s="6" t="s">
        <v>5</v>
      </c>
      <c r="H3" s="5"/>
      <c r="I3" s="7" t="s">
        <v>6</v>
      </c>
      <c r="J3" s="7" t="s">
        <v>7</v>
      </c>
      <c r="K3" s="1"/>
    </row>
    <row r="4">
      <c r="A4" s="1"/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1"/>
    </row>
    <row r="5">
      <c r="A5" s="1"/>
      <c r="B5" s="10" t="s">
        <v>17</v>
      </c>
      <c r="C5" s="11" t="s">
        <v>18</v>
      </c>
      <c r="D5" s="11" t="s">
        <v>18</v>
      </c>
      <c r="E5" s="12" t="s">
        <v>18</v>
      </c>
      <c r="F5" s="12" t="s">
        <v>18</v>
      </c>
      <c r="G5" s="11" t="s">
        <v>18</v>
      </c>
      <c r="H5" s="11" t="s">
        <v>18</v>
      </c>
      <c r="I5" s="12" t="s">
        <v>18</v>
      </c>
      <c r="J5" s="11" t="s">
        <v>18</v>
      </c>
      <c r="K5" s="1"/>
    </row>
    <row r="6">
      <c r="A6" s="1"/>
      <c r="B6" s="10" t="s">
        <v>19</v>
      </c>
      <c r="C6" s="11" t="s">
        <v>18</v>
      </c>
      <c r="D6" s="11" t="s">
        <v>18</v>
      </c>
      <c r="E6" s="12" t="s">
        <v>18</v>
      </c>
      <c r="F6" s="12" t="s">
        <v>18</v>
      </c>
      <c r="G6" s="11" t="s">
        <v>18</v>
      </c>
      <c r="H6" s="11" t="s">
        <v>18</v>
      </c>
      <c r="I6" s="12" t="s">
        <v>18</v>
      </c>
      <c r="J6" s="11" t="s">
        <v>18</v>
      </c>
      <c r="K6" s="1"/>
    </row>
    <row r="7">
      <c r="A7" s="1"/>
      <c r="B7" s="10" t="s">
        <v>20</v>
      </c>
      <c r="C7" s="11" t="s">
        <v>18</v>
      </c>
      <c r="D7" s="11" t="s">
        <v>18</v>
      </c>
      <c r="E7" s="12" t="s">
        <v>18</v>
      </c>
      <c r="F7" s="12" t="s">
        <v>18</v>
      </c>
      <c r="G7" s="11" t="s">
        <v>18</v>
      </c>
      <c r="H7" s="11" t="s">
        <v>18</v>
      </c>
      <c r="I7" s="12" t="s">
        <v>18</v>
      </c>
      <c r="J7" s="11" t="s">
        <v>18</v>
      </c>
      <c r="K7" s="1"/>
    </row>
    <row r="8">
      <c r="A8" s="1"/>
      <c r="B8" s="10" t="s">
        <v>21</v>
      </c>
      <c r="C8" s="11" t="s">
        <v>18</v>
      </c>
      <c r="D8" s="11" t="s">
        <v>18</v>
      </c>
      <c r="E8" s="12" t="s">
        <v>18</v>
      </c>
      <c r="F8" s="12" t="s">
        <v>18</v>
      </c>
      <c r="G8" s="11" t="s">
        <v>18</v>
      </c>
      <c r="H8" s="11" t="s">
        <v>18</v>
      </c>
      <c r="I8" s="12" t="s">
        <v>18</v>
      </c>
      <c r="J8" s="11" t="s">
        <v>18</v>
      </c>
      <c r="K8" s="1"/>
    </row>
    <row r="9">
      <c r="A9" s="1"/>
      <c r="B9" s="10" t="s">
        <v>22</v>
      </c>
      <c r="C9" s="11" t="s">
        <v>18</v>
      </c>
      <c r="D9" s="11" t="s">
        <v>18</v>
      </c>
      <c r="E9" s="12" t="s">
        <v>18</v>
      </c>
      <c r="F9" s="12" t="s">
        <v>18</v>
      </c>
      <c r="G9" s="11" t="s">
        <v>18</v>
      </c>
      <c r="H9" s="11" t="s">
        <v>18</v>
      </c>
      <c r="I9" s="12" t="s">
        <v>18</v>
      </c>
      <c r="J9" s="11" t="s">
        <v>18</v>
      </c>
      <c r="K9" s="1"/>
    </row>
    <row r="10">
      <c r="A10" s="1"/>
      <c r="B10" s="10" t="s">
        <v>23</v>
      </c>
      <c r="C10" s="11" t="s">
        <v>18</v>
      </c>
      <c r="D10" s="11" t="s">
        <v>18</v>
      </c>
      <c r="E10" s="12" t="s">
        <v>18</v>
      </c>
      <c r="F10" s="12" t="s">
        <v>18</v>
      </c>
      <c r="G10" s="11" t="s">
        <v>18</v>
      </c>
      <c r="H10" s="11" t="s">
        <v>18</v>
      </c>
      <c r="I10" s="12" t="s">
        <v>18</v>
      </c>
      <c r="J10" s="11" t="s">
        <v>18</v>
      </c>
      <c r="K10" s="1"/>
    </row>
    <row r="11">
      <c r="A11" s="1"/>
      <c r="B11" s="10" t="s">
        <v>24</v>
      </c>
      <c r="C11" s="11" t="s">
        <v>18</v>
      </c>
      <c r="D11" s="11" t="s">
        <v>18</v>
      </c>
      <c r="E11" s="12" t="s">
        <v>18</v>
      </c>
      <c r="F11" s="12" t="s">
        <v>18</v>
      </c>
      <c r="G11" s="11" t="s">
        <v>18</v>
      </c>
      <c r="H11" s="11" t="s">
        <v>18</v>
      </c>
      <c r="I11" s="12" t="s">
        <v>18</v>
      </c>
      <c r="J11" s="11" t="s">
        <v>18</v>
      </c>
      <c r="K11" s="1"/>
    </row>
    <row r="12">
      <c r="A12" s="1"/>
      <c r="B12" s="10" t="s">
        <v>25</v>
      </c>
      <c r="C12" s="11" t="s">
        <v>18</v>
      </c>
      <c r="D12" s="11" t="s">
        <v>18</v>
      </c>
      <c r="E12" s="12" t="s">
        <v>18</v>
      </c>
      <c r="F12" s="12" t="s">
        <v>18</v>
      </c>
      <c r="G12" s="11" t="s">
        <v>18</v>
      </c>
      <c r="H12" s="11" t="s">
        <v>18</v>
      </c>
      <c r="I12" s="12" t="s">
        <v>18</v>
      </c>
      <c r="J12" s="11" t="s">
        <v>18</v>
      </c>
      <c r="K12" s="1"/>
    </row>
    <row r="13">
      <c r="A13" s="1"/>
      <c r="B13" s="10" t="s">
        <v>26</v>
      </c>
      <c r="C13" s="11" t="s">
        <v>18</v>
      </c>
      <c r="D13" s="11" t="s">
        <v>18</v>
      </c>
      <c r="E13" s="12" t="s">
        <v>18</v>
      </c>
      <c r="F13" s="12" t="s">
        <v>18</v>
      </c>
      <c r="G13" s="11" t="s">
        <v>18</v>
      </c>
      <c r="H13" s="11" t="s">
        <v>18</v>
      </c>
      <c r="I13" s="12" t="s">
        <v>18</v>
      </c>
      <c r="J13" s="11" t="s">
        <v>18</v>
      </c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3"/>
      <c r="D15" s="14"/>
      <c r="E15" s="1"/>
      <c r="F15" s="1"/>
      <c r="G15" s="1"/>
      <c r="H15" s="1"/>
      <c r="I15" s="1"/>
      <c r="J15" s="1"/>
      <c r="K15" s="1"/>
    </row>
    <row r="16">
      <c r="A16" s="1"/>
      <c r="B16" s="1"/>
      <c r="C16" s="13"/>
      <c r="D16" s="14"/>
      <c r="E16" s="1"/>
      <c r="F16" s="1"/>
      <c r="G16" s="1"/>
      <c r="H16" s="1"/>
      <c r="I16" s="1"/>
      <c r="J16" s="1"/>
      <c r="K16" s="1"/>
    </row>
    <row r="17">
      <c r="C17" s="13"/>
      <c r="D17" s="15"/>
    </row>
    <row r="18">
      <c r="C18" s="13"/>
      <c r="D18" s="15"/>
    </row>
    <row r="19">
      <c r="C19" s="13"/>
      <c r="D19" s="15"/>
    </row>
    <row r="20">
      <c r="C20" s="13"/>
      <c r="D20" s="15"/>
    </row>
    <row r="21">
      <c r="C21" s="15"/>
      <c r="D21" s="15"/>
    </row>
  </sheetData>
  <mergeCells count="3">
    <mergeCell ref="C3:D3"/>
    <mergeCell ref="E3:F3"/>
    <mergeCell ref="G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14"/>
    <col customWidth="1" min="4" max="4" width="14.14"/>
    <col customWidth="1" min="5" max="5" width="15.86"/>
    <col customWidth="1" min="6" max="6" width="14.71"/>
    <col customWidth="1" min="7" max="7" width="13.43"/>
    <col customWidth="1" min="8" max="8" width="14.29"/>
    <col customWidth="1" min="9" max="9" width="16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1"/>
      <c r="B3" s="4" t="s">
        <v>27</v>
      </c>
      <c r="C3" s="6" t="s">
        <v>2</v>
      </c>
      <c r="D3" s="5"/>
      <c r="E3" s="6" t="s">
        <v>4</v>
      </c>
      <c r="F3" s="5"/>
      <c r="G3" s="6" t="s">
        <v>5</v>
      </c>
      <c r="H3" s="5"/>
      <c r="I3" s="7" t="s">
        <v>6</v>
      </c>
      <c r="J3" s="7" t="s">
        <v>7</v>
      </c>
    </row>
    <row r="4">
      <c r="A4" s="1"/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</row>
    <row r="5">
      <c r="A5" s="1"/>
      <c r="B5" s="16" t="s">
        <v>28</v>
      </c>
      <c r="C5" s="17" t="s">
        <v>7</v>
      </c>
      <c r="D5" s="17" t="s">
        <v>7</v>
      </c>
      <c r="E5" s="16" t="s">
        <v>2</v>
      </c>
      <c r="F5" s="16" t="s">
        <v>2</v>
      </c>
      <c r="G5" s="17" t="s">
        <v>4</v>
      </c>
      <c r="H5" s="17" t="s">
        <v>4</v>
      </c>
      <c r="I5" s="16" t="s">
        <v>5</v>
      </c>
      <c r="J5" s="17" t="s">
        <v>6</v>
      </c>
    </row>
    <row r="6">
      <c r="A6" s="1"/>
      <c r="B6" s="16" t="s">
        <v>29</v>
      </c>
      <c r="C6" s="17" t="s">
        <v>7</v>
      </c>
      <c r="D6" s="17" t="s">
        <v>7</v>
      </c>
      <c r="E6" s="16" t="s">
        <v>2</v>
      </c>
      <c r="F6" s="16" t="s">
        <v>2</v>
      </c>
      <c r="G6" s="17" t="s">
        <v>4</v>
      </c>
      <c r="H6" s="17" t="s">
        <v>4</v>
      </c>
      <c r="I6" s="16" t="s">
        <v>5</v>
      </c>
      <c r="J6" s="17" t="s">
        <v>6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8" t="s">
        <v>30</v>
      </c>
      <c r="C11" s="1"/>
      <c r="D11" s="1"/>
      <c r="E11" s="1"/>
      <c r="F11" s="1"/>
      <c r="G11" s="1"/>
      <c r="H11" s="1"/>
      <c r="I11" s="1"/>
      <c r="J11" s="1"/>
    </row>
    <row r="12">
      <c r="A12" s="1"/>
      <c r="B12" s="18" t="s">
        <v>31</v>
      </c>
      <c r="C12" s="1"/>
      <c r="D12" s="1"/>
      <c r="E12" s="1"/>
      <c r="F12" s="1"/>
      <c r="G12" s="1"/>
      <c r="H12" s="1"/>
      <c r="I12" s="1"/>
      <c r="J12" s="1"/>
    </row>
    <row r="13">
      <c r="A13" s="1"/>
      <c r="B13" s="19" t="s">
        <v>32</v>
      </c>
      <c r="C13" s="1"/>
      <c r="D13" s="1"/>
      <c r="E13" s="1"/>
      <c r="F13" s="1"/>
      <c r="G13" s="1"/>
      <c r="H13" s="1"/>
      <c r="I13" s="1"/>
      <c r="J13" s="1"/>
    </row>
    <row r="14">
      <c r="A14" s="1"/>
      <c r="B14" s="18" t="s">
        <v>33</v>
      </c>
      <c r="C14" s="1"/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3">
    <mergeCell ref="C3:D3"/>
    <mergeCell ref="E3:F3"/>
    <mergeCell ref="G3:H3"/>
  </mergeCells>
  <drawing r:id="rId1"/>
</worksheet>
</file>