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, Des y Pro" sheetId="1" r:id="rId3"/>
    <sheet state="visible" name="Proceso PSP" sheetId="2" r:id="rId4"/>
    <sheet state="visible" name="Estándar" sheetId="3" r:id="rId5"/>
    <sheet state="visible" name="Pips y calificación" sheetId="4" r:id="rId6"/>
  </sheets>
  <definedNames/>
  <calcPr/>
</workbook>
</file>

<file path=xl/sharedStrings.xml><?xml version="1.0" encoding="utf-8"?>
<sst xmlns="http://schemas.openxmlformats.org/spreadsheetml/2006/main" count="336" uniqueCount="71">
  <si>
    <t>Proceso PSP</t>
  </si>
  <si>
    <t>CheckList</t>
  </si>
  <si>
    <t>JAGB</t>
  </si>
  <si>
    <t>Estado</t>
  </si>
  <si>
    <t>JAGC</t>
  </si>
  <si>
    <t>RMM</t>
  </si>
  <si>
    <t>Pruebas de Módulo</t>
  </si>
  <si>
    <t>BRA</t>
  </si>
  <si>
    <t>Alumno</t>
  </si>
  <si>
    <t>GVV</t>
  </si>
  <si>
    <t>Módulo</t>
  </si>
  <si>
    <t>Planeación</t>
  </si>
  <si>
    <t>Menú-Reportes-Maestos</t>
  </si>
  <si>
    <t>Bajas-Alumnos</t>
  </si>
  <si>
    <t>Bajas-Planes</t>
  </si>
  <si>
    <t>Diseño</t>
  </si>
  <si>
    <t>Revisión Diseño</t>
  </si>
  <si>
    <t>Codificación</t>
  </si>
  <si>
    <t>Revisión Código</t>
  </si>
  <si>
    <t>Menú-Reportes-Alumnos</t>
  </si>
  <si>
    <t>Cambio-Alumnos</t>
  </si>
  <si>
    <t>Menú-Reportes-Materias</t>
  </si>
  <si>
    <t>Bajas-Maestros</t>
  </si>
  <si>
    <t>Cambios-Planes</t>
  </si>
  <si>
    <t>Menú-Reportes</t>
  </si>
  <si>
    <t>Compilación (Subió .exe)</t>
  </si>
  <si>
    <t>Pruebas</t>
  </si>
  <si>
    <t>PM</t>
  </si>
  <si>
    <t>Transformación-DB</t>
  </si>
  <si>
    <t>Menú-Reportes-Planes</t>
  </si>
  <si>
    <t>Cambios-Maestros</t>
  </si>
  <si>
    <t>Encabezado</t>
  </si>
  <si>
    <t>/</t>
  </si>
  <si>
    <t>X</t>
  </si>
  <si>
    <t>Lista de Contenido</t>
  </si>
  <si>
    <t>Ejemplos de Reuso</t>
  </si>
  <si>
    <t>Definiciones</t>
  </si>
  <si>
    <t>Liberado 27/04/17</t>
  </si>
  <si>
    <t>Declaraciones</t>
  </si>
  <si>
    <t>Funciones</t>
  </si>
  <si>
    <t>Comentarios</t>
  </si>
  <si>
    <t>Espacios en Blanco</t>
  </si>
  <si>
    <t>Sangría</t>
  </si>
  <si>
    <t>Liberado 08/05/17</t>
  </si>
  <si>
    <t>Liberado 25/04/17</t>
  </si>
  <si>
    <t xml:space="preserve">PIPS </t>
  </si>
  <si>
    <t xml:space="preserve">Responsable </t>
  </si>
  <si>
    <t>Problemas encontrados</t>
  </si>
  <si>
    <t xml:space="preserve">Falta de comunicación </t>
  </si>
  <si>
    <t>Problemas en el llenado de la herramienta de TSP en el apartado de sums</t>
  </si>
  <si>
    <t xml:space="preserve">No se pudo iniciar el desarrollo del ciclo 3 </t>
  </si>
  <si>
    <t>Estrategias</t>
  </si>
  <si>
    <t>Se motivaba al integrante y se le brindaba apoyo en sus desarrollos</t>
  </si>
  <si>
    <t>Se motivo al equipo para alcanzar y cerrar con todo bien el ciclo 2</t>
  </si>
  <si>
    <t>Liberado 26/04/17</t>
  </si>
  <si>
    <t>Planeación: RMM
Evaluación personal:</t>
  </si>
  <si>
    <t>Evaluacion 1-10 (mal-bien)</t>
  </si>
  <si>
    <t>Comentario</t>
  </si>
  <si>
    <t>LOCS</t>
  </si>
  <si>
    <t>Desviación Módulo</t>
  </si>
  <si>
    <t>Desviación Alumno</t>
  </si>
  <si>
    <t>Productividad</t>
  </si>
  <si>
    <t>Planeadas</t>
  </si>
  <si>
    <t>Reales</t>
  </si>
  <si>
    <t>Planeada</t>
  </si>
  <si>
    <t>Real</t>
  </si>
  <si>
    <t>Actual</t>
  </si>
  <si>
    <t>Menú-Reportes Maestos</t>
  </si>
  <si>
    <t>Menú-Reportes Planes</t>
  </si>
  <si>
    <t>Equipo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</si>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</sst>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>
      <sz val="12.0"/>
      <name val="Arial"/>
    </font>
    <font/>
    <font>
      <sz val="23.0"/>
      <name val="Arial"/>
    </font>
    <font>
      <name val="Arial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2" numFmtId="0" xfId="0" applyAlignment="1" applyBorder="1" applyFill="1" applyFont="1">
      <alignment horizontal="left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wrapText="1"/>
    </xf>
    <xf borderId="1" fillId="3" fontId="2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/>
    </xf>
    <xf borderId="3" fillId="4" fontId="2" numFmtId="0" xfId="0" applyAlignment="1" applyBorder="1" applyFill="1" applyFont="1">
      <alignment horizontal="left"/>
    </xf>
    <xf borderId="3" fillId="0" fontId="2" numFmtId="0" xfId="0" applyAlignment="1" applyBorder="1" applyFont="1">
      <alignment horizontal="center" wrapText="1"/>
    </xf>
    <xf borderId="3" fillId="4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wrapText="1"/>
    </xf>
    <xf borderId="3" fillId="4" fontId="2" numFmtId="0" xfId="0" applyAlignment="1" applyBorder="1" applyFont="1">
      <alignment horizontal="left"/>
    </xf>
    <xf borderId="7" fillId="0" fontId="3" numFmtId="0" xfId="0" applyBorder="1" applyFont="1"/>
    <xf borderId="3" fillId="4" fontId="2" numFmtId="0" xfId="0" applyAlignment="1" applyBorder="1" applyFont="1">
      <alignment horizontal="center"/>
    </xf>
    <xf borderId="8" fillId="0" fontId="3" numFmtId="0" xfId="0" applyBorder="1" applyFont="1"/>
    <xf borderId="3" fillId="0" fontId="2" numFmtId="0" xfId="0" applyAlignment="1" applyBorder="1" applyFont="1">
      <alignment horizontal="left"/>
    </xf>
    <xf borderId="5" fillId="4" fontId="2" numFmtId="0" xfId="0" applyAlignment="1" applyBorder="1" applyFont="1">
      <alignment horizontal="left"/>
    </xf>
    <xf borderId="3" fillId="5" fontId="2" numFmtId="0" xfId="0" applyAlignment="1" applyBorder="1" applyFill="1" applyFont="1">
      <alignment horizontal="center"/>
    </xf>
    <xf borderId="4" fillId="4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 wrapText="1"/>
    </xf>
    <xf borderId="9" fillId="4" fontId="2" numFmtId="0" xfId="0" applyAlignment="1" applyBorder="1" applyFont="1">
      <alignment horizontal="center"/>
    </xf>
    <xf borderId="10" fillId="0" fontId="3" numFmtId="0" xfId="0" applyBorder="1" applyFont="1"/>
    <xf borderId="0" fillId="6" fontId="1" numFmtId="0" xfId="0" applyAlignment="1" applyFill="1" applyFont="1">
      <alignment/>
    </xf>
    <xf borderId="9" fillId="4" fontId="2" numFmtId="0" xfId="0" applyAlignment="1" applyBorder="1" applyFont="1">
      <alignment horizontal="center"/>
    </xf>
    <xf borderId="0" fillId="6" fontId="1" numFmtId="0" xfId="0" applyFont="1"/>
    <xf borderId="9" fillId="4" fontId="2" numFmtId="0" xfId="0" applyAlignment="1" applyBorder="1" applyFont="1">
      <alignment horizontal="center" wrapText="1"/>
    </xf>
    <xf borderId="0" fillId="6" fontId="3" numFmtId="0" xfId="0" applyFont="1"/>
    <xf borderId="10" fillId="7" fontId="2" numFmtId="0" xfId="0" applyAlignment="1" applyBorder="1" applyFill="1" applyFont="1">
      <alignment horizontal="left"/>
    </xf>
    <xf borderId="9" fillId="7" fontId="2" numFmtId="0" xfId="0" applyAlignment="1" applyBorder="1" applyFont="1">
      <alignment horizontal="center"/>
    </xf>
    <xf borderId="9" fillId="7" fontId="2" numFmtId="0" xfId="0" applyAlignment="1" applyBorder="1" applyFont="1">
      <alignment horizontal="center"/>
    </xf>
    <xf borderId="9" fillId="7" fontId="2" numFmtId="0" xfId="0" applyAlignment="1" applyBorder="1" applyFont="1">
      <alignment horizontal="center" wrapText="1"/>
    </xf>
    <xf borderId="9" fillId="7" fontId="2" numFmtId="0" xfId="0" applyAlignment="1" applyBorder="1" applyFont="1">
      <alignment horizontal="center"/>
    </xf>
    <xf borderId="9" fillId="7" fontId="2" numFmtId="0" xfId="0" applyAlignment="1" applyBorder="1" applyFont="1">
      <alignment horizontal="center" wrapText="1"/>
    </xf>
    <xf borderId="10" fillId="4" fontId="2" numFmtId="0" xfId="0" applyAlignment="1" applyBorder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0" fillId="4" fontId="2" numFmtId="0" xfId="0" applyAlignment="1" applyBorder="1" applyFont="1">
      <alignment horizontal="left"/>
    </xf>
    <xf borderId="11" fillId="0" fontId="5" numFmtId="0" xfId="0" applyAlignment="1" applyBorder="1" applyFont="1">
      <alignment/>
    </xf>
    <xf borderId="9" fillId="4" fontId="2" numFmtId="0" xfId="0" applyAlignment="1" applyBorder="1" applyFont="1">
      <alignment horizontal="center" wrapText="1"/>
    </xf>
    <xf borderId="7" fillId="0" fontId="6" numFmtId="0" xfId="0" applyAlignment="1" applyBorder="1" applyFont="1">
      <alignment/>
    </xf>
    <xf borderId="9" fillId="0" fontId="6" numFmtId="0" xfId="0" applyAlignment="1" applyBorder="1" applyFont="1">
      <alignment/>
    </xf>
    <xf borderId="0" fillId="0" fontId="1" numFmtId="0" xfId="0" applyAlignment="1" applyFont="1">
      <alignment horizontal="center" vertical="center"/>
    </xf>
    <xf borderId="9" fillId="0" fontId="6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/>
    </xf>
    <xf borderId="10" fillId="4" fontId="2" numFmtId="0" xfId="0" applyAlignment="1" applyBorder="1" applyFont="1">
      <alignment horizontal="center"/>
    </xf>
    <xf borderId="12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12" fillId="0" fontId="3" numFmtId="0" xfId="0" applyBorder="1" applyFont="1"/>
    <xf borderId="9" fillId="0" fontId="3" numFmtId="0" xfId="0" applyBorder="1" applyFont="1"/>
    <xf borderId="10" fillId="7" fontId="2" numFmtId="0" xfId="0" applyAlignment="1" applyBorder="1" applyFont="1">
      <alignment horizontal="center"/>
    </xf>
    <xf borderId="12" fillId="7" fontId="2" numFmtId="0" xfId="0" applyAlignment="1" applyBorder="1" applyFont="1">
      <alignment horizontal="center"/>
    </xf>
    <xf borderId="12" fillId="7" fontId="2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top"/>
    </xf>
    <xf borderId="7" fillId="0" fontId="6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0" fillId="4" fontId="2" numFmtId="0" xfId="0" applyAlignment="1" applyBorder="1" applyFont="1">
      <alignment horizontal="center"/>
    </xf>
    <xf borderId="7" fillId="8" fontId="2" numFmtId="0" xfId="0" applyAlignment="1" applyBorder="1" applyFill="1" applyFont="1">
      <alignment horizontal="center"/>
    </xf>
    <xf borderId="9" fillId="8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Loc's X Módulo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'LOC, Des y Pro'!$D$4:$D$16</c:f>
            </c:strRef>
          </c:cat>
          <c:val>
            <c:numRef>
              <c:f>'LOC, Des y Pro'!$F$4:$F$16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'LOC, Des y Pro'!$D$4:$D$16</c:f>
            </c:strRef>
          </c:cat>
          <c:val>
            <c:numRef>
              <c:f>'LOC, Des y Pro'!$G$4:$G$16</c:f>
            </c:numRef>
          </c:val>
        </c:ser>
        <c:axId val="402684350"/>
        <c:axId val="994748972"/>
      </c:barChart>
      <c:catAx>
        <c:axId val="4026843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Alumno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94748972"/>
      </c:catAx>
      <c:valAx>
        <c:axId val="994748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0268435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Desviación Módulo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'LOC, Des y Pro'!$D$4:$D$16</c:f>
            </c:strRef>
          </c:cat>
          <c:val>
            <c:numRef>
              <c:f>'LOC, Des y Pro'!$H$4:$H$16</c:f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'LOC, Des y Pro'!$D$4:$D$16</c:f>
            </c:strRef>
          </c:cat>
          <c:val>
            <c:numRef>
              <c:f>'LOC, Des y Pro'!$I$4:$I$16</c:f>
            </c:numRef>
          </c:val>
        </c:ser>
        <c:axId val="645248144"/>
        <c:axId val="357770863"/>
      </c:areaChart>
      <c:catAx>
        <c:axId val="64524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Alumno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357770863"/>
      </c:catAx>
      <c:valAx>
        <c:axId val="3577708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45248144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Desviación Alumno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cat>
            <c:strRef>
              <c:f>'LOC, Des y Pro'!$D$4:$D$16</c:f>
            </c:strRef>
          </c:cat>
          <c:val>
            <c:numRef>
              <c:f>'LOC, Des y Pro'!$J$4:$J$16</c:f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'LOC, Des y Pro'!$D$4:$D$16</c:f>
            </c:strRef>
          </c:cat>
          <c:val>
            <c:numRef>
              <c:f>'LOC, Des y Pro'!$K$4:$K$16</c:f>
            </c:numRef>
          </c:val>
        </c:ser>
        <c:axId val="1393697572"/>
        <c:axId val="1993838614"/>
      </c:areaChart>
      <c:catAx>
        <c:axId val="139369757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93838614"/>
      </c:catAx>
      <c:valAx>
        <c:axId val="1993838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93697572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Productividad Módulo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'LOC, Des y Pro'!$D$4:$D$16</c:f>
            </c:strRef>
          </c:cat>
          <c:val>
            <c:numRef>
              <c:f>'LOC, Des y Pro'!$L$4:$L$16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'LOC, Des y Pro'!$D$4:$D$16</c:f>
            </c:strRef>
          </c:cat>
          <c:val>
            <c:numRef>
              <c:f>'LOC, Des y Pro'!$M$4:$M$16</c:f>
            </c:numRef>
          </c:val>
        </c:ser>
        <c:axId val="2013540380"/>
        <c:axId val="1983634800"/>
      </c:barChart>
      <c:catAx>
        <c:axId val="2013540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Alumno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83634800"/>
      </c:catAx>
      <c:valAx>
        <c:axId val="1983634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13540380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238125</xdr:colOff>
      <xdr:row>18</xdr:row>
      <xdr:rowOff>19050</xdr:rowOff>
    </xdr:from>
    <xdr:to>
      <xdr:col>8</xdr:col>
      <xdr:colOff>781050</xdr:colOff>
      <xdr:row>35</xdr:row>
      <xdr:rowOff>152400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3</xdr:col>
      <xdr:colOff>247650</xdr:colOff>
      <xdr:row>37</xdr:row>
      <xdr:rowOff>28575</xdr:rowOff>
    </xdr:from>
    <xdr:to>
      <xdr:col>8</xdr:col>
      <xdr:colOff>790575</xdr:colOff>
      <xdr:row>54</xdr:row>
      <xdr:rowOff>161925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3</xdr:col>
      <xdr:colOff>295275</xdr:colOff>
      <xdr:row>55</xdr:row>
      <xdr:rowOff>171450</xdr:rowOff>
    </xdr:from>
    <xdr:to>
      <xdr:col>8</xdr:col>
      <xdr:colOff>838200</xdr:colOff>
      <xdr:row>73</xdr:row>
      <xdr:rowOff>104775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3</xdr:col>
      <xdr:colOff>314325</xdr:colOff>
      <xdr:row>75</xdr:row>
      <xdr:rowOff>0</xdr:rowOff>
    </xdr:from>
    <xdr:to>
      <xdr:col>8</xdr:col>
      <xdr:colOff>857250</xdr:colOff>
      <xdr:row>92</xdr:row>
      <xdr:rowOff>133350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" width="15.71"/>
    <col customWidth="1" min="5" max="5" width="26.0"/>
    <col customWidth="1" min="6" max="6" width="11.86"/>
    <col customWidth="1" min="7" max="7" width="9.57"/>
    <col customWidth="1" min="10" max="10" width="13.43"/>
    <col customWidth="1" min="11" max="11" width="10.43"/>
    <col customWidth="1" min="12" max="12" width="14.71"/>
    <col customWidth="1" min="13" max="13" width="14.57"/>
  </cols>
  <sheetData>
    <row r="1">
      <c r="A1" s="52"/>
      <c r="B1" s="52"/>
      <c r="C1" s="52"/>
      <c r="D1" s="52"/>
      <c r="E1" s="54"/>
      <c r="F1" s="54"/>
      <c r="G1" s="54"/>
      <c r="H1" s="54"/>
      <c r="I1" s="54"/>
      <c r="J1" s="54"/>
      <c r="K1" s="54"/>
      <c r="L1" s="54"/>
      <c r="M1" s="54"/>
      <c r="N1" s="55"/>
    </row>
    <row r="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>
      <c r="A3" s="54"/>
      <c r="B3" s="54"/>
      <c r="C3" s="54"/>
      <c r="D3" s="54"/>
      <c r="E3" s="54"/>
      <c r="F3" s="56" t="s">
        <v>58</v>
      </c>
      <c r="G3" s="5"/>
      <c r="H3" s="56" t="s">
        <v>59</v>
      </c>
      <c r="I3" s="5"/>
      <c r="J3" s="56" t="s">
        <v>60</v>
      </c>
      <c r="K3" s="5"/>
      <c r="L3" s="56" t="s">
        <v>61</v>
      </c>
      <c r="M3" s="5"/>
      <c r="N3" s="55"/>
    </row>
    <row r="4">
      <c r="A4" s="52"/>
      <c r="B4" s="52"/>
      <c r="C4" s="52"/>
      <c r="D4" s="57" t="s">
        <v>8</v>
      </c>
      <c r="E4" s="57" t="s">
        <v>10</v>
      </c>
      <c r="F4" s="57" t="s">
        <v>62</v>
      </c>
      <c r="G4" s="57" t="s">
        <v>63</v>
      </c>
      <c r="H4" s="57" t="s">
        <v>64</v>
      </c>
      <c r="I4" s="57" t="s">
        <v>65</v>
      </c>
      <c r="J4" s="57" t="s">
        <v>64</v>
      </c>
      <c r="K4" s="57" t="s">
        <v>65</v>
      </c>
      <c r="L4" s="58" t="s">
        <v>64</v>
      </c>
      <c r="M4" s="58" t="s">
        <v>66</v>
      </c>
      <c r="N4" s="55"/>
    </row>
    <row r="5">
      <c r="A5" s="59"/>
      <c r="B5" s="59"/>
      <c r="C5" s="59"/>
      <c r="D5" s="60" t="s">
        <v>2</v>
      </c>
      <c r="E5" s="29" t="s">
        <v>67</v>
      </c>
      <c r="F5" s="29">
        <v>79.0</v>
      </c>
      <c r="G5" s="29">
        <v>48.0</v>
      </c>
      <c r="H5" s="27">
        <f t="shared" ref="H5:I5" si="1">STDEVP(F5,$F$17/12)</f>
        <v>26.75</v>
      </c>
      <c r="I5" s="27">
        <f t="shared" si="1"/>
        <v>42.25</v>
      </c>
      <c r="J5" s="61">
        <f>STDEVP(408,$F$17/5)</f>
        <v>45</v>
      </c>
      <c r="K5" s="61">
        <f>STDEVP(350,$F$17/5)</f>
        <v>16</v>
      </c>
      <c r="L5" s="27">
        <f t="shared" ref="L5:L16" si="3">F5/(38.25)</f>
        <v>2.065359477</v>
      </c>
      <c r="M5" s="27">
        <f t="shared" ref="M5:M16" si="4">G5/(40.25)</f>
        <v>1.192546584</v>
      </c>
      <c r="N5" s="55"/>
    </row>
    <row r="6">
      <c r="A6" s="59"/>
      <c r="B6" s="59"/>
      <c r="C6" s="59"/>
      <c r="D6" s="30"/>
      <c r="E6" s="29" t="s">
        <v>13</v>
      </c>
      <c r="F6" s="62">
        <v>236.0</v>
      </c>
      <c r="G6" s="32">
        <v>151.0</v>
      </c>
      <c r="H6" s="27">
        <f t="shared" ref="H6:I6" si="2">STDEVP(F6,$F$17/12)</f>
        <v>51.75</v>
      </c>
      <c r="I6" s="27">
        <f t="shared" si="2"/>
        <v>9.25</v>
      </c>
      <c r="J6" s="63"/>
      <c r="K6" s="63"/>
      <c r="L6" s="27">
        <f t="shared" si="3"/>
        <v>6.169934641</v>
      </c>
      <c r="M6" s="27">
        <f t="shared" si="4"/>
        <v>3.751552795</v>
      </c>
      <c r="N6" s="55"/>
    </row>
    <row r="7">
      <c r="A7" s="59"/>
      <c r="B7" s="59"/>
      <c r="C7" s="59"/>
      <c r="D7" s="17"/>
      <c r="E7" s="29" t="s">
        <v>14</v>
      </c>
      <c r="F7" s="62">
        <v>236.0</v>
      </c>
      <c r="G7" s="32">
        <v>151.0</v>
      </c>
      <c r="H7" s="27">
        <f t="shared" ref="H7:I7" si="5">STDEVP(F7,$F$17/12)</f>
        <v>51.75</v>
      </c>
      <c r="I7" s="27">
        <f t="shared" si="5"/>
        <v>9.25</v>
      </c>
      <c r="J7" s="64"/>
      <c r="K7" s="64"/>
      <c r="L7" s="27">
        <f t="shared" si="3"/>
        <v>6.169934641</v>
      </c>
      <c r="M7" s="27">
        <f t="shared" si="4"/>
        <v>3.751552795</v>
      </c>
      <c r="N7" s="55"/>
    </row>
    <row r="8">
      <c r="A8" s="59"/>
      <c r="B8" s="59"/>
      <c r="C8" s="59"/>
      <c r="D8" s="65" t="s">
        <v>4</v>
      </c>
      <c r="E8" s="37" t="s">
        <v>19</v>
      </c>
      <c r="F8" s="37">
        <v>50.0</v>
      </c>
      <c r="G8" s="37">
        <v>62.0</v>
      </c>
      <c r="H8" s="38">
        <f t="shared" ref="H8:I8" si="6">STDEVP(F8,$F$17/12)</f>
        <v>41.25</v>
      </c>
      <c r="I8" s="38">
        <f t="shared" si="6"/>
        <v>35.25</v>
      </c>
      <c r="J8" s="66">
        <f>STDEVP(189,$F$17/5)</f>
        <v>64.5</v>
      </c>
      <c r="K8" s="66">
        <f>STDEVP(254,$F$17/5)</f>
        <v>32</v>
      </c>
      <c r="L8" s="38">
        <f t="shared" si="3"/>
        <v>1.307189542</v>
      </c>
      <c r="M8" s="38">
        <f t="shared" si="4"/>
        <v>1.540372671</v>
      </c>
      <c r="N8" s="55"/>
    </row>
    <row r="9">
      <c r="A9" s="59"/>
      <c r="B9" s="59"/>
      <c r="C9" s="59"/>
      <c r="D9" s="17"/>
      <c r="E9" s="37" t="s">
        <v>20</v>
      </c>
      <c r="F9" s="37">
        <v>139.0</v>
      </c>
      <c r="G9" s="40">
        <v>192.0</v>
      </c>
      <c r="H9" s="38">
        <f t="shared" ref="H9:I9" si="7">STDEVP(F9,$F$17/12)</f>
        <v>3.25</v>
      </c>
      <c r="I9" s="38">
        <f t="shared" si="7"/>
        <v>29.75</v>
      </c>
      <c r="J9" s="64"/>
      <c r="K9" s="64"/>
      <c r="L9" s="38">
        <f t="shared" si="3"/>
        <v>3.633986928</v>
      </c>
      <c r="M9" s="38">
        <f t="shared" si="4"/>
        <v>4.770186335</v>
      </c>
      <c r="N9" s="55"/>
    </row>
    <row r="10">
      <c r="A10" s="59"/>
      <c r="B10" s="59"/>
      <c r="C10" s="59"/>
      <c r="D10" s="60" t="s">
        <v>5</v>
      </c>
      <c r="E10" s="29" t="s">
        <v>21</v>
      </c>
      <c r="F10" s="29">
        <v>55.0</v>
      </c>
      <c r="G10" s="29">
        <v>53.0</v>
      </c>
      <c r="H10" s="27">
        <f t="shared" ref="H10:I10" si="8">STDEVP(F10,$F$17/12)</f>
        <v>38.75</v>
      </c>
      <c r="I10" s="27">
        <f t="shared" si="8"/>
        <v>39.75</v>
      </c>
      <c r="J10" s="61">
        <f>STDEVP(206,$F$17/5)</f>
        <v>56</v>
      </c>
      <c r="K10" s="61">
        <f>STDEVP(241,$F$17/5)</f>
        <v>38.5</v>
      </c>
      <c r="L10" s="27">
        <f t="shared" si="3"/>
        <v>1.437908497</v>
      </c>
      <c r="M10" s="27">
        <f t="shared" si="4"/>
        <v>1.316770186</v>
      </c>
      <c r="N10" s="55"/>
    </row>
    <row r="11">
      <c r="A11" s="59"/>
      <c r="B11" s="59"/>
      <c r="C11" s="59"/>
      <c r="D11" s="17"/>
      <c r="E11" s="29" t="s">
        <v>22</v>
      </c>
      <c r="F11" s="62">
        <v>121.0</v>
      </c>
      <c r="G11" s="32">
        <v>161.0</v>
      </c>
      <c r="H11" s="27">
        <f t="shared" ref="H11:I11" si="9">STDEVP(F11,$F$17/12)</f>
        <v>5.75</v>
      </c>
      <c r="I11" s="27">
        <f t="shared" si="9"/>
        <v>14.25</v>
      </c>
      <c r="J11" s="64"/>
      <c r="K11" s="64"/>
      <c r="L11" s="27">
        <f t="shared" si="3"/>
        <v>3.163398693</v>
      </c>
      <c r="M11" s="27">
        <f t="shared" si="4"/>
        <v>4</v>
      </c>
      <c r="N11" s="55"/>
    </row>
    <row r="12">
      <c r="A12" s="59"/>
      <c r="B12" s="59"/>
      <c r="C12" s="59"/>
      <c r="D12" s="65" t="s">
        <v>7</v>
      </c>
      <c r="E12" s="37" t="s">
        <v>23</v>
      </c>
      <c r="F12" s="37">
        <v>102.0</v>
      </c>
      <c r="G12" s="40">
        <v>114.0</v>
      </c>
      <c r="H12" s="38">
        <f t="shared" ref="H12:I12" si="10">STDEVP(F12,$F$17/12)</f>
        <v>15.25</v>
      </c>
      <c r="I12" s="38">
        <f t="shared" si="10"/>
        <v>9.25</v>
      </c>
      <c r="J12" s="66">
        <f>STDEVP(441,$F$17/5)</f>
        <v>61.5</v>
      </c>
      <c r="K12" s="67">
        <f>STDEVP(404,$F$17/5)</f>
        <v>43</v>
      </c>
      <c r="L12" s="38">
        <f t="shared" si="3"/>
        <v>2.666666667</v>
      </c>
      <c r="M12" s="38">
        <f t="shared" si="4"/>
        <v>2.832298137</v>
      </c>
      <c r="N12" s="55"/>
    </row>
    <row r="13">
      <c r="A13" s="59"/>
      <c r="B13" s="59"/>
      <c r="C13" s="59"/>
      <c r="D13" s="30"/>
      <c r="E13" s="37" t="s">
        <v>24</v>
      </c>
      <c r="F13" s="38">
        <v>69.0</v>
      </c>
      <c r="G13" s="40">
        <v>46.0</v>
      </c>
      <c r="H13" s="38">
        <f t="shared" ref="H13:I13" si="11">STDEVP(F13,$F$17/12)</f>
        <v>31.75</v>
      </c>
      <c r="I13" s="38">
        <f t="shared" si="11"/>
        <v>43.25</v>
      </c>
      <c r="J13" s="63"/>
      <c r="K13" s="63"/>
      <c r="L13" s="38">
        <f t="shared" si="3"/>
        <v>1.803921569</v>
      </c>
      <c r="M13" s="38">
        <f t="shared" si="4"/>
        <v>1.142857143</v>
      </c>
      <c r="N13" s="55"/>
    </row>
    <row r="14">
      <c r="A14" s="59"/>
      <c r="B14" s="59"/>
      <c r="C14" s="59"/>
      <c r="D14" s="30"/>
      <c r="E14" s="38" t="s">
        <v>28</v>
      </c>
      <c r="F14" s="38">
        <v>270.0</v>
      </c>
      <c r="G14" s="40">
        <v>244.0</v>
      </c>
      <c r="H14" s="38">
        <f t="shared" ref="H14:I14" si="12">STDEVP(F14,$F$17/12)</f>
        <v>68.75</v>
      </c>
      <c r="I14" s="38">
        <f t="shared" si="12"/>
        <v>55.75</v>
      </c>
      <c r="J14" s="64"/>
      <c r="K14" s="64"/>
      <c r="L14" s="38">
        <f t="shared" si="3"/>
        <v>7.058823529</v>
      </c>
      <c r="M14" s="38">
        <f t="shared" si="4"/>
        <v>6.062111801</v>
      </c>
      <c r="N14" s="55"/>
    </row>
    <row r="15">
      <c r="A15" s="71"/>
      <c r="B15" s="71"/>
      <c r="C15" s="71"/>
      <c r="D15" s="72" t="s">
        <v>9</v>
      </c>
      <c r="E15" s="27" t="s">
        <v>68</v>
      </c>
      <c r="F15" s="27">
        <v>34.0</v>
      </c>
      <c r="G15" s="27">
        <v>49.0</v>
      </c>
      <c r="H15" s="27">
        <f t="shared" ref="H15:I15" si="13">STDEVP(F15,$F$17/12)</f>
        <v>49.25</v>
      </c>
      <c r="I15" s="27">
        <f t="shared" si="13"/>
        <v>41.75</v>
      </c>
      <c r="J15" s="61">
        <f>STDEVP(164,$F$17/5)</f>
        <v>77</v>
      </c>
      <c r="K15" s="61">
        <f>STDEVP(340,$F$17/5)</f>
        <v>11</v>
      </c>
      <c r="L15" s="27">
        <f t="shared" si="3"/>
        <v>0.8888888889</v>
      </c>
      <c r="M15" s="27">
        <f t="shared" si="4"/>
        <v>1.217391304</v>
      </c>
    </row>
    <row r="16">
      <c r="A16" s="71"/>
      <c r="B16" s="71"/>
      <c r="C16" s="71"/>
      <c r="D16" s="30"/>
      <c r="E16" s="27" t="s">
        <v>30</v>
      </c>
      <c r="F16" s="62">
        <v>199.0</v>
      </c>
      <c r="G16" s="32">
        <v>291.0</v>
      </c>
      <c r="H16" s="29">
        <f t="shared" ref="H16:I16" si="14">STDEVP(F16,$F$17/12)</f>
        <v>33.25</v>
      </c>
      <c r="I16" s="27">
        <f t="shared" si="14"/>
        <v>79.25</v>
      </c>
      <c r="J16" s="64"/>
      <c r="K16" s="64"/>
      <c r="L16" s="27">
        <f t="shared" si="3"/>
        <v>5.202614379</v>
      </c>
      <c r="M16" s="27">
        <f t="shared" si="4"/>
        <v>7.229813665</v>
      </c>
    </row>
    <row r="17">
      <c r="A17" s="71"/>
      <c r="B17" s="71"/>
      <c r="C17" s="71"/>
      <c r="D17" s="73" t="s">
        <v>69</v>
      </c>
      <c r="E17" s="74" t="s">
        <v>70</v>
      </c>
      <c r="F17" s="74">
        <f t="shared" ref="F17:G17" si="15">SUM(F5:F16)</f>
        <v>1590</v>
      </c>
      <c r="G17" s="74">
        <f t="shared" si="15"/>
        <v>1562</v>
      </c>
      <c r="H17" s="75"/>
      <c r="I17" s="75"/>
      <c r="J17" s="75"/>
      <c r="K17" s="76"/>
      <c r="L17" s="74">
        <f t="shared" ref="L17:M17" si="16">AVERAGE(L5:L16)</f>
        <v>3.464052288</v>
      </c>
      <c r="M17" s="74">
        <f t="shared" si="16"/>
        <v>3.233954451</v>
      </c>
    </row>
  </sheetData>
  <mergeCells count="19">
    <mergeCell ref="H3:I3"/>
    <mergeCell ref="F3:G3"/>
    <mergeCell ref="J15:J16"/>
    <mergeCell ref="K15:K16"/>
    <mergeCell ref="J8:J9"/>
    <mergeCell ref="K5:K7"/>
    <mergeCell ref="K8:K9"/>
    <mergeCell ref="J5:J7"/>
    <mergeCell ref="J10:J11"/>
    <mergeCell ref="K10:K11"/>
    <mergeCell ref="J12:J14"/>
    <mergeCell ref="K12:K14"/>
    <mergeCell ref="L3:M3"/>
    <mergeCell ref="J3:K3"/>
    <mergeCell ref="D8:D9"/>
    <mergeCell ref="D10:D11"/>
    <mergeCell ref="D12:D14"/>
    <mergeCell ref="D15:D16"/>
    <mergeCell ref="D5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0"/>
    <col customWidth="1" min="3" max="3" width="13.14"/>
    <col customWidth="1" min="4" max="4" width="10.43"/>
    <col customWidth="1" min="5" max="5" width="9.71"/>
    <col customWidth="1" min="11" max="11" width="16.57"/>
  </cols>
  <sheetData>
    <row r="3">
      <c r="A3" s="1"/>
      <c r="B3" s="1"/>
      <c r="C3" s="2" t="s">
        <v>0</v>
      </c>
      <c r="D3" s="3"/>
      <c r="E3" s="3"/>
      <c r="F3" s="3"/>
      <c r="G3" s="3"/>
      <c r="H3" s="3"/>
      <c r="I3" s="3"/>
      <c r="J3" s="5"/>
      <c r="K3" s="7" t="s">
        <v>3</v>
      </c>
      <c r="L3" s="8" t="s">
        <v>6</v>
      </c>
    </row>
    <row r="4">
      <c r="A4" s="10" t="s">
        <v>8</v>
      </c>
      <c r="B4" s="11" t="s">
        <v>10</v>
      </c>
      <c r="C4" s="13" t="s">
        <v>11</v>
      </c>
      <c r="D4" s="13" t="s">
        <v>15</v>
      </c>
      <c r="E4" s="13" t="s">
        <v>16</v>
      </c>
      <c r="F4" s="13" t="s">
        <v>17</v>
      </c>
      <c r="G4" s="15" t="s">
        <v>18</v>
      </c>
      <c r="H4" s="13" t="s">
        <v>25</v>
      </c>
      <c r="I4" s="13" t="s">
        <v>26</v>
      </c>
      <c r="J4" s="13" t="s">
        <v>27</v>
      </c>
      <c r="K4" s="17"/>
      <c r="L4" s="19"/>
    </row>
    <row r="5">
      <c r="A5" s="21" t="s">
        <v>2</v>
      </c>
      <c r="B5" s="23" t="s">
        <v>12</v>
      </c>
      <c r="C5" s="25" t="s">
        <v>33</v>
      </c>
      <c r="D5" s="25" t="s">
        <v>33</v>
      </c>
      <c r="E5" s="25" t="s">
        <v>33</v>
      </c>
      <c r="F5" s="25" t="s">
        <v>33</v>
      </c>
      <c r="G5" s="25" t="s">
        <v>33</v>
      </c>
      <c r="H5" s="25" t="s">
        <v>33</v>
      </c>
      <c r="I5" s="25" t="s">
        <v>33</v>
      </c>
      <c r="J5" s="27" t="s">
        <v>33</v>
      </c>
      <c r="K5" s="28" t="s">
        <v>37</v>
      </c>
      <c r="L5" s="29" t="s">
        <v>33</v>
      </c>
    </row>
    <row r="6">
      <c r="A6" s="30"/>
      <c r="B6" s="29" t="s">
        <v>13</v>
      </c>
      <c r="C6" s="29" t="s">
        <v>33</v>
      </c>
      <c r="D6" s="29" t="s">
        <v>33</v>
      </c>
      <c r="E6" s="29" t="s">
        <v>33</v>
      </c>
      <c r="F6" s="32" t="s">
        <v>33</v>
      </c>
      <c r="G6" s="32" t="s">
        <v>33</v>
      </c>
      <c r="H6" s="32" t="s">
        <v>33</v>
      </c>
      <c r="I6" s="32" t="s">
        <v>33</v>
      </c>
      <c r="J6" s="32" t="s">
        <v>33</v>
      </c>
      <c r="K6" s="34" t="s">
        <v>43</v>
      </c>
      <c r="L6" s="32" t="s">
        <v>33</v>
      </c>
    </row>
    <row r="7">
      <c r="A7" s="17"/>
      <c r="B7" s="29" t="s">
        <v>14</v>
      </c>
      <c r="C7" s="27" t="s">
        <v>33</v>
      </c>
      <c r="D7" s="27" t="s">
        <v>33</v>
      </c>
      <c r="E7" s="27" t="s">
        <v>33</v>
      </c>
      <c r="F7" s="27" t="s">
        <v>33</v>
      </c>
      <c r="G7" s="32" t="s">
        <v>33</v>
      </c>
      <c r="H7" s="32" t="s">
        <v>33</v>
      </c>
      <c r="I7" s="32" t="s">
        <v>33</v>
      </c>
      <c r="J7" s="32" t="s">
        <v>33</v>
      </c>
      <c r="K7" s="34" t="s">
        <v>43</v>
      </c>
      <c r="L7" s="32" t="s">
        <v>33</v>
      </c>
    </row>
    <row r="8">
      <c r="A8" s="36" t="s">
        <v>4</v>
      </c>
      <c r="B8" s="37" t="s">
        <v>19</v>
      </c>
      <c r="C8" s="38" t="s">
        <v>33</v>
      </c>
      <c r="D8" s="38" t="s">
        <v>33</v>
      </c>
      <c r="E8" s="38" t="s">
        <v>33</v>
      </c>
      <c r="F8" s="38" t="s">
        <v>33</v>
      </c>
      <c r="G8" s="38" t="s">
        <v>33</v>
      </c>
      <c r="H8" s="38" t="s">
        <v>33</v>
      </c>
      <c r="I8" s="38" t="s">
        <v>33</v>
      </c>
      <c r="J8" s="38" t="s">
        <v>33</v>
      </c>
      <c r="K8" s="39" t="s">
        <v>37</v>
      </c>
      <c r="L8" s="37" t="s">
        <v>33</v>
      </c>
    </row>
    <row r="9">
      <c r="A9" s="17"/>
      <c r="B9" s="37" t="s">
        <v>20</v>
      </c>
      <c r="C9" s="38" t="s">
        <v>33</v>
      </c>
      <c r="D9" s="38" t="s">
        <v>33</v>
      </c>
      <c r="E9" s="38" t="s">
        <v>33</v>
      </c>
      <c r="F9" s="38" t="s">
        <v>33</v>
      </c>
      <c r="G9" s="38" t="s">
        <v>33</v>
      </c>
      <c r="H9" s="38" t="s">
        <v>33</v>
      </c>
      <c r="I9" s="40" t="s">
        <v>33</v>
      </c>
      <c r="J9" s="40" t="s">
        <v>33</v>
      </c>
      <c r="K9" s="41" t="s">
        <v>43</v>
      </c>
      <c r="L9" s="40" t="s">
        <v>33</v>
      </c>
    </row>
    <row r="10">
      <c r="A10" s="42" t="s">
        <v>5</v>
      </c>
      <c r="B10" s="29" t="s">
        <v>21</v>
      </c>
      <c r="C10" s="29" t="s">
        <v>33</v>
      </c>
      <c r="D10" s="29" t="s">
        <v>33</v>
      </c>
      <c r="E10" s="29" t="s">
        <v>33</v>
      </c>
      <c r="F10" s="29" t="s">
        <v>33</v>
      </c>
      <c r="G10" s="29" t="s">
        <v>33</v>
      </c>
      <c r="H10" s="29" t="s">
        <v>33</v>
      </c>
      <c r="I10" s="29" t="s">
        <v>33</v>
      </c>
      <c r="J10" s="29" t="s">
        <v>33</v>
      </c>
      <c r="K10" s="28" t="s">
        <v>44</v>
      </c>
      <c r="L10" s="29" t="s">
        <v>33</v>
      </c>
    </row>
    <row r="11">
      <c r="A11" s="17"/>
      <c r="B11" s="29" t="s">
        <v>22</v>
      </c>
      <c r="C11" s="29" t="s">
        <v>33</v>
      </c>
      <c r="D11" s="29" t="s">
        <v>33</v>
      </c>
      <c r="E11" s="29" t="s">
        <v>33</v>
      </c>
      <c r="F11" s="29" t="s">
        <v>33</v>
      </c>
      <c r="G11" s="32" t="s">
        <v>33</v>
      </c>
      <c r="H11" s="32" t="s">
        <v>33</v>
      </c>
      <c r="I11" s="32" t="s">
        <v>33</v>
      </c>
      <c r="J11" s="32" t="s">
        <v>33</v>
      </c>
      <c r="K11" s="34" t="s">
        <v>43</v>
      </c>
      <c r="L11" s="32" t="s">
        <v>33</v>
      </c>
    </row>
    <row r="12">
      <c r="A12" s="36" t="s">
        <v>7</v>
      </c>
      <c r="B12" s="37" t="s">
        <v>23</v>
      </c>
      <c r="C12" s="37" t="s">
        <v>33</v>
      </c>
      <c r="D12" s="37" t="s">
        <v>33</v>
      </c>
      <c r="E12" s="37" t="s">
        <v>33</v>
      </c>
      <c r="F12" s="40" t="s">
        <v>33</v>
      </c>
      <c r="G12" s="40" t="s">
        <v>33</v>
      </c>
      <c r="H12" s="40" t="s">
        <v>33</v>
      </c>
      <c r="I12" s="40" t="s">
        <v>33</v>
      </c>
      <c r="J12" s="40" t="s">
        <v>33</v>
      </c>
      <c r="K12" s="41" t="s">
        <v>43</v>
      </c>
      <c r="L12" s="40" t="s">
        <v>33</v>
      </c>
    </row>
    <row r="13">
      <c r="A13" s="30"/>
      <c r="B13" s="37" t="s">
        <v>24</v>
      </c>
      <c r="C13" s="38" t="s">
        <v>33</v>
      </c>
      <c r="D13" s="38" t="s">
        <v>33</v>
      </c>
      <c r="E13" s="38" t="s">
        <v>33</v>
      </c>
      <c r="F13" s="38" t="s">
        <v>33</v>
      </c>
      <c r="G13" s="38" t="s">
        <v>33</v>
      </c>
      <c r="H13" s="40" t="s">
        <v>33</v>
      </c>
      <c r="I13" s="40" t="s">
        <v>33</v>
      </c>
      <c r="J13" s="40" t="s">
        <v>33</v>
      </c>
      <c r="K13" s="41" t="s">
        <v>43</v>
      </c>
      <c r="L13" s="40" t="s">
        <v>33</v>
      </c>
    </row>
    <row r="14">
      <c r="A14" s="17"/>
      <c r="B14" s="38" t="s">
        <v>28</v>
      </c>
      <c r="C14" s="38" t="s">
        <v>33</v>
      </c>
      <c r="D14" s="38" t="s">
        <v>33</v>
      </c>
      <c r="E14" s="38" t="s">
        <v>33</v>
      </c>
      <c r="F14" s="38" t="s">
        <v>33</v>
      </c>
      <c r="G14" s="38" t="s">
        <v>33</v>
      </c>
      <c r="H14" s="38" t="s">
        <v>33</v>
      </c>
      <c r="I14" s="38" t="s">
        <v>33</v>
      </c>
      <c r="J14" s="40" t="s">
        <v>33</v>
      </c>
      <c r="K14" s="41" t="s">
        <v>43</v>
      </c>
      <c r="L14" s="40" t="s">
        <v>33</v>
      </c>
    </row>
    <row r="15">
      <c r="A15" s="47" t="s">
        <v>9</v>
      </c>
      <c r="B15" s="27" t="s">
        <v>29</v>
      </c>
      <c r="C15" s="27" t="s">
        <v>33</v>
      </c>
      <c r="D15" s="27" t="s">
        <v>33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33</v>
      </c>
      <c r="J15" s="27" t="s">
        <v>33</v>
      </c>
      <c r="K15" s="49" t="s">
        <v>54</v>
      </c>
      <c r="L15" s="27" t="s">
        <v>33</v>
      </c>
    </row>
    <row r="16">
      <c r="A16" s="17"/>
      <c r="B16" s="27" t="s">
        <v>30</v>
      </c>
      <c r="C16" s="27" t="s">
        <v>33</v>
      </c>
      <c r="D16" s="27" t="s">
        <v>33</v>
      </c>
      <c r="E16" s="27" t="s">
        <v>33</v>
      </c>
      <c r="F16" s="27" t="s">
        <v>33</v>
      </c>
      <c r="G16" s="27" t="s">
        <v>33</v>
      </c>
      <c r="H16" s="27" t="s">
        <v>33</v>
      </c>
      <c r="I16" s="32" t="s">
        <v>33</v>
      </c>
      <c r="J16" s="32" t="s">
        <v>33</v>
      </c>
      <c r="K16" s="34" t="s">
        <v>43</v>
      </c>
      <c r="L16" s="32" t="s">
        <v>33</v>
      </c>
    </row>
  </sheetData>
  <mergeCells count="8">
    <mergeCell ref="C3:J3"/>
    <mergeCell ref="K3:K4"/>
    <mergeCell ref="L3:L4"/>
    <mergeCell ref="A5:A7"/>
    <mergeCell ref="A8:A9"/>
    <mergeCell ref="A10:A11"/>
    <mergeCell ref="A12:A14"/>
    <mergeCell ref="A15:A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25.71"/>
    <col customWidth="1" min="4" max="4" width="16.14"/>
    <col customWidth="1" min="5" max="5" width="14.29"/>
    <col customWidth="1" min="6" max="6" width="26.0"/>
    <col customWidth="1" min="7" max="7" width="18.29"/>
    <col customWidth="1" min="8" max="8" width="25.86"/>
    <col customWidth="1" min="9" max="9" width="16.71"/>
    <col customWidth="1" min="10" max="10" width="17.57"/>
    <col customWidth="1" min="11" max="11" width="16.57"/>
    <col customWidth="1" min="12" max="12" width="20.43"/>
    <col customWidth="1" min="13" max="13" width="24.14"/>
    <col customWidth="1" min="14" max="14" width="1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4" t="s">
        <v>1</v>
      </c>
      <c r="C3" s="6" t="s">
        <v>2</v>
      </c>
      <c r="D3" s="3"/>
      <c r="E3" s="5"/>
      <c r="F3" s="6" t="s">
        <v>4</v>
      </c>
      <c r="G3" s="5"/>
      <c r="H3" s="6" t="s">
        <v>5</v>
      </c>
      <c r="I3" s="5"/>
      <c r="J3" s="9" t="s">
        <v>7</v>
      </c>
      <c r="K3" s="3"/>
      <c r="L3" s="5"/>
      <c r="M3" s="9" t="s">
        <v>9</v>
      </c>
      <c r="N3" s="5"/>
    </row>
    <row r="4">
      <c r="A4" s="1"/>
      <c r="B4" s="12" t="s">
        <v>10</v>
      </c>
      <c r="C4" s="12" t="s">
        <v>12</v>
      </c>
      <c r="D4" s="12" t="s">
        <v>13</v>
      </c>
      <c r="E4" s="14" t="s">
        <v>14</v>
      </c>
      <c r="F4" s="12" t="s">
        <v>19</v>
      </c>
      <c r="G4" s="12" t="s">
        <v>20</v>
      </c>
      <c r="H4" s="12" t="s">
        <v>21</v>
      </c>
      <c r="I4" s="14" t="s">
        <v>22</v>
      </c>
      <c r="J4" s="12" t="s">
        <v>23</v>
      </c>
      <c r="K4" s="16" t="s">
        <v>24</v>
      </c>
      <c r="L4" s="16" t="s">
        <v>28</v>
      </c>
      <c r="M4" s="16" t="s">
        <v>29</v>
      </c>
      <c r="N4" s="18" t="s">
        <v>30</v>
      </c>
    </row>
    <row r="5">
      <c r="A5" s="1"/>
      <c r="B5" s="20" t="s">
        <v>31</v>
      </c>
      <c r="C5" s="22" t="s">
        <v>32</v>
      </c>
      <c r="D5" s="22" t="s">
        <v>32</v>
      </c>
      <c r="E5" s="22" t="s">
        <v>32</v>
      </c>
      <c r="F5" s="24" t="s">
        <v>32</v>
      </c>
      <c r="G5" s="24" t="s">
        <v>32</v>
      </c>
      <c r="H5" s="22" t="s">
        <v>32</v>
      </c>
      <c r="I5" s="22" t="s">
        <v>32</v>
      </c>
      <c r="J5" s="24" t="s">
        <v>32</v>
      </c>
      <c r="K5" s="24" t="s">
        <v>32</v>
      </c>
      <c r="L5" s="24" t="s">
        <v>32</v>
      </c>
      <c r="M5" s="26" t="s">
        <v>32</v>
      </c>
      <c r="N5" s="26" t="s">
        <v>32</v>
      </c>
    </row>
    <row r="6">
      <c r="A6" s="1"/>
      <c r="B6" s="20" t="s">
        <v>34</v>
      </c>
      <c r="C6" s="22" t="s">
        <v>32</v>
      </c>
      <c r="D6" s="22" t="s">
        <v>32</v>
      </c>
      <c r="E6" s="22" t="s">
        <v>32</v>
      </c>
      <c r="F6" s="24" t="s">
        <v>32</v>
      </c>
      <c r="G6" s="24" t="s">
        <v>32</v>
      </c>
      <c r="H6" s="22" t="s">
        <v>32</v>
      </c>
      <c r="I6" s="22" t="s">
        <v>32</v>
      </c>
      <c r="J6" s="24" t="s">
        <v>32</v>
      </c>
      <c r="K6" s="24" t="s">
        <v>32</v>
      </c>
      <c r="L6" s="24" t="s">
        <v>32</v>
      </c>
      <c r="M6" s="26" t="s">
        <v>32</v>
      </c>
      <c r="N6" s="26" t="s">
        <v>32</v>
      </c>
    </row>
    <row r="7">
      <c r="A7" s="1"/>
      <c r="B7" s="20" t="s">
        <v>35</v>
      </c>
      <c r="C7" s="22" t="s">
        <v>32</v>
      </c>
      <c r="D7" s="22" t="s">
        <v>32</v>
      </c>
      <c r="E7" s="22" t="s">
        <v>32</v>
      </c>
      <c r="F7" s="24" t="s">
        <v>32</v>
      </c>
      <c r="G7" s="24" t="s">
        <v>32</v>
      </c>
      <c r="H7" s="22" t="s">
        <v>32</v>
      </c>
      <c r="I7" s="22" t="s">
        <v>32</v>
      </c>
      <c r="J7" s="24" t="s">
        <v>32</v>
      </c>
      <c r="K7" s="24" t="s">
        <v>32</v>
      </c>
      <c r="L7" s="24" t="s">
        <v>32</v>
      </c>
      <c r="M7" s="26" t="s">
        <v>32</v>
      </c>
      <c r="N7" s="26" t="s">
        <v>32</v>
      </c>
    </row>
    <row r="8">
      <c r="A8" s="1"/>
      <c r="B8" s="20" t="s">
        <v>36</v>
      </c>
      <c r="C8" s="22" t="s">
        <v>32</v>
      </c>
      <c r="D8" s="22" t="s">
        <v>32</v>
      </c>
      <c r="E8" s="22" t="s">
        <v>32</v>
      </c>
      <c r="F8" s="24" t="s">
        <v>32</v>
      </c>
      <c r="G8" s="24" t="s">
        <v>32</v>
      </c>
      <c r="H8" s="22" t="s">
        <v>32</v>
      </c>
      <c r="I8" s="22" t="s">
        <v>32</v>
      </c>
      <c r="J8" s="24" t="s">
        <v>32</v>
      </c>
      <c r="K8" s="24" t="s">
        <v>32</v>
      </c>
      <c r="L8" s="24" t="s">
        <v>32</v>
      </c>
      <c r="M8" s="26" t="s">
        <v>32</v>
      </c>
      <c r="N8" s="26" t="s">
        <v>32</v>
      </c>
    </row>
    <row r="9">
      <c r="A9" s="1"/>
      <c r="B9" s="20" t="s">
        <v>38</v>
      </c>
      <c r="C9" s="22" t="s">
        <v>32</v>
      </c>
      <c r="D9" s="22" t="s">
        <v>32</v>
      </c>
      <c r="E9" s="22" t="s">
        <v>32</v>
      </c>
      <c r="F9" s="24" t="s">
        <v>32</v>
      </c>
      <c r="G9" s="24" t="s">
        <v>32</v>
      </c>
      <c r="H9" s="22" t="s">
        <v>32</v>
      </c>
      <c r="I9" s="22" t="s">
        <v>32</v>
      </c>
      <c r="J9" s="24" t="s">
        <v>32</v>
      </c>
      <c r="K9" s="24" t="s">
        <v>32</v>
      </c>
      <c r="L9" s="24" t="s">
        <v>32</v>
      </c>
      <c r="M9" s="26" t="s">
        <v>32</v>
      </c>
      <c r="N9" s="26" t="s">
        <v>32</v>
      </c>
    </row>
    <row r="10">
      <c r="A10" s="1"/>
      <c r="B10" s="20" t="s">
        <v>39</v>
      </c>
      <c r="C10" s="22" t="s">
        <v>32</v>
      </c>
      <c r="D10" s="22" t="s">
        <v>32</v>
      </c>
      <c r="E10" s="22" t="s">
        <v>32</v>
      </c>
      <c r="F10" s="24" t="s">
        <v>32</v>
      </c>
      <c r="G10" s="24" t="s">
        <v>32</v>
      </c>
      <c r="H10" s="22" t="s">
        <v>32</v>
      </c>
      <c r="I10" s="22" t="s">
        <v>32</v>
      </c>
      <c r="J10" s="24" t="s">
        <v>32</v>
      </c>
      <c r="K10" s="24" t="s">
        <v>32</v>
      </c>
      <c r="L10" s="24" t="s">
        <v>32</v>
      </c>
      <c r="M10" s="26" t="s">
        <v>32</v>
      </c>
      <c r="N10" s="26" t="s">
        <v>32</v>
      </c>
    </row>
    <row r="11">
      <c r="A11" s="1"/>
      <c r="B11" s="20" t="s">
        <v>40</v>
      </c>
      <c r="C11" s="22" t="s">
        <v>32</v>
      </c>
      <c r="D11" s="22" t="s">
        <v>32</v>
      </c>
      <c r="E11" s="22" t="s">
        <v>32</v>
      </c>
      <c r="F11" s="24" t="s">
        <v>32</v>
      </c>
      <c r="G11" s="24" t="s">
        <v>32</v>
      </c>
      <c r="H11" s="22" t="s">
        <v>32</v>
      </c>
      <c r="I11" s="22" t="s">
        <v>32</v>
      </c>
      <c r="J11" s="24" t="s">
        <v>32</v>
      </c>
      <c r="K11" s="24" t="s">
        <v>32</v>
      </c>
      <c r="L11" s="24" t="s">
        <v>32</v>
      </c>
      <c r="M11" s="26" t="s">
        <v>32</v>
      </c>
      <c r="N11" s="26" t="s">
        <v>32</v>
      </c>
    </row>
    <row r="12">
      <c r="A12" s="1"/>
      <c r="B12" s="20" t="s">
        <v>41</v>
      </c>
      <c r="C12" s="22" t="s">
        <v>32</v>
      </c>
      <c r="D12" s="22" t="s">
        <v>32</v>
      </c>
      <c r="E12" s="22" t="s">
        <v>32</v>
      </c>
      <c r="F12" s="24" t="s">
        <v>32</v>
      </c>
      <c r="G12" s="24" t="s">
        <v>32</v>
      </c>
      <c r="H12" s="22" t="s">
        <v>32</v>
      </c>
      <c r="I12" s="22" t="s">
        <v>32</v>
      </c>
      <c r="J12" s="24" t="s">
        <v>32</v>
      </c>
      <c r="K12" s="24" t="s">
        <v>32</v>
      </c>
      <c r="L12" s="24" t="s">
        <v>32</v>
      </c>
      <c r="M12" s="26" t="s">
        <v>32</v>
      </c>
      <c r="N12" s="26" t="s">
        <v>32</v>
      </c>
    </row>
    <row r="13">
      <c r="A13" s="1"/>
      <c r="B13" s="20" t="s">
        <v>42</v>
      </c>
      <c r="C13" s="22" t="s">
        <v>32</v>
      </c>
      <c r="D13" s="22" t="s">
        <v>32</v>
      </c>
      <c r="E13" s="22" t="s">
        <v>32</v>
      </c>
      <c r="F13" s="24" t="s">
        <v>32</v>
      </c>
      <c r="G13" s="24" t="s">
        <v>32</v>
      </c>
      <c r="H13" s="22" t="s">
        <v>32</v>
      </c>
      <c r="I13" s="22" t="s">
        <v>32</v>
      </c>
      <c r="J13" s="24" t="s">
        <v>32</v>
      </c>
      <c r="K13" s="24" t="s">
        <v>32</v>
      </c>
      <c r="L13" s="24" t="s">
        <v>32</v>
      </c>
      <c r="M13" s="26" t="s">
        <v>32</v>
      </c>
      <c r="N13" s="26" t="s">
        <v>32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31"/>
      <c r="D15" s="33"/>
      <c r="E15" s="1"/>
      <c r="F15" s="1"/>
      <c r="G15" s="1"/>
      <c r="H15" s="1"/>
      <c r="I15" s="1"/>
      <c r="J15" s="1"/>
      <c r="K15" s="1"/>
    </row>
    <row r="16">
      <c r="A16" s="1"/>
      <c r="B16" s="1"/>
      <c r="C16" s="31"/>
      <c r="D16" s="33"/>
      <c r="E16" s="1"/>
      <c r="F16" s="1"/>
      <c r="G16" s="1"/>
      <c r="H16" s="1"/>
      <c r="I16" s="1"/>
      <c r="J16" s="1"/>
      <c r="K16" s="1"/>
    </row>
    <row r="17">
      <c r="C17" s="31"/>
      <c r="D17" s="35"/>
    </row>
    <row r="18">
      <c r="C18" s="31"/>
      <c r="D18" s="35"/>
    </row>
    <row r="19">
      <c r="C19" s="31"/>
      <c r="D19" s="35"/>
    </row>
    <row r="20">
      <c r="C20" s="31"/>
      <c r="D20" s="35"/>
    </row>
    <row r="21">
      <c r="C21" s="35"/>
      <c r="D21" s="35"/>
    </row>
  </sheetData>
  <mergeCells count="5">
    <mergeCell ref="C3:E3"/>
    <mergeCell ref="F3:G3"/>
    <mergeCell ref="H3:I3"/>
    <mergeCell ref="J3:L3"/>
    <mergeCell ref="M3:N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7.86"/>
    <col customWidth="1" min="3" max="3" width="70.0"/>
  </cols>
  <sheetData>
    <row r="1">
      <c r="A1" s="43" t="s">
        <v>45</v>
      </c>
      <c r="B1" s="44"/>
      <c r="C1" s="44"/>
    </row>
    <row r="2">
      <c r="A2" s="44"/>
      <c r="B2" s="44"/>
      <c r="C2" s="44"/>
    </row>
    <row r="3">
      <c r="A3" s="45" t="s">
        <v>46</v>
      </c>
      <c r="B3" s="46" t="s">
        <v>5</v>
      </c>
      <c r="C3" s="44"/>
    </row>
    <row r="4">
      <c r="A4" s="45"/>
      <c r="B4" s="45"/>
      <c r="C4" s="44"/>
    </row>
    <row r="5">
      <c r="A5" s="45" t="s">
        <v>47</v>
      </c>
      <c r="B5" s="45"/>
      <c r="C5" s="44"/>
    </row>
    <row r="6">
      <c r="A6" s="46" t="s">
        <v>48</v>
      </c>
      <c r="B6" s="44"/>
      <c r="C6" s="44"/>
    </row>
    <row r="7">
      <c r="A7" s="46" t="s">
        <v>49</v>
      </c>
      <c r="B7" s="44"/>
      <c r="C7" s="44"/>
    </row>
    <row r="8">
      <c r="A8" s="46" t="s">
        <v>50</v>
      </c>
      <c r="B8" s="44"/>
      <c r="C8" s="44"/>
    </row>
    <row r="9">
      <c r="A9" s="45"/>
      <c r="B9" s="44"/>
      <c r="C9" s="44"/>
    </row>
    <row r="10">
      <c r="A10" s="45"/>
      <c r="B10" s="44"/>
      <c r="C10" s="44"/>
    </row>
    <row r="11">
      <c r="A11" s="44"/>
      <c r="B11" s="44"/>
      <c r="C11" s="44"/>
    </row>
    <row r="12">
      <c r="A12" s="45" t="s">
        <v>51</v>
      </c>
      <c r="B12" s="44"/>
      <c r="C12" s="44"/>
    </row>
    <row r="13">
      <c r="A13" s="46" t="s">
        <v>52</v>
      </c>
      <c r="B13" s="44"/>
      <c r="C13" s="44"/>
    </row>
    <row r="14">
      <c r="A14" s="45" t="s">
        <v>53</v>
      </c>
      <c r="B14" s="44"/>
      <c r="C14" s="44"/>
    </row>
    <row r="15">
      <c r="B15" s="44"/>
      <c r="C15" s="44"/>
    </row>
    <row r="16">
      <c r="A16" s="45"/>
      <c r="B16" s="44"/>
      <c r="C16" s="44"/>
    </row>
    <row r="17">
      <c r="A17" s="48"/>
      <c r="B17" s="48"/>
      <c r="C17" s="48"/>
    </row>
    <row r="18">
      <c r="A18" s="50" t="s">
        <v>55</v>
      </c>
      <c r="B18" s="51" t="s">
        <v>56</v>
      </c>
      <c r="C18" s="53" t="s">
        <v>57</v>
      </c>
    </row>
    <row r="19">
      <c r="A19" s="68" t="s">
        <v>4</v>
      </c>
      <c r="B19" s="53">
        <v>9.0</v>
      </c>
      <c r="C19" s="69"/>
    </row>
    <row r="20">
      <c r="A20" s="68" t="s">
        <v>7</v>
      </c>
      <c r="B20" s="53">
        <v>8.0</v>
      </c>
      <c r="C20" s="69"/>
    </row>
    <row r="21">
      <c r="A21" s="70" t="s">
        <v>9</v>
      </c>
      <c r="B21" s="53">
        <v>9.0</v>
      </c>
      <c r="C21" s="69"/>
    </row>
    <row r="22">
      <c r="A22" s="68" t="s">
        <v>2</v>
      </c>
      <c r="B22" s="53">
        <v>8.0</v>
      </c>
      <c r="C22" s="69"/>
    </row>
  </sheetData>
  <drawing r:id="rId1"/>
</worksheet>
</file>