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a_rojasa55_uniandes_edu_co/Documents/Documentos/MOPTA-23/Data/"/>
    </mc:Choice>
  </mc:AlternateContent>
  <xr:revisionPtr revIDLastSave="89" documentId="8_{BB30F489-32AE-4F0E-81A7-2DBF018BE03C}" xr6:coauthVersionLast="47" xr6:coauthVersionMax="47" xr10:uidLastSave="{5BE8A250-16F1-4E85-AA17-3172D6507C9D}"/>
  <bookViews>
    <workbookView xWindow="-105" yWindow="0" windowWidth="10455" windowHeight="10905" xr2:uid="{44EEA160-5593-496E-A10D-89DFF1B9857E}"/>
  </bookViews>
  <sheets>
    <sheet name="fleet (2)" sheetId="3" r:id="rId1"/>
    <sheet name="fleet" sheetId="2" r:id="rId2"/>
    <sheet name="Sheet1" sheetId="1" r:id="rId3"/>
  </sheets>
  <definedNames>
    <definedName name="ExternalData_1" localSheetId="0" hidden="1">'fleet (2)'!$A$1:$K$6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3" l="1"/>
  <c r="E10" i="3"/>
  <c r="E9" i="3"/>
  <c r="E8" i="3"/>
  <c r="D8" i="3"/>
  <c r="G8" i="3"/>
  <c r="D10" i="3" s="1"/>
  <c r="C10" i="3" s="1"/>
  <c r="G9" i="3"/>
  <c r="D9" i="3" s="1"/>
  <c r="C9" i="3" s="1"/>
  <c r="H9" i="3"/>
  <c r="H10" i="3"/>
  <c r="H8" i="3"/>
  <c r="C8" i="3" l="1"/>
  <c r="I8" i="3"/>
  <c r="I9" i="3" s="1"/>
  <c r="I14" i="3" l="1"/>
  <c r="J9" i="3"/>
  <c r="I10" i="3"/>
  <c r="I15" i="3"/>
  <c r="J8" i="3"/>
  <c r="I13" i="3" l="1"/>
  <c r="G72" i="3" s="1"/>
  <c r="J10" i="3"/>
  <c r="G187" i="3" l="1"/>
  <c r="G88" i="3"/>
  <c r="G31" i="3"/>
  <c r="G17" i="3"/>
  <c r="G37" i="3"/>
  <c r="G156" i="3"/>
  <c r="G134" i="3"/>
  <c r="G169" i="3"/>
  <c r="G167" i="3"/>
  <c r="G124" i="3"/>
  <c r="G64" i="3"/>
  <c r="G151" i="3"/>
  <c r="G117" i="3"/>
  <c r="G202" i="3"/>
  <c r="G257" i="3"/>
  <c r="G127" i="3"/>
  <c r="G29" i="3"/>
  <c r="G240" i="3"/>
  <c r="G255" i="3"/>
  <c r="G45" i="3"/>
  <c r="G150" i="3"/>
  <c r="G237" i="3"/>
  <c r="G218" i="3"/>
  <c r="G181" i="3"/>
  <c r="G256" i="3"/>
  <c r="G211" i="3"/>
  <c r="G106" i="3"/>
  <c r="G228" i="3"/>
  <c r="G203" i="3"/>
  <c r="G194" i="3"/>
  <c r="G214" i="3"/>
  <c r="G99" i="3"/>
  <c r="G206" i="3"/>
  <c r="G49" i="3"/>
  <c r="G122" i="3"/>
  <c r="G208" i="3"/>
  <c r="G50" i="3"/>
  <c r="G108" i="3"/>
  <c r="G53" i="3"/>
  <c r="G21" i="3"/>
  <c r="G258" i="3"/>
  <c r="G112" i="3"/>
  <c r="G190" i="3"/>
  <c r="G172" i="3"/>
  <c r="G158" i="3"/>
  <c r="G241" i="3"/>
  <c r="G57" i="3"/>
  <c r="G221" i="3"/>
  <c r="G26" i="3"/>
  <c r="G235" i="3"/>
  <c r="G132" i="3"/>
  <c r="G18" i="3"/>
  <c r="G141" i="3"/>
  <c r="G161" i="3"/>
  <c r="G19" i="3"/>
  <c r="G91" i="3"/>
  <c r="G217" i="3"/>
  <c r="G95" i="3"/>
  <c r="G60" i="3"/>
  <c r="G66" i="3"/>
  <c r="G177" i="3"/>
  <c r="G73" i="3"/>
  <c r="G261" i="3"/>
  <c r="G165" i="3"/>
  <c r="G82" i="3"/>
  <c r="G110" i="3"/>
  <c r="G70" i="3"/>
  <c r="G143" i="3"/>
  <c r="G166" i="3"/>
  <c r="G248" i="3"/>
  <c r="G148" i="3"/>
  <c r="G103" i="3"/>
  <c r="G170" i="3"/>
  <c r="G135" i="3"/>
  <c r="G146" i="3"/>
  <c r="G22" i="3"/>
  <c r="G215" i="3"/>
  <c r="G107" i="3"/>
  <c r="G68" i="3"/>
  <c r="G15" i="3"/>
  <c r="G201" i="3"/>
  <c r="G234" i="3"/>
  <c r="G36" i="3"/>
  <c r="G118" i="3"/>
  <c r="G30" i="3"/>
  <c r="G44" i="3"/>
  <c r="G174" i="3"/>
  <c r="G130" i="3"/>
  <c r="G14" i="3"/>
  <c r="G76" i="3"/>
  <c r="G115" i="3"/>
  <c r="G25" i="3"/>
  <c r="G90" i="3"/>
  <c r="G123" i="3"/>
  <c r="G231" i="3"/>
  <c r="G87" i="3"/>
  <c r="G168" i="3"/>
  <c r="G35" i="3"/>
  <c r="G94" i="3"/>
  <c r="G136" i="3"/>
  <c r="G77" i="3"/>
  <c r="G75" i="3"/>
  <c r="G105" i="3"/>
  <c r="G54" i="3"/>
  <c r="G139" i="3"/>
  <c r="G84" i="3"/>
  <c r="G189" i="3"/>
  <c r="G78" i="3"/>
  <c r="G244" i="3"/>
  <c r="G67" i="3"/>
  <c r="G56" i="3"/>
  <c r="G232" i="3"/>
  <c r="G213" i="3"/>
  <c r="G236" i="3"/>
  <c r="G147" i="3"/>
  <c r="G38" i="3"/>
  <c r="G47" i="3"/>
  <c r="G120" i="3"/>
  <c r="G209" i="3"/>
  <c r="G116" i="3"/>
  <c r="G153" i="3"/>
  <c r="G109" i="3"/>
  <c r="G233" i="3"/>
  <c r="G111" i="3"/>
  <c r="G191" i="3"/>
  <c r="G61" i="3"/>
  <c r="G114" i="3"/>
  <c r="G253" i="3"/>
  <c r="G59" i="3"/>
  <c r="G27" i="3"/>
  <c r="G89" i="3"/>
  <c r="G198" i="3"/>
  <c r="G43" i="3"/>
  <c r="G113" i="3"/>
  <c r="G199" i="3"/>
  <c r="G219" i="3"/>
  <c r="G159" i="3"/>
  <c r="G46" i="3"/>
  <c r="G145" i="3"/>
  <c r="G104" i="3"/>
  <c r="G216" i="3"/>
  <c r="G126" i="3"/>
  <c r="G229" i="3"/>
  <c r="G210" i="3"/>
  <c r="G207" i="3"/>
  <c r="G238" i="3"/>
  <c r="G178" i="3"/>
  <c r="G79" i="3"/>
  <c r="G252" i="3"/>
  <c r="G155" i="3"/>
  <c r="G65" i="3"/>
  <c r="G224" i="3"/>
  <c r="G55" i="3"/>
  <c r="G249" i="3"/>
  <c r="G242" i="3"/>
  <c r="G163" i="3"/>
  <c r="G220" i="3"/>
  <c r="G223" i="3"/>
  <c r="G180" i="3"/>
  <c r="G24" i="3"/>
  <c r="G186" i="3"/>
  <c r="G183" i="3"/>
  <c r="G71" i="3"/>
  <c r="G102" i="3"/>
  <c r="G48" i="3"/>
  <c r="G162" i="3"/>
  <c r="G247" i="3"/>
  <c r="G254" i="3"/>
  <c r="G93" i="3"/>
  <c r="G137" i="3"/>
  <c r="G245" i="3"/>
  <c r="G83" i="3"/>
  <c r="G227" i="3"/>
  <c r="G144" i="3"/>
  <c r="G74" i="3"/>
  <c r="G80" i="3"/>
  <c r="G39" i="3"/>
  <c r="G92" i="3"/>
  <c r="G133" i="3"/>
  <c r="G63" i="3"/>
  <c r="G129" i="3"/>
  <c r="G251" i="3"/>
  <c r="G138" i="3"/>
  <c r="G13" i="3"/>
  <c r="G100" i="3"/>
  <c r="G250" i="3"/>
  <c r="G204" i="3"/>
  <c r="G85" i="3"/>
  <c r="G101" i="3"/>
  <c r="G179" i="3"/>
  <c r="G58" i="3"/>
  <c r="G197" i="3"/>
  <c r="G260" i="3"/>
  <c r="G175" i="3"/>
  <c r="G193" i="3"/>
  <c r="G195" i="3"/>
  <c r="G205" i="3"/>
  <c r="G142" i="3"/>
  <c r="G34" i="3"/>
  <c r="G81" i="3"/>
  <c r="G262" i="3"/>
  <c r="G222" i="3"/>
  <c r="G212" i="3"/>
  <c r="G164" i="3"/>
  <c r="G157" i="3"/>
  <c r="G23" i="3"/>
  <c r="G121" i="3"/>
  <c r="G184" i="3"/>
  <c r="G225" i="3"/>
  <c r="G98" i="3"/>
  <c r="G230" i="3"/>
  <c r="G52" i="3"/>
  <c r="G125" i="3"/>
  <c r="G192" i="3"/>
  <c r="G20" i="3"/>
  <c r="G239" i="3"/>
  <c r="G41" i="3"/>
  <c r="G131" i="3"/>
  <c r="G119" i="3"/>
  <c r="G171" i="3"/>
  <c r="G182" i="3"/>
  <c r="G16" i="3"/>
  <c r="G149" i="3"/>
  <c r="G196" i="3"/>
  <c r="G96" i="3"/>
  <c r="G160" i="3"/>
  <c r="G28" i="3"/>
  <c r="G33" i="3"/>
  <c r="G86" i="3"/>
  <c r="G185" i="3"/>
  <c r="G42" i="3"/>
  <c r="G154" i="3"/>
  <c r="G51" i="3"/>
  <c r="G97" i="3"/>
  <c r="G226" i="3"/>
  <c r="G128" i="3"/>
  <c r="G259" i="3"/>
  <c r="G32" i="3"/>
  <c r="G62" i="3"/>
  <c r="G188" i="3"/>
  <c r="G69" i="3"/>
  <c r="G176" i="3"/>
  <c r="G173" i="3"/>
  <c r="G246" i="3"/>
  <c r="G200" i="3"/>
  <c r="G140" i="3"/>
  <c r="G40" i="3"/>
  <c r="G243" i="3"/>
  <c r="G15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689DBA-7A8E-4E4D-B590-A3C7AF8A82EF}" keepAlive="1" name="Query - fleet" description="Connection to the 'fleet' query in the workbook." type="5" refreshedVersion="8" background="1" saveData="1">
    <dbPr connection="Provider=Microsoft.Mashup.OleDb.1;Data Source=$Workbook$;Location=fleet;Extended Properties=&quot;&quot;" command="SELECT * FROM [fleet]"/>
  </connection>
</connections>
</file>

<file path=xl/sharedStrings.xml><?xml version="1.0" encoding="utf-8"?>
<sst xmlns="http://schemas.openxmlformats.org/spreadsheetml/2006/main" count="61" uniqueCount="30">
  <si>
    <t>Name</t>
  </si>
  <si>
    <t>vehicle_profile</t>
  </si>
  <si>
    <t>Table.departure_node</t>
  </si>
  <si>
    <t>Table.arrival_node</t>
  </si>
  <si>
    <t>Table.max_travel_time</t>
  </si>
  <si>
    <t>Table.speed_factor</t>
  </si>
  <si>
    <t>Table.custom.consumption_rate</t>
  </si>
  <si>
    <t>Table.custom.battery_capacity</t>
  </si>
  <si>
    <t>Table.custom.charging_functions.function.breakpoint.battery_level</t>
  </si>
  <si>
    <t>Table.custom.charging_functions.function.breakpoint.charging_time</t>
  </si>
  <si>
    <t>Table.custom.charging_functions.function.Attribute:cs_type</t>
  </si>
  <si>
    <t>Table.Attribute:type</t>
  </si>
  <si>
    <t>0</t>
  </si>
  <si>
    <t>10</t>
  </si>
  <si>
    <t>40</t>
  </si>
  <si>
    <t>125</t>
  </si>
  <si>
    <t>16000</t>
  </si>
  <si>
    <t>0.0</t>
  </si>
  <si>
    <t>fast</t>
  </si>
  <si>
    <t>13600</t>
  </si>
  <si>
    <t>15200</t>
  </si>
  <si>
    <t>theta1</t>
  </si>
  <si>
    <t>theta2</t>
  </si>
  <si>
    <t>theta3</t>
  </si>
  <si>
    <t>f^-1</t>
  </si>
  <si>
    <t>kW</t>
  </si>
  <si>
    <t>mi / h</t>
  </si>
  <si>
    <t>Time Break Points</t>
  </si>
  <si>
    <t>% of charge break points</t>
  </si>
  <si>
    <t>Charging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</si>
</sst>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'fleet (2)'!$F$13:$F$262</c:f>
              <c:numCache>
                <c:formatCode>General</c:formatCode>
                <c:ptCount val="2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</c:numCache>
            </c:numRef>
          </c:cat>
          <c:val>
            <c:numRef>
              <c:f>'fleet (2)'!$G$13:$G$262</c:f>
              <c:numCache>
                <c:formatCode>General</c:formatCode>
                <c:ptCount val="250"/>
                <c:pt idx="0">
                  <c:v>1.3402413463804246</c:v>
                </c:pt>
                <c:pt idx="1">
                  <c:v>1.3363966712554727</c:v>
                </c:pt>
                <c:pt idx="2">
                  <c:v>1.3325519961305206</c:v>
                </c:pt>
                <c:pt idx="3">
                  <c:v>1.3287073210055687</c:v>
                </c:pt>
                <c:pt idx="4">
                  <c:v>1.3248626458806168</c:v>
                </c:pt>
                <c:pt idx="5">
                  <c:v>1.3210179707556648</c:v>
                </c:pt>
                <c:pt idx="6">
                  <c:v>1.3171732956307129</c:v>
                </c:pt>
                <c:pt idx="7">
                  <c:v>1.313328620505761</c:v>
                </c:pt>
                <c:pt idx="8">
                  <c:v>1.3094839453808089</c:v>
                </c:pt>
                <c:pt idx="9">
                  <c:v>1.305639270255857</c:v>
                </c:pt>
                <c:pt idx="10">
                  <c:v>1.3017945951309051</c:v>
                </c:pt>
                <c:pt idx="11">
                  <c:v>1.2979499200059532</c:v>
                </c:pt>
                <c:pt idx="12">
                  <c:v>1.2941052448810013</c:v>
                </c:pt>
                <c:pt idx="13">
                  <c:v>1.2902605697560494</c:v>
                </c:pt>
                <c:pt idx="14">
                  <c:v>1.2864158946310973</c:v>
                </c:pt>
                <c:pt idx="15">
                  <c:v>1.2825712195061454</c:v>
                </c:pt>
                <c:pt idx="16">
                  <c:v>1.2787265443811935</c:v>
                </c:pt>
                <c:pt idx="17">
                  <c:v>1.2748818692562416</c:v>
                </c:pt>
                <c:pt idx="18">
                  <c:v>1.2710371941312897</c:v>
                </c:pt>
                <c:pt idx="19">
                  <c:v>1.2671925190063376</c:v>
                </c:pt>
                <c:pt idx="20">
                  <c:v>1.2633478438813857</c:v>
                </c:pt>
                <c:pt idx="21">
                  <c:v>1.2595031687564338</c:v>
                </c:pt>
                <c:pt idx="22">
                  <c:v>1.2556584936314819</c:v>
                </c:pt>
                <c:pt idx="23">
                  <c:v>1.25181381850653</c:v>
                </c:pt>
                <c:pt idx="24">
                  <c:v>1.247969143381578</c:v>
                </c:pt>
                <c:pt idx="25">
                  <c:v>1.2441244682566259</c:v>
                </c:pt>
                <c:pt idx="26">
                  <c:v>1.240279793131674</c:v>
                </c:pt>
                <c:pt idx="27">
                  <c:v>1.2364351180067221</c:v>
                </c:pt>
                <c:pt idx="28">
                  <c:v>1.2325904428817702</c:v>
                </c:pt>
                <c:pt idx="29">
                  <c:v>1.2287457677568183</c:v>
                </c:pt>
                <c:pt idx="30">
                  <c:v>1.2249010926318662</c:v>
                </c:pt>
                <c:pt idx="31">
                  <c:v>1.2210564175069143</c:v>
                </c:pt>
                <c:pt idx="32">
                  <c:v>1.2172117423819624</c:v>
                </c:pt>
                <c:pt idx="33">
                  <c:v>1.2133670672570105</c:v>
                </c:pt>
                <c:pt idx="34">
                  <c:v>1.2095223921320586</c:v>
                </c:pt>
                <c:pt idx="35">
                  <c:v>1.2056777170071067</c:v>
                </c:pt>
                <c:pt idx="36">
                  <c:v>1.2018330418821546</c:v>
                </c:pt>
                <c:pt idx="37">
                  <c:v>1.1979883667572027</c:v>
                </c:pt>
                <c:pt idx="38">
                  <c:v>1.1941436916322508</c:v>
                </c:pt>
                <c:pt idx="39">
                  <c:v>1.1902990165072989</c:v>
                </c:pt>
                <c:pt idx="40">
                  <c:v>1.186454341382347</c:v>
                </c:pt>
                <c:pt idx="41">
                  <c:v>1.1826096662573948</c:v>
                </c:pt>
                <c:pt idx="42">
                  <c:v>1.1787649911324429</c:v>
                </c:pt>
                <c:pt idx="43">
                  <c:v>1.174920316007491</c:v>
                </c:pt>
                <c:pt idx="44">
                  <c:v>1.1710756408825391</c:v>
                </c:pt>
                <c:pt idx="45">
                  <c:v>1.1672309657575872</c:v>
                </c:pt>
                <c:pt idx="46">
                  <c:v>1.1633862906326353</c:v>
                </c:pt>
                <c:pt idx="47">
                  <c:v>1.1595416155076834</c:v>
                </c:pt>
                <c:pt idx="48">
                  <c:v>1.1556969403827313</c:v>
                </c:pt>
                <c:pt idx="49">
                  <c:v>1.1518522652577794</c:v>
                </c:pt>
                <c:pt idx="50">
                  <c:v>1.1480075901328275</c:v>
                </c:pt>
                <c:pt idx="51">
                  <c:v>1.1441629150078756</c:v>
                </c:pt>
                <c:pt idx="52">
                  <c:v>1.1403182398829237</c:v>
                </c:pt>
                <c:pt idx="53">
                  <c:v>1.1364735647579716</c:v>
                </c:pt>
                <c:pt idx="54">
                  <c:v>1.1326288896330197</c:v>
                </c:pt>
                <c:pt idx="55">
                  <c:v>1.1287842145080678</c:v>
                </c:pt>
                <c:pt idx="56">
                  <c:v>1.1249395393831159</c:v>
                </c:pt>
                <c:pt idx="57">
                  <c:v>1.121094864258164</c:v>
                </c:pt>
                <c:pt idx="58">
                  <c:v>1.1172501891332121</c:v>
                </c:pt>
                <c:pt idx="59">
                  <c:v>1.1134055140082599</c:v>
                </c:pt>
                <c:pt idx="60">
                  <c:v>1.109560838883308</c:v>
                </c:pt>
                <c:pt idx="61">
                  <c:v>1.1057161637583561</c:v>
                </c:pt>
                <c:pt idx="62">
                  <c:v>1.1018714886334042</c:v>
                </c:pt>
                <c:pt idx="63">
                  <c:v>1.0980268135084523</c:v>
                </c:pt>
                <c:pt idx="64">
                  <c:v>1.0941821383835002</c:v>
                </c:pt>
                <c:pt idx="65">
                  <c:v>1.0903374632585483</c:v>
                </c:pt>
                <c:pt idx="66">
                  <c:v>1.0864927881335964</c:v>
                </c:pt>
                <c:pt idx="67">
                  <c:v>1.0826481130086445</c:v>
                </c:pt>
                <c:pt idx="68">
                  <c:v>1.0788034378836926</c:v>
                </c:pt>
                <c:pt idx="69">
                  <c:v>1.0749587627587407</c:v>
                </c:pt>
                <c:pt idx="70">
                  <c:v>1.0711140876337888</c:v>
                </c:pt>
                <c:pt idx="71">
                  <c:v>1.0672694125088367</c:v>
                </c:pt>
                <c:pt idx="72">
                  <c:v>1.0634247373838848</c:v>
                </c:pt>
                <c:pt idx="73">
                  <c:v>1.0595800622589329</c:v>
                </c:pt>
                <c:pt idx="74">
                  <c:v>1.055735387133981</c:v>
                </c:pt>
                <c:pt idx="75">
                  <c:v>1.0518907120090288</c:v>
                </c:pt>
                <c:pt idx="76">
                  <c:v>1.0480460368840769</c:v>
                </c:pt>
                <c:pt idx="77">
                  <c:v>1.044201361759125</c:v>
                </c:pt>
                <c:pt idx="78">
                  <c:v>1.0403566866341731</c:v>
                </c:pt>
                <c:pt idx="79">
                  <c:v>1.0365120115092212</c:v>
                </c:pt>
                <c:pt idx="80">
                  <c:v>1.0326673363842693</c:v>
                </c:pt>
                <c:pt idx="81">
                  <c:v>1.0288226612593174</c:v>
                </c:pt>
                <c:pt idx="82">
                  <c:v>1.0249779861343653</c:v>
                </c:pt>
                <c:pt idx="83">
                  <c:v>1.0211333110094134</c:v>
                </c:pt>
                <c:pt idx="84">
                  <c:v>1.0172886358844615</c:v>
                </c:pt>
                <c:pt idx="85">
                  <c:v>1.0134439607595096</c:v>
                </c:pt>
                <c:pt idx="86">
                  <c:v>1.0095992856345575</c:v>
                </c:pt>
                <c:pt idx="87">
                  <c:v>1.0057546105096056</c:v>
                </c:pt>
                <c:pt idx="88">
                  <c:v>1.0019099353846537</c:v>
                </c:pt>
                <c:pt idx="89">
                  <c:v>0.99806526025970177</c:v>
                </c:pt>
                <c:pt idx="90">
                  <c:v>0.99422058513474987</c:v>
                </c:pt>
                <c:pt idx="91">
                  <c:v>0.99037591000979797</c:v>
                </c:pt>
                <c:pt idx="92">
                  <c:v>0.98653123488484595</c:v>
                </c:pt>
                <c:pt idx="93">
                  <c:v>0.98268655975989394</c:v>
                </c:pt>
                <c:pt idx="94">
                  <c:v>0.97884188463494204</c:v>
                </c:pt>
                <c:pt idx="95">
                  <c:v>0.97499720950999014</c:v>
                </c:pt>
                <c:pt idx="96">
                  <c:v>0.97115253438503824</c:v>
                </c:pt>
                <c:pt idx="97">
                  <c:v>0.96730785926008622</c:v>
                </c:pt>
                <c:pt idx="98">
                  <c:v>0.96346318413513432</c:v>
                </c:pt>
                <c:pt idx="99">
                  <c:v>0.95961850901018231</c:v>
                </c:pt>
                <c:pt idx="100">
                  <c:v>0.95577383388523041</c:v>
                </c:pt>
                <c:pt idx="101">
                  <c:v>0.9519291587602785</c:v>
                </c:pt>
                <c:pt idx="102">
                  <c:v>0.9480844836353266</c:v>
                </c:pt>
                <c:pt idx="103">
                  <c:v>0.94423980851037459</c:v>
                </c:pt>
                <c:pt idx="104">
                  <c:v>0.94039513338542258</c:v>
                </c:pt>
                <c:pt idx="105">
                  <c:v>0.93655045826047068</c:v>
                </c:pt>
                <c:pt idx="106">
                  <c:v>0.93270578313551877</c:v>
                </c:pt>
                <c:pt idx="107">
                  <c:v>0.92886110801056687</c:v>
                </c:pt>
                <c:pt idx="108">
                  <c:v>0.92501643288561497</c:v>
                </c:pt>
                <c:pt idx="109">
                  <c:v>0.92117175776066296</c:v>
                </c:pt>
                <c:pt idx="110">
                  <c:v>0.91732708263571094</c:v>
                </c:pt>
                <c:pt idx="111">
                  <c:v>0.91348240751075904</c:v>
                </c:pt>
                <c:pt idx="112">
                  <c:v>0.90963773238580714</c:v>
                </c:pt>
                <c:pt idx="113">
                  <c:v>0.90579305726085524</c:v>
                </c:pt>
                <c:pt idx="114">
                  <c:v>0.90194838213590323</c:v>
                </c:pt>
                <c:pt idx="115">
                  <c:v>0.89810370701095132</c:v>
                </c:pt>
                <c:pt idx="116">
                  <c:v>0.89425903188599931</c:v>
                </c:pt>
                <c:pt idx="117">
                  <c:v>0.89041435676104741</c:v>
                </c:pt>
                <c:pt idx="118">
                  <c:v>0.88656968163609551</c:v>
                </c:pt>
                <c:pt idx="119">
                  <c:v>0.88272500651114361</c:v>
                </c:pt>
                <c:pt idx="120">
                  <c:v>0.87888033138619159</c:v>
                </c:pt>
                <c:pt idx="121">
                  <c:v>0.87503565626123958</c:v>
                </c:pt>
                <c:pt idx="122">
                  <c:v>0.87119098113628768</c:v>
                </c:pt>
                <c:pt idx="123">
                  <c:v>0.86734630601133578</c:v>
                </c:pt>
                <c:pt idx="124">
                  <c:v>0.86350163088638388</c:v>
                </c:pt>
                <c:pt idx="125">
                  <c:v>0.85965695576143186</c:v>
                </c:pt>
                <c:pt idx="126">
                  <c:v>0.85581228063647996</c:v>
                </c:pt>
                <c:pt idx="127">
                  <c:v>0.85196760551152795</c:v>
                </c:pt>
                <c:pt idx="128">
                  <c:v>0.84812293038657605</c:v>
                </c:pt>
                <c:pt idx="129">
                  <c:v>0.84427825526162414</c:v>
                </c:pt>
                <c:pt idx="130">
                  <c:v>0.84043358013667213</c:v>
                </c:pt>
                <c:pt idx="131">
                  <c:v>0.83658890501172023</c:v>
                </c:pt>
                <c:pt idx="132">
                  <c:v>0.83274422988676833</c:v>
                </c:pt>
                <c:pt idx="133">
                  <c:v>0.82889955476181632</c:v>
                </c:pt>
                <c:pt idx="134">
                  <c:v>0.82505487963686441</c:v>
                </c:pt>
                <c:pt idx="135">
                  <c:v>0.82121020451191251</c:v>
                </c:pt>
                <c:pt idx="136">
                  <c:v>0.8173655293869605</c:v>
                </c:pt>
                <c:pt idx="137">
                  <c:v>0.8135208542620086</c:v>
                </c:pt>
                <c:pt idx="138">
                  <c:v>0.8096761791370567</c:v>
                </c:pt>
                <c:pt idx="139">
                  <c:v>0.80583150401210468</c:v>
                </c:pt>
                <c:pt idx="140">
                  <c:v>0.80198682888715278</c:v>
                </c:pt>
                <c:pt idx="141">
                  <c:v>0.79814215376220088</c:v>
                </c:pt>
                <c:pt idx="142">
                  <c:v>0.79429747863724887</c:v>
                </c:pt>
                <c:pt idx="143">
                  <c:v>0.79045280351229696</c:v>
                </c:pt>
                <c:pt idx="144">
                  <c:v>0.78660812838734495</c:v>
                </c:pt>
                <c:pt idx="145">
                  <c:v>0.78276345326239305</c:v>
                </c:pt>
                <c:pt idx="146">
                  <c:v>0.77891877813744115</c:v>
                </c:pt>
                <c:pt idx="147">
                  <c:v>0.77507410301248914</c:v>
                </c:pt>
                <c:pt idx="148">
                  <c:v>0.77122942788753723</c:v>
                </c:pt>
                <c:pt idx="149">
                  <c:v>0.76738475276258533</c:v>
                </c:pt>
                <c:pt idx="150">
                  <c:v>0.76354007763763332</c:v>
                </c:pt>
                <c:pt idx="151">
                  <c:v>0.75969540251268142</c:v>
                </c:pt>
                <c:pt idx="152">
                  <c:v>0.75585072738772952</c:v>
                </c:pt>
                <c:pt idx="153">
                  <c:v>0.7520060522627775</c:v>
                </c:pt>
                <c:pt idx="154">
                  <c:v>0.7481613771378256</c:v>
                </c:pt>
                <c:pt idx="155">
                  <c:v>0.7443167020128737</c:v>
                </c:pt>
                <c:pt idx="156">
                  <c:v>0.74047202688792169</c:v>
                </c:pt>
                <c:pt idx="157">
                  <c:v>0.73662735176296978</c:v>
                </c:pt>
                <c:pt idx="158">
                  <c:v>0.73278267663801788</c:v>
                </c:pt>
                <c:pt idx="159">
                  <c:v>0.72893800151306587</c:v>
                </c:pt>
                <c:pt idx="160">
                  <c:v>0.72509332638811397</c:v>
                </c:pt>
                <c:pt idx="161">
                  <c:v>0.72124865126316196</c:v>
                </c:pt>
                <c:pt idx="162">
                  <c:v>0.71740397613821005</c:v>
                </c:pt>
                <c:pt idx="163">
                  <c:v>0.71355930101325815</c:v>
                </c:pt>
                <c:pt idx="164">
                  <c:v>0.70971462588830614</c:v>
                </c:pt>
                <c:pt idx="165">
                  <c:v>0.70586995076335424</c:v>
                </c:pt>
                <c:pt idx="166">
                  <c:v>0.70202527563840234</c:v>
                </c:pt>
                <c:pt idx="167">
                  <c:v>0.69818060051345032</c:v>
                </c:pt>
                <c:pt idx="168">
                  <c:v>0.69433592538849842</c:v>
                </c:pt>
                <c:pt idx="169">
                  <c:v>0.69049125026354652</c:v>
                </c:pt>
                <c:pt idx="170">
                  <c:v>0.68664657513859451</c:v>
                </c:pt>
                <c:pt idx="171">
                  <c:v>0.6828019000136426</c:v>
                </c:pt>
                <c:pt idx="172">
                  <c:v>0.6789572248886907</c:v>
                </c:pt>
                <c:pt idx="173">
                  <c:v>0.67511254976373869</c:v>
                </c:pt>
                <c:pt idx="174">
                  <c:v>0.67126787463878679</c:v>
                </c:pt>
                <c:pt idx="175">
                  <c:v>0.66742319951383478</c:v>
                </c:pt>
                <c:pt idx="176">
                  <c:v>0.66357852438888287</c:v>
                </c:pt>
                <c:pt idx="177">
                  <c:v>0.65973384926393097</c:v>
                </c:pt>
                <c:pt idx="178">
                  <c:v>0.65588917413897896</c:v>
                </c:pt>
                <c:pt idx="179">
                  <c:v>0.65204449901402706</c:v>
                </c:pt>
                <c:pt idx="180">
                  <c:v>0.64819982388907516</c:v>
                </c:pt>
                <c:pt idx="181">
                  <c:v>0.64435514876412314</c:v>
                </c:pt>
                <c:pt idx="182">
                  <c:v>0.64051047363917124</c:v>
                </c:pt>
                <c:pt idx="183">
                  <c:v>0.63666579851421934</c:v>
                </c:pt>
                <c:pt idx="184">
                  <c:v>0.63282112338926733</c:v>
                </c:pt>
                <c:pt idx="185">
                  <c:v>0.62897644826431542</c:v>
                </c:pt>
                <c:pt idx="186">
                  <c:v>0.62513177313936352</c:v>
                </c:pt>
                <c:pt idx="187">
                  <c:v>0.62128709801441151</c:v>
                </c:pt>
                <c:pt idx="188">
                  <c:v>0.61744242288945961</c:v>
                </c:pt>
                <c:pt idx="189">
                  <c:v>0.6135977477645076</c:v>
                </c:pt>
                <c:pt idx="190">
                  <c:v>0.60975307263955569</c:v>
                </c:pt>
                <c:pt idx="191">
                  <c:v>0.60590839751460379</c:v>
                </c:pt>
                <c:pt idx="192">
                  <c:v>0.60206372238965178</c:v>
                </c:pt>
                <c:pt idx="193">
                  <c:v>0.59821904726469988</c:v>
                </c:pt>
                <c:pt idx="194">
                  <c:v>0.59437437213974798</c:v>
                </c:pt>
                <c:pt idx="195">
                  <c:v>0.59052969701479596</c:v>
                </c:pt>
                <c:pt idx="196">
                  <c:v>0.58668502188984406</c:v>
                </c:pt>
                <c:pt idx="197">
                  <c:v>0.58284034676489216</c:v>
                </c:pt>
                <c:pt idx="198">
                  <c:v>0.57899567163994015</c:v>
                </c:pt>
                <c:pt idx="199">
                  <c:v>0.57515099651498824</c:v>
                </c:pt>
                <c:pt idx="200">
                  <c:v>0.57130632139003634</c:v>
                </c:pt>
                <c:pt idx="201">
                  <c:v>0.56746164626508433</c:v>
                </c:pt>
                <c:pt idx="202">
                  <c:v>0.56361697114013243</c:v>
                </c:pt>
                <c:pt idx="203">
                  <c:v>0.55977229601518053</c:v>
                </c:pt>
                <c:pt idx="204">
                  <c:v>0.55592762089022851</c:v>
                </c:pt>
                <c:pt idx="205">
                  <c:v>0.55208294576527661</c:v>
                </c:pt>
                <c:pt idx="206">
                  <c:v>0.5482382706403246</c:v>
                </c:pt>
                <c:pt idx="207">
                  <c:v>0.5443935955153727</c:v>
                </c:pt>
                <c:pt idx="208">
                  <c:v>0.5405489203904208</c:v>
                </c:pt>
                <c:pt idx="209">
                  <c:v>0.53670424526546878</c:v>
                </c:pt>
                <c:pt idx="210">
                  <c:v>0.53285957014051688</c:v>
                </c:pt>
                <c:pt idx="211">
                  <c:v>0.52901489501556498</c:v>
                </c:pt>
                <c:pt idx="212">
                  <c:v>0.52287581699346419</c:v>
                </c:pt>
                <c:pt idx="213">
                  <c:v>0.51444233607421475</c:v>
                </c:pt>
                <c:pt idx="214">
                  <c:v>0.50600885515496541</c:v>
                </c:pt>
                <c:pt idx="215">
                  <c:v>0.49757537423571596</c:v>
                </c:pt>
                <c:pt idx="216">
                  <c:v>0.48914189331646651</c:v>
                </c:pt>
                <c:pt idx="217">
                  <c:v>0.48070841239721707</c:v>
                </c:pt>
                <c:pt idx="218">
                  <c:v>0.47227493147796773</c:v>
                </c:pt>
                <c:pt idx="219">
                  <c:v>0.46384145055871828</c:v>
                </c:pt>
                <c:pt idx="220">
                  <c:v>0.45540796963946883</c:v>
                </c:pt>
                <c:pt idx="221">
                  <c:v>0.44697448872021939</c:v>
                </c:pt>
                <c:pt idx="222">
                  <c:v>0.43854100780096994</c:v>
                </c:pt>
                <c:pt idx="223">
                  <c:v>0.4301075268817206</c:v>
                </c:pt>
                <c:pt idx="224">
                  <c:v>0.42167404596247116</c:v>
                </c:pt>
                <c:pt idx="225">
                  <c:v>0.41324056504322171</c:v>
                </c:pt>
                <c:pt idx="226">
                  <c:v>0.40480708412397237</c:v>
                </c:pt>
                <c:pt idx="227">
                  <c:v>0.39637360320472292</c:v>
                </c:pt>
                <c:pt idx="228">
                  <c:v>0.38794012228547348</c:v>
                </c:pt>
                <c:pt idx="229">
                  <c:v>0.37950664136622403</c:v>
                </c:pt>
                <c:pt idx="230">
                  <c:v>0.37107316044697458</c:v>
                </c:pt>
                <c:pt idx="231">
                  <c:v>0.36263967952772524</c:v>
                </c:pt>
                <c:pt idx="232">
                  <c:v>0.3542061986084758</c:v>
                </c:pt>
                <c:pt idx="233">
                  <c:v>0.34577271768922635</c:v>
                </c:pt>
                <c:pt idx="234">
                  <c:v>0.33733923676997701</c:v>
                </c:pt>
                <c:pt idx="235">
                  <c:v>0.32890575585072757</c:v>
                </c:pt>
                <c:pt idx="236">
                  <c:v>0.32047227493147812</c:v>
                </c:pt>
                <c:pt idx="237">
                  <c:v>0.30360531309297922</c:v>
                </c:pt>
                <c:pt idx="238">
                  <c:v>0.27830487033523088</c:v>
                </c:pt>
                <c:pt idx="239">
                  <c:v>0.25300442757748276</c:v>
                </c:pt>
                <c:pt idx="240">
                  <c:v>0.22770398481973442</c:v>
                </c:pt>
                <c:pt idx="241">
                  <c:v>0.20240354206198607</c:v>
                </c:pt>
                <c:pt idx="242">
                  <c:v>0.17710309930423795</c:v>
                </c:pt>
                <c:pt idx="243">
                  <c:v>0.15180265654648961</c:v>
                </c:pt>
                <c:pt idx="244">
                  <c:v>0.12650221378874127</c:v>
                </c:pt>
                <c:pt idx="245">
                  <c:v>0.10120177103099315</c:v>
                </c:pt>
                <c:pt idx="246">
                  <c:v>7.5901328273244806E-2</c:v>
                </c:pt>
                <c:pt idx="247">
                  <c:v>5.0600885515496685E-2</c:v>
                </c:pt>
                <c:pt idx="248">
                  <c:v>2.5300442757748343E-2</c:v>
                </c:pt>
                <c:pt idx="2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A-43F8-B3FA-8D50AE723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1736495"/>
        <c:axId val="1781665695"/>
      </c:lineChart>
      <c:catAx>
        <c:axId val="202173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665695"/>
        <c:crosses val="autoZero"/>
        <c:auto val="1"/>
        <c:lblAlgn val="ctr"/>
        <c:lblOffset val="100"/>
        <c:noMultiLvlLbl val="0"/>
      </c:catAx>
      <c:valAx>
        <c:axId val="178166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3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0</xdr:rowOff>
    </xdr:from>
    <xdr:to>
      <xdr:col>9</xdr:col>
      <xdr:colOff>400050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CD5EEE-BC3C-4222-8684-566A2C57E3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7D66D9D-9D1B-46FA-9958-2E22C6CAA3D3}" autoFormatId="16" applyNumberFormats="0" applyBorderFormats="0" applyFontFormats="0" applyPatternFormats="0" applyAlignmentFormats="0" applyWidthHeightFormats="0">
  <queryTableRefresh nextId="12">
    <queryTableFields count="11">
      <queryTableField id="1" name="Name" tableColumnId="1"/>
      <queryTableField id="2" name="Table.departure_node" tableColumnId="2"/>
      <queryTableField id="3" name="Table.arrival_node" tableColumnId="3"/>
      <queryTableField id="4" name="Table.max_travel_time" tableColumnId="4"/>
      <queryTableField id="5" name="Table.speed_factor" tableColumnId="5"/>
      <queryTableField id="6" name="Table.custom.consumption_rate" tableColumnId="6"/>
      <queryTableField id="7" name="Table.custom.battery_capacity" tableColumnId="7"/>
      <queryTableField id="8" name="Table.custom.charging_functions.function.breakpoint.battery_level" tableColumnId="8"/>
      <queryTableField id="9" name="Table.custom.charging_functions.function.breakpoint.charging_time" tableColumnId="9"/>
      <queryTableField id="10" name="Table.custom.charging_functions.function.Attribute:cs_type" tableColumnId="10"/>
      <queryTableField id="11" name="Table.Attribute:typ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914940-6404-4EB2-A5EE-399D426108F2}" name="Table_fleet" displayName="Table_fleet" ref="A1:K6" tableType="queryTable" totalsRowShown="0">
  <autoFilter ref="A1:K6" xr:uid="{D6914940-6404-4EB2-A5EE-399D426108F2}"/>
  <tableColumns count="11">
    <tableColumn id="1" xr3:uid="{EF9DE92F-B94A-494E-A6D0-AA74E2AB7D45}" uniqueName="1" name="Name" queryTableFieldId="1" dataDxfId="0"/>
    <tableColumn id="2" xr3:uid="{62704CC6-2E5D-40EC-B5C8-90419345CC43}" uniqueName="2" name="Table.departure_node" queryTableFieldId="2"/>
    <tableColumn id="3" xr3:uid="{223EA7D8-9AB7-4724-BC53-5F1DC3C8997F}" uniqueName="3" name="Table.arrival_node" queryTableFieldId="3"/>
    <tableColumn id="4" xr3:uid="{BB7B178A-7C0E-45E7-BE55-6B6B23DC3333}" uniqueName="4" name="Table.max_travel_time" queryTableFieldId="4"/>
    <tableColumn id="5" xr3:uid="{FEFF4C3E-9E48-4FA1-8FCC-15A5873CB181}" uniqueName="5" name="Table.speed_factor" queryTableFieldId="5"/>
    <tableColumn id="6" xr3:uid="{D415363D-4586-4A39-BEEE-112B1BED35F3}" uniqueName="6" name="Table.custom.consumption_rate" queryTableFieldId="6"/>
    <tableColumn id="7" xr3:uid="{B4880FD9-8C2D-49D8-A209-4BC64644BDFC}" uniqueName="7" name="Table.custom.battery_capacity" queryTableFieldId="7"/>
    <tableColumn id="8" xr3:uid="{E8CDBA8C-1A68-4291-8666-038CA8BF2841}" uniqueName="8" name="Table.custom.charging_functions.function.breakpoint.battery_level" queryTableFieldId="8"/>
    <tableColumn id="9" xr3:uid="{05EF132C-F4E1-43DC-AF47-751B6F3E880B}" uniqueName="9" name="Table.custom.charging_functions.function.breakpoint.charging_time" queryTableFieldId="9"/>
    <tableColumn id="10" xr3:uid="{6B9FEACA-DF1C-487C-BE08-FB313EFA9E79}" uniqueName="10" name="Table.custom.charging_functions.function.Attribute:cs_type" queryTableFieldId="10"/>
    <tableColumn id="11" xr3:uid="{5620F25F-9FC4-4006-A3AC-D9BF129E4602}" uniqueName="11" name="Table.Attribute:type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D5C0-1AED-4C35-8640-9E4C67D3B1FC}">
  <dimension ref="A1:L262"/>
  <sheetViews>
    <sheetView tabSelected="1" topLeftCell="I1" zoomScale="85" workbookViewId="0">
      <selection activeCell="J8" sqref="J8:J10"/>
    </sheetView>
  </sheetViews>
  <sheetFormatPr defaultRowHeight="15" x14ac:dyDescent="0.25"/>
  <cols>
    <col min="1" max="1" width="13.140625" bestFit="1" customWidth="1"/>
    <col min="2" max="2" width="22.28515625" bestFit="1" customWidth="1"/>
    <col min="3" max="3" width="19" bestFit="1" customWidth="1"/>
    <col min="4" max="4" width="22.7109375" bestFit="1" customWidth="1"/>
    <col min="5" max="5" width="19.5703125" bestFit="1" customWidth="1"/>
    <col min="6" max="6" width="31" bestFit="1" customWidth="1"/>
    <col min="7" max="7" width="29.7109375" bestFit="1" customWidth="1"/>
    <col min="8" max="8" width="61.5703125" bestFit="1" customWidth="1"/>
    <col min="9" max="9" width="62.5703125" bestFit="1" customWidth="1"/>
    <col min="10" max="10" width="55.140625" bestFit="1" customWidth="1"/>
    <col min="11" max="11" width="20.42578125" bestFit="1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2" x14ac:dyDescent="0.25">
      <c r="A2" t="s">
        <v>1</v>
      </c>
      <c r="B2" t="s">
        <v>12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12</v>
      </c>
      <c r="I2" t="s">
        <v>17</v>
      </c>
      <c r="J2" t="s">
        <v>18</v>
      </c>
      <c r="K2" t="s">
        <v>12</v>
      </c>
    </row>
    <row r="3" spans="1:12" x14ac:dyDescent="0.25">
      <c r="A3" t="s">
        <v>1</v>
      </c>
      <c r="B3" t="s">
        <v>12</v>
      </c>
      <c r="C3" t="s">
        <v>12</v>
      </c>
      <c r="D3" t="s">
        <v>13</v>
      </c>
      <c r="E3" t="s">
        <v>14</v>
      </c>
      <c r="F3" t="s">
        <v>15</v>
      </c>
      <c r="G3" t="s">
        <v>16</v>
      </c>
      <c r="H3" t="s">
        <v>19</v>
      </c>
      <c r="I3">
        <v>0.31</v>
      </c>
      <c r="J3" t="s">
        <v>18</v>
      </c>
      <c r="K3" t="s">
        <v>12</v>
      </c>
    </row>
    <row r="4" spans="1:12" x14ac:dyDescent="0.25">
      <c r="A4" t="s">
        <v>1</v>
      </c>
      <c r="B4" t="s">
        <v>12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20</v>
      </c>
      <c r="I4">
        <v>0.39</v>
      </c>
      <c r="J4" t="s">
        <v>18</v>
      </c>
      <c r="K4" t="s">
        <v>12</v>
      </c>
    </row>
    <row r="5" spans="1:12" x14ac:dyDescent="0.25">
      <c r="A5" t="s">
        <v>1</v>
      </c>
      <c r="B5" t="s">
        <v>12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16</v>
      </c>
      <c r="I5">
        <v>0.51</v>
      </c>
      <c r="J5" t="s">
        <v>18</v>
      </c>
      <c r="K5" t="s">
        <v>12</v>
      </c>
    </row>
    <row r="6" spans="1:12" x14ac:dyDescent="0.25">
      <c r="H6" s="2" t="s">
        <v>28</v>
      </c>
      <c r="I6" s="2" t="s">
        <v>27</v>
      </c>
      <c r="J6" t="s">
        <v>29</v>
      </c>
    </row>
    <row r="7" spans="1:12" x14ac:dyDescent="0.25">
      <c r="I7">
        <v>0</v>
      </c>
      <c r="K7" t="s">
        <v>25</v>
      </c>
      <c r="L7" t="s">
        <v>26</v>
      </c>
    </row>
    <row r="8" spans="1:12" x14ac:dyDescent="0.25">
      <c r="C8">
        <f>INTERCEPT(D8:D9,E8:E9)</f>
        <v>2.2737367544323206E-13</v>
      </c>
      <c r="D8">
        <f>G10</f>
        <v>250</v>
      </c>
      <c r="E8">
        <f>H10</f>
        <v>1</v>
      </c>
      <c r="G8">
        <f>$G$10*H8</f>
        <v>212.5</v>
      </c>
      <c r="H8">
        <f>H3/$H$5</f>
        <v>0.85</v>
      </c>
      <c r="I8">
        <f>G8/L9</f>
        <v>0.81699346405228757</v>
      </c>
      <c r="J8">
        <f>(G8-G7)/(I8-I7)</f>
        <v>260.10000000000002</v>
      </c>
      <c r="K8">
        <v>100</v>
      </c>
      <c r="L8">
        <v>289</v>
      </c>
    </row>
    <row r="9" spans="1:12" x14ac:dyDescent="0.25">
      <c r="C9">
        <f t="shared" ref="C9:C10" si="0">INTERCEPT(D9:D10,E9:E10)</f>
        <v>0</v>
      </c>
      <c r="D9">
        <f>G9</f>
        <v>237.5</v>
      </c>
      <c r="E9">
        <f>H9</f>
        <v>0.95</v>
      </c>
      <c r="G9">
        <f>$G$10*H9</f>
        <v>237.5</v>
      </c>
      <c r="H9">
        <f>H4/$H$5</f>
        <v>0.95</v>
      </c>
      <c r="I9">
        <f>I8*I4/I3</f>
        <v>1.0278304870335231</v>
      </c>
      <c r="J9">
        <f t="shared" ref="J9:J10" si="1">(G9-G8)/(I9-I8)</f>
        <v>118.57499999999999</v>
      </c>
      <c r="K9">
        <v>90</v>
      </c>
      <c r="L9">
        <f>L8*K9/K8</f>
        <v>260.10000000000002</v>
      </c>
    </row>
    <row r="10" spans="1:12" x14ac:dyDescent="0.25">
      <c r="C10">
        <f t="shared" si="0"/>
        <v>-1.4210854715202004E-14</v>
      </c>
      <c r="D10">
        <f>G8</f>
        <v>212.5</v>
      </c>
      <c r="E10">
        <f>H8</f>
        <v>0.85</v>
      </c>
      <c r="G10">
        <v>250</v>
      </c>
      <c r="H10">
        <f>H5/$H$5</f>
        <v>1</v>
      </c>
      <c r="I10">
        <f>I8*I5/I3</f>
        <v>1.3440860215053765</v>
      </c>
      <c r="J10">
        <f t="shared" si="1"/>
        <v>39.524999999999984</v>
      </c>
    </row>
    <row r="11" spans="1:12" x14ac:dyDescent="0.25">
      <c r="D11">
        <v>0</v>
      </c>
      <c r="E11">
        <v>0</v>
      </c>
    </row>
    <row r="12" spans="1:12" x14ac:dyDescent="0.25">
      <c r="G12" t="s">
        <v>24</v>
      </c>
    </row>
    <row r="13" spans="1:12" x14ac:dyDescent="0.25">
      <c r="F13">
        <v>1</v>
      </c>
      <c r="G13">
        <f>$I$10-((MIN(F13,$G$8)-$G$7)/$I$15+IF(F13&gt;=$G$8,1,0)*(MIN(F13,$G$9)-$G$8)/$I$14+IF(F13&gt;=$G$9,1,0)*(MIN(F13,$G$10)-$G$9)/$I$13)</f>
        <v>1.3402413463804246</v>
      </c>
      <c r="H13" s="1" t="s">
        <v>21</v>
      </c>
      <c r="I13">
        <f>(G10-G9)/(I10-I9)</f>
        <v>39.524999999999984</v>
      </c>
    </row>
    <row r="14" spans="1:12" x14ac:dyDescent="0.25">
      <c r="F14">
        <v>2</v>
      </c>
      <c r="G14">
        <f t="shared" ref="G14:G77" si="2">$I$10-((MIN(F14,$G$8)-$G$7)/$I$15+IF(F14&gt;=$G$8,1,0)*(MIN(F14,$G$9)-$G$8)/$I$14+IF(F14&gt;=$G$9,1,0)*(MIN(F14,$G$10)-$G$9)/$I$13)</f>
        <v>1.3363966712554727</v>
      </c>
      <c r="H14" s="1" t="s">
        <v>22</v>
      </c>
      <c r="I14">
        <f>(G9-G8)/(I9-I8)</f>
        <v>118.57499999999999</v>
      </c>
    </row>
    <row r="15" spans="1:12" x14ac:dyDescent="0.25">
      <c r="F15">
        <v>3</v>
      </c>
      <c r="G15">
        <f t="shared" si="2"/>
        <v>1.3325519961305206</v>
      </c>
      <c r="H15" s="1" t="s">
        <v>23</v>
      </c>
      <c r="I15">
        <f>(G8-G7)/(I8-I7)</f>
        <v>260.10000000000002</v>
      </c>
    </row>
    <row r="16" spans="1:12" x14ac:dyDescent="0.25">
      <c r="F16">
        <v>4</v>
      </c>
      <c r="G16">
        <f t="shared" si="2"/>
        <v>1.3287073210055687</v>
      </c>
    </row>
    <row r="17" spans="6:7" x14ac:dyDescent="0.25">
      <c r="F17">
        <v>5</v>
      </c>
      <c r="G17">
        <f t="shared" si="2"/>
        <v>1.3248626458806168</v>
      </c>
    </row>
    <row r="18" spans="6:7" x14ac:dyDescent="0.25">
      <c r="F18">
        <v>6</v>
      </c>
      <c r="G18">
        <f t="shared" si="2"/>
        <v>1.3210179707556648</v>
      </c>
    </row>
    <row r="19" spans="6:7" x14ac:dyDescent="0.25">
      <c r="F19">
        <v>7</v>
      </c>
      <c r="G19">
        <f t="shared" si="2"/>
        <v>1.3171732956307129</v>
      </c>
    </row>
    <row r="20" spans="6:7" x14ac:dyDescent="0.25">
      <c r="F20">
        <v>8</v>
      </c>
      <c r="G20">
        <f t="shared" si="2"/>
        <v>1.313328620505761</v>
      </c>
    </row>
    <row r="21" spans="6:7" x14ac:dyDescent="0.25">
      <c r="F21">
        <v>9</v>
      </c>
      <c r="G21">
        <f t="shared" si="2"/>
        <v>1.3094839453808089</v>
      </c>
    </row>
    <row r="22" spans="6:7" x14ac:dyDescent="0.25">
      <c r="F22">
        <v>10</v>
      </c>
      <c r="G22">
        <f t="shared" si="2"/>
        <v>1.305639270255857</v>
      </c>
    </row>
    <row r="23" spans="6:7" x14ac:dyDescent="0.25">
      <c r="F23">
        <v>11</v>
      </c>
      <c r="G23">
        <f t="shared" si="2"/>
        <v>1.3017945951309051</v>
      </c>
    </row>
    <row r="24" spans="6:7" x14ac:dyDescent="0.25">
      <c r="F24">
        <v>12</v>
      </c>
      <c r="G24">
        <f t="shared" si="2"/>
        <v>1.2979499200059532</v>
      </c>
    </row>
    <row r="25" spans="6:7" x14ac:dyDescent="0.25">
      <c r="F25">
        <v>13</v>
      </c>
      <c r="G25">
        <f t="shared" si="2"/>
        <v>1.2941052448810013</v>
      </c>
    </row>
    <row r="26" spans="6:7" x14ac:dyDescent="0.25">
      <c r="F26">
        <v>14</v>
      </c>
      <c r="G26">
        <f t="shared" si="2"/>
        <v>1.2902605697560494</v>
      </c>
    </row>
    <row r="27" spans="6:7" x14ac:dyDescent="0.25">
      <c r="F27">
        <v>15</v>
      </c>
      <c r="G27">
        <f t="shared" si="2"/>
        <v>1.2864158946310973</v>
      </c>
    </row>
    <row r="28" spans="6:7" x14ac:dyDescent="0.25">
      <c r="F28">
        <v>16</v>
      </c>
      <c r="G28">
        <f t="shared" si="2"/>
        <v>1.2825712195061454</v>
      </c>
    </row>
    <row r="29" spans="6:7" x14ac:dyDescent="0.25">
      <c r="F29">
        <v>17</v>
      </c>
      <c r="G29">
        <f t="shared" si="2"/>
        <v>1.2787265443811935</v>
      </c>
    </row>
    <row r="30" spans="6:7" x14ac:dyDescent="0.25">
      <c r="F30">
        <v>18</v>
      </c>
      <c r="G30">
        <f t="shared" si="2"/>
        <v>1.2748818692562416</v>
      </c>
    </row>
    <row r="31" spans="6:7" x14ac:dyDescent="0.25">
      <c r="F31">
        <v>19</v>
      </c>
      <c r="G31">
        <f t="shared" si="2"/>
        <v>1.2710371941312897</v>
      </c>
    </row>
    <row r="32" spans="6:7" x14ac:dyDescent="0.25">
      <c r="F32">
        <v>20</v>
      </c>
      <c r="G32">
        <f t="shared" si="2"/>
        <v>1.2671925190063376</v>
      </c>
    </row>
    <row r="33" spans="6:7" x14ac:dyDescent="0.25">
      <c r="F33">
        <v>21</v>
      </c>
      <c r="G33">
        <f t="shared" si="2"/>
        <v>1.2633478438813857</v>
      </c>
    </row>
    <row r="34" spans="6:7" x14ac:dyDescent="0.25">
      <c r="F34">
        <v>22</v>
      </c>
      <c r="G34">
        <f t="shared" si="2"/>
        <v>1.2595031687564338</v>
      </c>
    </row>
    <row r="35" spans="6:7" x14ac:dyDescent="0.25">
      <c r="F35">
        <v>23</v>
      </c>
      <c r="G35">
        <f t="shared" si="2"/>
        <v>1.2556584936314819</v>
      </c>
    </row>
    <row r="36" spans="6:7" x14ac:dyDescent="0.25">
      <c r="F36">
        <v>24</v>
      </c>
      <c r="G36">
        <f t="shared" si="2"/>
        <v>1.25181381850653</v>
      </c>
    </row>
    <row r="37" spans="6:7" x14ac:dyDescent="0.25">
      <c r="F37">
        <v>25</v>
      </c>
      <c r="G37">
        <f t="shared" si="2"/>
        <v>1.247969143381578</v>
      </c>
    </row>
    <row r="38" spans="6:7" x14ac:dyDescent="0.25">
      <c r="F38">
        <v>26</v>
      </c>
      <c r="G38">
        <f t="shared" si="2"/>
        <v>1.2441244682566259</v>
      </c>
    </row>
    <row r="39" spans="6:7" x14ac:dyDescent="0.25">
      <c r="F39">
        <v>27</v>
      </c>
      <c r="G39">
        <f t="shared" si="2"/>
        <v>1.240279793131674</v>
      </c>
    </row>
    <row r="40" spans="6:7" x14ac:dyDescent="0.25">
      <c r="F40">
        <v>28</v>
      </c>
      <c r="G40">
        <f t="shared" si="2"/>
        <v>1.2364351180067221</v>
      </c>
    </row>
    <row r="41" spans="6:7" x14ac:dyDescent="0.25">
      <c r="F41">
        <v>29</v>
      </c>
      <c r="G41">
        <f t="shared" si="2"/>
        <v>1.2325904428817702</v>
      </c>
    </row>
    <row r="42" spans="6:7" x14ac:dyDescent="0.25">
      <c r="F42">
        <v>30</v>
      </c>
      <c r="G42">
        <f t="shared" si="2"/>
        <v>1.2287457677568183</v>
      </c>
    </row>
    <row r="43" spans="6:7" x14ac:dyDescent="0.25">
      <c r="F43">
        <v>31</v>
      </c>
      <c r="G43">
        <f t="shared" si="2"/>
        <v>1.2249010926318662</v>
      </c>
    </row>
    <row r="44" spans="6:7" x14ac:dyDescent="0.25">
      <c r="F44">
        <v>32</v>
      </c>
      <c r="G44">
        <f t="shared" si="2"/>
        <v>1.2210564175069143</v>
      </c>
    </row>
    <row r="45" spans="6:7" x14ac:dyDescent="0.25">
      <c r="F45">
        <v>33</v>
      </c>
      <c r="G45">
        <f t="shared" si="2"/>
        <v>1.2172117423819624</v>
      </c>
    </row>
    <row r="46" spans="6:7" x14ac:dyDescent="0.25">
      <c r="F46">
        <v>34</v>
      </c>
      <c r="G46">
        <f t="shared" si="2"/>
        <v>1.2133670672570105</v>
      </c>
    </row>
    <row r="47" spans="6:7" x14ac:dyDescent="0.25">
      <c r="F47">
        <v>35</v>
      </c>
      <c r="G47">
        <f t="shared" si="2"/>
        <v>1.2095223921320586</v>
      </c>
    </row>
    <row r="48" spans="6:7" x14ac:dyDescent="0.25">
      <c r="F48">
        <v>36</v>
      </c>
      <c r="G48">
        <f t="shared" si="2"/>
        <v>1.2056777170071067</v>
      </c>
    </row>
    <row r="49" spans="6:7" x14ac:dyDescent="0.25">
      <c r="F49">
        <v>37</v>
      </c>
      <c r="G49">
        <f t="shared" si="2"/>
        <v>1.2018330418821546</v>
      </c>
    </row>
    <row r="50" spans="6:7" x14ac:dyDescent="0.25">
      <c r="F50">
        <v>38</v>
      </c>
      <c r="G50">
        <f t="shared" si="2"/>
        <v>1.1979883667572027</v>
      </c>
    </row>
    <row r="51" spans="6:7" x14ac:dyDescent="0.25">
      <c r="F51">
        <v>39</v>
      </c>
      <c r="G51">
        <f t="shared" si="2"/>
        <v>1.1941436916322508</v>
      </c>
    </row>
    <row r="52" spans="6:7" x14ac:dyDescent="0.25">
      <c r="F52">
        <v>40</v>
      </c>
      <c r="G52">
        <f t="shared" si="2"/>
        <v>1.1902990165072989</v>
      </c>
    </row>
    <row r="53" spans="6:7" x14ac:dyDescent="0.25">
      <c r="F53">
        <v>41</v>
      </c>
      <c r="G53">
        <f t="shared" si="2"/>
        <v>1.186454341382347</v>
      </c>
    </row>
    <row r="54" spans="6:7" x14ac:dyDescent="0.25">
      <c r="F54">
        <v>42</v>
      </c>
      <c r="G54">
        <f t="shared" si="2"/>
        <v>1.1826096662573948</v>
      </c>
    </row>
    <row r="55" spans="6:7" x14ac:dyDescent="0.25">
      <c r="F55">
        <v>43</v>
      </c>
      <c r="G55">
        <f t="shared" si="2"/>
        <v>1.1787649911324429</v>
      </c>
    </row>
    <row r="56" spans="6:7" x14ac:dyDescent="0.25">
      <c r="F56">
        <v>44</v>
      </c>
      <c r="G56">
        <f t="shared" si="2"/>
        <v>1.174920316007491</v>
      </c>
    </row>
    <row r="57" spans="6:7" x14ac:dyDescent="0.25">
      <c r="F57">
        <v>45</v>
      </c>
      <c r="G57">
        <f t="shared" si="2"/>
        <v>1.1710756408825391</v>
      </c>
    </row>
    <row r="58" spans="6:7" x14ac:dyDescent="0.25">
      <c r="F58">
        <v>46</v>
      </c>
      <c r="G58">
        <f t="shared" si="2"/>
        <v>1.1672309657575872</v>
      </c>
    </row>
    <row r="59" spans="6:7" x14ac:dyDescent="0.25">
      <c r="F59">
        <v>47</v>
      </c>
      <c r="G59">
        <f t="shared" si="2"/>
        <v>1.1633862906326353</v>
      </c>
    </row>
    <row r="60" spans="6:7" x14ac:dyDescent="0.25">
      <c r="F60">
        <v>48</v>
      </c>
      <c r="G60">
        <f t="shared" si="2"/>
        <v>1.1595416155076834</v>
      </c>
    </row>
    <row r="61" spans="6:7" x14ac:dyDescent="0.25">
      <c r="F61">
        <v>49</v>
      </c>
      <c r="G61">
        <f t="shared" si="2"/>
        <v>1.1556969403827313</v>
      </c>
    </row>
    <row r="62" spans="6:7" x14ac:dyDescent="0.25">
      <c r="F62">
        <v>50</v>
      </c>
      <c r="G62">
        <f t="shared" si="2"/>
        <v>1.1518522652577794</v>
      </c>
    </row>
    <row r="63" spans="6:7" x14ac:dyDescent="0.25">
      <c r="F63">
        <v>51</v>
      </c>
      <c r="G63">
        <f t="shared" si="2"/>
        <v>1.1480075901328275</v>
      </c>
    </row>
    <row r="64" spans="6:7" x14ac:dyDescent="0.25">
      <c r="F64">
        <v>52</v>
      </c>
      <c r="G64">
        <f t="shared" si="2"/>
        <v>1.1441629150078756</v>
      </c>
    </row>
    <row r="65" spans="6:7" x14ac:dyDescent="0.25">
      <c r="F65">
        <v>53</v>
      </c>
      <c r="G65">
        <f t="shared" si="2"/>
        <v>1.1403182398829237</v>
      </c>
    </row>
    <row r="66" spans="6:7" x14ac:dyDescent="0.25">
      <c r="F66">
        <v>54</v>
      </c>
      <c r="G66">
        <f t="shared" si="2"/>
        <v>1.1364735647579716</v>
      </c>
    </row>
    <row r="67" spans="6:7" x14ac:dyDescent="0.25">
      <c r="F67">
        <v>55</v>
      </c>
      <c r="G67">
        <f t="shared" si="2"/>
        <v>1.1326288896330197</v>
      </c>
    </row>
    <row r="68" spans="6:7" x14ac:dyDescent="0.25">
      <c r="F68">
        <v>56</v>
      </c>
      <c r="G68">
        <f t="shared" si="2"/>
        <v>1.1287842145080678</v>
      </c>
    </row>
    <row r="69" spans="6:7" x14ac:dyDescent="0.25">
      <c r="F69">
        <v>57</v>
      </c>
      <c r="G69">
        <f t="shared" si="2"/>
        <v>1.1249395393831159</v>
      </c>
    </row>
    <row r="70" spans="6:7" x14ac:dyDescent="0.25">
      <c r="F70">
        <v>58</v>
      </c>
      <c r="G70">
        <f t="shared" si="2"/>
        <v>1.121094864258164</v>
      </c>
    </row>
    <row r="71" spans="6:7" x14ac:dyDescent="0.25">
      <c r="F71">
        <v>59</v>
      </c>
      <c r="G71">
        <f t="shared" si="2"/>
        <v>1.1172501891332121</v>
      </c>
    </row>
    <row r="72" spans="6:7" x14ac:dyDescent="0.25">
      <c r="F72">
        <v>60</v>
      </c>
      <c r="G72">
        <f t="shared" si="2"/>
        <v>1.1134055140082599</v>
      </c>
    </row>
    <row r="73" spans="6:7" x14ac:dyDescent="0.25">
      <c r="F73">
        <v>61</v>
      </c>
      <c r="G73">
        <f t="shared" si="2"/>
        <v>1.109560838883308</v>
      </c>
    </row>
    <row r="74" spans="6:7" x14ac:dyDescent="0.25">
      <c r="F74">
        <v>62</v>
      </c>
      <c r="G74">
        <f t="shared" si="2"/>
        <v>1.1057161637583561</v>
      </c>
    </row>
    <row r="75" spans="6:7" x14ac:dyDescent="0.25">
      <c r="F75">
        <v>63</v>
      </c>
      <c r="G75">
        <f t="shared" si="2"/>
        <v>1.1018714886334042</v>
      </c>
    </row>
    <row r="76" spans="6:7" x14ac:dyDescent="0.25">
      <c r="F76">
        <v>64</v>
      </c>
      <c r="G76">
        <f t="shared" si="2"/>
        <v>1.0980268135084523</v>
      </c>
    </row>
    <row r="77" spans="6:7" x14ac:dyDescent="0.25">
      <c r="F77">
        <v>65</v>
      </c>
      <c r="G77">
        <f t="shared" si="2"/>
        <v>1.0941821383835002</v>
      </c>
    </row>
    <row r="78" spans="6:7" x14ac:dyDescent="0.25">
      <c r="F78">
        <v>66</v>
      </c>
      <c r="G78">
        <f t="shared" ref="G78:G141" si="3">$I$10-((MIN(F78,$G$8)-$G$7)/$I$15+IF(F78&gt;=$G$8,1,0)*(MIN(F78,$G$9)-$G$8)/$I$14+IF(F78&gt;=$G$9,1,0)*(MIN(F78,$G$10)-$G$9)/$I$13)</f>
        <v>1.0903374632585483</v>
      </c>
    </row>
    <row r="79" spans="6:7" x14ac:dyDescent="0.25">
      <c r="F79">
        <v>67</v>
      </c>
      <c r="G79">
        <f t="shared" si="3"/>
        <v>1.0864927881335964</v>
      </c>
    </row>
    <row r="80" spans="6:7" x14ac:dyDescent="0.25">
      <c r="F80">
        <v>68</v>
      </c>
      <c r="G80">
        <f t="shared" si="3"/>
        <v>1.0826481130086445</v>
      </c>
    </row>
    <row r="81" spans="6:7" x14ac:dyDescent="0.25">
      <c r="F81">
        <v>69</v>
      </c>
      <c r="G81">
        <f t="shared" si="3"/>
        <v>1.0788034378836926</v>
      </c>
    </row>
    <row r="82" spans="6:7" x14ac:dyDescent="0.25">
      <c r="F82">
        <v>70</v>
      </c>
      <c r="G82">
        <f t="shared" si="3"/>
        <v>1.0749587627587407</v>
      </c>
    </row>
    <row r="83" spans="6:7" x14ac:dyDescent="0.25">
      <c r="F83">
        <v>71</v>
      </c>
      <c r="G83">
        <f t="shared" si="3"/>
        <v>1.0711140876337888</v>
      </c>
    </row>
    <row r="84" spans="6:7" x14ac:dyDescent="0.25">
      <c r="F84">
        <v>72</v>
      </c>
      <c r="G84">
        <f t="shared" si="3"/>
        <v>1.0672694125088367</v>
      </c>
    </row>
    <row r="85" spans="6:7" x14ac:dyDescent="0.25">
      <c r="F85">
        <v>73</v>
      </c>
      <c r="G85">
        <f t="shared" si="3"/>
        <v>1.0634247373838848</v>
      </c>
    </row>
    <row r="86" spans="6:7" x14ac:dyDescent="0.25">
      <c r="F86">
        <v>74</v>
      </c>
      <c r="G86">
        <f t="shared" si="3"/>
        <v>1.0595800622589329</v>
      </c>
    </row>
    <row r="87" spans="6:7" x14ac:dyDescent="0.25">
      <c r="F87">
        <v>75</v>
      </c>
      <c r="G87">
        <f t="shared" si="3"/>
        <v>1.055735387133981</v>
      </c>
    </row>
    <row r="88" spans="6:7" x14ac:dyDescent="0.25">
      <c r="F88">
        <v>76</v>
      </c>
      <c r="G88">
        <f t="shared" si="3"/>
        <v>1.0518907120090288</v>
      </c>
    </row>
    <row r="89" spans="6:7" x14ac:dyDescent="0.25">
      <c r="F89">
        <v>77</v>
      </c>
      <c r="G89">
        <f t="shared" si="3"/>
        <v>1.0480460368840769</v>
      </c>
    </row>
    <row r="90" spans="6:7" x14ac:dyDescent="0.25">
      <c r="F90">
        <v>78</v>
      </c>
      <c r="G90">
        <f t="shared" si="3"/>
        <v>1.044201361759125</v>
      </c>
    </row>
    <row r="91" spans="6:7" x14ac:dyDescent="0.25">
      <c r="F91">
        <v>79</v>
      </c>
      <c r="G91">
        <f t="shared" si="3"/>
        <v>1.0403566866341731</v>
      </c>
    </row>
    <row r="92" spans="6:7" x14ac:dyDescent="0.25">
      <c r="F92">
        <v>80</v>
      </c>
      <c r="G92">
        <f t="shared" si="3"/>
        <v>1.0365120115092212</v>
      </c>
    </row>
    <row r="93" spans="6:7" x14ac:dyDescent="0.25">
      <c r="F93">
        <v>81</v>
      </c>
      <c r="G93">
        <f t="shared" si="3"/>
        <v>1.0326673363842693</v>
      </c>
    </row>
    <row r="94" spans="6:7" x14ac:dyDescent="0.25">
      <c r="F94">
        <v>82</v>
      </c>
      <c r="G94">
        <f t="shared" si="3"/>
        <v>1.0288226612593174</v>
      </c>
    </row>
    <row r="95" spans="6:7" x14ac:dyDescent="0.25">
      <c r="F95">
        <v>83</v>
      </c>
      <c r="G95">
        <f t="shared" si="3"/>
        <v>1.0249779861343653</v>
      </c>
    </row>
    <row r="96" spans="6:7" x14ac:dyDescent="0.25">
      <c r="F96">
        <v>84</v>
      </c>
      <c r="G96">
        <f t="shared" si="3"/>
        <v>1.0211333110094134</v>
      </c>
    </row>
    <row r="97" spans="6:7" x14ac:dyDescent="0.25">
      <c r="F97">
        <v>85</v>
      </c>
      <c r="G97">
        <f t="shared" si="3"/>
        <v>1.0172886358844615</v>
      </c>
    </row>
    <row r="98" spans="6:7" x14ac:dyDescent="0.25">
      <c r="F98">
        <v>86</v>
      </c>
      <c r="G98">
        <f t="shared" si="3"/>
        <v>1.0134439607595096</v>
      </c>
    </row>
    <row r="99" spans="6:7" x14ac:dyDescent="0.25">
      <c r="F99">
        <v>87</v>
      </c>
      <c r="G99">
        <f t="shared" si="3"/>
        <v>1.0095992856345575</v>
      </c>
    </row>
    <row r="100" spans="6:7" x14ac:dyDescent="0.25">
      <c r="F100">
        <v>88</v>
      </c>
      <c r="G100">
        <f t="shared" si="3"/>
        <v>1.0057546105096056</v>
      </c>
    </row>
    <row r="101" spans="6:7" x14ac:dyDescent="0.25">
      <c r="F101">
        <v>89</v>
      </c>
      <c r="G101">
        <f t="shared" si="3"/>
        <v>1.0019099353846537</v>
      </c>
    </row>
    <row r="102" spans="6:7" x14ac:dyDescent="0.25">
      <c r="F102">
        <v>90</v>
      </c>
      <c r="G102">
        <f t="shared" si="3"/>
        <v>0.99806526025970177</v>
      </c>
    </row>
    <row r="103" spans="6:7" x14ac:dyDescent="0.25">
      <c r="F103">
        <v>91</v>
      </c>
      <c r="G103">
        <f t="shared" si="3"/>
        <v>0.99422058513474987</v>
      </c>
    </row>
    <row r="104" spans="6:7" x14ac:dyDescent="0.25">
      <c r="F104">
        <v>92</v>
      </c>
      <c r="G104">
        <f t="shared" si="3"/>
        <v>0.99037591000979797</v>
      </c>
    </row>
    <row r="105" spans="6:7" x14ac:dyDescent="0.25">
      <c r="F105">
        <v>93</v>
      </c>
      <c r="G105">
        <f t="shared" si="3"/>
        <v>0.98653123488484595</v>
      </c>
    </row>
    <row r="106" spans="6:7" x14ac:dyDescent="0.25">
      <c r="F106">
        <v>94</v>
      </c>
      <c r="G106">
        <f t="shared" si="3"/>
        <v>0.98268655975989394</v>
      </c>
    </row>
    <row r="107" spans="6:7" x14ac:dyDescent="0.25">
      <c r="F107">
        <v>95</v>
      </c>
      <c r="G107">
        <f t="shared" si="3"/>
        <v>0.97884188463494204</v>
      </c>
    </row>
    <row r="108" spans="6:7" x14ac:dyDescent="0.25">
      <c r="F108">
        <v>96</v>
      </c>
      <c r="G108">
        <f t="shared" si="3"/>
        <v>0.97499720950999014</v>
      </c>
    </row>
    <row r="109" spans="6:7" x14ac:dyDescent="0.25">
      <c r="F109">
        <v>97</v>
      </c>
      <c r="G109">
        <f t="shared" si="3"/>
        <v>0.97115253438503824</v>
      </c>
    </row>
    <row r="110" spans="6:7" x14ac:dyDescent="0.25">
      <c r="F110">
        <v>98</v>
      </c>
      <c r="G110">
        <f t="shared" si="3"/>
        <v>0.96730785926008622</v>
      </c>
    </row>
    <row r="111" spans="6:7" x14ac:dyDescent="0.25">
      <c r="F111">
        <v>99</v>
      </c>
      <c r="G111">
        <f t="shared" si="3"/>
        <v>0.96346318413513432</v>
      </c>
    </row>
    <row r="112" spans="6:7" x14ac:dyDescent="0.25">
      <c r="F112">
        <v>100</v>
      </c>
      <c r="G112">
        <f t="shared" si="3"/>
        <v>0.95961850901018231</v>
      </c>
    </row>
    <row r="113" spans="6:7" x14ac:dyDescent="0.25">
      <c r="F113">
        <v>101</v>
      </c>
      <c r="G113">
        <f t="shared" si="3"/>
        <v>0.95577383388523041</v>
      </c>
    </row>
    <row r="114" spans="6:7" x14ac:dyDescent="0.25">
      <c r="F114">
        <v>102</v>
      </c>
      <c r="G114">
        <f t="shared" si="3"/>
        <v>0.9519291587602785</v>
      </c>
    </row>
    <row r="115" spans="6:7" x14ac:dyDescent="0.25">
      <c r="F115">
        <v>103</v>
      </c>
      <c r="G115">
        <f t="shared" si="3"/>
        <v>0.9480844836353266</v>
      </c>
    </row>
    <row r="116" spans="6:7" x14ac:dyDescent="0.25">
      <c r="F116">
        <v>104</v>
      </c>
      <c r="G116">
        <f t="shared" si="3"/>
        <v>0.94423980851037459</v>
      </c>
    </row>
    <row r="117" spans="6:7" x14ac:dyDescent="0.25">
      <c r="F117">
        <v>105</v>
      </c>
      <c r="G117">
        <f t="shared" si="3"/>
        <v>0.94039513338542258</v>
      </c>
    </row>
    <row r="118" spans="6:7" x14ac:dyDescent="0.25">
      <c r="F118">
        <v>106</v>
      </c>
      <c r="G118">
        <f t="shared" si="3"/>
        <v>0.93655045826047068</v>
      </c>
    </row>
    <row r="119" spans="6:7" x14ac:dyDescent="0.25">
      <c r="F119">
        <v>107</v>
      </c>
      <c r="G119">
        <f t="shared" si="3"/>
        <v>0.93270578313551877</v>
      </c>
    </row>
    <row r="120" spans="6:7" x14ac:dyDescent="0.25">
      <c r="F120">
        <v>108</v>
      </c>
      <c r="G120">
        <f t="shared" si="3"/>
        <v>0.92886110801056687</v>
      </c>
    </row>
    <row r="121" spans="6:7" x14ac:dyDescent="0.25">
      <c r="F121">
        <v>109</v>
      </c>
      <c r="G121">
        <f t="shared" si="3"/>
        <v>0.92501643288561497</v>
      </c>
    </row>
    <row r="122" spans="6:7" x14ac:dyDescent="0.25">
      <c r="F122">
        <v>110</v>
      </c>
      <c r="G122">
        <f t="shared" si="3"/>
        <v>0.92117175776066296</v>
      </c>
    </row>
    <row r="123" spans="6:7" x14ac:dyDescent="0.25">
      <c r="F123">
        <v>111</v>
      </c>
      <c r="G123">
        <f t="shared" si="3"/>
        <v>0.91732708263571094</v>
      </c>
    </row>
    <row r="124" spans="6:7" x14ac:dyDescent="0.25">
      <c r="F124">
        <v>112</v>
      </c>
      <c r="G124">
        <f t="shared" si="3"/>
        <v>0.91348240751075904</v>
      </c>
    </row>
    <row r="125" spans="6:7" x14ac:dyDescent="0.25">
      <c r="F125">
        <v>113</v>
      </c>
      <c r="G125">
        <f t="shared" si="3"/>
        <v>0.90963773238580714</v>
      </c>
    </row>
    <row r="126" spans="6:7" x14ac:dyDescent="0.25">
      <c r="F126">
        <v>114</v>
      </c>
      <c r="G126">
        <f t="shared" si="3"/>
        <v>0.90579305726085524</v>
      </c>
    </row>
    <row r="127" spans="6:7" x14ac:dyDescent="0.25">
      <c r="F127">
        <v>115</v>
      </c>
      <c r="G127">
        <f t="shared" si="3"/>
        <v>0.90194838213590323</v>
      </c>
    </row>
    <row r="128" spans="6:7" x14ac:dyDescent="0.25">
      <c r="F128">
        <v>116</v>
      </c>
      <c r="G128">
        <f t="shared" si="3"/>
        <v>0.89810370701095132</v>
      </c>
    </row>
    <row r="129" spans="6:7" x14ac:dyDescent="0.25">
      <c r="F129">
        <v>117</v>
      </c>
      <c r="G129">
        <f t="shared" si="3"/>
        <v>0.89425903188599931</v>
      </c>
    </row>
    <row r="130" spans="6:7" x14ac:dyDescent="0.25">
      <c r="F130">
        <v>118</v>
      </c>
      <c r="G130">
        <f t="shared" si="3"/>
        <v>0.89041435676104741</v>
      </c>
    </row>
    <row r="131" spans="6:7" x14ac:dyDescent="0.25">
      <c r="F131">
        <v>119</v>
      </c>
      <c r="G131">
        <f t="shared" si="3"/>
        <v>0.88656968163609551</v>
      </c>
    </row>
    <row r="132" spans="6:7" x14ac:dyDescent="0.25">
      <c r="F132">
        <v>120</v>
      </c>
      <c r="G132">
        <f t="shared" si="3"/>
        <v>0.88272500651114361</v>
      </c>
    </row>
    <row r="133" spans="6:7" x14ac:dyDescent="0.25">
      <c r="F133">
        <v>121</v>
      </c>
      <c r="G133">
        <f t="shared" si="3"/>
        <v>0.87888033138619159</v>
      </c>
    </row>
    <row r="134" spans="6:7" x14ac:dyDescent="0.25">
      <c r="F134">
        <v>122</v>
      </c>
      <c r="G134">
        <f t="shared" si="3"/>
        <v>0.87503565626123958</v>
      </c>
    </row>
    <row r="135" spans="6:7" x14ac:dyDescent="0.25">
      <c r="F135">
        <v>123</v>
      </c>
      <c r="G135">
        <f t="shared" si="3"/>
        <v>0.87119098113628768</v>
      </c>
    </row>
    <row r="136" spans="6:7" x14ac:dyDescent="0.25">
      <c r="F136">
        <v>124</v>
      </c>
      <c r="G136">
        <f t="shared" si="3"/>
        <v>0.86734630601133578</v>
      </c>
    </row>
    <row r="137" spans="6:7" x14ac:dyDescent="0.25">
      <c r="F137">
        <v>125</v>
      </c>
      <c r="G137">
        <f t="shared" si="3"/>
        <v>0.86350163088638388</v>
      </c>
    </row>
    <row r="138" spans="6:7" x14ac:dyDescent="0.25">
      <c r="F138">
        <v>126</v>
      </c>
      <c r="G138">
        <f t="shared" si="3"/>
        <v>0.85965695576143186</v>
      </c>
    </row>
    <row r="139" spans="6:7" x14ac:dyDescent="0.25">
      <c r="F139">
        <v>127</v>
      </c>
      <c r="G139">
        <f t="shared" si="3"/>
        <v>0.85581228063647996</v>
      </c>
    </row>
    <row r="140" spans="6:7" x14ac:dyDescent="0.25">
      <c r="F140">
        <v>128</v>
      </c>
      <c r="G140">
        <f t="shared" si="3"/>
        <v>0.85196760551152795</v>
      </c>
    </row>
    <row r="141" spans="6:7" x14ac:dyDescent="0.25">
      <c r="F141">
        <v>129</v>
      </c>
      <c r="G141">
        <f t="shared" si="3"/>
        <v>0.84812293038657605</v>
      </c>
    </row>
    <row r="142" spans="6:7" x14ac:dyDescent="0.25">
      <c r="F142">
        <v>130</v>
      </c>
      <c r="G142">
        <f t="shared" ref="G142:G205" si="4">$I$10-((MIN(F142,$G$8)-$G$7)/$I$15+IF(F142&gt;=$G$8,1,0)*(MIN(F142,$G$9)-$G$8)/$I$14+IF(F142&gt;=$G$9,1,0)*(MIN(F142,$G$10)-$G$9)/$I$13)</f>
        <v>0.84427825526162414</v>
      </c>
    </row>
    <row r="143" spans="6:7" x14ac:dyDescent="0.25">
      <c r="F143">
        <v>131</v>
      </c>
      <c r="G143">
        <f t="shared" si="4"/>
        <v>0.84043358013667213</v>
      </c>
    </row>
    <row r="144" spans="6:7" x14ac:dyDescent="0.25">
      <c r="F144">
        <v>132</v>
      </c>
      <c r="G144">
        <f t="shared" si="4"/>
        <v>0.83658890501172023</v>
      </c>
    </row>
    <row r="145" spans="6:7" x14ac:dyDescent="0.25">
      <c r="F145">
        <v>133</v>
      </c>
      <c r="G145">
        <f t="shared" si="4"/>
        <v>0.83274422988676833</v>
      </c>
    </row>
    <row r="146" spans="6:7" x14ac:dyDescent="0.25">
      <c r="F146">
        <v>134</v>
      </c>
      <c r="G146">
        <f t="shared" si="4"/>
        <v>0.82889955476181632</v>
      </c>
    </row>
    <row r="147" spans="6:7" x14ac:dyDescent="0.25">
      <c r="F147">
        <v>135</v>
      </c>
      <c r="G147">
        <f t="shared" si="4"/>
        <v>0.82505487963686441</v>
      </c>
    </row>
    <row r="148" spans="6:7" x14ac:dyDescent="0.25">
      <c r="F148">
        <v>136</v>
      </c>
      <c r="G148">
        <f t="shared" si="4"/>
        <v>0.82121020451191251</v>
      </c>
    </row>
    <row r="149" spans="6:7" x14ac:dyDescent="0.25">
      <c r="F149">
        <v>137</v>
      </c>
      <c r="G149">
        <f t="shared" si="4"/>
        <v>0.8173655293869605</v>
      </c>
    </row>
    <row r="150" spans="6:7" x14ac:dyDescent="0.25">
      <c r="F150">
        <v>138</v>
      </c>
      <c r="G150">
        <f t="shared" si="4"/>
        <v>0.8135208542620086</v>
      </c>
    </row>
    <row r="151" spans="6:7" x14ac:dyDescent="0.25">
      <c r="F151">
        <v>139</v>
      </c>
      <c r="G151">
        <f t="shared" si="4"/>
        <v>0.8096761791370567</v>
      </c>
    </row>
    <row r="152" spans="6:7" x14ac:dyDescent="0.25">
      <c r="F152">
        <v>140</v>
      </c>
      <c r="G152">
        <f t="shared" si="4"/>
        <v>0.80583150401210468</v>
      </c>
    </row>
    <row r="153" spans="6:7" x14ac:dyDescent="0.25">
      <c r="F153">
        <v>141</v>
      </c>
      <c r="G153">
        <f t="shared" si="4"/>
        <v>0.80198682888715278</v>
      </c>
    </row>
    <row r="154" spans="6:7" x14ac:dyDescent="0.25">
      <c r="F154">
        <v>142</v>
      </c>
      <c r="G154">
        <f t="shared" si="4"/>
        <v>0.79814215376220088</v>
      </c>
    </row>
    <row r="155" spans="6:7" x14ac:dyDescent="0.25">
      <c r="F155">
        <v>143</v>
      </c>
      <c r="G155">
        <f t="shared" si="4"/>
        <v>0.79429747863724887</v>
      </c>
    </row>
    <row r="156" spans="6:7" x14ac:dyDescent="0.25">
      <c r="F156">
        <v>144</v>
      </c>
      <c r="G156">
        <f t="shared" si="4"/>
        <v>0.79045280351229696</v>
      </c>
    </row>
    <row r="157" spans="6:7" x14ac:dyDescent="0.25">
      <c r="F157">
        <v>145</v>
      </c>
      <c r="G157">
        <f t="shared" si="4"/>
        <v>0.78660812838734495</v>
      </c>
    </row>
    <row r="158" spans="6:7" x14ac:dyDescent="0.25">
      <c r="F158">
        <v>146</v>
      </c>
      <c r="G158">
        <f t="shared" si="4"/>
        <v>0.78276345326239305</v>
      </c>
    </row>
    <row r="159" spans="6:7" x14ac:dyDescent="0.25">
      <c r="F159">
        <v>147</v>
      </c>
      <c r="G159">
        <f t="shared" si="4"/>
        <v>0.77891877813744115</v>
      </c>
    </row>
    <row r="160" spans="6:7" x14ac:dyDescent="0.25">
      <c r="F160">
        <v>148</v>
      </c>
      <c r="G160">
        <f t="shared" si="4"/>
        <v>0.77507410301248914</v>
      </c>
    </row>
    <row r="161" spans="6:7" x14ac:dyDescent="0.25">
      <c r="F161">
        <v>149</v>
      </c>
      <c r="G161">
        <f t="shared" si="4"/>
        <v>0.77122942788753723</v>
      </c>
    </row>
    <row r="162" spans="6:7" x14ac:dyDescent="0.25">
      <c r="F162">
        <v>150</v>
      </c>
      <c r="G162">
        <f t="shared" si="4"/>
        <v>0.76738475276258533</v>
      </c>
    </row>
    <row r="163" spans="6:7" x14ac:dyDescent="0.25">
      <c r="F163">
        <v>151</v>
      </c>
      <c r="G163">
        <f t="shared" si="4"/>
        <v>0.76354007763763332</v>
      </c>
    </row>
    <row r="164" spans="6:7" x14ac:dyDescent="0.25">
      <c r="F164">
        <v>152</v>
      </c>
      <c r="G164">
        <f t="shared" si="4"/>
        <v>0.75969540251268142</v>
      </c>
    </row>
    <row r="165" spans="6:7" x14ac:dyDescent="0.25">
      <c r="F165">
        <v>153</v>
      </c>
      <c r="G165">
        <f t="shared" si="4"/>
        <v>0.75585072738772952</v>
      </c>
    </row>
    <row r="166" spans="6:7" x14ac:dyDescent="0.25">
      <c r="F166">
        <v>154</v>
      </c>
      <c r="G166">
        <f t="shared" si="4"/>
        <v>0.7520060522627775</v>
      </c>
    </row>
    <row r="167" spans="6:7" x14ac:dyDescent="0.25">
      <c r="F167">
        <v>155</v>
      </c>
      <c r="G167">
        <f t="shared" si="4"/>
        <v>0.7481613771378256</v>
      </c>
    </row>
    <row r="168" spans="6:7" x14ac:dyDescent="0.25">
      <c r="F168">
        <v>156</v>
      </c>
      <c r="G168">
        <f t="shared" si="4"/>
        <v>0.7443167020128737</v>
      </c>
    </row>
    <row r="169" spans="6:7" x14ac:dyDescent="0.25">
      <c r="F169">
        <v>157</v>
      </c>
      <c r="G169">
        <f t="shared" si="4"/>
        <v>0.74047202688792169</v>
      </c>
    </row>
    <row r="170" spans="6:7" x14ac:dyDescent="0.25">
      <c r="F170">
        <v>158</v>
      </c>
      <c r="G170">
        <f t="shared" si="4"/>
        <v>0.73662735176296978</v>
      </c>
    </row>
    <row r="171" spans="6:7" x14ac:dyDescent="0.25">
      <c r="F171">
        <v>159</v>
      </c>
      <c r="G171">
        <f t="shared" si="4"/>
        <v>0.73278267663801788</v>
      </c>
    </row>
    <row r="172" spans="6:7" x14ac:dyDescent="0.25">
      <c r="F172">
        <v>160</v>
      </c>
      <c r="G172">
        <f t="shared" si="4"/>
        <v>0.72893800151306587</v>
      </c>
    </row>
    <row r="173" spans="6:7" x14ac:dyDescent="0.25">
      <c r="F173">
        <v>161</v>
      </c>
      <c r="G173">
        <f t="shared" si="4"/>
        <v>0.72509332638811397</v>
      </c>
    </row>
    <row r="174" spans="6:7" x14ac:dyDescent="0.25">
      <c r="F174">
        <v>162</v>
      </c>
      <c r="G174">
        <f t="shared" si="4"/>
        <v>0.72124865126316196</v>
      </c>
    </row>
    <row r="175" spans="6:7" x14ac:dyDescent="0.25">
      <c r="F175">
        <v>163</v>
      </c>
      <c r="G175">
        <f t="shared" si="4"/>
        <v>0.71740397613821005</v>
      </c>
    </row>
    <row r="176" spans="6:7" x14ac:dyDescent="0.25">
      <c r="F176">
        <v>164</v>
      </c>
      <c r="G176">
        <f t="shared" si="4"/>
        <v>0.71355930101325815</v>
      </c>
    </row>
    <row r="177" spans="6:7" x14ac:dyDescent="0.25">
      <c r="F177">
        <v>165</v>
      </c>
      <c r="G177">
        <f t="shared" si="4"/>
        <v>0.70971462588830614</v>
      </c>
    </row>
    <row r="178" spans="6:7" x14ac:dyDescent="0.25">
      <c r="F178">
        <v>166</v>
      </c>
      <c r="G178">
        <f t="shared" si="4"/>
        <v>0.70586995076335424</v>
      </c>
    </row>
    <row r="179" spans="6:7" x14ac:dyDescent="0.25">
      <c r="F179">
        <v>167</v>
      </c>
      <c r="G179">
        <f t="shared" si="4"/>
        <v>0.70202527563840234</v>
      </c>
    </row>
    <row r="180" spans="6:7" x14ac:dyDescent="0.25">
      <c r="F180">
        <v>168</v>
      </c>
      <c r="G180">
        <f t="shared" si="4"/>
        <v>0.69818060051345032</v>
      </c>
    </row>
    <row r="181" spans="6:7" x14ac:dyDescent="0.25">
      <c r="F181">
        <v>169</v>
      </c>
      <c r="G181">
        <f t="shared" si="4"/>
        <v>0.69433592538849842</v>
      </c>
    </row>
    <row r="182" spans="6:7" x14ac:dyDescent="0.25">
      <c r="F182">
        <v>170</v>
      </c>
      <c r="G182">
        <f t="shared" si="4"/>
        <v>0.69049125026354652</v>
      </c>
    </row>
    <row r="183" spans="6:7" x14ac:dyDescent="0.25">
      <c r="F183">
        <v>171</v>
      </c>
      <c r="G183">
        <f t="shared" si="4"/>
        <v>0.68664657513859451</v>
      </c>
    </row>
    <row r="184" spans="6:7" x14ac:dyDescent="0.25">
      <c r="F184">
        <v>172</v>
      </c>
      <c r="G184">
        <f t="shared" si="4"/>
        <v>0.6828019000136426</v>
      </c>
    </row>
    <row r="185" spans="6:7" x14ac:dyDescent="0.25">
      <c r="F185">
        <v>173</v>
      </c>
      <c r="G185">
        <f t="shared" si="4"/>
        <v>0.6789572248886907</v>
      </c>
    </row>
    <row r="186" spans="6:7" x14ac:dyDescent="0.25">
      <c r="F186">
        <v>174</v>
      </c>
      <c r="G186">
        <f t="shared" si="4"/>
        <v>0.67511254976373869</v>
      </c>
    </row>
    <row r="187" spans="6:7" x14ac:dyDescent="0.25">
      <c r="F187">
        <v>175</v>
      </c>
      <c r="G187">
        <f t="shared" si="4"/>
        <v>0.67126787463878679</v>
      </c>
    </row>
    <row r="188" spans="6:7" x14ac:dyDescent="0.25">
      <c r="F188">
        <v>176</v>
      </c>
      <c r="G188">
        <f t="shared" si="4"/>
        <v>0.66742319951383478</v>
      </c>
    </row>
    <row r="189" spans="6:7" x14ac:dyDescent="0.25">
      <c r="F189">
        <v>177</v>
      </c>
      <c r="G189">
        <f t="shared" si="4"/>
        <v>0.66357852438888287</v>
      </c>
    </row>
    <row r="190" spans="6:7" x14ac:dyDescent="0.25">
      <c r="F190">
        <v>178</v>
      </c>
      <c r="G190">
        <f t="shared" si="4"/>
        <v>0.65973384926393097</v>
      </c>
    </row>
    <row r="191" spans="6:7" x14ac:dyDescent="0.25">
      <c r="F191">
        <v>179</v>
      </c>
      <c r="G191">
        <f t="shared" si="4"/>
        <v>0.65588917413897896</v>
      </c>
    </row>
    <row r="192" spans="6:7" x14ac:dyDescent="0.25">
      <c r="F192">
        <v>180</v>
      </c>
      <c r="G192">
        <f t="shared" si="4"/>
        <v>0.65204449901402706</v>
      </c>
    </row>
    <row r="193" spans="6:7" x14ac:dyDescent="0.25">
      <c r="F193">
        <v>181</v>
      </c>
      <c r="G193">
        <f t="shared" si="4"/>
        <v>0.64819982388907516</v>
      </c>
    </row>
    <row r="194" spans="6:7" x14ac:dyDescent="0.25">
      <c r="F194">
        <v>182</v>
      </c>
      <c r="G194">
        <f t="shared" si="4"/>
        <v>0.64435514876412314</v>
      </c>
    </row>
    <row r="195" spans="6:7" x14ac:dyDescent="0.25">
      <c r="F195">
        <v>183</v>
      </c>
      <c r="G195">
        <f t="shared" si="4"/>
        <v>0.64051047363917124</v>
      </c>
    </row>
    <row r="196" spans="6:7" x14ac:dyDescent="0.25">
      <c r="F196">
        <v>184</v>
      </c>
      <c r="G196">
        <f t="shared" si="4"/>
        <v>0.63666579851421934</v>
      </c>
    </row>
    <row r="197" spans="6:7" x14ac:dyDescent="0.25">
      <c r="F197">
        <v>185</v>
      </c>
      <c r="G197">
        <f t="shared" si="4"/>
        <v>0.63282112338926733</v>
      </c>
    </row>
    <row r="198" spans="6:7" x14ac:dyDescent="0.25">
      <c r="F198">
        <v>186</v>
      </c>
      <c r="G198">
        <f t="shared" si="4"/>
        <v>0.62897644826431542</v>
      </c>
    </row>
    <row r="199" spans="6:7" x14ac:dyDescent="0.25">
      <c r="F199">
        <v>187</v>
      </c>
      <c r="G199">
        <f t="shared" si="4"/>
        <v>0.62513177313936352</v>
      </c>
    </row>
    <row r="200" spans="6:7" x14ac:dyDescent="0.25">
      <c r="F200">
        <v>188</v>
      </c>
      <c r="G200">
        <f t="shared" si="4"/>
        <v>0.62128709801441151</v>
      </c>
    </row>
    <row r="201" spans="6:7" x14ac:dyDescent="0.25">
      <c r="F201">
        <v>189</v>
      </c>
      <c r="G201">
        <f t="shared" si="4"/>
        <v>0.61744242288945961</v>
      </c>
    </row>
    <row r="202" spans="6:7" x14ac:dyDescent="0.25">
      <c r="F202">
        <v>190</v>
      </c>
      <c r="G202">
        <f t="shared" si="4"/>
        <v>0.6135977477645076</v>
      </c>
    </row>
    <row r="203" spans="6:7" x14ac:dyDescent="0.25">
      <c r="F203">
        <v>191</v>
      </c>
      <c r="G203">
        <f t="shared" si="4"/>
        <v>0.60975307263955569</v>
      </c>
    </row>
    <row r="204" spans="6:7" x14ac:dyDescent="0.25">
      <c r="F204">
        <v>192</v>
      </c>
      <c r="G204">
        <f t="shared" si="4"/>
        <v>0.60590839751460379</v>
      </c>
    </row>
    <row r="205" spans="6:7" x14ac:dyDescent="0.25">
      <c r="F205">
        <v>193</v>
      </c>
      <c r="G205">
        <f t="shared" si="4"/>
        <v>0.60206372238965178</v>
      </c>
    </row>
    <row r="206" spans="6:7" x14ac:dyDescent="0.25">
      <c r="F206">
        <v>194</v>
      </c>
      <c r="G206">
        <f t="shared" ref="G206:G262" si="5">$I$10-((MIN(F206,$G$8)-$G$7)/$I$15+IF(F206&gt;=$G$8,1,0)*(MIN(F206,$G$9)-$G$8)/$I$14+IF(F206&gt;=$G$9,1,0)*(MIN(F206,$G$10)-$G$9)/$I$13)</f>
        <v>0.59821904726469988</v>
      </c>
    </row>
    <row r="207" spans="6:7" x14ac:dyDescent="0.25">
      <c r="F207">
        <v>195</v>
      </c>
      <c r="G207">
        <f t="shared" si="5"/>
        <v>0.59437437213974798</v>
      </c>
    </row>
    <row r="208" spans="6:7" x14ac:dyDescent="0.25">
      <c r="F208">
        <v>196</v>
      </c>
      <c r="G208">
        <f t="shared" si="5"/>
        <v>0.59052969701479596</v>
      </c>
    </row>
    <row r="209" spans="6:7" x14ac:dyDescent="0.25">
      <c r="F209">
        <v>197</v>
      </c>
      <c r="G209">
        <f t="shared" si="5"/>
        <v>0.58668502188984406</v>
      </c>
    </row>
    <row r="210" spans="6:7" x14ac:dyDescent="0.25">
      <c r="F210">
        <v>198</v>
      </c>
      <c r="G210">
        <f t="shared" si="5"/>
        <v>0.58284034676489216</v>
      </c>
    </row>
    <row r="211" spans="6:7" x14ac:dyDescent="0.25">
      <c r="F211">
        <v>199</v>
      </c>
      <c r="G211">
        <f t="shared" si="5"/>
        <v>0.57899567163994015</v>
      </c>
    </row>
    <row r="212" spans="6:7" x14ac:dyDescent="0.25">
      <c r="F212">
        <v>200</v>
      </c>
      <c r="G212">
        <f t="shared" si="5"/>
        <v>0.57515099651498824</v>
      </c>
    </row>
    <row r="213" spans="6:7" x14ac:dyDescent="0.25">
      <c r="F213">
        <v>201</v>
      </c>
      <c r="G213">
        <f t="shared" si="5"/>
        <v>0.57130632139003634</v>
      </c>
    </row>
    <row r="214" spans="6:7" x14ac:dyDescent="0.25">
      <c r="F214">
        <v>202</v>
      </c>
      <c r="G214">
        <f t="shared" si="5"/>
        <v>0.56746164626508433</v>
      </c>
    </row>
    <row r="215" spans="6:7" x14ac:dyDescent="0.25">
      <c r="F215">
        <v>203</v>
      </c>
      <c r="G215">
        <f t="shared" si="5"/>
        <v>0.56361697114013243</v>
      </c>
    </row>
    <row r="216" spans="6:7" x14ac:dyDescent="0.25">
      <c r="F216">
        <v>204</v>
      </c>
      <c r="G216">
        <f t="shared" si="5"/>
        <v>0.55977229601518053</v>
      </c>
    </row>
    <row r="217" spans="6:7" x14ac:dyDescent="0.25">
      <c r="F217">
        <v>205</v>
      </c>
      <c r="G217">
        <f t="shared" si="5"/>
        <v>0.55592762089022851</v>
      </c>
    </row>
    <row r="218" spans="6:7" x14ac:dyDescent="0.25">
      <c r="F218">
        <v>206</v>
      </c>
      <c r="G218">
        <f t="shared" si="5"/>
        <v>0.55208294576527661</v>
      </c>
    </row>
    <row r="219" spans="6:7" x14ac:dyDescent="0.25">
      <c r="F219">
        <v>207</v>
      </c>
      <c r="G219">
        <f t="shared" si="5"/>
        <v>0.5482382706403246</v>
      </c>
    </row>
    <row r="220" spans="6:7" x14ac:dyDescent="0.25">
      <c r="F220">
        <v>208</v>
      </c>
      <c r="G220">
        <f t="shared" si="5"/>
        <v>0.5443935955153727</v>
      </c>
    </row>
    <row r="221" spans="6:7" x14ac:dyDescent="0.25">
      <c r="F221">
        <v>209</v>
      </c>
      <c r="G221">
        <f t="shared" si="5"/>
        <v>0.5405489203904208</v>
      </c>
    </row>
    <row r="222" spans="6:7" x14ac:dyDescent="0.25">
      <c r="F222">
        <v>210</v>
      </c>
      <c r="G222">
        <f t="shared" si="5"/>
        <v>0.53670424526546878</v>
      </c>
    </row>
    <row r="223" spans="6:7" x14ac:dyDescent="0.25">
      <c r="F223">
        <v>211</v>
      </c>
      <c r="G223">
        <f t="shared" si="5"/>
        <v>0.53285957014051688</v>
      </c>
    </row>
    <row r="224" spans="6:7" x14ac:dyDescent="0.25">
      <c r="F224">
        <v>212</v>
      </c>
      <c r="G224">
        <f t="shared" si="5"/>
        <v>0.52901489501556498</v>
      </c>
    </row>
    <row r="225" spans="6:7" x14ac:dyDescent="0.25">
      <c r="F225">
        <v>213</v>
      </c>
      <c r="G225">
        <f t="shared" si="5"/>
        <v>0.52287581699346419</v>
      </c>
    </row>
    <row r="226" spans="6:7" x14ac:dyDescent="0.25">
      <c r="F226">
        <v>214</v>
      </c>
      <c r="G226">
        <f t="shared" si="5"/>
        <v>0.51444233607421475</v>
      </c>
    </row>
    <row r="227" spans="6:7" x14ac:dyDescent="0.25">
      <c r="F227">
        <v>215</v>
      </c>
      <c r="G227">
        <f t="shared" si="5"/>
        <v>0.50600885515496541</v>
      </c>
    </row>
    <row r="228" spans="6:7" x14ac:dyDescent="0.25">
      <c r="F228">
        <v>216</v>
      </c>
      <c r="G228">
        <f t="shared" si="5"/>
        <v>0.49757537423571596</v>
      </c>
    </row>
    <row r="229" spans="6:7" x14ac:dyDescent="0.25">
      <c r="F229">
        <v>217</v>
      </c>
      <c r="G229">
        <f t="shared" si="5"/>
        <v>0.48914189331646651</v>
      </c>
    </row>
    <row r="230" spans="6:7" x14ac:dyDescent="0.25">
      <c r="F230">
        <v>218</v>
      </c>
      <c r="G230">
        <f t="shared" si="5"/>
        <v>0.48070841239721707</v>
      </c>
    </row>
    <row r="231" spans="6:7" x14ac:dyDescent="0.25">
      <c r="F231">
        <v>219</v>
      </c>
      <c r="G231">
        <f t="shared" si="5"/>
        <v>0.47227493147796773</v>
      </c>
    </row>
    <row r="232" spans="6:7" x14ac:dyDescent="0.25">
      <c r="F232">
        <v>220</v>
      </c>
      <c r="G232">
        <f t="shared" si="5"/>
        <v>0.46384145055871828</v>
      </c>
    </row>
    <row r="233" spans="6:7" x14ac:dyDescent="0.25">
      <c r="F233">
        <v>221</v>
      </c>
      <c r="G233">
        <f t="shared" si="5"/>
        <v>0.45540796963946883</v>
      </c>
    </row>
    <row r="234" spans="6:7" x14ac:dyDescent="0.25">
      <c r="F234">
        <v>222</v>
      </c>
      <c r="G234">
        <f t="shared" si="5"/>
        <v>0.44697448872021939</v>
      </c>
    </row>
    <row r="235" spans="6:7" x14ac:dyDescent="0.25">
      <c r="F235">
        <v>223</v>
      </c>
      <c r="G235">
        <f t="shared" si="5"/>
        <v>0.43854100780096994</v>
      </c>
    </row>
    <row r="236" spans="6:7" x14ac:dyDescent="0.25">
      <c r="F236">
        <v>224</v>
      </c>
      <c r="G236">
        <f t="shared" si="5"/>
        <v>0.4301075268817206</v>
      </c>
    </row>
    <row r="237" spans="6:7" x14ac:dyDescent="0.25">
      <c r="F237">
        <v>225</v>
      </c>
      <c r="G237">
        <f t="shared" si="5"/>
        <v>0.42167404596247116</v>
      </c>
    </row>
    <row r="238" spans="6:7" x14ac:dyDescent="0.25">
      <c r="F238">
        <v>226</v>
      </c>
      <c r="G238">
        <f t="shared" si="5"/>
        <v>0.41324056504322171</v>
      </c>
    </row>
    <row r="239" spans="6:7" x14ac:dyDescent="0.25">
      <c r="F239">
        <v>227</v>
      </c>
      <c r="G239">
        <f t="shared" si="5"/>
        <v>0.40480708412397237</v>
      </c>
    </row>
    <row r="240" spans="6:7" x14ac:dyDescent="0.25">
      <c r="F240">
        <v>228</v>
      </c>
      <c r="G240">
        <f t="shared" si="5"/>
        <v>0.39637360320472292</v>
      </c>
    </row>
    <row r="241" spans="6:7" x14ac:dyDescent="0.25">
      <c r="F241">
        <v>229</v>
      </c>
      <c r="G241">
        <f t="shared" si="5"/>
        <v>0.38794012228547348</v>
      </c>
    </row>
    <row r="242" spans="6:7" x14ac:dyDescent="0.25">
      <c r="F242">
        <v>230</v>
      </c>
      <c r="G242">
        <f t="shared" si="5"/>
        <v>0.37950664136622403</v>
      </c>
    </row>
    <row r="243" spans="6:7" x14ac:dyDescent="0.25">
      <c r="F243">
        <v>231</v>
      </c>
      <c r="G243">
        <f t="shared" si="5"/>
        <v>0.37107316044697458</v>
      </c>
    </row>
    <row r="244" spans="6:7" x14ac:dyDescent="0.25">
      <c r="F244">
        <v>232</v>
      </c>
      <c r="G244">
        <f t="shared" si="5"/>
        <v>0.36263967952772524</v>
      </c>
    </row>
    <row r="245" spans="6:7" x14ac:dyDescent="0.25">
      <c r="F245">
        <v>233</v>
      </c>
      <c r="G245">
        <f t="shared" si="5"/>
        <v>0.3542061986084758</v>
      </c>
    </row>
    <row r="246" spans="6:7" x14ac:dyDescent="0.25">
      <c r="F246">
        <v>234</v>
      </c>
      <c r="G246">
        <f t="shared" si="5"/>
        <v>0.34577271768922635</v>
      </c>
    </row>
    <row r="247" spans="6:7" x14ac:dyDescent="0.25">
      <c r="F247">
        <v>235</v>
      </c>
      <c r="G247">
        <f t="shared" si="5"/>
        <v>0.33733923676997701</v>
      </c>
    </row>
    <row r="248" spans="6:7" x14ac:dyDescent="0.25">
      <c r="F248">
        <v>236</v>
      </c>
      <c r="G248">
        <f t="shared" si="5"/>
        <v>0.32890575585072757</v>
      </c>
    </row>
    <row r="249" spans="6:7" x14ac:dyDescent="0.25">
      <c r="F249">
        <v>237</v>
      </c>
      <c r="G249">
        <f t="shared" si="5"/>
        <v>0.32047227493147812</v>
      </c>
    </row>
    <row r="250" spans="6:7" x14ac:dyDescent="0.25">
      <c r="F250">
        <v>238</v>
      </c>
      <c r="G250">
        <f t="shared" si="5"/>
        <v>0.30360531309297922</v>
      </c>
    </row>
    <row r="251" spans="6:7" x14ac:dyDescent="0.25">
      <c r="F251">
        <v>239</v>
      </c>
      <c r="G251">
        <f t="shared" si="5"/>
        <v>0.27830487033523088</v>
      </c>
    </row>
    <row r="252" spans="6:7" x14ac:dyDescent="0.25">
      <c r="F252">
        <v>240</v>
      </c>
      <c r="G252">
        <f t="shared" si="5"/>
        <v>0.25300442757748276</v>
      </c>
    </row>
    <row r="253" spans="6:7" x14ac:dyDescent="0.25">
      <c r="F253">
        <v>241</v>
      </c>
      <c r="G253">
        <f t="shared" si="5"/>
        <v>0.22770398481973442</v>
      </c>
    </row>
    <row r="254" spans="6:7" x14ac:dyDescent="0.25">
      <c r="F254">
        <v>242</v>
      </c>
      <c r="G254">
        <f t="shared" si="5"/>
        <v>0.20240354206198607</v>
      </c>
    </row>
    <row r="255" spans="6:7" x14ac:dyDescent="0.25">
      <c r="F255">
        <v>243</v>
      </c>
      <c r="G255">
        <f t="shared" si="5"/>
        <v>0.17710309930423795</v>
      </c>
    </row>
    <row r="256" spans="6:7" x14ac:dyDescent="0.25">
      <c r="F256">
        <v>244</v>
      </c>
      <c r="G256">
        <f t="shared" si="5"/>
        <v>0.15180265654648961</v>
      </c>
    </row>
    <row r="257" spans="6:7" x14ac:dyDescent="0.25">
      <c r="F257">
        <v>245</v>
      </c>
      <c r="G257">
        <f t="shared" si="5"/>
        <v>0.12650221378874127</v>
      </c>
    </row>
    <row r="258" spans="6:7" x14ac:dyDescent="0.25">
      <c r="F258">
        <v>246</v>
      </c>
      <c r="G258">
        <f t="shared" si="5"/>
        <v>0.10120177103099315</v>
      </c>
    </row>
    <row r="259" spans="6:7" x14ac:dyDescent="0.25">
      <c r="F259">
        <v>247</v>
      </c>
      <c r="G259">
        <f t="shared" si="5"/>
        <v>7.5901328273244806E-2</v>
      </c>
    </row>
    <row r="260" spans="6:7" x14ac:dyDescent="0.25">
      <c r="F260">
        <v>248</v>
      </c>
      <c r="G260">
        <f t="shared" si="5"/>
        <v>5.0600885515496685E-2</v>
      </c>
    </row>
    <row r="261" spans="6:7" x14ac:dyDescent="0.25">
      <c r="F261">
        <v>249</v>
      </c>
      <c r="G261">
        <f t="shared" si="5"/>
        <v>2.5300442757748343E-2</v>
      </c>
    </row>
    <row r="262" spans="6:7" x14ac:dyDescent="0.25">
      <c r="F262">
        <v>250</v>
      </c>
      <c r="G262">
        <f t="shared" si="5"/>
        <v>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BA73-AB64-4727-89FE-0A0EBA5D0C5E}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8CE1C-65CB-4CDE-8732-96C8A7F6F3D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F a m r V i M F t T + k A A A A 9 g A A A B I A H A B D b 2 5 m a W c v U G F j a 2 F n Z S 5 4 b W w g o h g A K K A U A A A A A A A A A A A A A A A A A A A A A A A A A A A A h Y 9 N D o I w G E S v Q r q n P 0 i M I R 9 l w V a i i Y l x 2 5 Q K j V A M L Z a 7 u f B I X k G M o u 5 c z p u 3 m L l f b 5 C N b R N c V G 9 1 Z 1 L E M E W B M r I r t a l S N L h j u E I Z h 6 2 Q J 1 G p Y J K N T U Z b p q h 2 7 p w Q 4 r 3 H f o G 7 v i I R p Y w c i v V O 1 q o V 6 C P r / 3 K o j X X C S I U 4 7 F 9 j e I Q Z W + K Y x p g C m S E U 2 n y F a N r 7 b H 8 g 5 E P j h l 5 x Z c N 8 A 2 S O Q N 4 f + A N Q S w M E F A A C A A g A F a m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W p q 1 Z t + D d C u w E A A L Q G A A A T A B w A R m 9 y b X V s Y X M v U 2 V j d G l v b j E u b S C i G A A o o B Q A A A A A A A A A A A A A A A A A A A A A A A A A A A C t V N t u 4 j A Q f U f i H y L v C 0 g Q A S + V i v Z h x b Y / 0 K 1 U q a m s w R l Y a x 0 7 s i c t C P X f m 9 h t I Z d e Y M l L P C c z 5 8 y c 2 H Y o S B o d 3 Y T 3 d N 7 v 9 X v u L 1 h M o 5 V C p O h n p J D 6 v a h 8 b k x h B Z b I X a b i P 7 B U 6 A b X U m G 8 M J p Q k x u w x W V y 6 9 C 6 B K z k N v l t n r Q y k L o k K 1 P M F s Z I Y 1 D j 2 W R 6 k Z C Y i O n E z c R q G m 8 y x Y b D U d D x 1 L N S J w j u Z s / 3 H n p 4 / f 6 D X W 1 y 0 G n Z o 8 d Z m e o X c c D 9 e m F U k e l B 4 B p F L G S O o h 1 L M Q d L h U W u T V p B D K y V j 6 D e 4 w w 2 n C w 8 o u I k M w + 5 H D H l K x B k b B W L w p H J q t U v I i u X B e E l b X N k z 5 V E 6 K Y t F P C m X E A 7 R M O H p n R A 9 w 2 E u N n G 8 A O z 3 g o / 8 a z l b 1 t 0 x 4 T R r s j y a t d w C + S T l k C E d s s F 5 C A k b b 1 R 5 W Z a S 7 3 m q 0 L 7 P e Y O L Q q E c R d Z L a G L u c 7 Q I f O F B V 0 1 R 7 j S + g M f s 1 b z v k V d 0 7 c q 4 n 3 2 8 U P s i 4 + f p r v 7 7 7 d b z b a 0 C P 9 y I z X V j 4 d w v H l C v m a M 6 2 z f L u u Q / Q 8 n D 7 s 4 i 6 m H j p 3 o x e 7 9 u C k s L 4 3 a W f M X y K k + x y 3 e U 0 g a v Q z 7 P a n P 4 v / 8 B V B L A Q I t A B Q A A g A I A B W p q 1 Y j B b U / p A A A A P Y A A A A S A A A A A A A A A A A A A A A A A A A A A A B D b 2 5 m a W c v U G F j a 2 F n Z S 5 4 b W x Q S w E C L Q A U A A I A C A A V q a t W D 8 r p q 6 Q A A A D p A A A A E w A A A A A A A A A A A A A A A A D w A A A A W 0 N v b n R l b n R f V H l w Z X N d L n h t b F B L A Q I t A B Q A A g A I A B W p q 1 Z t + D d C u w E A A L Q G A A A T A A A A A A A A A A A A A A A A A O E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I T A A A A A A A A w B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s Z W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Z s Z W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D I 6 M D g 6 N D I u N T A 3 N j Y y M V o i I C 8 + P E V u d H J 5 I F R 5 c G U 9 I k Z p b G x D b 2 x 1 b W 5 U e X B l c y I g V m F s d W U 9 I n N C Z 0 F B Q U F B Q U F B Q U F B Q U E 9 I i A v P j x F b n R y e S B U e X B l P S J G a W x s Q 2 9 s d W 1 u T m F t Z X M i I F Z h b H V l P S J z W y Z x d W 9 0 O 0 5 h b W U m c X V v d D s s J n F 1 b 3 Q 7 V G F i b G U u Z G V w Y X J 0 d X J l X 2 5 v Z G U m c X V v d D s s J n F 1 b 3 Q 7 V G F i b G U u Y X J y a X Z h b F 9 u b 2 R l J n F 1 b 3 Q 7 L C Z x d W 9 0 O 1 R h Y m x l L m 1 h e F 9 0 c m F 2 Z W x f d G l t Z S Z x d W 9 0 O y w m c X V v d D t U Y W J s Z S 5 z c G V l Z F 9 m Y W N 0 b 3 I m c X V v d D s s J n F 1 b 3 Q 7 V G F i b G U u Y 3 V z d G 9 t L m N v b n N 1 b X B 0 a W 9 u X 3 J h d G U m c X V v d D s s J n F 1 b 3 Q 7 V G F i b G U u Y 3 V z d G 9 t L m J h d H R l c n l f Y 2 F w Y W N p d H k m c X V v d D s s J n F 1 b 3 Q 7 V G F i b G U u Y 3 V z d G 9 t L m N o Y X J n a W 5 n X 2 Z 1 b m N 0 a W 9 u c y 5 m d W 5 j d G l v b i 5 i c m V h a 3 B v a W 5 0 L m J h d H R l c n l f b G V 2 Z W w m c X V v d D s s J n F 1 b 3 Q 7 V G F i b G U u Y 3 V z d G 9 t L m N o Y X J n a W 5 n X 2 Z 1 b m N 0 a W 9 u c y 5 m d W 5 j d G l v b i 5 i c m V h a 3 B v a W 5 0 L m N o Y X J n a W 5 n X 3 R p b W U m c X V v d D s s J n F 1 b 3 Q 7 V G F i b G U u Y 3 V z d G 9 t L m N o Y X J n a W 5 n X 2 Z 1 b m N 0 a W 9 u c y 5 m d W 5 j d G l v b i 5 B d H R y a W J 1 d G U 6 Y 3 N f d H l w Z S Z x d W 9 0 O y w m c X V v d D t U Y W J s Z S 5 B d H R y a W J 1 d G U 6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b G V l d C 9 B d X R v U m V t b 3 Z l Z E N v b H V t b n M x L n t O Y W 1 l L D B 9 J n F 1 b 3 Q 7 L C Z x d W 9 0 O 1 N l Y 3 R p b 2 4 x L 2 Z s Z W V 0 L 0 F 1 d G 9 S Z W 1 v d m V k Q 2 9 s d W 1 u c z E u e 1 R h Y m x l L m R l c G F y d H V y Z V 9 u b 2 R l L D F 9 J n F 1 b 3 Q 7 L C Z x d W 9 0 O 1 N l Y 3 R p b 2 4 x L 2 Z s Z W V 0 L 0 F 1 d G 9 S Z W 1 v d m V k Q 2 9 s d W 1 u c z E u e 1 R h Y m x l L m F y c m l 2 Y W x f b m 9 k Z S w y f S Z x d W 9 0 O y w m c X V v d D t T Z W N 0 a W 9 u M S 9 m b G V l d C 9 B d X R v U m V t b 3 Z l Z E N v b H V t b n M x L n t U Y W J s Z S 5 t Y X h f d H J h d m V s X 3 R p b W U s M 3 0 m c X V v d D s s J n F 1 b 3 Q 7 U 2 V j d G l v b j E v Z m x l Z X Q v Q X V 0 b 1 J l b W 9 2 Z W R D b 2 x 1 b W 5 z M S 5 7 V G F i b G U u c 3 B l Z W R f Z m F j d G 9 y L D R 9 J n F 1 b 3 Q 7 L C Z x d W 9 0 O 1 N l Y 3 R p b 2 4 x L 2 Z s Z W V 0 L 0 F 1 d G 9 S Z W 1 v d m V k Q 2 9 s d W 1 u c z E u e 1 R h Y m x l L m N 1 c 3 R v b S 5 j b 2 5 z d W 1 w d G l v b l 9 y Y X R l L D V 9 J n F 1 b 3 Q 7 L C Z x d W 9 0 O 1 N l Y 3 R p b 2 4 x L 2 Z s Z W V 0 L 0 F 1 d G 9 S Z W 1 v d m V k Q 2 9 s d W 1 u c z E u e 1 R h Y m x l L m N 1 c 3 R v b S 5 i Y X R 0 Z X J 5 X 2 N h c G F j a X R 5 L D Z 9 J n F 1 b 3 Q 7 L C Z x d W 9 0 O 1 N l Y 3 R p b 2 4 x L 2 Z s Z W V 0 L 0 F 1 d G 9 S Z W 1 v d m V k Q 2 9 s d W 1 u c z E u e 1 R h Y m x l L m N 1 c 3 R v b S 5 j a G F y Z 2 l u Z 1 9 m d W 5 j d G l v b n M u Z n V u Y 3 R p b 2 4 u Y n J l Y W t w b 2 l u d C 5 i Y X R 0 Z X J 5 X 2 x l d m V s L D d 9 J n F 1 b 3 Q 7 L C Z x d W 9 0 O 1 N l Y 3 R p b 2 4 x L 2 Z s Z W V 0 L 0 F 1 d G 9 S Z W 1 v d m V k Q 2 9 s d W 1 u c z E u e 1 R h Y m x l L m N 1 c 3 R v b S 5 j a G F y Z 2 l u Z 1 9 m d W 5 j d G l v b n M u Z n V u Y 3 R p b 2 4 u Y n J l Y W t w b 2 l u d C 5 j a G F y Z 2 l u Z 1 9 0 a W 1 l L D h 9 J n F 1 b 3 Q 7 L C Z x d W 9 0 O 1 N l Y 3 R p b 2 4 x L 2 Z s Z W V 0 L 0 F 1 d G 9 S Z W 1 v d m V k Q 2 9 s d W 1 u c z E u e 1 R h Y m x l L m N 1 c 3 R v b S 5 j a G F y Z 2 l u Z 1 9 m d W 5 j d G l v b n M u Z n V u Y 3 R p b 2 4 u Q X R 0 c m l i d X R l O m N z X 3 R 5 c G U s O X 0 m c X V v d D s s J n F 1 b 3 Q 7 U 2 V j d G l v b j E v Z m x l Z X Q v Q X V 0 b 1 J l b W 9 2 Z W R D b 2 x 1 b W 5 z M S 5 7 V G F i b G U u Q X R 0 c m l i d X R l O n R 5 c G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m b G V l d C 9 B d X R v U m V t b 3 Z l Z E N v b H V t b n M x L n t O Y W 1 l L D B 9 J n F 1 b 3 Q 7 L C Z x d W 9 0 O 1 N l Y 3 R p b 2 4 x L 2 Z s Z W V 0 L 0 F 1 d G 9 S Z W 1 v d m V k Q 2 9 s d W 1 u c z E u e 1 R h Y m x l L m R l c G F y d H V y Z V 9 u b 2 R l L D F 9 J n F 1 b 3 Q 7 L C Z x d W 9 0 O 1 N l Y 3 R p b 2 4 x L 2 Z s Z W V 0 L 0 F 1 d G 9 S Z W 1 v d m V k Q 2 9 s d W 1 u c z E u e 1 R h Y m x l L m F y c m l 2 Y W x f b m 9 k Z S w y f S Z x d W 9 0 O y w m c X V v d D t T Z W N 0 a W 9 u M S 9 m b G V l d C 9 B d X R v U m V t b 3 Z l Z E N v b H V t b n M x L n t U Y W J s Z S 5 t Y X h f d H J h d m V s X 3 R p b W U s M 3 0 m c X V v d D s s J n F 1 b 3 Q 7 U 2 V j d G l v b j E v Z m x l Z X Q v Q X V 0 b 1 J l b W 9 2 Z W R D b 2 x 1 b W 5 z M S 5 7 V G F i b G U u c 3 B l Z W R f Z m F j d G 9 y L D R 9 J n F 1 b 3 Q 7 L C Z x d W 9 0 O 1 N l Y 3 R p b 2 4 x L 2 Z s Z W V 0 L 0 F 1 d G 9 S Z W 1 v d m V k Q 2 9 s d W 1 u c z E u e 1 R h Y m x l L m N 1 c 3 R v b S 5 j b 2 5 z d W 1 w d G l v b l 9 y Y X R l L D V 9 J n F 1 b 3 Q 7 L C Z x d W 9 0 O 1 N l Y 3 R p b 2 4 x L 2 Z s Z W V 0 L 0 F 1 d G 9 S Z W 1 v d m V k Q 2 9 s d W 1 u c z E u e 1 R h Y m x l L m N 1 c 3 R v b S 5 i Y X R 0 Z X J 5 X 2 N h c G F j a X R 5 L D Z 9 J n F 1 b 3 Q 7 L C Z x d W 9 0 O 1 N l Y 3 R p b 2 4 x L 2 Z s Z W V 0 L 0 F 1 d G 9 S Z W 1 v d m V k Q 2 9 s d W 1 u c z E u e 1 R h Y m x l L m N 1 c 3 R v b S 5 j a G F y Z 2 l u Z 1 9 m d W 5 j d G l v b n M u Z n V u Y 3 R p b 2 4 u Y n J l Y W t w b 2 l u d C 5 i Y X R 0 Z X J 5 X 2 x l d m V s L D d 9 J n F 1 b 3 Q 7 L C Z x d W 9 0 O 1 N l Y 3 R p b 2 4 x L 2 Z s Z W V 0 L 0 F 1 d G 9 S Z W 1 v d m V k Q 2 9 s d W 1 u c z E u e 1 R h Y m x l L m N 1 c 3 R v b S 5 j a G F y Z 2 l u Z 1 9 m d W 5 j d G l v b n M u Z n V u Y 3 R p b 2 4 u Y n J l Y W t w b 2 l u d C 5 j a G F y Z 2 l u Z 1 9 0 a W 1 l L D h 9 J n F 1 b 3 Q 7 L C Z x d W 9 0 O 1 N l Y 3 R p b 2 4 x L 2 Z s Z W V 0 L 0 F 1 d G 9 S Z W 1 v d m V k Q 2 9 s d W 1 u c z E u e 1 R h Y m x l L m N 1 c 3 R v b S 5 j a G F y Z 2 l u Z 1 9 m d W 5 j d G l v b n M u Z n V u Y 3 R p b 2 4 u Q X R 0 c m l i d X R l O m N z X 3 R 5 c G U s O X 0 m c X V v d D s s J n F 1 b 3 Q 7 U 2 V j d G l v b j E v Z m x l Z X Q v Q X V 0 b 1 J l b W 9 2 Z W R D b 2 x 1 b W 5 z M S 5 7 V G F i b G U u Q X R 0 c m l i d X R l O n R 5 c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V l d C 9 U Y W J s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V l d C 9 F e H B h b m R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x l Z X Q v R X h w Y W 5 k Z W Q l M j B U Y W J s Z S 5 j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V l d C 9 F e H B h b m R l Z C U y M F R h Y m x l L m N 1 c 3 R v b S 5 j a G F y Z 2 l u Z 1 9 m d W 5 j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V l d C 9 F e H B h b m R l Z C U y M F R h Y m x l L m N 1 c 3 R v b S 5 j a G F y Z 2 l u Z 1 9 m d W 5 j d G l v b n M u Z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G V l d C 9 F e H B h b m R l Z C U y M F R h Y m x l L m N 1 c 3 R v b S 5 j a G F y Z 2 l u Z 1 9 m d W 5 j d G l v b n M u Z n V u Y 3 R p b 2 4 u Y n J l Y W t w b 2 l u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v w 9 J o K 8 z Q b p 9 V j Z I 9 v d + A A A A A A I A A A A A A B B m A A A A A Q A A I A A A A D 5 q q 5 k t x n H 4 y F b 1 / R x P p v 7 I R E B Y n y Z m t 2 8 Z I j F v 7 k A L A A A A A A 6 A A A A A A g A A I A A A A I 0 x R Y 4 G 5 c c H X q r 4 N X B d O O D 2 c 5 D C j S 8 A 0 9 w E Z a X W 1 Y L 8 U A A A A G 4 5 Z 7 s f z 6 r e c a q d J E w E i N 0 s W X r / 1 q F E Z g J 7 Z a Y i k t A j u 8 r E R K / O m i o N Z Y o + y q n 1 s / 7 2 P u T H E Z G d k I 7 / y p 9 H g e H r F b k S k b Z q O I m c a 8 a G h d O c Q A A A A L V x s A M s p O d Z N J z U V o K i 4 H S C a 9 t i c y C + u z K 3 n A V 3 S w G i n e G U + + M 9 L 3 C N q V I l p y 4 C w g K d 9 B D 2 Y 4 S 4 f K e G i Z 1 w 6 a A = < / D a t a M a s h u p > 
</file>

<file path=customXml/itemProps1.xml><?xml version="1.0" encoding="utf-8"?>
<ds:datastoreItem xmlns:ds="http://schemas.openxmlformats.org/officeDocument/2006/customXml" ds:itemID="{BC656A31-6FD6-465D-A17D-9DF3FA02E3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fleet (2)</vt:lpstr>
      <vt:lpstr>fleet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Rojas Álvarez</dc:creator>
  <cp:lastModifiedBy>Ariel Rojas Alvarez</cp:lastModifiedBy>
  <dcterms:created xsi:type="dcterms:W3CDTF">2023-05-12T02:05:15Z</dcterms:created>
  <dcterms:modified xsi:type="dcterms:W3CDTF">2023-07-20T11:46:52Z</dcterms:modified>
</cp:coreProperties>
</file>