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ojasa55\OneDrive - Universidad de los andes\Documentos\MOPTA-23\Data\"/>
    </mc:Choice>
  </mc:AlternateContent>
  <xr:revisionPtr revIDLastSave="0" documentId="13_ncr:1_{2CAA647E-9692-4107-B508-4238CE62D804}" xr6:coauthVersionLast="47" xr6:coauthVersionMax="47" xr10:uidLastSave="{00000000-0000-0000-0000-000000000000}"/>
  <bookViews>
    <workbookView xWindow="10140" yWindow="0" windowWidth="10455" windowHeight="10905" activeTab="2" xr2:uid="{348B8686-914A-4D61-AB6D-CC61D143E471}"/>
  </bookViews>
  <sheets>
    <sheet name="Sheet1" sheetId="1" r:id="rId1"/>
    <sheet name="12-5" sheetId="2" r:id="rId2"/>
    <sheet name="13-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7" i="1"/>
  <c r="K17" i="1" s="1" a="1"/>
  <c r="K17" i="1" s="1"/>
  <c r="K21" i="1" a="1"/>
  <c r="K21" i="1" s="1"/>
  <c r="J21" i="1" a="1"/>
  <c r="J21" i="1" s="1"/>
  <c r="J17" i="1" a="1"/>
  <c r="J17" i="1" s="1"/>
  <c r="K13" i="1" a="1"/>
  <c r="K13" i="1" s="1"/>
  <c r="H23" i="1"/>
  <c r="G23" i="1"/>
  <c r="F23" i="1"/>
  <c r="E23" i="1"/>
  <c r="J13" i="1" s="1" a="1"/>
  <c r="J13" i="1" s="1"/>
  <c r="F22" i="1"/>
  <c r="G22" i="1"/>
  <c r="H22" i="1"/>
  <c r="E22" i="1"/>
  <c r="D22" i="1"/>
  <c r="K9" i="1" a="1"/>
  <c r="K9" i="1" s="1"/>
  <c r="K4" i="1" a="1"/>
  <c r="K4" i="1" s="1"/>
  <c r="L9" i="1" a="1"/>
  <c r="L9" i="1" s="1"/>
  <c r="L4" i="1" a="1"/>
  <c r="L4" i="1" s="1"/>
  <c r="J4" i="1" a="1"/>
  <c r="J4" i="1" s="1"/>
  <c r="F18" i="1"/>
  <c r="G18" i="1"/>
  <c r="H18" i="1"/>
  <c r="E18" i="1"/>
  <c r="J9" i="1" s="1" a="1"/>
  <c r="J9" i="1" s="1"/>
  <c r="F13" i="1"/>
  <c r="G13" i="1"/>
  <c r="H13" i="1"/>
  <c r="E13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<sst xmlns="http://schemas.openxmlformats.org/spreadsheetml/2006/main" count="18" uniqueCount="12">
  <si>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i</t>
  </si>
  <si>
    <t>Caso 3</t>
  </si>
  <si>
    <t>Caso 4</t>
  </si>
  <si>
    <t>Cost Increase</t>
  </si>
  <si>
    <t>MP</t>
  </si>
  <si>
    <t>IMP</t>
  </si>
  <si>
    <t>Caso 5</t>
  </si>
  <si>
    <t>Caso 6</t>
  </si>
  <si>
    <t>IMP (2% gap)</t>
  </si>
  <si>
    <t>K</t>
  </si>
  <si>
    <t>Scenario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</si>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</sst>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81447436954158"/>
          <c:y val="4.1937797547950816E-2"/>
          <c:w val="0.82323201585917716"/>
          <c:h val="0.738780715592783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MP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Sheet1!$J$4:$J$22</c:f>
              <c:numCache>
                <c:formatCode>0%</c:formatCode>
                <c:ptCount val="19"/>
                <c:pt idx="0">
                  <c:v>0</c:v>
                </c:pt>
                <c:pt idx="1">
                  <c:v>4.6635111719289135E-2</c:v>
                </c:pt>
                <c:pt idx="2">
                  <c:v>9.5445045087592703E-2</c:v>
                </c:pt>
                <c:pt idx="3">
                  <c:v>0.14653123541880433</c:v>
                </c:pt>
                <c:pt idx="4">
                  <c:v>0.19999983403699592</c:v>
                </c:pt>
                <c:pt idx="5">
                  <c:v>3.7802003059482919E-2</c:v>
                </c:pt>
                <c:pt idx="6">
                  <c:v>7.7032994427530921E-2</c:v>
                </c:pt>
                <c:pt idx="7">
                  <c:v>0.11774699676432157</c:v>
                </c:pt>
                <c:pt idx="8">
                  <c:v>0.16000006856300797</c:v>
                </c:pt>
                <c:pt idx="9">
                  <c:v>5.7371299999999952E-2</c:v>
                </c:pt>
                <c:pt idx="10">
                  <c:v>0.11803406606369013</c:v>
                </c:pt>
                <c:pt idx="11">
                  <c:v>0.18217713387804987</c:v>
                </c:pt>
                <c:pt idx="12">
                  <c:v>0.25000017287890774</c:v>
                </c:pt>
                <c:pt idx="13">
                  <c:v>1.2500000000000001E-2</c:v>
                </c:pt>
                <c:pt idx="14">
                  <c:v>2.5000000000000001E-2</c:v>
                </c:pt>
                <c:pt idx="15">
                  <c:v>8.5999999999999993E-2</c:v>
                </c:pt>
                <c:pt idx="16">
                  <c:v>0.216</c:v>
                </c:pt>
                <c:pt idx="17">
                  <c:v>0.22500000000000001</c:v>
                </c:pt>
                <c:pt idx="18">
                  <c:v>6.7000000000000004E-2</c:v>
                </c:pt>
              </c:numCache>
            </c:numRef>
          </c:xVal>
          <c:yVal>
            <c:numRef>
              <c:f>Sheet1!$K$4:$K$22</c:f>
              <c:numCache>
                <c:formatCode>General</c:formatCode>
                <c:ptCount val="19"/>
                <c:pt idx="0">
                  <c:v>593.26616000000001</c:v>
                </c:pt>
                <c:pt idx="1">
                  <c:v>379.07952499999999</c:v>
                </c:pt>
                <c:pt idx="2">
                  <c:v>60.790770100000003</c:v>
                </c:pt>
                <c:pt idx="3">
                  <c:v>14.766473100000001</c:v>
                </c:pt>
                <c:pt idx="4">
                  <c:v>44.452394300000002</c:v>
                </c:pt>
                <c:pt idx="5">
                  <c:v>374.49</c:v>
                </c:pt>
                <c:pt idx="6">
                  <c:v>382.98</c:v>
                </c:pt>
                <c:pt idx="7">
                  <c:v>16.45</c:v>
                </c:pt>
                <c:pt idx="8">
                  <c:v>39.17</c:v>
                </c:pt>
                <c:pt idx="9">
                  <c:v>302.2</c:v>
                </c:pt>
                <c:pt idx="10">
                  <c:v>15.92</c:v>
                </c:pt>
                <c:pt idx="11">
                  <c:v>16.79</c:v>
                </c:pt>
                <c:pt idx="12">
                  <c:v>26.62</c:v>
                </c:pt>
                <c:pt idx="13">
                  <c:v>391.02</c:v>
                </c:pt>
                <c:pt idx="14">
                  <c:v>380.59</c:v>
                </c:pt>
                <c:pt idx="15">
                  <c:v>430.07</c:v>
                </c:pt>
                <c:pt idx="16">
                  <c:v>45.87</c:v>
                </c:pt>
                <c:pt idx="17">
                  <c:v>75.97</c:v>
                </c:pt>
                <c:pt idx="18">
                  <c:v>395.04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E-4443-B94C-3F466C162544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IMP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Sheet1!$J$4:$J$22</c:f>
              <c:numCache>
                <c:formatCode>0%</c:formatCode>
                <c:ptCount val="19"/>
                <c:pt idx="0">
                  <c:v>0</c:v>
                </c:pt>
                <c:pt idx="1">
                  <c:v>4.6635111719289135E-2</c:v>
                </c:pt>
                <c:pt idx="2">
                  <c:v>9.5445045087592703E-2</c:v>
                </c:pt>
                <c:pt idx="3">
                  <c:v>0.14653123541880433</c:v>
                </c:pt>
                <c:pt idx="4">
                  <c:v>0.19999983403699592</c:v>
                </c:pt>
                <c:pt idx="5">
                  <c:v>3.7802003059482919E-2</c:v>
                </c:pt>
                <c:pt idx="6">
                  <c:v>7.7032994427530921E-2</c:v>
                </c:pt>
                <c:pt idx="7">
                  <c:v>0.11774699676432157</c:v>
                </c:pt>
                <c:pt idx="8">
                  <c:v>0.16000006856300797</c:v>
                </c:pt>
                <c:pt idx="9">
                  <c:v>5.7371299999999952E-2</c:v>
                </c:pt>
                <c:pt idx="10">
                  <c:v>0.11803406606369013</c:v>
                </c:pt>
                <c:pt idx="11">
                  <c:v>0.18217713387804987</c:v>
                </c:pt>
                <c:pt idx="12">
                  <c:v>0.25000017287890774</c:v>
                </c:pt>
                <c:pt idx="13">
                  <c:v>1.2500000000000001E-2</c:v>
                </c:pt>
                <c:pt idx="14">
                  <c:v>2.5000000000000001E-2</c:v>
                </c:pt>
                <c:pt idx="15">
                  <c:v>8.5999999999999993E-2</c:v>
                </c:pt>
                <c:pt idx="16">
                  <c:v>0.216</c:v>
                </c:pt>
                <c:pt idx="17">
                  <c:v>0.22500000000000001</c:v>
                </c:pt>
                <c:pt idx="18">
                  <c:v>6.7000000000000004E-2</c:v>
                </c:pt>
              </c:numCache>
            </c:numRef>
          </c:xVal>
          <c:yVal>
            <c:numRef>
              <c:f>Sheet1!$L$4:$L$22</c:f>
              <c:numCache>
                <c:formatCode>General</c:formatCode>
                <c:ptCount val="19"/>
                <c:pt idx="0">
                  <c:v>602</c:v>
                </c:pt>
                <c:pt idx="1">
                  <c:v>389</c:v>
                </c:pt>
                <c:pt idx="2">
                  <c:v>65</c:v>
                </c:pt>
                <c:pt idx="3">
                  <c:v>21</c:v>
                </c:pt>
                <c:pt idx="4">
                  <c:v>52</c:v>
                </c:pt>
                <c:pt idx="5">
                  <c:v>386</c:v>
                </c:pt>
                <c:pt idx="6">
                  <c:v>391</c:v>
                </c:pt>
                <c:pt idx="7">
                  <c:v>21</c:v>
                </c:pt>
                <c:pt idx="8">
                  <c:v>45</c:v>
                </c:pt>
                <c:pt idx="9">
                  <c:v>311</c:v>
                </c:pt>
                <c:pt idx="10">
                  <c:v>19</c:v>
                </c:pt>
                <c:pt idx="11">
                  <c:v>20</c:v>
                </c:pt>
                <c:pt idx="12">
                  <c:v>#N/A</c:v>
                </c:pt>
                <c:pt idx="13">
                  <c:v>402</c:v>
                </c:pt>
                <c:pt idx="14">
                  <c:v>389</c:v>
                </c:pt>
                <c:pt idx="15">
                  <c:v>440</c:v>
                </c:pt>
                <c:pt idx="16">
                  <c:v>#N/A</c:v>
                </c:pt>
                <c:pt idx="17">
                  <c:v>84</c:v>
                </c:pt>
                <c:pt idx="18">
                  <c:v>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1E-4443-B94C-3F466C162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808416"/>
        <c:axId val="437815520"/>
      </c:scatterChart>
      <c:valAx>
        <c:axId val="82680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 baseline="0"/>
                  <a:t>% increase in driving and charging cost,</a:t>
                </a:r>
              </a:p>
              <a:p>
                <a:pPr>
                  <a:defRPr/>
                </a:pPr>
                <a:r>
                  <a:rPr lang="en-US" baseline="0"/>
                  <a:t>relative to minimum cost stations configuration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8308250016929964"/>
              <c:y val="0.848347432714957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n-US"/>
          </a:p>
        </c:txPr>
        <c:crossAx val="437815520"/>
        <c:crosses val="autoZero"/>
        <c:crossBetween val="midCat"/>
      </c:valAx>
      <c:valAx>
        <c:axId val="4378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Infeasible</a:t>
                </a:r>
                <a:r>
                  <a:rPr lang="en-US" baseline="0"/>
                  <a:t> Vehicles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en-US"/>
          </a:p>
        </c:txPr>
        <c:crossAx val="82680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057395877718307"/>
          <c:y val="0.93778619837372867"/>
          <c:w val="0.13885193262293402"/>
          <c:h val="5.35282573127837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Century" panose="020406040505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  <a:latin typeface="Century" panose="020406040505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'12-5'!$D$2</c:f>
              <c:strCache>
                <c:ptCount val="1"/>
                <c:pt idx="0">
                  <c:v>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'12-5'!$C$3:$C$32</c:f>
              <c:numCache>
                <c:formatCode>General</c:formatCode>
                <c:ptCount val="3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</c:numCache>
            </c:numRef>
          </c:xVal>
          <c:yVal>
            <c:numRef>
              <c:f>'12-5'!$D$3:$D$32</c:f>
              <c:numCache>
                <c:formatCode>General</c:formatCode>
                <c:ptCount val="30"/>
                <c:pt idx="0">
                  <c:v>728.15</c:v>
                </c:pt>
                <c:pt idx="1">
                  <c:v>687</c:v>
                </c:pt>
                <c:pt idx="2">
                  <c:v>740.78</c:v>
                </c:pt>
                <c:pt idx="3">
                  <c:v>742.96</c:v>
                </c:pt>
                <c:pt idx="4">
                  <c:v>742.7</c:v>
                </c:pt>
                <c:pt idx="5">
                  <c:v>743.96</c:v>
                </c:pt>
                <c:pt idx="6">
                  <c:v>693.24</c:v>
                </c:pt>
                <c:pt idx="7">
                  <c:v>696.79</c:v>
                </c:pt>
                <c:pt idx="8">
                  <c:v>698.28</c:v>
                </c:pt>
                <c:pt idx="9">
                  <c:v>703</c:v>
                </c:pt>
                <c:pt idx="10">
                  <c:v>676</c:v>
                </c:pt>
                <c:pt idx="11">
                  <c:v>676</c:v>
                </c:pt>
                <c:pt idx="12">
                  <c:v>676</c:v>
                </c:pt>
                <c:pt idx="13">
                  <c:v>677</c:v>
                </c:pt>
                <c:pt idx="14">
                  <c:v>678</c:v>
                </c:pt>
                <c:pt idx="15">
                  <c:v>676</c:v>
                </c:pt>
                <c:pt idx="16">
                  <c:v>680</c:v>
                </c:pt>
                <c:pt idx="17">
                  <c:v>676</c:v>
                </c:pt>
                <c:pt idx="18">
                  <c:v>678</c:v>
                </c:pt>
                <c:pt idx="19">
                  <c:v>676</c:v>
                </c:pt>
                <c:pt idx="20">
                  <c:v>680</c:v>
                </c:pt>
                <c:pt idx="21">
                  <c:v>676</c:v>
                </c:pt>
                <c:pt idx="22">
                  <c:v>676</c:v>
                </c:pt>
                <c:pt idx="23">
                  <c:v>676</c:v>
                </c:pt>
                <c:pt idx="24">
                  <c:v>677</c:v>
                </c:pt>
                <c:pt idx="25">
                  <c:v>676</c:v>
                </c:pt>
                <c:pt idx="26">
                  <c:v>676</c:v>
                </c:pt>
                <c:pt idx="27">
                  <c:v>677</c:v>
                </c:pt>
                <c:pt idx="28">
                  <c:v>676</c:v>
                </c:pt>
                <c:pt idx="29">
                  <c:v>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26-466C-BC5D-991136562F2C}"/>
            </c:ext>
          </c:extLst>
        </c:ser>
        <c:ser>
          <c:idx val="1"/>
          <c:order val="1"/>
          <c:tx>
            <c:strRef>
              <c:f>'12-5'!$E$2</c:f>
              <c:strCache>
                <c:ptCount val="1"/>
                <c:pt idx="0">
                  <c:v>IMP (2% gap)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'12-5'!$C$3:$C$32</c:f>
              <c:numCache>
                <c:formatCode>General</c:formatCode>
                <c:ptCount val="3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</c:numCache>
            </c:numRef>
          </c:xVal>
          <c:yVal>
            <c:numRef>
              <c:f>'12-5'!$E$3:$E$32</c:f>
              <c:numCache>
                <c:formatCode>General</c:formatCode>
                <c:ptCount val="30"/>
                <c:pt idx="0">
                  <c:v>755</c:v>
                </c:pt>
                <c:pt idx="1">
                  <c:v>697</c:v>
                </c:pt>
                <c:pt idx="2">
                  <c:v>749</c:v>
                </c:pt>
                <c:pt idx="3">
                  <c:v>752</c:v>
                </c:pt>
                <c:pt idx="4">
                  <c:v>761</c:v>
                </c:pt>
                <c:pt idx="5">
                  <c:v>754</c:v>
                </c:pt>
                <c:pt idx="6">
                  <c:v>709</c:v>
                </c:pt>
                <c:pt idx="7">
                  <c:v>699</c:v>
                </c:pt>
                <c:pt idx="8">
                  <c:v>716</c:v>
                </c:pt>
                <c:pt idx="9">
                  <c:v>713</c:v>
                </c:pt>
                <c:pt idx="10">
                  <c:v>681</c:v>
                </c:pt>
                <c:pt idx="11">
                  <c:v>677</c:v>
                </c:pt>
                <c:pt idx="12">
                  <c:v>679</c:v>
                </c:pt>
                <c:pt idx="13">
                  <c:v>681</c:v>
                </c:pt>
                <c:pt idx="14">
                  <c:v>684</c:v>
                </c:pt>
                <c:pt idx="15">
                  <c:v>677</c:v>
                </c:pt>
                <c:pt idx="16">
                  <c:v>681</c:v>
                </c:pt>
                <c:pt idx="17">
                  <c:v>683</c:v>
                </c:pt>
                <c:pt idx="18">
                  <c:v>681</c:v>
                </c:pt>
                <c:pt idx="19">
                  <c:v>677</c:v>
                </c:pt>
                <c:pt idx="20">
                  <c:v>684</c:v>
                </c:pt>
                <c:pt idx="21">
                  <c:v>676</c:v>
                </c:pt>
                <c:pt idx="22">
                  <c:v>676</c:v>
                </c:pt>
                <c:pt idx="23">
                  <c:v>689</c:v>
                </c:pt>
                <c:pt idx="24">
                  <c:v>684</c:v>
                </c:pt>
                <c:pt idx="25">
                  <c:v>676</c:v>
                </c:pt>
                <c:pt idx="26">
                  <c:v>682</c:v>
                </c:pt>
                <c:pt idx="27">
                  <c:v>685</c:v>
                </c:pt>
                <c:pt idx="28">
                  <c:v>678</c:v>
                </c:pt>
                <c:pt idx="29">
                  <c:v>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26-466C-BC5D-991136562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86064"/>
        <c:axId val="445402032"/>
      </c:scatterChart>
      <c:valAx>
        <c:axId val="44488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402032"/>
        <c:crosses val="autoZero"/>
        <c:crossBetween val="midCat"/>
      </c:valAx>
      <c:valAx>
        <c:axId val="44540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8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4761</xdr:rowOff>
    </xdr:from>
    <xdr:to>
      <xdr:col>24</xdr:col>
      <xdr:colOff>0</xdr:colOff>
      <xdr:row>25</xdr:row>
      <xdr:rowOff>172138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4FE568-EF15-31E1-4424-EE3331437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185737</xdr:rowOff>
    </xdr:from>
    <xdr:to>
      <xdr:col>13</xdr:col>
      <xdr:colOff>304800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60A75-698F-731B-9787-50E78BF07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5BD6-7AA2-42DD-8EF8-2EA0D753C20D}">
  <dimension ref="C3:L28"/>
  <sheetViews>
    <sheetView topLeftCell="G4" zoomScale="108" workbookViewId="0">
      <selection activeCell="S27" sqref="S27"/>
    </sheetView>
  </sheetViews>
  <sheetFormatPr defaultRowHeight="15" x14ac:dyDescent="0.25"/>
  <cols>
    <col min="10" max="10" width="12.7109375" bestFit="1" customWidth="1"/>
    <col min="11" max="11" width="9.85546875" bestFit="1" customWidth="1"/>
  </cols>
  <sheetData>
    <row r="3" spans="3:12" x14ac:dyDescent="0.25">
      <c r="E3" t="s">
        <v>0</v>
      </c>
      <c r="F3">
        <v>5.73713E-2</v>
      </c>
      <c r="G3">
        <f>(1+F3)^4</f>
        <v>1.2500001728789076</v>
      </c>
      <c r="J3" t="s">
        <v>3</v>
      </c>
      <c r="K3" t="s">
        <v>4</v>
      </c>
      <c r="L3" t="s">
        <v>5</v>
      </c>
    </row>
    <row r="4" spans="3:12" x14ac:dyDescent="0.25">
      <c r="J4" s="2" cm="1">
        <f t="array" ref="J4:J8">TRANSPOSE(D13:H13)</f>
        <v>0</v>
      </c>
      <c r="K4" cm="1">
        <f t="array" ref="K4:K8">TRANSPOSE(D10:H10)</f>
        <v>593.26616000000001</v>
      </c>
      <c r="L4" cm="1">
        <f t="array" ref="L4:L8">TRANSPOSE(D11:H11)</f>
        <v>602</v>
      </c>
    </row>
    <row r="5" spans="3:12" x14ac:dyDescent="0.25">
      <c r="J5" s="2">
        <v>4.6635111719289135E-2</v>
      </c>
      <c r="K5">
        <v>379.07952499999999</v>
      </c>
      <c r="L5">
        <v>389</v>
      </c>
    </row>
    <row r="6" spans="3:12" x14ac:dyDescent="0.25">
      <c r="J6" s="2">
        <v>9.5445045087592703E-2</v>
      </c>
      <c r="K6">
        <v>60.790770100000003</v>
      </c>
      <c r="L6">
        <v>65</v>
      </c>
    </row>
    <row r="7" spans="3:12" x14ac:dyDescent="0.25">
      <c r="J7" s="2">
        <v>0.14653123541880433</v>
      </c>
      <c r="K7">
        <v>14.766473100000001</v>
      </c>
      <c r="L7">
        <v>21</v>
      </c>
    </row>
    <row r="8" spans="3:12" x14ac:dyDescent="0.25">
      <c r="J8" s="2">
        <v>0.19999983403699592</v>
      </c>
      <c r="K8">
        <v>44.452394300000002</v>
      </c>
      <c r="L8">
        <v>52</v>
      </c>
    </row>
    <row r="9" spans="3:12" x14ac:dyDescent="0.25">
      <c r="E9">
        <v>1</v>
      </c>
      <c r="F9">
        <v>2</v>
      </c>
      <c r="G9">
        <v>3</v>
      </c>
      <c r="H9">
        <v>4</v>
      </c>
      <c r="J9" s="2" cm="1">
        <f t="array" ref="J9:J12">TRANSPOSE(E18:H18)</f>
        <v>3.7802003059482919E-2</v>
      </c>
      <c r="K9" cm="1">
        <f t="array" ref="K9:K12">TRANSPOSE(E15:H15)</f>
        <v>374.49</v>
      </c>
      <c r="L9" cm="1">
        <f t="array" ref="L9:L12">TRANSPOSE(E16:H16)</f>
        <v>386</v>
      </c>
    </row>
    <row r="10" spans="3:12" x14ac:dyDescent="0.25">
      <c r="C10" t="s">
        <v>1</v>
      </c>
      <c r="D10">
        <v>593.26616000000001</v>
      </c>
      <c r="E10">
        <v>379.07952499999999</v>
      </c>
      <c r="F10">
        <v>60.790770100000003</v>
      </c>
      <c r="G10">
        <v>14.766473100000001</v>
      </c>
      <c r="H10">
        <v>44.452394300000002</v>
      </c>
      <c r="J10" s="2">
        <v>7.7032994427530921E-2</v>
      </c>
      <c r="K10">
        <v>382.98</v>
      </c>
      <c r="L10">
        <v>391</v>
      </c>
    </row>
    <row r="11" spans="3:12" x14ac:dyDescent="0.25">
      <c r="C11">
        <v>4.6635000000000003E-2</v>
      </c>
      <c r="D11">
        <v>602</v>
      </c>
      <c r="E11">
        <v>389</v>
      </c>
      <c r="F11">
        <v>65</v>
      </c>
      <c r="G11">
        <v>21</v>
      </c>
      <c r="H11">
        <v>52</v>
      </c>
      <c r="J11" s="2">
        <v>0.11774699676432157</v>
      </c>
      <c r="K11">
        <v>16.45</v>
      </c>
      <c r="L11">
        <v>21</v>
      </c>
    </row>
    <row r="12" spans="3:12" x14ac:dyDescent="0.25">
      <c r="D12">
        <v>4217.7580495061302</v>
      </c>
      <c r="E12">
        <v>4414.4536673497796</v>
      </c>
      <c r="F12">
        <v>4620.3221567097999</v>
      </c>
      <c r="G12">
        <v>4835.79134719787</v>
      </c>
      <c r="H12">
        <v>5061.3089594155599</v>
      </c>
      <c r="J12" s="2">
        <v>0.16000006856300797</v>
      </c>
      <c r="K12">
        <v>39.17</v>
      </c>
      <c r="L12">
        <v>45</v>
      </c>
    </row>
    <row r="13" spans="3:12" x14ac:dyDescent="0.25">
      <c r="E13" s="1">
        <f>(E12-$D$12)/$D$12</f>
        <v>4.6635111719289135E-2</v>
      </c>
      <c r="F13" s="1">
        <f t="shared" ref="F13:H13" si="0">(F12-$D$12)/$D$12</f>
        <v>9.5445045087592703E-2</v>
      </c>
      <c r="G13" s="1">
        <f t="shared" si="0"/>
        <v>0.14653123541880433</v>
      </c>
      <c r="H13" s="1">
        <f t="shared" si="0"/>
        <v>0.19999983403699592</v>
      </c>
      <c r="J13" s="2" cm="1">
        <f t="array" ref="J13:J16">TRANSPOSE(E23:H23)</f>
        <v>5.7371299999999952E-2</v>
      </c>
      <c r="K13" cm="1">
        <f t="array" ref="K13:L16">TRANSPOSE(E20:H21)</f>
        <v>302.2</v>
      </c>
      <c r="L13">
        <v>311</v>
      </c>
    </row>
    <row r="14" spans="3:12" x14ac:dyDescent="0.25">
      <c r="J14" s="2">
        <v>0.11803406606369013</v>
      </c>
      <c r="K14">
        <v>15.92</v>
      </c>
      <c r="L14">
        <v>19</v>
      </c>
    </row>
    <row r="15" spans="3:12" x14ac:dyDescent="0.25">
      <c r="C15" t="s">
        <v>2</v>
      </c>
      <c r="D15">
        <v>593.26616000000001</v>
      </c>
      <c r="E15">
        <v>374.49</v>
      </c>
      <c r="F15">
        <v>382.98</v>
      </c>
      <c r="G15">
        <v>16.45</v>
      </c>
      <c r="H15">
        <v>39.17</v>
      </c>
      <c r="J15" s="2">
        <v>0.18217713387804987</v>
      </c>
      <c r="K15">
        <v>16.79</v>
      </c>
      <c r="L15">
        <v>20</v>
      </c>
    </row>
    <row r="16" spans="3:12" x14ac:dyDescent="0.25">
      <c r="C16">
        <v>3.7802000000000002E-2</v>
      </c>
      <c r="D16">
        <v>602</v>
      </c>
      <c r="E16">
        <v>386</v>
      </c>
      <c r="F16">
        <v>391</v>
      </c>
      <c r="G16">
        <v>21</v>
      </c>
      <c r="H16">
        <v>45</v>
      </c>
      <c r="J16" s="2">
        <v>0.25000017287890774</v>
      </c>
      <c r="K16">
        <v>26.62</v>
      </c>
      <c r="L16" t="e">
        <v>#N/A</v>
      </c>
    </row>
    <row r="17" spans="3:12" x14ac:dyDescent="0.25">
      <c r="D17">
        <v>4217.7580495061302</v>
      </c>
      <c r="E17">
        <v>4377.1977521977196</v>
      </c>
      <c r="F17">
        <v>4542.6645818304096</v>
      </c>
      <c r="G17">
        <v>4714.3863929140198</v>
      </c>
      <c r="H17">
        <v>4892.5996266092898</v>
      </c>
      <c r="J17" s="2" cm="1">
        <f t="array" ref="J17:J20">TRANSPOSE(E28:H28)</f>
        <v>1.2500000000000001E-2</v>
      </c>
      <c r="K17" cm="1">
        <f t="array" ref="K17:L20">TRANSPOSE(E26:H27)</f>
        <v>391.02</v>
      </c>
      <c r="L17">
        <v>402</v>
      </c>
    </row>
    <row r="18" spans="3:12" x14ac:dyDescent="0.25">
      <c r="E18" s="1">
        <f>(E17-$D$17)/$D$17</f>
        <v>3.7802003059482919E-2</v>
      </c>
      <c r="F18" s="1">
        <f>(F17-$D$17)/$D$17</f>
        <v>7.7032994427530921E-2</v>
      </c>
      <c r="G18" s="1">
        <f>(G17-$D$17)/$D$17</f>
        <v>0.11774699676432157</v>
      </c>
      <c r="H18" s="1">
        <f>(H17-$D$17)/$D$17</f>
        <v>0.16000006856300797</v>
      </c>
      <c r="J18" s="2">
        <v>2.5000000000000001E-2</v>
      </c>
      <c r="K18">
        <v>380.59</v>
      </c>
      <c r="L18">
        <v>389</v>
      </c>
    </row>
    <row r="19" spans="3:12" x14ac:dyDescent="0.25">
      <c r="J19" s="2">
        <v>8.5999999999999993E-2</v>
      </c>
      <c r="K19">
        <v>430.07</v>
      </c>
      <c r="L19">
        <v>440</v>
      </c>
    </row>
    <row r="20" spans="3:12" x14ac:dyDescent="0.25">
      <c r="C20" t="s">
        <v>6</v>
      </c>
      <c r="D20">
        <v>593.26616000000001</v>
      </c>
      <c r="E20">
        <v>302.2</v>
      </c>
      <c r="F20">
        <v>15.92</v>
      </c>
      <c r="G20">
        <v>16.79</v>
      </c>
      <c r="H20">
        <v>26.62</v>
      </c>
      <c r="J20" s="2">
        <v>0.216</v>
      </c>
      <c r="K20">
        <v>45.87</v>
      </c>
      <c r="L20" t="e">
        <v>#N/A</v>
      </c>
    </row>
    <row r="21" spans="3:12" x14ac:dyDescent="0.25">
      <c r="C21">
        <v>5.73713E-2</v>
      </c>
      <c r="D21">
        <v>602</v>
      </c>
      <c r="E21">
        <v>311</v>
      </c>
      <c r="F21">
        <v>19</v>
      </c>
      <c r="G21">
        <v>20</v>
      </c>
      <c r="H21" t="e">
        <f>NA()</f>
        <v>#N/A</v>
      </c>
      <c r="J21" s="2" cm="1">
        <f t="array" ref="J21:J22">TRANSPOSE(I28:J28)</f>
        <v>0.22500000000000001</v>
      </c>
      <c r="K21" cm="1">
        <f t="array" ref="K21:L22">TRANSPOSE(I26:J27)</f>
        <v>75.97</v>
      </c>
      <c r="L21">
        <v>84</v>
      </c>
    </row>
    <row r="22" spans="3:12" x14ac:dyDescent="0.25">
      <c r="D22">
        <f>D17</f>
        <v>4217.7580495061302</v>
      </c>
      <c r="E22">
        <f>$D$22*(1+$C$21)^E9</f>
        <v>4459.736311891761</v>
      </c>
      <c r="F22">
        <f>$D$22*(1+$C$21)^F9</f>
        <v>4715.5971817621976</v>
      </c>
      <c r="G22">
        <f>$D$22*(1+$C$21)^G9</f>
        <v>4986.137122356231</v>
      </c>
      <c r="H22">
        <f>$D$22*(1+$C$21)^H9</f>
        <v>5272.1982910440674</v>
      </c>
      <c r="J22" s="2">
        <v>6.7000000000000004E-2</v>
      </c>
      <c r="K22">
        <v>395.04</v>
      </c>
      <c r="L22">
        <v>401</v>
      </c>
    </row>
    <row r="23" spans="3:12" x14ac:dyDescent="0.25">
      <c r="E23" s="1">
        <f>(E22-$D$17)/$D$17</f>
        <v>5.7371299999999952E-2</v>
      </c>
      <c r="F23" s="1">
        <f>(F22-$D$17)/$D$17</f>
        <v>0.11803406606369013</v>
      </c>
      <c r="G23" s="1">
        <f>(G22-$D$17)/$D$17</f>
        <v>0.18217713387804987</v>
      </c>
      <c r="H23" s="1">
        <f>(H22-$D$17)/$D$17</f>
        <v>0.25000017287890774</v>
      </c>
    </row>
    <row r="26" spans="3:12" x14ac:dyDescent="0.25">
      <c r="C26" t="s">
        <v>7</v>
      </c>
      <c r="E26">
        <v>391.02</v>
      </c>
      <c r="F26">
        <v>380.59</v>
      </c>
      <c r="G26">
        <v>430.07</v>
      </c>
      <c r="H26">
        <v>45.87</v>
      </c>
      <c r="I26">
        <v>75.97</v>
      </c>
      <c r="J26">
        <v>395.04</v>
      </c>
    </row>
    <row r="27" spans="3:12" x14ac:dyDescent="0.25">
      <c r="E27">
        <v>402</v>
      </c>
      <c r="F27">
        <v>389</v>
      </c>
      <c r="G27">
        <v>440</v>
      </c>
      <c r="H27" t="e">
        <f>NA()</f>
        <v>#N/A</v>
      </c>
      <c r="I27">
        <v>84</v>
      </c>
      <c r="J27">
        <v>401</v>
      </c>
    </row>
    <row r="28" spans="3:12" x14ac:dyDescent="0.25">
      <c r="E28">
        <v>1.2500000000000001E-2</v>
      </c>
      <c r="F28">
        <v>2.5000000000000001E-2</v>
      </c>
      <c r="G28">
        <v>8.5999999999999993E-2</v>
      </c>
      <c r="H28">
        <v>0.216</v>
      </c>
      <c r="I28">
        <v>0.22500000000000001</v>
      </c>
      <c r="J28">
        <v>6.7000000000000004E-2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A76A-713A-4CF6-A9A9-20177F659188}">
  <dimension ref="C2:E32"/>
  <sheetViews>
    <sheetView workbookViewId="0">
      <selection activeCell="I19" sqref="I19"/>
    </sheetView>
  </sheetViews>
  <sheetFormatPr defaultRowHeight="15" x14ac:dyDescent="0.25"/>
  <cols>
    <col min="5" max="5" width="12.42578125" bestFit="1" customWidth="1"/>
  </cols>
  <sheetData>
    <row r="2" spans="3:5" x14ac:dyDescent="0.25">
      <c r="D2" t="s">
        <v>4</v>
      </c>
      <c r="E2" t="s">
        <v>8</v>
      </c>
    </row>
    <row r="3" spans="3:5" x14ac:dyDescent="0.25">
      <c r="C3">
        <v>0</v>
      </c>
      <c r="D3">
        <v>728.15</v>
      </c>
      <c r="E3">
        <v>755</v>
      </c>
    </row>
    <row r="4" spans="3:5" x14ac:dyDescent="0.25">
      <c r="C4">
        <v>0.01</v>
      </c>
      <c r="D4">
        <v>687</v>
      </c>
      <c r="E4">
        <v>697</v>
      </c>
    </row>
    <row r="5" spans="3:5" x14ac:dyDescent="0.25">
      <c r="C5">
        <v>0.02</v>
      </c>
      <c r="D5">
        <v>740.78</v>
      </c>
      <c r="E5">
        <v>749</v>
      </c>
    </row>
    <row r="6" spans="3:5" x14ac:dyDescent="0.25">
      <c r="C6">
        <v>0.03</v>
      </c>
      <c r="D6">
        <v>742.96</v>
      </c>
      <c r="E6">
        <v>752</v>
      </c>
    </row>
    <row r="7" spans="3:5" x14ac:dyDescent="0.25">
      <c r="C7">
        <v>0.04</v>
      </c>
      <c r="D7">
        <v>742.7</v>
      </c>
      <c r="E7">
        <v>761</v>
      </c>
    </row>
    <row r="8" spans="3:5" x14ac:dyDescent="0.25">
      <c r="C8">
        <v>0.05</v>
      </c>
      <c r="D8">
        <v>743.96</v>
      </c>
      <c r="E8">
        <v>754</v>
      </c>
    </row>
    <row r="9" spans="3:5" x14ac:dyDescent="0.25">
      <c r="C9">
        <v>0.06</v>
      </c>
      <c r="D9">
        <v>693.24</v>
      </c>
      <c r="E9">
        <v>709</v>
      </c>
    </row>
    <row r="10" spans="3:5" x14ac:dyDescent="0.25">
      <c r="C10">
        <v>7.0000000000000007E-2</v>
      </c>
      <c r="D10">
        <v>696.79</v>
      </c>
      <c r="E10">
        <v>699</v>
      </c>
    </row>
    <row r="11" spans="3:5" x14ac:dyDescent="0.25">
      <c r="C11">
        <v>0.08</v>
      </c>
      <c r="D11">
        <v>698.28</v>
      </c>
      <c r="E11">
        <v>716</v>
      </c>
    </row>
    <row r="12" spans="3:5" x14ac:dyDescent="0.25">
      <c r="C12">
        <v>0.09</v>
      </c>
      <c r="D12">
        <v>703</v>
      </c>
      <c r="E12">
        <v>713</v>
      </c>
    </row>
    <row r="13" spans="3:5" x14ac:dyDescent="0.25">
      <c r="C13">
        <v>0.1</v>
      </c>
      <c r="D13">
        <v>676</v>
      </c>
      <c r="E13">
        <v>681</v>
      </c>
    </row>
    <row r="14" spans="3:5" x14ac:dyDescent="0.25">
      <c r="C14">
        <v>0.11</v>
      </c>
      <c r="D14">
        <v>676</v>
      </c>
      <c r="E14">
        <v>677</v>
      </c>
    </row>
    <row r="15" spans="3:5" x14ac:dyDescent="0.25">
      <c r="C15">
        <v>0.12</v>
      </c>
      <c r="D15">
        <v>676</v>
      </c>
      <c r="E15">
        <v>679</v>
      </c>
    </row>
    <row r="16" spans="3:5" x14ac:dyDescent="0.25">
      <c r="C16">
        <v>0.13</v>
      </c>
      <c r="D16">
        <v>677</v>
      </c>
      <c r="E16">
        <v>681</v>
      </c>
    </row>
    <row r="17" spans="3:5" x14ac:dyDescent="0.25">
      <c r="C17">
        <v>0.14000000000000001</v>
      </c>
      <c r="D17">
        <v>678</v>
      </c>
      <c r="E17">
        <v>684</v>
      </c>
    </row>
    <row r="18" spans="3:5" x14ac:dyDescent="0.25">
      <c r="C18">
        <v>0.15</v>
      </c>
      <c r="D18">
        <v>676</v>
      </c>
      <c r="E18">
        <v>677</v>
      </c>
    </row>
    <row r="19" spans="3:5" x14ac:dyDescent="0.25">
      <c r="C19">
        <v>0.16</v>
      </c>
      <c r="D19">
        <v>680</v>
      </c>
      <c r="E19">
        <v>681</v>
      </c>
    </row>
    <row r="20" spans="3:5" x14ac:dyDescent="0.25">
      <c r="C20">
        <v>0.17</v>
      </c>
      <c r="D20">
        <v>676</v>
      </c>
      <c r="E20">
        <v>683</v>
      </c>
    </row>
    <row r="21" spans="3:5" x14ac:dyDescent="0.25">
      <c r="C21">
        <v>0.18</v>
      </c>
      <c r="D21">
        <v>678</v>
      </c>
      <c r="E21">
        <v>681</v>
      </c>
    </row>
    <row r="22" spans="3:5" x14ac:dyDescent="0.25">
      <c r="C22">
        <v>0.19</v>
      </c>
      <c r="D22">
        <v>676</v>
      </c>
      <c r="E22">
        <v>677</v>
      </c>
    </row>
    <row r="23" spans="3:5" x14ac:dyDescent="0.25">
      <c r="C23">
        <v>0.2</v>
      </c>
      <c r="D23">
        <v>680</v>
      </c>
      <c r="E23">
        <v>684</v>
      </c>
    </row>
    <row r="24" spans="3:5" x14ac:dyDescent="0.25">
      <c r="C24">
        <v>0.21</v>
      </c>
      <c r="D24">
        <v>676</v>
      </c>
      <c r="E24">
        <v>676</v>
      </c>
    </row>
    <row r="25" spans="3:5" x14ac:dyDescent="0.25">
      <c r="C25">
        <v>0.22</v>
      </c>
      <c r="D25">
        <v>676</v>
      </c>
      <c r="E25">
        <v>676</v>
      </c>
    </row>
    <row r="26" spans="3:5" x14ac:dyDescent="0.25">
      <c r="C26">
        <v>0.23</v>
      </c>
      <c r="D26">
        <v>676</v>
      </c>
      <c r="E26">
        <v>689</v>
      </c>
    </row>
    <row r="27" spans="3:5" x14ac:dyDescent="0.25">
      <c r="C27">
        <v>0.24</v>
      </c>
      <c r="D27">
        <v>677</v>
      </c>
      <c r="E27">
        <v>684</v>
      </c>
    </row>
    <row r="28" spans="3:5" x14ac:dyDescent="0.25">
      <c r="C28">
        <v>0.25</v>
      </c>
      <c r="D28">
        <v>676</v>
      </c>
      <c r="E28">
        <v>676</v>
      </c>
    </row>
    <row r="29" spans="3:5" x14ac:dyDescent="0.25">
      <c r="C29">
        <v>0.26</v>
      </c>
      <c r="D29">
        <v>676</v>
      </c>
      <c r="E29">
        <v>682</v>
      </c>
    </row>
    <row r="30" spans="3:5" x14ac:dyDescent="0.25">
      <c r="C30">
        <v>0.27</v>
      </c>
      <c r="D30">
        <v>677</v>
      </c>
      <c r="E30">
        <v>685</v>
      </c>
    </row>
    <row r="31" spans="3:5" x14ac:dyDescent="0.25">
      <c r="C31">
        <v>0.28000000000000003</v>
      </c>
      <c r="D31">
        <v>676</v>
      </c>
      <c r="E31">
        <v>678</v>
      </c>
    </row>
    <row r="32" spans="3:5" x14ac:dyDescent="0.25">
      <c r="C32">
        <v>0.28999999999999998</v>
      </c>
      <c r="D32">
        <v>676</v>
      </c>
      <c r="E32">
        <v>680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489-36ED-43CA-A6D6-82F209889118}">
  <dimension ref="B1:H38"/>
  <sheetViews>
    <sheetView tabSelected="1" workbookViewId="0">
      <selection activeCell="H26" sqref="H26"/>
    </sheetView>
  </sheetViews>
  <sheetFormatPr defaultRowHeight="15" x14ac:dyDescent="0.25"/>
  <cols>
    <col min="3" max="3" width="9.140625" style="4"/>
    <col min="4" max="4" width="12.42578125" style="4" bestFit="1" customWidth="1"/>
    <col min="7" max="7" width="10" style="3" bestFit="1" customWidth="1"/>
    <col min="8" max="8" width="12.42578125" style="3" bestFit="1" customWidth="1"/>
  </cols>
  <sheetData>
    <row r="1" spans="2:8" x14ac:dyDescent="0.25">
      <c r="C1" t="s">
        <v>9</v>
      </c>
      <c r="D1">
        <v>4591</v>
      </c>
      <c r="G1" s="3" t="s">
        <v>9</v>
      </c>
      <c r="H1" s="3">
        <v>4690</v>
      </c>
    </row>
    <row r="2" spans="2:8" x14ac:dyDescent="0.25">
      <c r="C2" s="4" t="s">
        <v>10</v>
      </c>
      <c r="D2" s="4">
        <v>0</v>
      </c>
      <c r="G2" s="3" t="s">
        <v>11</v>
      </c>
    </row>
    <row r="3" spans="2:8" x14ac:dyDescent="0.25">
      <c r="C3" s="4" t="s">
        <v>4</v>
      </c>
      <c r="D3" s="4" t="s">
        <v>8</v>
      </c>
      <c r="G3" s="3" t="s">
        <v>4</v>
      </c>
      <c r="H3" s="3" t="s">
        <v>8</v>
      </c>
    </row>
    <row r="4" spans="2:8" x14ac:dyDescent="0.25">
      <c r="B4">
        <v>0</v>
      </c>
      <c r="C4" s="4">
        <v>39.549999999999997</v>
      </c>
      <c r="D4" s="4">
        <v>52</v>
      </c>
      <c r="F4" s="4">
        <v>0</v>
      </c>
      <c r="G4" s="3">
        <v>44.21</v>
      </c>
      <c r="H4" s="3">
        <v>68</v>
      </c>
    </row>
    <row r="5" spans="2:8" x14ac:dyDescent="0.25">
      <c r="B5">
        <v>1</v>
      </c>
      <c r="C5" s="4">
        <v>3</v>
      </c>
      <c r="D5" s="4">
        <v>4</v>
      </c>
      <c r="F5" s="4">
        <v>1</v>
      </c>
      <c r="G5" s="3">
        <v>7</v>
      </c>
      <c r="H5" s="3">
        <v>7</v>
      </c>
    </row>
    <row r="6" spans="2:8" x14ac:dyDescent="0.25">
      <c r="B6">
        <v>2</v>
      </c>
      <c r="C6" s="4">
        <v>59</v>
      </c>
      <c r="D6" s="4">
        <v>63</v>
      </c>
      <c r="F6" s="4">
        <v>2</v>
      </c>
      <c r="G6" s="3">
        <v>69.81</v>
      </c>
      <c r="H6" s="3">
        <v>74</v>
      </c>
    </row>
    <row r="7" spans="2:8" x14ac:dyDescent="0.25">
      <c r="B7">
        <v>3</v>
      </c>
      <c r="C7" s="4">
        <v>58.62</v>
      </c>
      <c r="D7" s="4">
        <v>63</v>
      </c>
      <c r="F7" s="4">
        <v>3</v>
      </c>
      <c r="G7" s="3">
        <v>69.63</v>
      </c>
      <c r="H7" s="3">
        <v>74</v>
      </c>
    </row>
    <row r="8" spans="2:8" x14ac:dyDescent="0.25">
      <c r="B8">
        <v>4</v>
      </c>
      <c r="C8" s="4">
        <v>64.209999999999994</v>
      </c>
      <c r="D8" s="4">
        <v>70</v>
      </c>
      <c r="F8" s="4">
        <v>4</v>
      </c>
      <c r="G8" s="3">
        <v>70.84</v>
      </c>
      <c r="H8" s="3">
        <v>76</v>
      </c>
    </row>
    <row r="9" spans="2:8" x14ac:dyDescent="0.25">
      <c r="B9">
        <v>5</v>
      </c>
      <c r="C9" s="4">
        <v>61.16</v>
      </c>
      <c r="D9" s="4">
        <v>68</v>
      </c>
      <c r="F9" s="4">
        <v>5</v>
      </c>
      <c r="G9" s="3">
        <v>69.64</v>
      </c>
      <c r="H9" s="3">
        <v>75</v>
      </c>
    </row>
    <row r="10" spans="2:8" x14ac:dyDescent="0.25">
      <c r="B10">
        <v>6</v>
      </c>
      <c r="C10" s="4">
        <v>11.05</v>
      </c>
      <c r="D10" s="4">
        <v>17</v>
      </c>
      <c r="F10" s="4">
        <v>6</v>
      </c>
      <c r="G10" s="3">
        <v>16</v>
      </c>
      <c r="H10" s="3">
        <v>21</v>
      </c>
    </row>
    <row r="11" spans="2:8" x14ac:dyDescent="0.25">
      <c r="B11">
        <v>7</v>
      </c>
      <c r="C11" s="4">
        <v>9.36</v>
      </c>
      <c r="D11" s="4">
        <v>11</v>
      </c>
      <c r="F11" s="4">
        <v>7</v>
      </c>
      <c r="G11" s="3">
        <v>10</v>
      </c>
      <c r="H11" s="3">
        <v>13</v>
      </c>
    </row>
    <row r="12" spans="2:8" x14ac:dyDescent="0.25">
      <c r="B12">
        <v>8</v>
      </c>
      <c r="C12" s="4">
        <v>11.39</v>
      </c>
      <c r="D12" s="4">
        <v>23</v>
      </c>
      <c r="F12" s="4">
        <v>8</v>
      </c>
      <c r="G12" s="3">
        <v>19.37</v>
      </c>
      <c r="H12" s="3">
        <v>31</v>
      </c>
    </row>
    <row r="13" spans="2:8" x14ac:dyDescent="0.25">
      <c r="B13">
        <v>9</v>
      </c>
      <c r="C13" s="4">
        <v>11.1</v>
      </c>
      <c r="D13" s="4">
        <v>17</v>
      </c>
      <c r="F13" s="4">
        <v>9</v>
      </c>
      <c r="G13" s="3">
        <v>18.82</v>
      </c>
      <c r="H13" s="3">
        <v>30</v>
      </c>
    </row>
    <row r="14" spans="2:8" x14ac:dyDescent="0.25">
      <c r="B14">
        <v>10</v>
      </c>
      <c r="C14" s="4">
        <v>5</v>
      </c>
      <c r="D14" s="4">
        <v>5</v>
      </c>
      <c r="F14" s="4">
        <v>10</v>
      </c>
      <c r="G14" s="3">
        <v>5</v>
      </c>
      <c r="H14" s="3">
        <v>5</v>
      </c>
    </row>
    <row r="15" spans="2:8" x14ac:dyDescent="0.25">
      <c r="B15">
        <v>11</v>
      </c>
      <c r="C15" s="4">
        <v>6</v>
      </c>
      <c r="D15" s="4">
        <v>6</v>
      </c>
      <c r="F15" s="4">
        <v>11</v>
      </c>
      <c r="G15" s="3">
        <v>8</v>
      </c>
      <c r="H15" s="3">
        <v>8</v>
      </c>
    </row>
    <row r="16" spans="2:8" x14ac:dyDescent="0.25">
      <c r="B16">
        <v>12</v>
      </c>
      <c r="C16" s="4">
        <v>8</v>
      </c>
      <c r="D16" s="4">
        <v>8</v>
      </c>
      <c r="F16" s="4">
        <v>12</v>
      </c>
      <c r="G16" s="3">
        <v>9.51</v>
      </c>
      <c r="H16" s="3">
        <v>11</v>
      </c>
    </row>
    <row r="17" spans="2:8" x14ac:dyDescent="0.25">
      <c r="B17">
        <v>13</v>
      </c>
      <c r="C17" s="4">
        <v>5</v>
      </c>
      <c r="D17" s="4">
        <v>5</v>
      </c>
      <c r="F17" s="4">
        <v>13</v>
      </c>
      <c r="G17" s="3">
        <v>6</v>
      </c>
      <c r="H17" s="3">
        <v>6</v>
      </c>
    </row>
    <row r="18" spans="2:8" x14ac:dyDescent="0.25">
      <c r="B18">
        <v>14</v>
      </c>
      <c r="C18" s="4">
        <v>5</v>
      </c>
      <c r="D18" s="4">
        <v>5</v>
      </c>
      <c r="F18" s="4">
        <v>14</v>
      </c>
      <c r="G18" s="3">
        <v>7</v>
      </c>
      <c r="H18" s="3">
        <v>7</v>
      </c>
    </row>
    <row r="19" spans="2:8" x14ac:dyDescent="0.25">
      <c r="B19">
        <v>15</v>
      </c>
      <c r="C19" s="4">
        <v>7</v>
      </c>
      <c r="D19" s="4">
        <v>7</v>
      </c>
      <c r="F19" s="4">
        <v>15</v>
      </c>
      <c r="G19" s="3">
        <v>9</v>
      </c>
      <c r="H19" s="3">
        <v>9</v>
      </c>
    </row>
    <row r="20" spans="2:8" x14ac:dyDescent="0.25">
      <c r="B20">
        <v>16</v>
      </c>
      <c r="C20" s="4">
        <v>5</v>
      </c>
      <c r="D20" s="4">
        <v>5</v>
      </c>
      <c r="F20" s="4">
        <v>16</v>
      </c>
      <c r="G20" s="3">
        <v>7</v>
      </c>
      <c r="H20" s="3">
        <v>7</v>
      </c>
    </row>
    <row r="21" spans="2:8" x14ac:dyDescent="0.25">
      <c r="B21">
        <v>17</v>
      </c>
      <c r="C21" s="4">
        <v>6</v>
      </c>
      <c r="D21" s="4">
        <v>6</v>
      </c>
      <c r="F21" s="4">
        <v>17</v>
      </c>
      <c r="G21" s="3">
        <v>5</v>
      </c>
      <c r="H21" s="3">
        <v>5</v>
      </c>
    </row>
    <row r="22" spans="2:8" x14ac:dyDescent="0.25">
      <c r="B22">
        <v>18</v>
      </c>
      <c r="C22" s="4">
        <v>5</v>
      </c>
      <c r="D22" s="4">
        <v>5</v>
      </c>
      <c r="F22" s="4">
        <v>18</v>
      </c>
      <c r="G22" s="3">
        <v>9</v>
      </c>
      <c r="H22" s="3">
        <v>9</v>
      </c>
    </row>
    <row r="23" spans="2:8" x14ac:dyDescent="0.25">
      <c r="B23">
        <v>19</v>
      </c>
      <c r="C23" s="4">
        <v>9</v>
      </c>
      <c r="D23" s="4">
        <v>9</v>
      </c>
      <c r="F23" s="4">
        <v>19</v>
      </c>
      <c r="G23" s="3">
        <v>7</v>
      </c>
      <c r="H23" s="3">
        <v>7</v>
      </c>
    </row>
    <row r="24" spans="2:8" x14ac:dyDescent="0.25">
      <c r="B24">
        <v>20</v>
      </c>
      <c r="C24" s="4">
        <v>6</v>
      </c>
      <c r="D24" s="4">
        <v>6</v>
      </c>
      <c r="F24" s="4">
        <v>20</v>
      </c>
      <c r="G24" s="3">
        <v>6</v>
      </c>
      <c r="H24" s="3">
        <v>6</v>
      </c>
    </row>
    <row r="25" spans="2:8" x14ac:dyDescent="0.25">
      <c r="B25">
        <v>21</v>
      </c>
      <c r="C25" s="4">
        <v>8</v>
      </c>
      <c r="D25" s="4">
        <v>8</v>
      </c>
      <c r="F25" s="4">
        <v>21</v>
      </c>
      <c r="G25" s="3">
        <v>7</v>
      </c>
      <c r="H25" s="3">
        <v>7</v>
      </c>
    </row>
    <row r="26" spans="2:8" x14ac:dyDescent="0.25">
      <c r="B26">
        <v>22</v>
      </c>
      <c r="C26" s="4">
        <v>9</v>
      </c>
      <c r="D26" s="4">
        <v>9</v>
      </c>
      <c r="F26" s="4">
        <v>22</v>
      </c>
      <c r="G26" s="3">
        <v>10</v>
      </c>
      <c r="H26" s="3">
        <v>10</v>
      </c>
    </row>
    <row r="27" spans="2:8" x14ac:dyDescent="0.25">
      <c r="B27">
        <v>23</v>
      </c>
      <c r="C27" s="4">
        <v>9</v>
      </c>
      <c r="D27" s="4">
        <v>9</v>
      </c>
      <c r="F27" s="4">
        <v>23</v>
      </c>
      <c r="G27" s="3">
        <v>10.82</v>
      </c>
      <c r="H27" s="3">
        <v>13</v>
      </c>
    </row>
    <row r="28" spans="2:8" x14ac:dyDescent="0.25">
      <c r="B28">
        <v>24</v>
      </c>
      <c r="C28" s="4">
        <v>7</v>
      </c>
      <c r="D28" s="4">
        <v>7</v>
      </c>
      <c r="F28" s="4">
        <v>24</v>
      </c>
      <c r="G28" s="3">
        <v>5</v>
      </c>
      <c r="H28" s="3">
        <v>5</v>
      </c>
    </row>
    <row r="29" spans="2:8" x14ac:dyDescent="0.25">
      <c r="B29">
        <v>25</v>
      </c>
      <c r="C29" s="4">
        <v>8</v>
      </c>
      <c r="D29" s="4">
        <v>8</v>
      </c>
      <c r="F29" s="4">
        <v>25</v>
      </c>
      <c r="G29" s="3">
        <v>10</v>
      </c>
      <c r="H29" s="3">
        <v>10</v>
      </c>
    </row>
    <row r="30" spans="2:8" x14ac:dyDescent="0.25">
      <c r="B30">
        <v>26</v>
      </c>
      <c r="C30" s="4">
        <v>9</v>
      </c>
      <c r="D30" s="4">
        <v>11</v>
      </c>
      <c r="F30" s="4">
        <v>26</v>
      </c>
      <c r="G30" s="3">
        <v>11.23</v>
      </c>
      <c r="H30" s="3">
        <v>14</v>
      </c>
    </row>
    <row r="31" spans="2:8" x14ac:dyDescent="0.25">
      <c r="C31" s="4">
        <v>9</v>
      </c>
      <c r="D31" s="4">
        <v>12</v>
      </c>
      <c r="F31" s="4">
        <v>27</v>
      </c>
      <c r="G31" s="3">
        <v>10.1</v>
      </c>
      <c r="H31" s="3">
        <v>15</v>
      </c>
    </row>
    <row r="32" spans="2:8" x14ac:dyDescent="0.25">
      <c r="C32" s="4">
        <v>7</v>
      </c>
      <c r="D32" s="4">
        <v>8</v>
      </c>
      <c r="F32" s="4">
        <v>28</v>
      </c>
      <c r="G32" s="3">
        <v>8</v>
      </c>
      <c r="H32" s="3">
        <v>8</v>
      </c>
    </row>
    <row r="33" spans="3:8" x14ac:dyDescent="0.25">
      <c r="C33" s="4">
        <v>9</v>
      </c>
      <c r="D33" s="4">
        <v>12</v>
      </c>
      <c r="F33" s="4">
        <v>29</v>
      </c>
      <c r="G33" s="3">
        <v>8.5299999999999994</v>
      </c>
      <c r="H33" s="3">
        <v>11</v>
      </c>
    </row>
    <row r="34" spans="3:8" x14ac:dyDescent="0.25">
      <c r="C34" s="4">
        <v>8</v>
      </c>
      <c r="D34" s="4">
        <v>8</v>
      </c>
      <c r="F34" s="4">
        <v>30</v>
      </c>
      <c r="G34" s="3">
        <v>9</v>
      </c>
      <c r="H34" s="3">
        <v>9</v>
      </c>
    </row>
    <row r="35" spans="3:8" x14ac:dyDescent="0.25">
      <c r="C35" s="4">
        <v>9</v>
      </c>
      <c r="D35" s="4">
        <v>9</v>
      </c>
      <c r="F35" s="4">
        <v>31</v>
      </c>
      <c r="G35" s="3">
        <v>6</v>
      </c>
      <c r="H35" s="3">
        <v>7</v>
      </c>
    </row>
    <row r="36" spans="3:8" x14ac:dyDescent="0.25">
      <c r="C36" s="4">
        <v>9</v>
      </c>
      <c r="D36" s="4">
        <v>9</v>
      </c>
      <c r="F36" s="4">
        <v>32</v>
      </c>
      <c r="G36" s="3">
        <v>10</v>
      </c>
      <c r="H36" s="3">
        <v>11</v>
      </c>
    </row>
    <row r="37" spans="3:8" x14ac:dyDescent="0.25">
      <c r="C37" s="4">
        <v>9</v>
      </c>
      <c r="D37" s="4">
        <v>9</v>
      </c>
      <c r="F37" s="4">
        <v>33</v>
      </c>
      <c r="G37" s="3">
        <v>9</v>
      </c>
      <c r="H37" s="3">
        <v>10</v>
      </c>
    </row>
    <row r="38" spans="3:8" x14ac:dyDescent="0.25">
      <c r="C38" s="4">
        <v>8</v>
      </c>
      <c r="D38" s="4">
        <v>8</v>
      </c>
      <c r="F38" s="4">
        <v>34</v>
      </c>
      <c r="G38" s="3">
        <v>6</v>
      </c>
      <c r="H38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12-5</vt:lpstr>
      <vt:lpstr>13-5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2023-05-08T18:11:29Z</dcterms:created>
  <dcterms:modified xsi:type="dcterms:W3CDTF">2023-05-13T20:11:39Z</dcterms:modified>
</cp:coreProperties>
</file>