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edabb0fed78dfef1/Documentos/VARIOS/ESTUDIOS/BOOTCAMP/Data Analytics/Module 7 - Challenge/UT_Module7/Data/"/>
    </mc:Choice>
  </mc:AlternateContent>
  <xr:revisionPtr revIDLastSave="2783" documentId="13_ncr:1_{31529300-94C9-4389-8FF3-DD29916C16D8}" xr6:coauthVersionLast="47" xr6:coauthVersionMax="47" xr10:uidLastSave="{8A159EFB-FBCE-4040-BE0E-B322020F5F73}"/>
  <bookViews>
    <workbookView xWindow="19035" yWindow="0" windowWidth="19470" windowHeight="20985" xr2:uid="{ECB95FFD-90C9-4158-8994-5537BDD6A0AA}"/>
  </bookViews>
  <sheets>
    <sheet name="Transactions" sheetId="5" r:id="rId1"/>
    <sheet name="Data_Validation" sheetId="4" r:id="rId2"/>
    <sheet name="Statement Comparison" sheetId="11" state="hidden" r:id="rId3"/>
    <sheet name="Dashboard" sheetId="8" state="hidden" r:id="rId4"/>
    <sheet name="New Year Trip 23-24" sheetId="10" state="hidden" r:id="rId5"/>
  </sheets>
  <definedNames>
    <definedName name="ListDV">#REF!</definedName>
    <definedName name="SegmentaciónDeDatos_Account_Name">#N/A</definedName>
    <definedName name="Slicer_Category">#N/A</definedName>
    <definedName name="Slicer_Date">#N/A</definedName>
  </definedNames>
  <calcPr calcId="191028"/>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90" i="5" l="1"/>
  <c r="E889" i="5"/>
  <c r="E888" i="5"/>
  <c r="E886" i="5"/>
  <c r="E885" i="5"/>
  <c r="E884" i="5"/>
  <c r="E883" i="5"/>
  <c r="E882" i="5"/>
  <c r="E881" i="5"/>
  <c r="E880" i="5"/>
  <c r="E879" i="5"/>
  <c r="E878" i="5"/>
  <c r="E876" i="5"/>
  <c r="E875" i="5"/>
  <c r="E874" i="5"/>
  <c r="E873" i="5"/>
  <c r="E872" i="5"/>
  <c r="E871" i="5"/>
  <c r="E867" i="5"/>
  <c r="E866" i="5"/>
  <c r="E865" i="5"/>
  <c r="E864" i="5"/>
  <c r="E863" i="5"/>
  <c r="E862" i="5"/>
  <c r="E861" i="5"/>
  <c r="E860" i="5"/>
  <c r="E859" i="5"/>
  <c r="E857" i="5"/>
  <c r="E856" i="5"/>
  <c r="E855" i="5"/>
  <c r="E854" i="5"/>
  <c r="E853" i="5"/>
  <c r="E851" i="5"/>
  <c r="E849" i="5"/>
  <c r="E848" i="5"/>
  <c r="E847" i="5"/>
  <c r="E846" i="5"/>
  <c r="E845" i="5"/>
  <c r="E844" i="5"/>
  <c r="E843" i="5"/>
  <c r="E842" i="5"/>
  <c r="E841" i="5"/>
  <c r="E837" i="5"/>
  <c r="E836" i="5"/>
  <c r="E835" i="5"/>
  <c r="E834" i="5"/>
  <c r="E833" i="5"/>
  <c r="E832" i="5"/>
  <c r="E831" i="5"/>
  <c r="E829" i="5"/>
  <c r="E828" i="5"/>
  <c r="E827" i="5"/>
  <c r="E903" i="5"/>
  <c r="E904" i="5"/>
  <c r="E902" i="5"/>
  <c r="E901" i="5"/>
  <c r="E900" i="5"/>
  <c r="E899" i="5"/>
  <c r="E898" i="5"/>
  <c r="E897" i="5"/>
  <c r="E896" i="5"/>
  <c r="E895" i="5"/>
  <c r="E894" i="5"/>
  <c r="E893" i="5"/>
  <c r="E892" i="5"/>
  <c r="E891" i="5"/>
  <c r="E887" i="5"/>
  <c r="E877" i="5"/>
  <c r="E870" i="5"/>
  <c r="E868" i="5"/>
  <c r="E869" i="5"/>
  <c r="E858" i="5"/>
  <c r="E852" i="5"/>
  <c r="E850" i="5"/>
  <c r="E840" i="5"/>
  <c r="E839" i="5"/>
  <c r="E838" i="5"/>
  <c r="E830" i="5"/>
  <c r="E826" i="5"/>
  <c r="E817" i="5"/>
  <c r="E769" i="5"/>
  <c r="E751" i="5"/>
  <c r="E750" i="5"/>
  <c r="E749" i="5"/>
  <c r="E748" i="5"/>
  <c r="E735" i="5"/>
  <c r="E825" i="5"/>
  <c r="E824" i="5"/>
  <c r="E816" i="5"/>
  <c r="E790" i="5"/>
  <c r="E785" i="5"/>
  <c r="E782" i="5"/>
  <c r="E452" i="5"/>
  <c r="E759" i="5"/>
  <c r="E755" i="5"/>
  <c r="E747" i="5"/>
  <c r="E823" i="5"/>
  <c r="E822" i="5"/>
  <c r="E821" i="5"/>
  <c r="E820" i="5"/>
  <c r="E819" i="5"/>
  <c r="E818" i="5"/>
  <c r="E815" i="5"/>
  <c r="E814" i="5"/>
  <c r="E813" i="5"/>
  <c r="E812" i="5"/>
  <c r="E811" i="5"/>
  <c r="E810" i="5"/>
  <c r="E809" i="5"/>
  <c r="E808" i="5"/>
  <c r="E807" i="5"/>
  <c r="E806" i="5"/>
  <c r="E805" i="5"/>
  <c r="E804" i="5"/>
  <c r="E803" i="5"/>
  <c r="E802" i="5"/>
  <c r="E801" i="5"/>
  <c r="E800" i="5"/>
  <c r="E799" i="5"/>
  <c r="E798" i="5"/>
  <c r="E797" i="5"/>
  <c r="E796" i="5"/>
  <c r="E795" i="5"/>
  <c r="E794" i="5"/>
  <c r="E793" i="5"/>
  <c r="E792" i="5"/>
  <c r="E789" i="5"/>
  <c r="E791" i="5"/>
  <c r="E788" i="5"/>
  <c r="E787" i="5"/>
  <c r="E786" i="5"/>
  <c r="E784" i="5"/>
  <c r="E783" i="5"/>
  <c r="E757" i="5"/>
  <c r="E774" i="5"/>
  <c r="E781" i="5"/>
  <c r="E778" i="5"/>
  <c r="E779" i="5"/>
  <c r="E775" i="5"/>
  <c r="E777" i="5"/>
  <c r="E776" i="5"/>
  <c r="E780" i="5"/>
  <c r="E772" i="5"/>
  <c r="E771" i="5"/>
  <c r="E773" i="5"/>
  <c r="E770" i="5"/>
  <c r="E765" i="5"/>
  <c r="E764" i="5"/>
  <c r="E768" i="5"/>
  <c r="E766" i="5"/>
  <c r="E767" i="5"/>
  <c r="E760" i="5"/>
  <c r="E763" i="5"/>
  <c r="E761" i="5"/>
  <c r="E762" i="5"/>
  <c r="E756" i="5"/>
  <c r="E758" i="5"/>
  <c r="E754" i="5"/>
  <c r="E752" i="5"/>
  <c r="E753" i="5"/>
  <c r="E736" i="5"/>
  <c r="E743" i="5"/>
  <c r="E738" i="5"/>
  <c r="E744" i="5"/>
  <c r="E742" i="5"/>
  <c r="E745" i="5"/>
  <c r="E737" i="5"/>
  <c r="E741" i="5"/>
  <c r="E740" i="5"/>
  <c r="E739" i="5"/>
  <c r="E746" i="5"/>
  <c r="E729" i="5"/>
  <c r="E730" i="5"/>
  <c r="E733" i="5"/>
  <c r="E732" i="5"/>
  <c r="E731" i="5"/>
  <c r="E12" i="5"/>
  <c r="E9" i="5"/>
  <c r="E6" i="5"/>
  <c r="E13" i="5"/>
  <c r="E7" i="5"/>
  <c r="E8" i="5"/>
  <c r="E10" i="5"/>
  <c r="E4" i="5"/>
  <c r="E11" i="5"/>
  <c r="E5" i="5"/>
  <c r="E3" i="5"/>
  <c r="E16" i="5"/>
  <c r="E17" i="5"/>
  <c r="E18" i="5"/>
  <c r="E20" i="5"/>
  <c r="E14" i="5"/>
  <c r="E19" i="5"/>
  <c r="E15" i="5"/>
  <c r="E21" i="5"/>
  <c r="E23" i="5"/>
  <c r="E22" i="5"/>
  <c r="E24" i="5"/>
  <c r="E25" i="5"/>
  <c r="E30" i="5"/>
  <c r="E28" i="5"/>
  <c r="E27" i="5"/>
  <c r="E31" i="5"/>
  <c r="E32" i="5"/>
  <c r="E26" i="5"/>
  <c r="E29" i="5"/>
  <c r="E43" i="5"/>
  <c r="E38" i="5"/>
  <c r="E39" i="5"/>
  <c r="E37" i="5"/>
  <c r="E34" i="5"/>
  <c r="E44" i="5"/>
  <c r="E40" i="5"/>
  <c r="E46" i="5"/>
  <c r="E45" i="5"/>
  <c r="E35" i="5"/>
  <c r="E42" i="5"/>
  <c r="E33" i="5"/>
  <c r="E47" i="5"/>
  <c r="E41" i="5"/>
  <c r="E36" i="5"/>
  <c r="E53" i="5"/>
  <c r="E52" i="5"/>
  <c r="E49" i="5"/>
  <c r="E51" i="5"/>
  <c r="E50" i="5"/>
  <c r="E48" i="5"/>
  <c r="E63" i="5"/>
  <c r="E61" i="5"/>
  <c r="E56" i="5"/>
  <c r="E64" i="5"/>
  <c r="E54" i="5"/>
  <c r="E55" i="5"/>
  <c r="E58" i="5"/>
  <c r="E60" i="5"/>
  <c r="E62" i="5"/>
  <c r="E59" i="5"/>
  <c r="E57" i="5"/>
  <c r="E65" i="5"/>
  <c r="E68" i="5"/>
  <c r="E73" i="5"/>
  <c r="E69" i="5"/>
  <c r="E70" i="5"/>
  <c r="E67" i="5"/>
  <c r="E76" i="5"/>
  <c r="E66" i="5"/>
  <c r="E74" i="5"/>
  <c r="E75" i="5"/>
  <c r="E71" i="5"/>
  <c r="E72" i="5"/>
  <c r="E77" i="5"/>
  <c r="E80" i="5"/>
  <c r="E81" i="5"/>
  <c r="E82" i="5"/>
  <c r="E78" i="5"/>
  <c r="E79" i="5"/>
  <c r="E89" i="5"/>
  <c r="E88" i="5"/>
  <c r="E91" i="5"/>
  <c r="E84" i="5"/>
  <c r="E83" i="5"/>
  <c r="E85" i="5"/>
  <c r="E86" i="5"/>
  <c r="E87" i="5"/>
  <c r="E90" i="5"/>
  <c r="E96" i="5"/>
  <c r="E94" i="5"/>
  <c r="E102" i="5"/>
  <c r="E92" i="5"/>
  <c r="E98" i="5"/>
  <c r="E100" i="5"/>
  <c r="E99" i="5"/>
  <c r="E95" i="5"/>
  <c r="E97" i="5"/>
  <c r="E93" i="5"/>
  <c r="E101" i="5"/>
  <c r="E103" i="5"/>
  <c r="E109" i="5"/>
  <c r="E108" i="5"/>
  <c r="E104" i="5"/>
  <c r="E107" i="5"/>
  <c r="E105" i="5"/>
  <c r="E106" i="5"/>
  <c r="E110" i="5"/>
  <c r="E111" i="5"/>
  <c r="E113" i="5"/>
  <c r="E112" i="5"/>
  <c r="E114" i="5"/>
  <c r="E115" i="5"/>
  <c r="E126" i="5"/>
  <c r="E129" i="5"/>
  <c r="E128" i="5"/>
  <c r="E118" i="5"/>
  <c r="E122" i="5"/>
  <c r="E116" i="5"/>
  <c r="E120" i="5"/>
  <c r="E119" i="5"/>
  <c r="E117" i="5"/>
  <c r="E121" i="5"/>
  <c r="E127" i="5"/>
  <c r="E123" i="5"/>
  <c r="E124" i="5"/>
  <c r="E125" i="5"/>
  <c r="E131" i="5"/>
  <c r="E130" i="5"/>
  <c r="E132" i="5"/>
  <c r="E133" i="5"/>
  <c r="E134" i="5"/>
  <c r="E135" i="5"/>
  <c r="E136" i="5"/>
  <c r="E137" i="5"/>
  <c r="E139" i="5"/>
  <c r="E140" i="5"/>
  <c r="E138" i="5"/>
  <c r="E141" i="5"/>
  <c r="E143" i="5"/>
  <c r="E142" i="5"/>
  <c r="E144" i="5"/>
  <c r="E148" i="5"/>
  <c r="E155" i="5"/>
  <c r="E152" i="5"/>
  <c r="E146" i="5"/>
  <c r="E153" i="5"/>
  <c r="E154" i="5"/>
  <c r="E150" i="5"/>
  <c r="E157" i="5"/>
  <c r="E149" i="5"/>
  <c r="E156" i="5"/>
  <c r="E147" i="5"/>
  <c r="E145" i="5"/>
  <c r="E151" i="5"/>
  <c r="E162" i="5"/>
  <c r="E161" i="5"/>
  <c r="E158" i="5"/>
  <c r="E159" i="5"/>
  <c r="E160" i="5"/>
  <c r="E164" i="5"/>
  <c r="E163" i="5"/>
  <c r="E166" i="5"/>
  <c r="E167" i="5"/>
  <c r="E165" i="5"/>
  <c r="E168" i="5"/>
  <c r="E169" i="5"/>
  <c r="E170" i="5"/>
  <c r="E171" i="5"/>
  <c r="E175" i="5"/>
  <c r="E174" i="5"/>
  <c r="E172" i="5"/>
  <c r="E173" i="5"/>
  <c r="E181" i="5"/>
  <c r="E177" i="5"/>
  <c r="E182" i="5"/>
  <c r="E176" i="5"/>
  <c r="E180" i="5"/>
  <c r="E179" i="5"/>
  <c r="E178" i="5"/>
  <c r="E183" i="5"/>
  <c r="E184" i="5"/>
  <c r="E185" i="5"/>
  <c r="E189" i="5"/>
  <c r="E186" i="5"/>
  <c r="E187" i="5"/>
  <c r="E188" i="5"/>
  <c r="E194" i="5"/>
  <c r="E190" i="5"/>
  <c r="E193" i="5"/>
  <c r="E191" i="5"/>
  <c r="E195" i="5"/>
  <c r="E192" i="5"/>
  <c r="E201" i="5"/>
  <c r="E199" i="5"/>
  <c r="E202" i="5"/>
  <c r="E198" i="5"/>
  <c r="E197" i="5"/>
  <c r="E196" i="5"/>
  <c r="E200" i="5"/>
  <c r="E203" i="5"/>
  <c r="E204" i="5"/>
  <c r="E206" i="5"/>
  <c r="E207" i="5"/>
  <c r="E205" i="5"/>
  <c r="E208" i="5"/>
  <c r="E218" i="5"/>
  <c r="E221" i="5"/>
  <c r="E220" i="5"/>
  <c r="E214" i="5"/>
  <c r="E219" i="5"/>
  <c r="E217" i="5"/>
  <c r="E209" i="5"/>
  <c r="E210" i="5"/>
  <c r="E211" i="5"/>
  <c r="E212" i="5"/>
  <c r="E216" i="5"/>
  <c r="E215" i="5"/>
  <c r="E213" i="5"/>
  <c r="E229" i="5"/>
  <c r="E223" i="5"/>
  <c r="E227" i="5"/>
  <c r="E226" i="5"/>
  <c r="E224" i="5"/>
  <c r="E222" i="5"/>
  <c r="E228" i="5"/>
  <c r="E225" i="5"/>
  <c r="E232" i="5"/>
  <c r="E233" i="5"/>
  <c r="E234" i="5"/>
  <c r="E230" i="5"/>
  <c r="E231" i="5"/>
  <c r="E235" i="5"/>
  <c r="E236" i="5"/>
  <c r="E239" i="5"/>
  <c r="E237" i="5"/>
  <c r="E238" i="5"/>
  <c r="E240" i="5"/>
  <c r="E241" i="5"/>
  <c r="E242" i="5"/>
  <c r="E243" i="5"/>
  <c r="E245" i="5"/>
  <c r="E246" i="5"/>
  <c r="E244" i="5"/>
  <c r="E248" i="5"/>
  <c r="E247" i="5"/>
  <c r="E249" i="5"/>
  <c r="E251" i="5"/>
  <c r="E250" i="5"/>
  <c r="E252" i="5"/>
  <c r="E253" i="5"/>
  <c r="E254" i="5"/>
  <c r="E255" i="5"/>
  <c r="E258" i="5"/>
  <c r="E256" i="5"/>
  <c r="E257" i="5"/>
  <c r="E259" i="5"/>
  <c r="E260" i="5"/>
  <c r="E262" i="5"/>
  <c r="E261" i="5"/>
  <c r="E263" i="5"/>
  <c r="E265" i="5"/>
  <c r="E264" i="5"/>
  <c r="E267" i="5"/>
  <c r="E266" i="5"/>
  <c r="E274" i="5"/>
  <c r="E269" i="5"/>
  <c r="E268" i="5"/>
  <c r="E275" i="5"/>
  <c r="E270" i="5"/>
  <c r="E273" i="5"/>
  <c r="E271" i="5"/>
  <c r="E272" i="5"/>
  <c r="E276" i="5"/>
  <c r="E277" i="5"/>
  <c r="E278" i="5"/>
  <c r="E280" i="5"/>
  <c r="E282" i="5"/>
  <c r="E279" i="5"/>
  <c r="E281" i="5"/>
  <c r="E288" i="5"/>
  <c r="E283" i="5"/>
  <c r="E289" i="5"/>
  <c r="E284" i="5"/>
  <c r="E285" i="5"/>
  <c r="E287" i="5"/>
  <c r="E286" i="5"/>
  <c r="E293" i="5"/>
  <c r="E292" i="5"/>
  <c r="E290" i="5"/>
  <c r="E291" i="5"/>
  <c r="E295" i="5"/>
  <c r="E297" i="5"/>
  <c r="E299" i="5"/>
  <c r="E294" i="5"/>
  <c r="E298" i="5"/>
  <c r="E296" i="5"/>
  <c r="E300" i="5"/>
  <c r="E302" i="5"/>
  <c r="E301" i="5"/>
  <c r="E306" i="5"/>
  <c r="E303" i="5"/>
  <c r="E304" i="5"/>
  <c r="E305" i="5"/>
  <c r="E307" i="5"/>
  <c r="E308" i="5"/>
  <c r="E315" i="5"/>
  <c r="E314" i="5"/>
  <c r="E317" i="5"/>
  <c r="E313" i="5"/>
  <c r="E316" i="5"/>
  <c r="E312" i="5"/>
  <c r="E309" i="5"/>
  <c r="E310" i="5"/>
  <c r="E311" i="5"/>
  <c r="E319" i="5"/>
  <c r="E318" i="5"/>
  <c r="E321" i="5"/>
  <c r="E320" i="5"/>
  <c r="E323" i="5"/>
  <c r="E322" i="5"/>
  <c r="E324" i="5"/>
  <c r="E325" i="5"/>
  <c r="E329" i="5"/>
  <c r="E330" i="5"/>
  <c r="E326" i="5"/>
  <c r="E328" i="5"/>
  <c r="E327" i="5"/>
  <c r="E332" i="5"/>
  <c r="E336" i="5"/>
  <c r="E335" i="5"/>
  <c r="E333" i="5"/>
  <c r="E334" i="5"/>
  <c r="E331" i="5"/>
  <c r="E337" i="5"/>
  <c r="E339" i="5"/>
  <c r="E338" i="5"/>
  <c r="E340" i="5"/>
  <c r="E341" i="5"/>
  <c r="E343" i="5"/>
  <c r="E342" i="5"/>
  <c r="E344" i="5"/>
  <c r="E345" i="5"/>
  <c r="E346" i="5"/>
  <c r="E347" i="5"/>
  <c r="E358" i="5"/>
  <c r="E349" i="5"/>
  <c r="E348" i="5"/>
  <c r="E353" i="5"/>
  <c r="E357" i="5"/>
  <c r="E351" i="5"/>
  <c r="E355" i="5"/>
  <c r="E350" i="5"/>
  <c r="E354" i="5"/>
  <c r="E352" i="5"/>
  <c r="E356" i="5"/>
  <c r="E364" i="5"/>
  <c r="E363" i="5"/>
  <c r="E360" i="5"/>
  <c r="E359" i="5"/>
  <c r="E362" i="5"/>
  <c r="E361" i="5"/>
  <c r="E366" i="5"/>
  <c r="E365" i="5"/>
  <c r="E368" i="5"/>
  <c r="E369" i="5"/>
  <c r="E367" i="5"/>
  <c r="E373" i="5"/>
  <c r="E374" i="5"/>
  <c r="E372" i="5"/>
  <c r="E375" i="5"/>
  <c r="E370" i="5"/>
  <c r="E371" i="5"/>
  <c r="E378" i="5"/>
  <c r="E376" i="5"/>
  <c r="E377" i="5"/>
  <c r="E379" i="5"/>
  <c r="E393" i="5"/>
  <c r="E392" i="5"/>
  <c r="E391" i="5"/>
  <c r="E387" i="5"/>
  <c r="E380" i="5"/>
  <c r="E386" i="5"/>
  <c r="E381" i="5"/>
  <c r="E389" i="5"/>
  <c r="E382" i="5"/>
  <c r="E388" i="5"/>
  <c r="E383" i="5"/>
  <c r="E390" i="5"/>
  <c r="E385" i="5"/>
  <c r="E384" i="5"/>
  <c r="E397" i="5"/>
  <c r="E401" i="5"/>
  <c r="E394" i="5"/>
  <c r="E400" i="5"/>
  <c r="E398" i="5"/>
  <c r="E396" i="5"/>
  <c r="E399" i="5"/>
  <c r="E395" i="5"/>
  <c r="E406" i="5"/>
  <c r="E403" i="5"/>
  <c r="E402" i="5"/>
  <c r="E404" i="5"/>
  <c r="E405" i="5"/>
  <c r="E407" i="5"/>
  <c r="E410" i="5"/>
  <c r="E408" i="5"/>
  <c r="E409" i="5"/>
  <c r="E411" i="5"/>
  <c r="E415" i="5"/>
  <c r="E414" i="5"/>
  <c r="E412" i="5"/>
  <c r="E413" i="5"/>
  <c r="E417" i="5"/>
  <c r="E416" i="5"/>
  <c r="E418" i="5"/>
  <c r="E425" i="5"/>
  <c r="E420" i="5"/>
  <c r="E423" i="5"/>
  <c r="E424" i="5"/>
  <c r="E422" i="5"/>
  <c r="E419" i="5"/>
  <c r="E421" i="5"/>
  <c r="E433" i="5"/>
  <c r="E426" i="5"/>
  <c r="E430" i="5"/>
  <c r="E432" i="5"/>
  <c r="E427" i="5"/>
  <c r="E428" i="5"/>
  <c r="E429" i="5"/>
  <c r="E431" i="5"/>
  <c r="E442" i="5"/>
  <c r="E434" i="5"/>
  <c r="E438" i="5"/>
  <c r="E439" i="5"/>
  <c r="E436" i="5"/>
  <c r="E440" i="5"/>
  <c r="E441" i="5"/>
  <c r="E437" i="5"/>
  <c r="E435" i="5"/>
  <c r="E443" i="5"/>
  <c r="E446" i="5"/>
  <c r="E445" i="5"/>
  <c r="E444" i="5"/>
  <c r="E448" i="5"/>
  <c r="E449" i="5"/>
  <c r="E450" i="5"/>
  <c r="E447" i="5"/>
  <c r="E451" i="5"/>
  <c r="E460" i="5"/>
  <c r="E453" i="5"/>
  <c r="E455" i="5"/>
  <c r="E458" i="5"/>
  <c r="E457" i="5"/>
  <c r="E454" i="5"/>
  <c r="E459" i="5"/>
  <c r="E456" i="5"/>
  <c r="E461" i="5"/>
  <c r="E463" i="5"/>
  <c r="E462" i="5"/>
  <c r="E465" i="5"/>
  <c r="E464" i="5"/>
  <c r="E467" i="5"/>
  <c r="E468" i="5"/>
  <c r="E466" i="5"/>
  <c r="E472" i="5"/>
  <c r="E471" i="5"/>
  <c r="E470" i="5"/>
  <c r="E469" i="5"/>
  <c r="E473" i="5"/>
  <c r="E490" i="5"/>
  <c r="E479" i="5"/>
  <c r="E484" i="5"/>
  <c r="E475" i="5"/>
  <c r="E483" i="5"/>
  <c r="E474" i="5"/>
  <c r="E488" i="5"/>
  <c r="E487" i="5"/>
  <c r="E482" i="5"/>
  <c r="E476" i="5"/>
  <c r="E481" i="5"/>
  <c r="E478" i="5"/>
  <c r="E477" i="5"/>
  <c r="E489" i="5"/>
  <c r="E485" i="5"/>
  <c r="E480" i="5"/>
  <c r="E486" i="5"/>
  <c r="E494" i="5"/>
  <c r="E493" i="5"/>
  <c r="E491" i="5"/>
  <c r="E492" i="5"/>
  <c r="E498" i="5"/>
  <c r="E496" i="5"/>
  <c r="E495" i="5"/>
  <c r="E497" i="5"/>
  <c r="E504" i="5"/>
  <c r="E503" i="5"/>
  <c r="E501" i="5"/>
  <c r="E499" i="5"/>
  <c r="E502" i="5"/>
  <c r="E500" i="5"/>
  <c r="E507" i="5"/>
  <c r="E511" i="5"/>
  <c r="E508" i="5"/>
  <c r="E509" i="5"/>
  <c r="E505" i="5"/>
  <c r="E510" i="5"/>
  <c r="E506" i="5"/>
  <c r="E512" i="5"/>
  <c r="E513" i="5"/>
  <c r="E514" i="5"/>
  <c r="E532" i="5"/>
  <c r="E525" i="5"/>
  <c r="E526" i="5"/>
  <c r="E520" i="5"/>
  <c r="E531" i="5"/>
  <c r="E528" i="5"/>
  <c r="E527" i="5"/>
  <c r="E515" i="5"/>
  <c r="E521" i="5"/>
  <c r="E516" i="5"/>
  <c r="E518" i="5"/>
  <c r="E523" i="5"/>
  <c r="E522" i="5"/>
  <c r="E519" i="5"/>
  <c r="E524" i="5"/>
  <c r="E517" i="5"/>
  <c r="E529" i="5"/>
  <c r="E530" i="5"/>
  <c r="E536" i="5"/>
  <c r="E533" i="5"/>
  <c r="E534" i="5"/>
  <c r="E535" i="5"/>
  <c r="E537" i="5"/>
  <c r="E538" i="5"/>
  <c r="E540" i="5"/>
  <c r="E539" i="5"/>
  <c r="E541" i="5"/>
  <c r="E543" i="5"/>
  <c r="E544" i="5"/>
  <c r="E546" i="5"/>
  <c r="E547" i="5"/>
  <c r="E545" i="5"/>
  <c r="E542" i="5"/>
  <c r="E551" i="5"/>
  <c r="E548" i="5"/>
  <c r="E549" i="5"/>
  <c r="E550" i="5"/>
  <c r="E552" i="5"/>
  <c r="E560" i="5"/>
  <c r="E555" i="5"/>
  <c r="E557" i="5"/>
  <c r="E558" i="5"/>
  <c r="E559" i="5"/>
  <c r="E561" i="5"/>
  <c r="E554" i="5"/>
  <c r="E556" i="5"/>
  <c r="E562" i="5"/>
  <c r="E553" i="5"/>
  <c r="E568" i="5"/>
  <c r="E569" i="5"/>
  <c r="E564" i="5"/>
  <c r="E565" i="5"/>
  <c r="E567" i="5"/>
  <c r="E563" i="5"/>
  <c r="E566" i="5"/>
  <c r="E574" i="5"/>
  <c r="E576" i="5"/>
  <c r="E571" i="5"/>
  <c r="E570" i="5"/>
  <c r="E575" i="5"/>
  <c r="E573" i="5"/>
  <c r="E572" i="5"/>
  <c r="E581" i="5"/>
  <c r="E580" i="5"/>
  <c r="E577" i="5"/>
  <c r="E578" i="5"/>
  <c r="E579" i="5"/>
  <c r="E582" i="5"/>
  <c r="E583" i="5"/>
  <c r="E594" i="5"/>
  <c r="E593" i="5"/>
  <c r="E590" i="5"/>
  <c r="E591" i="5"/>
  <c r="E588" i="5"/>
  <c r="E584" i="5"/>
  <c r="E595" i="5"/>
  <c r="E596" i="5"/>
  <c r="E587" i="5"/>
  <c r="E585" i="5"/>
  <c r="E589" i="5"/>
  <c r="E592" i="5"/>
  <c r="E586" i="5"/>
  <c r="E597" i="5"/>
  <c r="E598" i="5"/>
  <c r="E605" i="5"/>
  <c r="E601" i="5"/>
  <c r="E599" i="5"/>
  <c r="E600" i="5"/>
  <c r="E602" i="5"/>
  <c r="E603" i="5"/>
  <c r="E604" i="5"/>
  <c r="E606" i="5"/>
  <c r="E607" i="5"/>
  <c r="E609" i="5"/>
  <c r="E608" i="5"/>
  <c r="E610" i="5"/>
  <c r="E611" i="5"/>
  <c r="E613" i="5"/>
  <c r="E615" i="5"/>
  <c r="E614" i="5"/>
  <c r="E618" i="5"/>
  <c r="E619" i="5"/>
  <c r="E616" i="5"/>
  <c r="E617" i="5"/>
  <c r="E630" i="5"/>
  <c r="E625" i="5"/>
  <c r="E627" i="5"/>
  <c r="E624" i="5"/>
  <c r="E622" i="5"/>
  <c r="E623" i="5"/>
  <c r="E626" i="5"/>
  <c r="E628" i="5"/>
  <c r="E621" i="5"/>
  <c r="E629" i="5"/>
  <c r="E631" i="5"/>
  <c r="E634" i="5"/>
  <c r="E633" i="5"/>
  <c r="E632" i="5"/>
  <c r="E635" i="5"/>
  <c r="E637" i="5"/>
  <c r="E640" i="5"/>
  <c r="E641" i="5"/>
  <c r="E639" i="5"/>
  <c r="E638" i="5"/>
  <c r="E643" i="5"/>
  <c r="E644" i="5"/>
  <c r="E645" i="5"/>
  <c r="E646" i="5"/>
  <c r="E647" i="5"/>
  <c r="E654" i="5"/>
  <c r="E652" i="5"/>
  <c r="E653" i="5"/>
  <c r="E650" i="5"/>
  <c r="E651" i="5"/>
  <c r="E648" i="5"/>
  <c r="E649" i="5"/>
  <c r="E655" i="5"/>
  <c r="E660" i="5"/>
  <c r="E663" i="5"/>
  <c r="E664" i="5"/>
  <c r="E668" i="5"/>
  <c r="E659" i="5"/>
  <c r="E658" i="5"/>
  <c r="E665" i="5"/>
  <c r="E662" i="5"/>
  <c r="E661" i="5"/>
  <c r="E666" i="5"/>
  <c r="E667" i="5"/>
  <c r="E672" i="5"/>
  <c r="E669" i="5"/>
  <c r="E673" i="5"/>
  <c r="E670" i="5"/>
  <c r="E674" i="5"/>
  <c r="E671" i="5"/>
  <c r="E675" i="5"/>
  <c r="E680" i="5"/>
  <c r="E677" i="5"/>
  <c r="E681" i="5"/>
  <c r="E676" i="5"/>
  <c r="E678" i="5"/>
  <c r="E679" i="5"/>
  <c r="E682" i="5"/>
  <c r="E685" i="5"/>
  <c r="E683" i="5"/>
  <c r="E686" i="5"/>
  <c r="E684" i="5"/>
  <c r="E689" i="5"/>
  <c r="E687" i="5"/>
  <c r="E688" i="5"/>
  <c r="E693" i="5"/>
  <c r="E691" i="5"/>
  <c r="E692" i="5"/>
  <c r="E694" i="5"/>
  <c r="E697" i="5"/>
  <c r="E698" i="5"/>
  <c r="E696" i="5"/>
  <c r="E695" i="5"/>
  <c r="E702" i="5"/>
  <c r="E709" i="5"/>
  <c r="E699" i="5"/>
  <c r="E700" i="5"/>
  <c r="E701" i="5"/>
  <c r="E707" i="5"/>
  <c r="E708" i="5"/>
  <c r="E703" i="5"/>
  <c r="E706" i="5"/>
  <c r="E704" i="5"/>
  <c r="E705" i="5"/>
  <c r="E710" i="5"/>
  <c r="E712" i="5"/>
  <c r="E713" i="5"/>
  <c r="E714" i="5"/>
  <c r="E715" i="5"/>
  <c r="E711" i="5"/>
  <c r="E716" i="5"/>
  <c r="E717" i="5"/>
  <c r="E721" i="5"/>
  <c r="E720" i="5"/>
  <c r="E723" i="5"/>
  <c r="E719" i="5"/>
  <c r="E718" i="5"/>
  <c r="E722" i="5"/>
  <c r="E724" i="5"/>
  <c r="E725" i="5"/>
  <c r="E726" i="5"/>
  <c r="E727" i="5"/>
  <c r="E728" i="5"/>
  <c r="E734" i="5"/>
  <c r="E612" i="5"/>
  <c r="E620" i="5"/>
  <c r="E636" i="5"/>
  <c r="E642" i="5"/>
  <c r="E656" i="5"/>
  <c r="E657" i="5"/>
  <c r="E690" i="5"/>
  <c r="L9" i="11" l="1"/>
  <c r="M9" i="11"/>
  <c r="N9" i="11"/>
  <c r="E9" i="11"/>
  <c r="F9" i="11"/>
  <c r="G9" i="11"/>
  <c r="H9" i="11"/>
  <c r="I9" i="11"/>
  <c r="J9" i="11"/>
  <c r="K9" i="11"/>
  <c r="D9" i="11"/>
  <c r="C10" i="11"/>
  <c r="E12" i="11"/>
  <c r="F12" i="11"/>
  <c r="G12" i="11"/>
  <c r="H12" i="11"/>
  <c r="I12" i="11"/>
  <c r="J12" i="11"/>
  <c r="K12" i="11"/>
  <c r="L12" i="11"/>
  <c r="M12" i="11"/>
  <c r="N12" i="11"/>
  <c r="D12" i="11"/>
  <c r="C12" i="11"/>
  <c r="J11" i="11"/>
  <c r="E11" i="11"/>
  <c r="F11" i="11"/>
  <c r="G11" i="11"/>
  <c r="H11" i="11"/>
  <c r="K11" i="11"/>
  <c r="L11" i="11"/>
  <c r="M11" i="11"/>
  <c r="N11" i="11"/>
  <c r="E10" i="11"/>
  <c r="F10" i="11"/>
  <c r="G10" i="11"/>
  <c r="H10" i="11"/>
  <c r="I10" i="11"/>
  <c r="J10" i="11"/>
  <c r="K10" i="11"/>
  <c r="L10" i="11"/>
  <c r="M10" i="11"/>
  <c r="N10" i="11"/>
  <c r="D10" i="11"/>
  <c r="D11" i="11"/>
  <c r="C11" i="11"/>
  <c r="K30" i="10"/>
  <c r="E146" i="10"/>
  <c r="G146" i="10"/>
  <c r="G19" i="8" l="1"/>
  <c r="H19" i="8"/>
  <c r="G16" i="8" l="1"/>
  <c r="H16" i="8"/>
  <c r="G17" i="8"/>
  <c r="H17" i="8"/>
  <c r="G18" i="8"/>
  <c r="H18" i="8"/>
  <c r="H15" i="8"/>
  <c r="G15" i="8"/>
  <c r="K8" i="8"/>
  <c r="L8" i="8"/>
  <c r="K9" i="8"/>
  <c r="L9" i="8"/>
  <c r="K10" i="8"/>
  <c r="L10" i="8"/>
  <c r="K11" i="8"/>
  <c r="L11" i="8"/>
  <c r="K12" i="8"/>
  <c r="L12" i="8"/>
  <c r="K13" i="8"/>
  <c r="L13" i="8"/>
  <c r="K14" i="8"/>
  <c r="L14" i="8"/>
  <c r="K15" i="8"/>
  <c r="L15" i="8"/>
  <c r="K16" i="8"/>
  <c r="L16" i="8"/>
  <c r="K17" i="8"/>
  <c r="L17" i="8"/>
  <c r="K18" i="8"/>
  <c r="L18" i="8"/>
  <c r="K19" i="8"/>
  <c r="L19" i="8"/>
  <c r="L7" i="8"/>
  <c r="K7" i="8"/>
  <c r="G11" i="8"/>
  <c r="H11" i="8"/>
  <c r="G12" i="8"/>
  <c r="H12" i="8"/>
  <c r="G8" i="8"/>
  <c r="H8" i="8"/>
  <c r="G9" i="8"/>
  <c r="H9" i="8"/>
  <c r="G10" i="8"/>
  <c r="H10" i="8"/>
  <c r="H7" i="8"/>
  <c r="G7" i="8"/>
  <c r="I7" i="8" l="1"/>
  <c r="I18" i="8"/>
  <c r="M7" i="8"/>
  <c r="I8" i="8"/>
  <c r="I19" i="8"/>
  <c r="I15" i="8"/>
  <c r="I17" i="8"/>
  <c r="I16" i="8"/>
  <c r="I12" i="8"/>
  <c r="M18" i="8"/>
  <c r="M14" i="8"/>
  <c r="M10" i="8"/>
  <c r="M16" i="8"/>
  <c r="M8" i="8"/>
  <c r="M12" i="8"/>
  <c r="M15" i="8"/>
  <c r="M13" i="8"/>
  <c r="M9" i="8"/>
  <c r="M17" i="8"/>
  <c r="I10" i="8"/>
  <c r="I11" i="8"/>
  <c r="M11" i="8"/>
  <c r="M19" i="8"/>
  <c r="I9" i="8"/>
</calcChain>
</file>

<file path=xl/sharedStrings.xml><?xml version="1.0" encoding="utf-8"?>
<sst xmlns="http://schemas.openxmlformats.org/spreadsheetml/2006/main" count="1574" uniqueCount="255">
  <si>
    <t>Date</t>
  </si>
  <si>
    <t>Description</t>
  </si>
  <si>
    <t>Amount</t>
  </si>
  <si>
    <t>Sub Category</t>
  </si>
  <si>
    <t>Category</t>
  </si>
  <si>
    <t>Venture</t>
  </si>
  <si>
    <t>Home Supplies</t>
  </si>
  <si>
    <t>Gifts</t>
  </si>
  <si>
    <t>Dog Food</t>
  </si>
  <si>
    <t>Clothes</t>
  </si>
  <si>
    <t>Exercise</t>
  </si>
  <si>
    <t>Subscriptions</t>
  </si>
  <si>
    <t>Groceries</t>
  </si>
  <si>
    <t>Car fuel</t>
  </si>
  <si>
    <t>Dog toys/treats</t>
  </si>
  <si>
    <t>Medicine</t>
  </si>
  <si>
    <t>Alcohol</t>
  </si>
  <si>
    <t>Phone</t>
  </si>
  <si>
    <t>Pharmacy</t>
  </si>
  <si>
    <t>Dog Insurance</t>
  </si>
  <si>
    <t>Salon</t>
  </si>
  <si>
    <t>Entertainment</t>
  </si>
  <si>
    <t>Books</t>
  </si>
  <si>
    <t>Doctor</t>
  </si>
  <si>
    <t>Furnishings</t>
  </si>
  <si>
    <t>Total</t>
  </si>
  <si>
    <t>Coffee</t>
  </si>
  <si>
    <t>Dogs Accessories</t>
  </si>
  <si>
    <t>House Maintenance</t>
  </si>
  <si>
    <t>Bar</t>
  </si>
  <si>
    <t>Car loan</t>
  </si>
  <si>
    <t>Snacks</t>
  </si>
  <si>
    <t>Restaurant</t>
  </si>
  <si>
    <t>Home Improvement</t>
  </si>
  <si>
    <t>TorresEuropa</t>
  </si>
  <si>
    <t>Water/Electricity</t>
  </si>
  <si>
    <t>Pest Control</t>
  </si>
  <si>
    <t>Upgrade</t>
  </si>
  <si>
    <t>Simplisafe</t>
  </si>
  <si>
    <t>Rent</t>
  </si>
  <si>
    <t>Tolls</t>
  </si>
  <si>
    <t>Games</t>
  </si>
  <si>
    <t>Veterinary</t>
  </si>
  <si>
    <t>Car Repair</t>
  </si>
  <si>
    <t>Tech</t>
  </si>
  <si>
    <t>Moving</t>
  </si>
  <si>
    <t>Transport</t>
  </si>
  <si>
    <t>Therapy</t>
  </si>
  <si>
    <t>Parking</t>
  </si>
  <si>
    <t>Taxi/Metro</t>
  </si>
  <si>
    <t>Haircut</t>
  </si>
  <si>
    <t>Car Tax</t>
  </si>
  <si>
    <t>Taxes</t>
  </si>
  <si>
    <t>Argentina</t>
  </si>
  <si>
    <t>Pasaporte</t>
  </si>
  <si>
    <t>Money Exchange</t>
  </si>
  <si>
    <t>Delivery</t>
  </si>
  <si>
    <t>St Louis</t>
  </si>
  <si>
    <t>PC</t>
  </si>
  <si>
    <t>Dentist</t>
  </si>
  <si>
    <t>Ticket</t>
  </si>
  <si>
    <t>Flight</t>
  </si>
  <si>
    <t>Green Card</t>
  </si>
  <si>
    <t>SubCategory</t>
  </si>
  <si>
    <t>Discretionary</t>
  </si>
  <si>
    <t>Learning</t>
  </si>
  <si>
    <t>Dining Out</t>
  </si>
  <si>
    <t>Medical</t>
  </si>
  <si>
    <t>Living Expenses</t>
  </si>
  <si>
    <t>DL</t>
  </si>
  <si>
    <t>Government</t>
  </si>
  <si>
    <t>Dogs</t>
  </si>
  <si>
    <t>Donation</t>
  </si>
  <si>
    <t>Charity</t>
  </si>
  <si>
    <t>Health</t>
  </si>
  <si>
    <t>Travel</t>
  </si>
  <si>
    <t>Home</t>
  </si>
  <si>
    <t>Beauty</t>
  </si>
  <si>
    <t>Insurance</t>
  </si>
  <si>
    <t>MakeUp</t>
  </si>
  <si>
    <t>Venezuela</t>
  </si>
  <si>
    <t>Debt</t>
  </si>
  <si>
    <t>Suma de Amount</t>
  </si>
  <si>
    <t>July</t>
  </si>
  <si>
    <t>August</t>
  </si>
  <si>
    <t>September</t>
  </si>
  <si>
    <t>Savings</t>
  </si>
  <si>
    <t>Egresos</t>
  </si>
  <si>
    <t>Monto</t>
  </si>
  <si>
    <t>Grafico</t>
  </si>
  <si>
    <t>October</t>
  </si>
  <si>
    <t>Etiquetas de fila</t>
  </si>
  <si>
    <t>Total general</t>
  </si>
  <si>
    <t>November</t>
  </si>
  <si>
    <t>Navidad</t>
  </si>
  <si>
    <t>Grove</t>
  </si>
  <si>
    <t>December</t>
  </si>
  <si>
    <t>Spain</t>
  </si>
  <si>
    <t>Atlanta</t>
  </si>
  <si>
    <t>Mexico</t>
  </si>
  <si>
    <t>Taxi</t>
  </si>
  <si>
    <t xml:space="preserve">CUAP </t>
  </si>
  <si>
    <t>Farmacia Laguna</t>
  </si>
  <si>
    <t>San Pau</t>
  </si>
  <si>
    <t>Vending</t>
  </si>
  <si>
    <t>Condis</t>
  </si>
  <si>
    <t>Supermercat</t>
  </si>
  <si>
    <t>Glovo</t>
  </si>
  <si>
    <t>January</t>
  </si>
  <si>
    <t>March</t>
  </si>
  <si>
    <t>April</t>
  </si>
  <si>
    <t>May</t>
  </si>
  <si>
    <t>June</t>
  </si>
  <si>
    <t>Birthday</t>
  </si>
  <si>
    <t>Studen Loan</t>
  </si>
  <si>
    <t>Events</t>
  </si>
  <si>
    <t xml:space="preserve">Studies </t>
  </si>
  <si>
    <t>Uber a Barcelona Sans</t>
  </si>
  <si>
    <t>Café del Tren</t>
  </si>
  <si>
    <t>TORRENT L OLLA</t>
  </si>
  <si>
    <t>Farmacia Recasens</t>
  </si>
  <si>
    <t>Expurbieta</t>
  </si>
  <si>
    <t>Organic</t>
  </si>
  <si>
    <t>La Bodega de Donostarria</t>
  </si>
  <si>
    <t>Itakate</t>
  </si>
  <si>
    <t>Bar Ambrosio</t>
  </si>
  <si>
    <t>Bar La Plata</t>
  </si>
  <si>
    <t>NAP Donostia</t>
  </si>
  <si>
    <t>Expurbieta2</t>
  </si>
  <si>
    <t>Smooy</t>
  </si>
  <si>
    <t>Ogi Berri</t>
  </si>
  <si>
    <t>Zara - Regalo Nico</t>
  </si>
  <si>
    <t>S.Telmo Museoa</t>
  </si>
  <si>
    <t>La Issla</t>
  </si>
  <si>
    <t>Alboka Artesania</t>
  </si>
  <si>
    <t>Bar Eniope</t>
  </si>
  <si>
    <t>Gelateria</t>
  </si>
  <si>
    <t>Mango</t>
  </si>
  <si>
    <t>Estanco Urbieta</t>
  </si>
  <si>
    <t>Atubola</t>
  </si>
  <si>
    <t>Tahona La Zurriola</t>
  </si>
  <si>
    <t>Mala Gisona</t>
  </si>
  <si>
    <t>Goxo Maitia</t>
  </si>
  <si>
    <t>Uber Biarritz</t>
  </si>
  <si>
    <t>Le Ble Noir</t>
  </si>
  <si>
    <t>Milkwaukee Café</t>
  </si>
  <si>
    <t>Flixbus</t>
  </si>
  <si>
    <t>La Table de Michel</t>
  </si>
  <si>
    <t>Le Puit D Amour</t>
  </si>
  <si>
    <t>Marcel Biarrtiz</t>
  </si>
  <si>
    <t>Patagonia Gastro Bar</t>
  </si>
  <si>
    <t>Hotel Arrizul</t>
  </si>
  <si>
    <t>Bocadillos Oink</t>
  </si>
  <si>
    <t>El Café del Tren</t>
  </si>
  <si>
    <t>100 Montaditos La Latina</t>
  </si>
  <si>
    <t>Express La Latina</t>
  </si>
  <si>
    <t>100 M Atocha</t>
  </si>
  <si>
    <t>LLAOLLAO</t>
  </si>
  <si>
    <t>Metro Madrid</t>
  </si>
  <si>
    <t>Decathlon</t>
  </si>
  <si>
    <t>100 Montaditos</t>
  </si>
  <si>
    <t>El Perro de Pavlov</t>
  </si>
  <si>
    <t>Leclerc Valdemoro</t>
  </si>
  <si>
    <t>Petit Caprice</t>
  </si>
  <si>
    <t>Pastora</t>
  </si>
  <si>
    <t>Slow</t>
  </si>
  <si>
    <t>El Corte Ingles</t>
  </si>
  <si>
    <t>Re-Read Tirso de Molina</t>
  </si>
  <si>
    <t>Alvaro Moreno</t>
  </si>
  <si>
    <t>ozo italian food</t>
  </si>
  <si>
    <t xml:space="preserve">zara </t>
  </si>
  <si>
    <t>Super Diamak</t>
  </si>
  <si>
    <t>Primark</t>
  </si>
  <si>
    <t>Alchemy</t>
  </si>
  <si>
    <t>Sfera</t>
  </si>
  <si>
    <t>Dolce Fina</t>
  </si>
  <si>
    <t>Thyssen</t>
  </si>
  <si>
    <t>Souvenirs</t>
  </si>
  <si>
    <t>Farmacia La Latina</t>
  </si>
  <si>
    <t>Express Ctoledo</t>
  </si>
  <si>
    <t>Watts Cantina</t>
  </si>
  <si>
    <t>Mistura</t>
  </si>
  <si>
    <t>Faro de Moncloa</t>
  </si>
  <si>
    <t>La Casa Del Bacalao</t>
  </si>
  <si>
    <t>Zara</t>
  </si>
  <si>
    <t>Nem Nem</t>
  </si>
  <si>
    <t>La Capricciosa</t>
  </si>
  <si>
    <t>Panisimo</t>
  </si>
  <si>
    <t>Global Blue Tax Free</t>
  </si>
  <si>
    <t>Iberia</t>
  </si>
  <si>
    <t>Spain Tickets</t>
  </si>
  <si>
    <t>AirBnb Madrid</t>
  </si>
  <si>
    <t>Hotel San Seb</t>
  </si>
  <si>
    <t>Train San Seb-Madrid</t>
  </si>
  <si>
    <t>Train Madrid-Barcelona</t>
  </si>
  <si>
    <t>Train Brcelona-San Seb</t>
  </si>
  <si>
    <t>Uber</t>
  </si>
  <si>
    <t>AA Seats</t>
  </si>
  <si>
    <t>AA Bag</t>
  </si>
  <si>
    <t>Baño</t>
  </si>
  <si>
    <t>Airalo</t>
  </si>
  <si>
    <t>Subte Aero</t>
  </si>
  <si>
    <t>Metro Barcelona</t>
  </si>
  <si>
    <t>Furnos</t>
  </si>
  <si>
    <t>Casa Igor</t>
  </si>
  <si>
    <t>Tapeo</t>
  </si>
  <si>
    <t>Atelier Libros</t>
  </si>
  <si>
    <t>The Barberist</t>
  </si>
  <si>
    <t>La Papa</t>
  </si>
  <si>
    <t xml:space="preserve">Raco Trampoli </t>
  </si>
  <si>
    <t>Kriim</t>
  </si>
  <si>
    <t>Bornisimo</t>
  </si>
  <si>
    <t>Asuncion Matilde</t>
  </si>
  <si>
    <t>AO TORRENT L OLLA</t>
  </si>
  <si>
    <t>TIGER BARCELONA</t>
  </si>
  <si>
    <t>LEOPARDO LEOPARDI</t>
  </si>
  <si>
    <t>KINA CHOCOLATES</t>
  </si>
  <si>
    <t>CONDIS</t>
  </si>
  <si>
    <t>OZ BAKERY</t>
  </si>
  <si>
    <t xml:space="preserve">RENFE </t>
  </si>
  <si>
    <t>Museo BARCA</t>
  </si>
  <si>
    <t>Slowmov</t>
  </si>
  <si>
    <t>Cal Blay Camp Nou</t>
  </si>
  <si>
    <t>Tio Papelon</t>
  </si>
  <si>
    <t>Barca Store</t>
  </si>
  <si>
    <t>Syra Coffee</t>
  </si>
  <si>
    <t>Magic Memories FCB</t>
  </si>
  <si>
    <t>Columna5</t>
  </si>
  <si>
    <t>Columna6</t>
  </si>
  <si>
    <t>Hotel</t>
  </si>
  <si>
    <t>Hospital</t>
  </si>
  <si>
    <t>Boletos</t>
  </si>
  <si>
    <t>Ropa</t>
  </si>
  <si>
    <t>Turismo</t>
  </si>
  <si>
    <t>Comida</t>
  </si>
  <si>
    <t>Corte Pelo</t>
  </si>
  <si>
    <t>Libros</t>
  </si>
  <si>
    <t>Internet</t>
  </si>
  <si>
    <t>Tax</t>
  </si>
  <si>
    <t>Categoria</t>
  </si>
  <si>
    <t>Discover</t>
  </si>
  <si>
    <t>Las Vegas</t>
  </si>
  <si>
    <t>February</t>
  </si>
  <si>
    <t>Miami</t>
  </si>
  <si>
    <t>Acorn</t>
  </si>
  <si>
    <t>Best Buy</t>
  </si>
  <si>
    <t>167.76</t>
  </si>
  <si>
    <t>Washington</t>
  </si>
  <si>
    <t>Colorado</t>
  </si>
  <si>
    <t>Oaklahoma</t>
  </si>
  <si>
    <t>Chile</t>
  </si>
  <si>
    <t>Austin</t>
  </si>
  <si>
    <t>Canada</t>
  </si>
  <si>
    <t>Chicago</t>
  </si>
  <si>
    <t>San Antonio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</si>
</sst>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quot;$&quot;* #,##0.00_);_(&quot;$&quot;* \(#,##0.00\);_(&quot;$&quot;* &quot;-&quot;??_);_(@_)"/>
    <numFmt numFmtId="166" formatCode="&quot;$&quot;#,##0.00"/>
    <numFmt numFmtId="167" formatCode="dd/mm/yyyy;@"/>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i/>
      <sz val="11"/>
      <color theme="1"/>
      <name val="Calibri"/>
      <family val="2"/>
      <scheme val="minor"/>
    </font>
    <font>
      <sz val="11"/>
      <color theme="6" tint="-0.249977111117893"/>
      <name val="Playbill"/>
      <family val="5"/>
    </font>
    <font>
      <u/>
      <sz val="11"/>
      <name val="Calibri"/>
      <family val="2"/>
      <scheme val="minor"/>
    </font>
  </fonts>
  <fills count="5">
    <fill>
      <patternFill patternType="none"/>
    </fill>
    <fill>
      <patternFill patternType="gray125"/>
    </fill>
    <fill>
      <patternFill patternType="solid">
        <fgColor theme="1"/>
        <bgColor theme="1"/>
      </patternFill>
    </fill>
    <fill>
      <patternFill patternType="solid">
        <fgColor theme="0" tint="-0.14999847407452621"/>
        <bgColor indexed="64"/>
      </patternFill>
    </fill>
    <fill>
      <patternFill patternType="solid">
        <fgColor theme="7" tint="0.39997558519241921"/>
        <bgColor indexed="64"/>
      </patternFill>
    </fill>
  </fills>
  <borders count="8">
    <border>
      <left/>
      <right/>
      <top/>
      <bottom/>
      <diagonal/>
    </border>
    <border>
      <left/>
      <right/>
      <top style="thin">
        <color theme="1"/>
      </top>
      <bottom/>
      <diagonal/>
    </border>
    <border>
      <left/>
      <right/>
      <top/>
      <bottom style="thin">
        <color indexed="64"/>
      </bottom>
      <diagonal/>
    </border>
    <border>
      <left/>
      <right/>
      <top style="thin">
        <color theme="1"/>
      </top>
      <bottom style="thin">
        <color theme="1"/>
      </bottom>
      <diagonal/>
    </border>
    <border>
      <left/>
      <right style="thin">
        <color theme="1"/>
      </right>
      <top style="thin">
        <color theme="1"/>
      </top>
      <bottom style="thin">
        <color theme="1"/>
      </bottom>
      <diagonal/>
    </border>
    <border>
      <left/>
      <right/>
      <top/>
      <bottom style="thin">
        <color theme="1"/>
      </bottom>
      <diagonal/>
    </border>
    <border>
      <left/>
      <right style="thin">
        <color theme="1"/>
      </right>
      <top/>
      <bottom style="thin">
        <color theme="1"/>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35">
    <xf numFmtId="0" fontId="0" fillId="0" borderId="0" xfId="0"/>
    <xf numFmtId="0" fontId="0" fillId="0" borderId="0" xfId="0" applyAlignment="1">
      <alignment horizontal="left"/>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0" fillId="0" borderId="0" xfId="0" pivotButton="1"/>
    <xf numFmtId="0" fontId="4" fillId="0" borderId="0" xfId="0" applyFont="1" applyAlignment="1">
      <alignment horizontal="left" vertical="center"/>
    </xf>
    <xf numFmtId="165" fontId="0" fillId="0" borderId="0" xfId="0" applyNumberFormat="1"/>
    <xf numFmtId="0" fontId="7" fillId="3" borderId="2" xfId="0" applyFont="1" applyFill="1" applyBorder="1"/>
    <xf numFmtId="0" fontId="8" fillId="3" borderId="0" xfId="0" applyFont="1" applyFill="1"/>
    <xf numFmtId="165" fontId="7" fillId="3" borderId="2" xfId="0" applyNumberFormat="1" applyFont="1" applyFill="1" applyBorder="1"/>
    <xf numFmtId="0" fontId="5" fillId="0" borderId="0" xfId="0" applyFont="1" applyAlignment="1">
      <alignment horizontal="center" vertical="center"/>
    </xf>
    <xf numFmtId="167" fontId="5" fillId="0" borderId="0" xfId="0" applyNumberFormat="1" applyFont="1" applyAlignment="1">
      <alignment horizontal="center"/>
    </xf>
    <xf numFmtId="166" fontId="5" fillId="0" borderId="0" xfId="0" applyNumberFormat="1" applyFont="1" applyAlignment="1">
      <alignment horizontal="center" vertical="center"/>
    </xf>
    <xf numFmtId="167" fontId="5" fillId="0" borderId="3" xfId="0" applyNumberFormat="1" applyFont="1" applyBorder="1" applyAlignment="1">
      <alignment horizontal="center"/>
    </xf>
    <xf numFmtId="0" fontId="5" fillId="0" borderId="3" xfId="0" applyFont="1" applyBorder="1" applyAlignment="1">
      <alignment horizontal="center"/>
    </xf>
    <xf numFmtId="166"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67" fontId="5" fillId="0" borderId="1" xfId="0" applyNumberFormat="1" applyFont="1" applyBorder="1" applyAlignment="1">
      <alignment horizontal="center"/>
    </xf>
    <xf numFmtId="0" fontId="5" fillId="0" borderId="1" xfId="0" applyFont="1" applyBorder="1" applyAlignment="1">
      <alignment horizontal="center"/>
    </xf>
    <xf numFmtId="166" fontId="5" fillId="0" borderId="1" xfId="0" applyNumberFormat="1" applyFont="1" applyBorder="1" applyAlignment="1">
      <alignment horizontal="center" vertical="center"/>
    </xf>
    <xf numFmtId="0" fontId="5" fillId="0" borderId="1" xfId="0" applyFont="1" applyBorder="1" applyAlignment="1">
      <alignment horizontal="center" vertical="center"/>
    </xf>
    <xf numFmtId="167" fontId="4" fillId="0" borderId="5" xfId="0" applyNumberFormat="1" applyFont="1" applyBorder="1" applyAlignment="1">
      <alignment horizontal="center"/>
    </xf>
    <xf numFmtId="0" fontId="4" fillId="0" borderId="5" xfId="0" applyFont="1" applyBorder="1" applyAlignment="1">
      <alignment horizontal="center"/>
    </xf>
    <xf numFmtId="166"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0" fillId="4" borderId="7" xfId="0" applyFill="1" applyBorder="1"/>
    <xf numFmtId="164" fontId="0" fillId="0" borderId="7" xfId="1" applyNumberFormat="1" applyFont="1" applyBorder="1"/>
    <xf numFmtId="164" fontId="0" fillId="0" borderId="7" xfId="0" applyNumberFormat="1" applyBorder="1"/>
    <xf numFmtId="0" fontId="9" fillId="0" borderId="0" xfId="0" applyFont="1" applyAlignment="1">
      <alignment horizontal="center" vertical="center"/>
    </xf>
    <xf numFmtId="0" fontId="2" fillId="2" borderId="0" xfId="0" applyFont="1" applyFill="1" applyAlignment="1">
      <alignment horizontal="center"/>
    </xf>
  </cellXfs>
  <cellStyles count="3">
    <cellStyle name="Moneda 2" xfId="2" xr:uid="{0287299F-D416-4C54-BEC3-0EB026A95A2A}"/>
    <cellStyle name="Normal" xfId="0" builtinId="0"/>
    <cellStyle name="Percent" xfId="1" builtinId="5"/>
  </cellStyles>
  <dxfs count="32">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1"/>
        <color auto="1"/>
        <name val="Calibri"/>
        <family val="2"/>
        <scheme val="minor"/>
      </font>
      <numFmt numFmtId="166" formatCode="&quot;$&quot;#,##0.00"/>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auto="1"/>
        <name val="Calibri"/>
        <family val="2"/>
        <scheme val="minor"/>
      </font>
      <numFmt numFmtId="166" formatCode="&quot;$&quot;#,##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auto="1"/>
        <name val="Calibri"/>
        <family val="2"/>
        <scheme val="minor"/>
      </font>
      <numFmt numFmtId="167" formatCode="dd/mm/yyyy;@"/>
      <fill>
        <patternFill patternType="none">
          <fgColor indexed="64"/>
          <bgColor auto="1"/>
        </patternFill>
      </fill>
      <alignment horizontal="center" vertical="bottom" textRotation="0" wrapText="0" indent="0" justifyLastLine="0" shrinkToFit="0" readingOrder="0"/>
      <border diagonalUp="0" diagonalDown="0" outline="0">
        <left/>
        <right/>
        <top style="thin">
          <color theme="1"/>
        </top>
        <bottom style="thin">
          <color theme="1"/>
        </bottom>
      </border>
    </dxf>
    <dxf>
      <border outline="0">
        <top style="thin">
          <color theme="1"/>
        </top>
      </border>
    </dxf>
    <dxf>
      <fill>
        <patternFill patternType="none">
          <fgColor indexed="64"/>
          <bgColor auto="1"/>
        </patternFill>
      </fill>
    </dxf>
    <dxf>
      <border outline="0">
        <left style="thin">
          <color theme="1"/>
        </left>
        <top style="thin">
          <color theme="1"/>
        </top>
        <bottom style="thin">
          <color theme="1"/>
        </bottom>
      </border>
    </dxf>
    <dxf>
      <fill>
        <patternFill patternType="none">
          <fgColor indexed="64"/>
          <bgColor auto="1"/>
        </patternFill>
      </fill>
    </dxf>
    <dxf>
      <border outline="0">
        <bottom style="thin">
          <color theme="1"/>
        </bottom>
      </border>
    </dxf>
    <dxf>
      <font>
        <strike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1"/>
        </top>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6" formatCode="&quot;$&quot;#,##0.00"/>
      <alignment horizontal="center" vertical="center" textRotation="0" wrapText="0" indent="0" justifyLastLine="0" shrinkToFit="0" readingOrder="0"/>
    </dxf>
    <dxf>
      <font>
        <strike val="0"/>
        <outline val="0"/>
        <shadow val="0"/>
        <u val="none"/>
        <vertAlign val="baseline"/>
        <sz val="11"/>
        <color auto="1"/>
        <name val="Calibri"/>
        <family val="2"/>
        <scheme val="minor"/>
      </font>
      <numFmt numFmtId="166" formatCode="&quot;$&quot;#,##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dxf>
    <dxf>
      <font>
        <strike val="0"/>
        <outline val="0"/>
        <shadow val="0"/>
        <u val="none"/>
        <vertAlign val="baseline"/>
        <sz val="11"/>
        <color auto="1"/>
        <name val="Calibri"/>
        <family val="2"/>
        <scheme val="minor"/>
      </font>
      <numFmt numFmtId="167" formatCode="dd/mm/yyyy;@"/>
      <fill>
        <patternFill patternType="none">
          <fgColor indexed="64"/>
          <bgColor auto="1"/>
        </patternFill>
      </fill>
      <alignment horizontal="center" vertical="bottom" textRotation="0" wrapText="0" indent="0" justifyLastLine="0" shrinkToFit="0" readingOrder="0"/>
    </dxf>
    <dxf>
      <alignment horizontal="center"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theme="0"/>
        <name val="Calibri"/>
        <family val="2"/>
        <scheme val="minor"/>
      </font>
      <fill>
        <patternFill patternType="none">
          <fgColor indexed="64"/>
          <bgColor auto="1"/>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6"/>
              <c:pt idx="0">
                <c:v>Living Expenses</c:v>
              </c:pt>
              <c:pt idx="1">
                <c:v>Discretionary</c:v>
              </c:pt>
              <c:pt idx="2">
                <c:v>Debt</c:v>
              </c:pt>
              <c:pt idx="3">
                <c:v>Medical</c:v>
              </c:pt>
              <c:pt idx="4">
                <c:v>Transport</c:v>
              </c:pt>
              <c:pt idx="5">
                <c:v>Home</c:v>
              </c:pt>
            </c:strLit>
          </c:cat>
          <c:val>
            <c:numLit>
              <c:formatCode>General</c:formatCode>
              <c:ptCount val="6"/>
              <c:pt idx="0">
                <c:v>3711.5699999999997</c:v>
              </c:pt>
              <c:pt idx="1">
                <c:v>1498.64</c:v>
              </c:pt>
              <c:pt idx="2">
                <c:v>1229.7299999999998</c:v>
              </c:pt>
              <c:pt idx="3">
                <c:v>660.58</c:v>
              </c:pt>
              <c:pt idx="4">
                <c:v>479.14</c:v>
              </c:pt>
              <c:pt idx="5">
                <c:v>331.79999999999995</c:v>
              </c:pt>
            </c:numLit>
          </c:val>
          <c:extLst>
            <c:ext xmlns:c16="http://schemas.microsoft.com/office/drawing/2014/chart" uri="{C3380CC4-5D6E-409C-BE32-E72D297353CC}">
              <c16:uniqueId val="{00000000-F445-4DD2-BE11-DBE213B402AC}"/>
            </c:ext>
          </c:extLst>
        </c:ser>
        <c:dLbls>
          <c:showLegendKey val="0"/>
          <c:showVal val="1"/>
          <c:showCatName val="0"/>
          <c:showSerName val="0"/>
          <c:showPercent val="0"/>
          <c:showBubbleSize val="0"/>
        </c:dLbls>
        <c:gapWidth val="315"/>
        <c:overlap val="-40"/>
        <c:axId val="703990943"/>
        <c:axId val="326483055"/>
      </c:barChart>
      <c:catAx>
        <c:axId val="7039909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6483055"/>
        <c:crosses val="autoZero"/>
        <c:auto val="1"/>
        <c:lblAlgn val="ctr"/>
        <c:lblOffset val="100"/>
        <c:noMultiLvlLbl val="0"/>
      </c:catAx>
      <c:valAx>
        <c:axId val="326483055"/>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70399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5"/>
              <c:pt idx="0">
                <c:v>Rent</c:v>
              </c:pt>
              <c:pt idx="1">
                <c:v>Events</c:v>
              </c:pt>
              <c:pt idx="2">
                <c:v>Groceries</c:v>
              </c:pt>
              <c:pt idx="3">
                <c:v>Doctor</c:v>
              </c:pt>
              <c:pt idx="4">
                <c:v>Studen Loan</c:v>
              </c:pt>
              <c:pt idx="5">
                <c:v>Clothes</c:v>
              </c:pt>
              <c:pt idx="6">
                <c:v>Car loan</c:v>
              </c:pt>
              <c:pt idx="7">
                <c:v>Upgrade</c:v>
              </c:pt>
              <c:pt idx="8">
                <c:v>Exercise</c:v>
              </c:pt>
              <c:pt idx="9">
                <c:v>Veterinary</c:v>
              </c:pt>
              <c:pt idx="10">
                <c:v>Best Buy</c:v>
              </c:pt>
              <c:pt idx="11">
                <c:v>Venture</c:v>
              </c:pt>
              <c:pt idx="12">
                <c:v>Furnishings</c:v>
              </c:pt>
              <c:pt idx="13">
                <c:v>Water/Electricity</c:v>
              </c:pt>
              <c:pt idx="14">
                <c:v>Car Tax</c:v>
              </c:pt>
            </c:strLit>
          </c:cat>
          <c:val>
            <c:numLit>
              <c:formatCode>General</c:formatCode>
              <c:ptCount val="15"/>
              <c:pt idx="0">
                <c:v>2800</c:v>
              </c:pt>
              <c:pt idx="1">
                <c:v>926.02</c:v>
              </c:pt>
              <c:pt idx="2">
                <c:v>701.94</c:v>
              </c:pt>
              <c:pt idx="3">
                <c:v>577.81999999999994</c:v>
              </c:pt>
              <c:pt idx="4">
                <c:v>474.9</c:v>
              </c:pt>
              <c:pt idx="5">
                <c:v>463.9</c:v>
              </c:pt>
              <c:pt idx="6">
                <c:v>292.08</c:v>
              </c:pt>
              <c:pt idx="7">
                <c:v>285.41000000000003</c:v>
              </c:pt>
              <c:pt idx="8">
                <c:v>276.97000000000003</c:v>
              </c:pt>
              <c:pt idx="9">
                <c:v>228</c:v>
              </c:pt>
              <c:pt idx="10">
                <c:v>200</c:v>
              </c:pt>
              <c:pt idx="11">
                <c:v>169.42</c:v>
              </c:pt>
              <c:pt idx="12">
                <c:v>148.6</c:v>
              </c:pt>
              <c:pt idx="13">
                <c:v>105.5</c:v>
              </c:pt>
              <c:pt idx="14">
                <c:v>100.75</c:v>
              </c:pt>
            </c:numLit>
          </c:val>
          <c:extLst>
            <c:ext xmlns:c16="http://schemas.microsoft.com/office/drawing/2014/chart" uri="{C3380CC4-5D6E-409C-BE32-E72D297353CC}">
              <c16:uniqueId val="{00000000-D77D-4973-8CE0-010F820B8E90}"/>
            </c:ext>
          </c:extLst>
        </c:ser>
        <c:dLbls>
          <c:dLblPos val="outEnd"/>
          <c:showLegendKey val="0"/>
          <c:showVal val="1"/>
          <c:showCatName val="0"/>
          <c:showSerName val="0"/>
          <c:showPercent val="0"/>
          <c:showBubbleSize val="0"/>
        </c:dLbls>
        <c:gapWidth val="315"/>
        <c:overlap val="-40"/>
        <c:axId val="1052604383"/>
        <c:axId val="1218060607"/>
      </c:barChart>
      <c:catAx>
        <c:axId val="10526043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8060607"/>
        <c:crosses val="autoZero"/>
        <c:auto val="1"/>
        <c:lblAlgn val="ctr"/>
        <c:lblOffset val="100"/>
        <c:noMultiLvlLbl val="0"/>
      </c:catAx>
      <c:valAx>
        <c:axId val="1218060607"/>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105260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874010625609891"/>
                  <c:h val="0.17302104122042186"/>
                </c:manualLayout>
              </c15:layout>
            </c:ext>
          </c:extLst>
        </c:dLbl>
      </c:pivotFmt>
    </c:pivotFmts>
    <c:plotArea>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extLst>
              <c:ext xmlns:c16="http://schemas.microsoft.com/office/drawing/2014/chart" uri="{C3380CC4-5D6E-409C-BE32-E72D297353CC}">
                <c16:uniqueId val="{00000000-24FB-4E06-9B59-160AB4802198}"/>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3874010625609891"/>
                      <c:h val="0.17302104122042186"/>
                    </c:manualLayout>
                  </c15:layout>
                </c:ext>
                <c:ext xmlns:c16="http://schemas.microsoft.com/office/drawing/2014/chart" uri="{C3380CC4-5D6E-409C-BE32-E72D297353CC}">
                  <c16:uniqueId val="{00000000-24FB-4E06-9B59-160AB48021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
              <c:pt idx="0">
                <c:v>Total</c:v>
              </c:pt>
            </c:strLit>
          </c:cat>
          <c:val>
            <c:numLit>
              <c:formatCode>General</c:formatCode>
              <c:ptCount val="1"/>
              <c:pt idx="0">
                <c:v>8961.5499999999975</c:v>
              </c:pt>
            </c:numLit>
          </c:val>
          <c:extLst>
            <c:ext xmlns:c16="http://schemas.microsoft.com/office/drawing/2014/chart" uri="{C3380CC4-5D6E-409C-BE32-E72D297353CC}">
              <c16:uniqueId val="{00000000-78C0-45B1-94F6-228A2F1070CB}"/>
            </c:ext>
          </c:extLst>
        </c:ser>
        <c:dLbls>
          <c:dLblPos val="outEnd"/>
          <c:showLegendKey val="0"/>
          <c:showVal val="1"/>
          <c:showCatName val="0"/>
          <c:showSerName val="0"/>
          <c:showPercent val="0"/>
          <c:showBubbleSize val="0"/>
        </c:dLbls>
        <c:gapWidth val="315"/>
        <c:overlap val="-40"/>
        <c:axId val="1220481999"/>
        <c:axId val="273834575"/>
      </c:barChart>
      <c:catAx>
        <c:axId val="1220481999"/>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273834575"/>
        <c:crosses val="autoZero"/>
        <c:auto val="1"/>
        <c:lblAlgn val="ctr"/>
        <c:lblOffset val="100"/>
        <c:noMultiLvlLbl val="0"/>
      </c:catAx>
      <c:valAx>
        <c:axId val="273834575"/>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122048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5"/>
              <c:pt idx="0">
                <c:v>Living Expenses Rent</c:v>
              </c:pt>
              <c:pt idx="1">
                <c:v>Living Expenses Groceries</c:v>
              </c:pt>
              <c:pt idx="2">
                <c:v>Living Expenses Water/Electricity</c:v>
              </c:pt>
              <c:pt idx="3">
                <c:v>Living Expenses Phone</c:v>
              </c:pt>
              <c:pt idx="4">
                <c:v>Living Expenses Simplisafe</c:v>
              </c:pt>
            </c:strLit>
          </c:cat>
          <c:val>
            <c:numLit>
              <c:formatCode>General</c:formatCode>
              <c:ptCount val="5"/>
              <c:pt idx="0">
                <c:v>2800</c:v>
              </c:pt>
              <c:pt idx="1">
                <c:v>701.94</c:v>
              </c:pt>
              <c:pt idx="2">
                <c:v>105.5</c:v>
              </c:pt>
              <c:pt idx="3">
                <c:v>71.67</c:v>
              </c:pt>
              <c:pt idx="4">
                <c:v>32.46</c:v>
              </c:pt>
            </c:numLit>
          </c:val>
          <c:extLst>
            <c:ext xmlns:c16="http://schemas.microsoft.com/office/drawing/2014/chart" uri="{C3380CC4-5D6E-409C-BE32-E72D297353CC}">
              <c16:uniqueId val="{00000000-C37E-4203-9FF7-D2300C02AAA5}"/>
            </c:ext>
          </c:extLst>
        </c:ser>
        <c:dLbls>
          <c:dLblPos val="outEnd"/>
          <c:showLegendKey val="0"/>
          <c:showVal val="1"/>
          <c:showCatName val="0"/>
          <c:showSerName val="0"/>
          <c:showPercent val="0"/>
          <c:showBubbleSize val="0"/>
        </c:dLbls>
        <c:gapWidth val="315"/>
        <c:overlap val="-40"/>
        <c:axId val="1124775119"/>
        <c:axId val="1063876623"/>
      </c:barChart>
      <c:catAx>
        <c:axId val="11247751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3876623"/>
        <c:crosses val="autoZero"/>
        <c:auto val="1"/>
        <c:lblAlgn val="ctr"/>
        <c:lblOffset val="100"/>
        <c:noMultiLvlLbl val="0"/>
      </c:catAx>
      <c:valAx>
        <c:axId val="1063876623"/>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112477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6</xdr:col>
      <xdr:colOff>14288</xdr:colOff>
      <xdr:row>19</xdr:row>
      <xdr:rowOff>14288</xdr:rowOff>
    </xdr:to>
    <xdr:graphicFrame macro="">
      <xdr:nvGraphicFramePr>
        <xdr:cNvPr id="2" name="Chart 1">
          <a:extLst>
            <a:ext uri="{FF2B5EF4-FFF2-40B4-BE49-F238E27FC236}">
              <a16:creationId xmlns:a16="http://schemas.microsoft.com/office/drawing/2014/main" id="{95025E4C-19D7-409F-8B05-49FC52E18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551804</xdr:colOff>
      <xdr:row>18</xdr:row>
      <xdr:rowOff>185841</xdr:rowOff>
    </xdr:from>
    <xdr:to>
      <xdr:col>17</xdr:col>
      <xdr:colOff>407088</xdr:colOff>
      <xdr:row>34</xdr:row>
      <xdr:rowOff>22857</xdr:rowOff>
    </xdr:to>
    <xdr:graphicFrame macro="">
      <xdr:nvGraphicFramePr>
        <xdr:cNvPr id="4" name="Chart 3">
          <a:extLst>
            <a:ext uri="{FF2B5EF4-FFF2-40B4-BE49-F238E27FC236}">
              <a16:creationId xmlns:a16="http://schemas.microsoft.com/office/drawing/2014/main" id="{0680E650-29FC-4474-86F3-870A639DD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3496</xdr:colOff>
      <xdr:row>5</xdr:row>
      <xdr:rowOff>7144</xdr:rowOff>
    </xdr:from>
    <xdr:to>
      <xdr:col>16</xdr:col>
      <xdr:colOff>261232</xdr:colOff>
      <xdr:row>18</xdr:row>
      <xdr:rowOff>182098</xdr:rowOff>
    </xdr:to>
    <xdr:graphicFrame macro="">
      <xdr:nvGraphicFramePr>
        <xdr:cNvPr id="5" name="Chart 4">
          <a:extLst>
            <a:ext uri="{FF2B5EF4-FFF2-40B4-BE49-F238E27FC236}">
              <a16:creationId xmlns:a16="http://schemas.microsoft.com/office/drawing/2014/main" id="{9492E5D9-95B1-4337-9517-F7EB90627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132291</xdr:colOff>
      <xdr:row>1</xdr:row>
      <xdr:rowOff>57150</xdr:rowOff>
    </xdr:from>
    <xdr:to>
      <xdr:col>16</xdr:col>
      <xdr:colOff>651688</xdr:colOff>
      <xdr:row>4</xdr:row>
      <xdr:rowOff>109538</xdr:rowOff>
    </xdr:to>
    <mc:AlternateContent xmlns:mc="http://schemas.openxmlformats.org/markup-compatibility/2006" xmlns:a14="http://schemas.microsoft.com/office/drawing/2010/main">
      <mc:Choice Requires="a14">
        <xdr:graphicFrame macro="">
          <xdr:nvGraphicFramePr>
            <xdr:cNvPr id="6" name="Date">
              <a:extLst>
                <a:ext uri="{FF2B5EF4-FFF2-40B4-BE49-F238E27FC236}">
                  <a16:creationId xmlns:a16="http://schemas.microsoft.com/office/drawing/2014/main" id="{98FE9F53-73E0-7C04-38CA-F6774042A89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32291" y="189442"/>
              <a:ext cx="12012083" cy="608013"/>
            </a:xfrm>
            <a:prstGeom prst="rect">
              <a:avLst/>
            </a:prstGeom>
            <a:solidFill>
              <a:prstClr val="white"/>
            </a:solidFill>
            <a:ln w="1">
              <a:solidFill>
                <a:prstClr val="green"/>
              </a:solidFill>
            </a:ln>
          </xdr:spPr>
          <xdr:txBody>
            <a:bodyPr vertOverflow="clip" horzOverflow="clip"/>
            <a:lstStyle/>
            <a:p>
              <a:r>
                <a:rPr lang="en-U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xdr:col>
      <xdr:colOff>5621</xdr:colOff>
      <xdr:row>19</xdr:row>
      <xdr:rowOff>4287</xdr:rowOff>
    </xdr:from>
    <xdr:to>
      <xdr:col>7</xdr:col>
      <xdr:colOff>561191</xdr:colOff>
      <xdr:row>34</xdr:row>
      <xdr:rowOff>32861</xdr:rowOff>
    </xdr:to>
    <xdr:graphicFrame macro="">
      <xdr:nvGraphicFramePr>
        <xdr:cNvPr id="7" name="Chart 6">
          <a:extLst>
            <a:ext uri="{FF2B5EF4-FFF2-40B4-BE49-F238E27FC236}">
              <a16:creationId xmlns:a16="http://schemas.microsoft.com/office/drawing/2014/main" id="{98822596-7876-44FE-814A-220C2305B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161925</xdr:colOff>
      <xdr:row>34</xdr:row>
      <xdr:rowOff>76200</xdr:rowOff>
    </xdr:from>
    <xdr:to>
      <xdr:col>16</xdr:col>
      <xdr:colOff>1413283</xdr:colOff>
      <xdr:row>39</xdr:row>
      <xdr:rowOff>66675</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8B9ECE34-39EF-1013-B172-AFFAC3A80FB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1925" y="6492586"/>
              <a:ext cx="11020858"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355272</xdr:colOff>
      <xdr:row>5</xdr:row>
      <xdr:rowOff>25398</xdr:rowOff>
    </xdr:from>
    <xdr:to>
      <xdr:col>17</xdr:col>
      <xdr:colOff>192739</xdr:colOff>
      <xdr:row>12</xdr:row>
      <xdr:rowOff>124475</xdr:rowOff>
    </xdr:to>
    <mc:AlternateContent xmlns:mc="http://schemas.openxmlformats.org/markup-compatibility/2006" xmlns:a14="http://schemas.microsoft.com/office/drawing/2010/main">
      <mc:Choice Requires="a14">
        <xdr:graphicFrame macro="">
          <xdr:nvGraphicFramePr>
            <xdr:cNvPr id="3" name="Account Name">
              <a:extLst>
                <a:ext uri="{FF2B5EF4-FFF2-40B4-BE49-F238E27FC236}">
                  <a16:creationId xmlns:a16="http://schemas.microsoft.com/office/drawing/2014/main" id="{C31D15BD-9FBE-0E24-7A2B-3D7C262335CE}"/>
                </a:ext>
              </a:extLst>
            </xdr:cNvPr>
            <xdr:cNvGraphicFramePr/>
          </xdr:nvGraphicFramePr>
          <xdr:xfrm>
            <a:off x="0" y="0"/>
            <a:ext cx="0" cy="0"/>
          </xdr:xfrm>
          <a:graphic>
            <a:graphicData uri="http://schemas.microsoft.com/office/drawing/2010/slicer">
              <sle:slicer xmlns:sle="http://schemas.microsoft.com/office/drawing/2010/slicer" name="Account Name"/>
            </a:graphicData>
          </a:graphic>
        </xdr:graphicFrame>
      </mc:Choice>
      <mc:Fallback xmlns="">
        <xdr:sp macro="" textlink="">
          <xdr:nvSpPr>
            <xdr:cNvPr id="0" name=""/>
            <xdr:cNvSpPr>
              <a:spLocks noTextEdit="1"/>
            </xdr:cNvSpPr>
          </xdr:nvSpPr>
          <xdr:spPr>
            <a:xfrm>
              <a:off x="11726657" y="919283"/>
              <a:ext cx="1361467" cy="1432577"/>
            </a:xfrm>
            <a:prstGeom prst="rect">
              <a:avLst/>
            </a:prstGeom>
            <a:solidFill>
              <a:prstClr val="white"/>
            </a:solidFill>
            <a:ln w="1">
              <a:solidFill>
                <a:prstClr val="green"/>
              </a:solidFill>
            </a:ln>
          </xdr:spPr>
          <xdr:txBody>
            <a:bodyPr vertOverflow="clip" horzOverflow="clip"/>
            <a:lstStyle/>
            <a:p>
              <a:r>
                <a:rPr lang="en-U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Bracho" refreshedDate="45308.371895023149" createdVersion="8" refreshedVersion="8" minRefreshableVersion="3" recordCount="142" xr:uid="{26A0F15E-23A5-4824-AB04-E2B2BB4CD3C2}">
  <cacheSource type="worksheet">
    <worksheetSource name="Tabla2"/>
  </cacheSource>
  <cacheFields count="5">
    <cacheField name="Date" numFmtId="167">
      <sharedItems containsSemiMixedTypes="0" containsNonDate="0" containsDate="1" containsString="0" minDate="2023-11-02T00:00:00" maxDate="2024-01-17T00:00:00"/>
    </cacheField>
    <cacheField name="Description" numFmtId="0">
      <sharedItems/>
    </cacheField>
    <cacheField name="Amount" numFmtId="166">
      <sharedItems containsSemiMixedTypes="0" containsString="0" containsNumber="1" minValue="-15.99" maxValue="492.88"/>
    </cacheField>
    <cacheField name="Columna5" numFmtId="0">
      <sharedItems/>
    </cacheField>
    <cacheField name="Columna6" numFmtId="0">
      <sharedItems count="11">
        <s v="Boletos"/>
        <s v="Hotel"/>
        <s v="Taxi/Metro"/>
        <s v="Comida"/>
        <s v="Internet"/>
        <s v="Libros"/>
        <s v="Corte Pelo"/>
        <s v="Ropa"/>
        <s v="Turismo"/>
        <s v="Hospital"/>
        <s v="Tax"/>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Bracho" refreshedDate="45462.922710300925" createdVersion="8" refreshedVersion="8" minRefreshableVersion="3" recordCount="823" xr:uid="{5567B9DD-343D-4D2F-9A19-3DC5E3C7ADCA}">
  <cacheSource type="worksheet">
    <worksheetSource name="Tabla4"/>
  </cacheSource>
  <cacheFields count="8">
    <cacheField name="Account Name" numFmtId="0">
      <sharedItems count="5">
        <s v="Venture"/>
        <s v="Cata"/>
        <s v="Cacas"/>
        <s v="Truliant" u="1"/>
        <s v="Capital One" u="1"/>
      </sharedItems>
    </cacheField>
    <cacheField name="Date" numFmtId="167">
      <sharedItems containsSemiMixedTypes="0" containsNonDate="0" containsDate="1" containsString="0" minDate="2024-01-01T00:00:00" maxDate="2024-06-19T00:00:00" count="15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9T00:00:00"/>
        <d v="2024-01-30T00:00:00"/>
        <d v="2024-01-31T00:00:00"/>
        <d v="2024-02-01T00:00:00"/>
        <d v="2024-02-02T00:00:00"/>
        <d v="2024-02-03T00:00:00"/>
        <d v="2024-02-04T00:00:00"/>
        <d v="2024-02-05T00:00:00"/>
        <d v="2024-02-06T00:00:00"/>
        <d v="2024-02-07T00:00:00"/>
        <d v="2024-02-08T00:00:00"/>
        <d v="2024-02-09T00:00:00"/>
        <d v="2024-02-10T00:00:00"/>
        <d v="2024-02-12T00:00:00"/>
        <d v="2024-02-13T00:00:00"/>
        <d v="2024-02-14T00:00:00"/>
        <d v="2024-02-15T00:00:00"/>
        <d v="2024-02-16T00:00:00"/>
        <d v="2024-02-17T00:00:00"/>
        <d v="2024-02-19T00:00:00"/>
        <d v="2024-02-20T00:00:00"/>
        <d v="2024-02-21T00:00:00"/>
        <d v="2024-02-22T00:00:00"/>
        <d v="2024-02-23T00:00:00"/>
        <d v="2024-02-24T00:00:00"/>
        <d v="2024-02-26T00:00:00"/>
        <d v="2024-02-27T00:00:00"/>
        <d v="2024-02-28T00:00:00"/>
        <d v="2024-02-29T00:00:00"/>
        <d v="2024-03-01T00:00:00"/>
        <d v="2024-03-02T00:00:00"/>
        <d v="2024-03-03T00:00:00"/>
        <d v="2024-03-04T00:00:00"/>
        <d v="2024-03-05T00:00:00"/>
        <d v="2024-03-06T00:00:00"/>
        <d v="2024-03-07T00:00:00"/>
        <d v="2024-03-08T00:00:00"/>
        <d v="2024-03-09T00:00:00"/>
        <d v="2024-03-11T00:00:00"/>
        <d v="2024-03-12T00:00:00"/>
        <d v="2024-03-13T00:00:00"/>
        <d v="2024-03-15T00:00:00"/>
        <d v="2024-03-16T00:00:00"/>
        <d v="2024-03-17T00:00:00"/>
        <d v="2024-03-18T00:00:00"/>
        <d v="2024-03-19T00:00:00"/>
        <d v="2024-03-20T00:00:00"/>
        <d v="2024-03-21T00:00:00"/>
        <d v="2024-03-22T00:00:00"/>
        <d v="2024-03-23T00:00:00"/>
        <d v="2024-03-25T00:00:00"/>
        <d v="2024-03-26T00:00:00"/>
        <d v="2024-03-27T00:00:00"/>
        <d v="2024-03-28T00:00:00"/>
        <d v="2024-03-29T00:00:00"/>
        <d v="2024-03-30T00:00:00"/>
        <d v="2024-04-01T00:00:00"/>
        <d v="2024-04-02T00:00:00"/>
        <d v="2024-04-03T00:00:00"/>
        <d v="2024-04-04T00:00:00"/>
        <d v="2024-04-05T00:00:00"/>
        <d v="2024-04-06T00:00:00"/>
        <d v="2024-04-08T00:00:00"/>
        <d v="2024-04-09T00:00:00"/>
        <d v="2024-04-10T00:00:00"/>
        <d v="2024-04-12T00:00:00"/>
        <d v="2024-04-13T00:00:00"/>
        <d v="2024-04-15T00:00:00"/>
        <d v="2024-04-16T00:00:00"/>
        <d v="2024-04-17T00:00:00"/>
        <d v="2024-04-18T00:00:00"/>
        <d v="2024-04-19T00:00:00"/>
        <d v="2024-04-20T00:00:00"/>
        <d v="2024-04-22T00:00:00"/>
        <d v="2024-04-23T00:00:00"/>
        <d v="2024-04-24T00:00:00"/>
        <d v="2024-04-25T00:00:00"/>
        <d v="2024-04-26T00:00:00"/>
        <d v="2024-04-27T00:00:00"/>
        <d v="2024-04-29T00:00:00"/>
        <d v="2024-04-30T00:00:00"/>
        <d v="2024-05-01T00:00:00"/>
        <d v="2024-05-02T00:00:00"/>
        <d v="2024-05-03T00:00:00"/>
        <d v="2024-05-04T00:00:00"/>
        <d v="2024-05-06T00:00:00"/>
        <d v="2024-05-07T00:00:00"/>
        <d v="2024-05-08T00:00:00"/>
        <d v="2024-05-09T00:00:00"/>
        <d v="2024-05-10T00:00:00"/>
        <d v="2024-05-11T00:00:00"/>
        <d v="2024-05-13T00:00:00"/>
        <d v="2024-05-14T00:00:00"/>
        <d v="2024-05-15T00:00:00"/>
        <d v="2024-05-16T00:00:00"/>
        <d v="2024-05-17T00:00:00"/>
        <d v="2024-05-18T00:00:00"/>
        <d v="2024-05-19T00:00:00"/>
        <d v="2024-05-20T00:00:00"/>
        <d v="2024-05-21T00:00:00"/>
        <d v="2024-05-22T00:00:00"/>
        <d v="2024-05-23T00:00:00"/>
        <d v="2024-05-24T00:00:00"/>
        <d v="2024-05-25T00:00:00"/>
        <d v="2024-05-27T00:00:00"/>
        <d v="2024-05-28T00:00:00"/>
        <d v="2024-05-29T00:00:00"/>
        <d v="2024-05-30T00:00:00"/>
        <d v="2024-05-31T00:00:00"/>
        <d v="2024-06-01T00:00:00"/>
        <d v="2024-06-03T00:00:00"/>
        <d v="2024-06-04T00:00:00"/>
        <d v="2024-06-05T00:00:00"/>
        <d v="2024-06-06T00:00:00"/>
        <d v="2024-06-07T00:00:00"/>
        <d v="2024-06-08T00:00:00"/>
        <d v="2024-06-10T00:00:00"/>
        <d v="2024-06-11T00:00:00"/>
        <d v="2024-06-12T00:00:00"/>
        <d v="2024-06-13T00:00:00"/>
        <d v="2024-06-14T00:00:00"/>
        <d v="2024-06-15T00:00:00"/>
        <d v="2024-06-17T00:00:00"/>
        <d v="2024-06-18T00:00:00"/>
      </sharedItems>
      <fieldGroup par="7" base="1">
        <rangePr groupBy="months" startDate="2024-01-01T00:00:00" endDate="2024-06-19T00:00:00"/>
        <groupItems count="14">
          <s v="&lt;1/1/2024"/>
          <s v="ene"/>
          <s v="feb"/>
          <s v="mar"/>
          <s v="abr"/>
          <s v="may"/>
          <s v="jun"/>
          <s v="jul"/>
          <s v="ago"/>
          <s v="sep"/>
          <s v="oct"/>
          <s v="nov"/>
          <s v="dic"/>
          <s v="&gt;19/6/2024"/>
        </groupItems>
      </fieldGroup>
    </cacheField>
    <cacheField name="Description" numFmtId="0">
      <sharedItems count="1034">
        <s v="Vending"/>
        <s v="Taxi"/>
        <s v="Supermercat"/>
        <s v="San Pau"/>
        <s v="OSO Climbing Gym"/>
        <s v="Farmacia Laguna"/>
        <s v="CUAP "/>
        <s v="Condis"/>
        <s v="1011 Gallagher St"/>
        <s v="Uber a Barcelona Sans"/>
        <s v="TORRENT L OLLA"/>
        <s v="Rav 4"/>
        <s v="Glovo"/>
        <s v="Farmacia Recasens"/>
        <s v="Café del Tren"/>
        <s v="Organic"/>
        <s v="La Bodega de Donostarria"/>
        <s v="Itakate"/>
        <s v="Expurbieta"/>
        <s v="Smooy"/>
        <s v="NAP Donostia"/>
        <s v="Google Fi"/>
        <s v="Expurbieta2"/>
        <s v="Discover"/>
        <s v="Bar La Plata"/>
        <s v="Bar Ambrosio"/>
        <s v="Zara - Regalo Nico"/>
        <s v="Simplisafe"/>
        <s v="S.Telmo Museoa"/>
        <s v="Ogi Berri"/>
        <s v="Mango"/>
        <s v="Magnesium"/>
        <s v="La Issla"/>
        <s v="Gelateria"/>
        <s v="Estanco Urbieta"/>
        <s v="Dept Education"/>
        <s v="Bar Eniope"/>
        <s v="Audible"/>
        <s v="Atubola"/>
        <s v="Alboka Artesania"/>
        <s v="Tahona La Zurriola"/>
        <s v="Mala Gisona"/>
        <s v="Goxo Maitia"/>
        <s v="Flixbus"/>
        <s v="Uber Biarritz"/>
        <s v="Patagonia Gastro Bar"/>
        <s v="Milkwaukee Café"/>
        <s v="Marcel Biarrtiz"/>
        <s v="Le Puit D Amour"/>
        <s v="Le Ble Noir"/>
        <s v="La Table de Michel"/>
        <s v="Grove"/>
        <s v="Upgrade"/>
        <s v="Metro Madrid"/>
        <s v="LLAOLLAO"/>
        <s v="Hotel Arrizul"/>
        <s v="Express La Latina"/>
        <s v="El Café del Tren"/>
        <s v="Decathlon"/>
        <s v="Bocadillos Oink"/>
        <s v="100 Montaditos La Latina"/>
        <s v="100 Montaditos"/>
        <s v="100 M Atocha"/>
        <s v="Petit Caprice"/>
        <s v="Pastora"/>
        <s v="Leclerc Valdemoro"/>
        <s v="El Perro de Pavlov"/>
        <s v="Carabiners"/>
        <s v="zara "/>
        <s v="Super Diamak"/>
        <s v="Slow"/>
        <s v="Re-Read Tirso de Molina"/>
        <s v="Primark"/>
        <s v="ozo italian food"/>
        <s v="Nuuly"/>
        <s v="El Corte Ingles"/>
        <s v="Alvaro Moreno"/>
        <s v="Thyssen"/>
        <s v="Souvenirs"/>
        <s v="Sfera"/>
        <s v="Intereses"/>
        <s v="Farmacia La Latina"/>
        <s v="Dolce Fina"/>
        <s v="Alchemy"/>
        <s v="Affirm"/>
        <s v="Zara"/>
        <s v="Watts Cantina"/>
        <s v="Nem Nem"/>
        <s v="Mistura"/>
        <s v="La Casa Del Bacalao"/>
        <s v="La Capricciosa"/>
        <s v="Iberia"/>
        <s v="Faro de Moncloa"/>
        <s v="Express Ctoledo"/>
        <s v="Uber Mami"/>
        <s v="Panisimo"/>
        <s v="DFW Airport"/>
        <s v="Walgreens"/>
        <s v="Tom Thumb"/>
        <s v="Target"/>
        <s v="Quiktrip"/>
        <s v="Prime"/>
        <s v="Lowes"/>
        <s v="Google One"/>
        <s v="Global Blue Tax Free"/>
        <s v="Gexa Energy"/>
        <s v="Dollar Tree"/>
        <s v="Dallas Water"/>
        <s v="Aldi "/>
        <s v="Windshield Scrapper"/>
        <s v="WiFi PCIe"/>
        <s v="Mindful Dermatology"/>
        <s v="Vegas Vest"/>
        <s v="Torres Europa"/>
        <s v="Neighborhood Cellar"/>
        <s v="Dallas Wellness Center"/>
        <s v="Bathroom Curtains"/>
        <s v="Flip Shop - Wok"/>
        <s v="Costco"/>
        <s v="Xbox Pass"/>
        <s v="Sugaring"/>
        <s v="Pet Supplies"/>
        <s v="Oak Cliff Cultivators"/>
        <s v="Lola "/>
        <s v="Home Depot"/>
        <s v="Embrace "/>
        <s v="Crema Mami"/>
        <s v="Chewy"/>
        <s v="Brita Filters"/>
        <s v="Sprouts"/>
        <s v="Probioticos"/>
        <s v="CVS"/>
        <s v="Bravecto"/>
        <s v="ATT"/>
        <s v="Paramount"/>
        <s v="Flip Shop - Travel stuff"/>
        <s v="Spectrum"/>
        <s v="Park Lane Allegry"/>
        <s v="Klarna"/>
        <s v="Cox Farms Market"/>
        <s v="Tamari y devoluciones"/>
        <s v="Alfombra"/>
        <s v="Energy Ogre"/>
        <s v="Chariot Energy"/>
        <s v="Atmos Energy"/>
        <s v="Smokey D'z BBQ"/>
        <s v="Peacock TV"/>
        <s v="Amazon"/>
        <s v="Turkish Café"/>
        <s v="Amazon - Suero Vitamina C"/>
        <s v="Amazon - Salsa de Soya"/>
        <s v="Amazon - Eye balm"/>
        <s v="Trukish Café"/>
        <s v="Neon Museum"/>
        <s v="DVM"/>
        <s v="AFF DLM"/>
        <s v="Uber"/>
        <s v="Starbucks LV"/>
        <s v="la medeline DAL"/>
        <s v="H&amp;M"/>
        <s v="Deesert Cab"/>
        <s v="caesars"/>
        <s v="Bobby's burger"/>
        <s v="Taylor Dukes Wellness"/>
        <s v="Mango Us"/>
        <s v="Cheesecake Factory"/>
        <s v="Aritzia"/>
        <s v="Wyze Labs"/>
        <s v="Virgin Valley Cab"/>
        <s v="Readivet"/>
        <s v="Excel Caitlin"/>
        <s v="Dominique Ansel Bakery"/>
        <s v="OSO "/>
        <s v="OSO"/>
        <s v="Bowl &amp; Barrel, LLC"/>
        <s v="Trader Joe's"/>
        <s v="Aldi"/>
        <s v="Shower Filter"/>
        <s v="GoFundMe"/>
        <s v="The Dallas Wellness Center"/>
        <s v="Water"/>
        <s v="E-File Karina"/>
        <s v="Plant"/>
        <s v="Coffee"/>
        <s v="Total Wine"/>
        <s v="Salt"/>
        <s v="Exxon"/>
        <s v="Bell Cleaners"/>
        <s v="Ari's Pantry"/>
        <s v="Spirit Miami"/>
        <s v="Southwest Miami"/>
        <s v="Parker University"/>
        <s v="Elden Ring"/>
        <s v="Walmart"/>
        <s v="Taco Y Vino"/>
        <s v="Manhattan Project"/>
        <s v="TPS Mami"/>
        <s v="Dermatology"/>
        <s v="Clotheshorse"/>
        <s v="Bread OSO"/>
        <s v="Poshmark"/>
        <s v="Hammock Stand"/>
        <s v="Coffee and filters"/>
        <s v="Interceptor"/>
        <s v="Dentist"/>
        <s v="Whose Books"/>
        <s v="Beer"/>
        <s v="Venture"/>
        <s v="Kyle's Gift"/>
        <s v="Car Lightbulbs"/>
        <s v="O'Reilly"/>
        <s v="Closet Fix"/>
        <s v="Karina"/>
        <s v="Rodeo Goat"/>
        <s v="Oil Change"/>
        <s v="Donuts"/>
        <s v="Dime"/>
        <s v="Clensear"/>
        <s v="Books"/>
        <s v="Acorn "/>
        <s v="Ulta"/>
        <s v="Carne"/>
        <s v="Cotsco"/>
        <s v="Love's"/>
        <s v="Pappy's"/>
        <s v="Buc-ee's"/>
        <s v="St Louis Parking "/>
        <s v="Climb So Ill"/>
        <s v="Taste of Lebanon"/>
        <s v="Pilot"/>
        <s v="Montelukast"/>
        <s v="Karting"/>
        <s v="Book to charlie"/>
        <s v="Boba Tea"/>
        <s v="Rav 4 "/>
        <s v="Monarch"/>
        <s v="Crypto"/>
        <s v="Medical City Dallas"/>
        <s v="Google Photos"/>
        <s v="Avanti Markets"/>
        <s v="7-Eleven"/>
        <s v="Paw Spray"/>
        <s v="Jaime's Paw"/>
        <s v="Caucho"/>
        <s v="Oak Cliff Barbers"/>
        <s v="White Rock Sailing"/>
        <s v="Molino Oloyo"/>
        <s v="Best Buy"/>
        <s v="SOI Brow"/>
        <s v="Nexgen Nails"/>
        <s v="Lowe's"/>
        <s v="NTTA"/>
        <s v="Music Hall"/>
        <s v="Blizzard"/>
        <s v="Wendy's"/>
        <s v="Taxes"/>
        <s v="Jugo"/>
        <s v="Diclofenac"/>
        <s v="Casimiro"/>
        <s v="Bayshore"/>
        <s v="Regatta"/>
        <s v="Pura Vida"/>
        <s v="Publix"/>
        <s v="Public"/>
        <s v="Pasteles Edward"/>
        <s v="Meche"/>
        <s v="MCA PHG"/>
        <s v="Hudson News"/>
        <s v="Helado"/>
        <s v="Graziano"/>
        <s v="Carvajal Sandwich"/>
        <s v="Bonjour"/>
        <s v="Sephora"/>
        <s v="Marshalls"/>
        <s v="Knee"/>
        <s v="GAP"/>
        <s v="Tealatter Bar"/>
        <s v="Raising Cane's"/>
        <s v="World Market"/>
        <s v="Venmo"/>
        <s v="Nordstrom Rack"/>
        <s v="Foot Spa"/>
        <s v="Clothershorse"/>
        <s v="Bibbentuckers"/>
        <s v="Half Price"/>
        <s v="Haircaut"/>
        <s v="Banana Republic"/>
        <s v="UT Southwestern"/>
        <s v="Helados"/>
        <s v="Grass"/>
        <s v="Salsa de soya"/>
        <s v="Lucky Dog Books"/>
        <s v="Legacy"/>
        <s v="Henrys Majestic"/>
        <s v="Dry Rub"/>
        <s v="Dog bags, silicone air fryer "/>
        <s v="Phone case and wallet"/>
        <s v="Knee Brace"/>
        <s v="Chiropractor"/>
        <s v="Cervezas"/>
        <s v="Sushi"/>
        <s v="Grove Collaborative"/>
        <s v="Cash Saver 74"/>
        <s v="Ascension Coffee"/>
        <s v="Whole Foods"/>
        <s v="Key Caitlyns"/>
        <s v="Mami"/>
        <s v="Venture Fee"/>
        <s v="Interest"/>
        <s v="DC"/>
        <s v="Uber Eats"/>
        <s v="Petworth"/>
        <s v="Paste &amp; Rind"/>
        <s v="Buna Coffee"/>
        <s v="Rough Riders"/>
        <s v="Moonlight Dinning"/>
        <s v="Frisco Roughriders"/>
        <s v="Dallas Alarm"/>
        <s v="UPS"/>
        <s v="Mercantile"/>
        <s v="Home Goods"/>
        <s v="DDC"/>
        <s v="Son of a Butcher"/>
        <s v="Café"/>
        <s v="US Master Swimming"/>
        <s v="Soma Intimates"/>
        <s v="Southwest Colorado"/>
        <s v="Clinical Pathology"/>
        <s v="Nuts for you"/>
        <s v="Just Ingredients"/>
        <s v="Dime Beauty"/>
        <s v="Abercrombie"/>
        <s v="TSA Pre Check"/>
        <s v="Ross"/>
        <s v="Swimming"/>
        <s v="Duolingo"/>
        <s v="Xdefiant"/>
        <s v="Spinter Records"/>
        <s v="Ruibal's plant"/>
        <s v="La Reunion"/>
        <s v="Exxir LLC"/>
        <s v="Bishop Street Market"/>
        <s v="Nora"/>
        <s v="TSA Credit"/>
        <s v="Ubisoft Connect"/>
        <s v="Marcello Hernandez"/>
        <s v="Hollywood Feed"/>
        <s v="Mavs Game"/>
        <s v="State Inspection"/>
        <s v="Service Fee"/>
        <s v="MRI"/>
        <s v="Jolyn Clothing"/>
        <s v="Copa America"/>
        <s v="Affadavit"/>
        <s v="Registration"/>
        <s v="VIX"/>
        <s v="Concierto Silvestre"/>
        <s v="Parking"/>
        <s v="American Eagle"/>
        <s v="Monitor Stand" u="1"/>
        <s v="NTTA Tolls" u="1"/>
        <s v="Pintura &amp; limpia lavadora" u="1"/>
        <s v="SOI BROW BISHOP ARTS DALL" u="1"/>
        <s v="Subscripciones Argentina" u="1"/>
        <s v="Argentina" u="1"/>
        <s v="QuickTrip" u="1"/>
        <s v="US MASTERS SWIMMING" u="1"/>
        <s v="CHEWY.COM" u="1"/>
        <s v="Gexa" u="1"/>
        <s v="iCloud" u="1"/>
        <s v="Medic Knee" u="1"/>
        <s v="Rav 4 Payment" u="1"/>
        <s v="Starbucks" u="1"/>
        <s v="Regalo Navidad Leo" u="1"/>
        <s v="FUKURO POKE SUSHI RICHARDSON TX" u="1"/>
        <s v="Buffalo Grill - Hugo" u="1"/>
        <s v="Exxon Mobile" u="1"/>
        <s v="VENEZUELAN TREATS LATIN" u="1"/>
        <s v="Whataburger" u="1"/>
        <s v="CEFCO" u="1"/>
        <s v="Classpass" u="1"/>
        <s v="Exprimidor &amp; regleta" u="1"/>
        <s v="Upgrade Payment" u="1"/>
        <s v="Hobby Lobby" u="1"/>
        <s v="Regalo Mateo" u="1"/>
        <s v="Soap" u="1"/>
        <s v="CBD Cata" u="1"/>
        <s v="Cera Muebles " u="1"/>
        <s v="CORNER STORE 0958" u="1"/>
        <s v="WHOSE BOOKS NEIGH DALLAS TX" u="1"/>
        <s v="Amazon Prime" u="1"/>
        <s v="Flight to St Louis" u="1"/>
        <s v="Afterpay" u="1"/>
        <s v="Argentina Jersey" u="1"/>
        <s v="Copilot" u="1"/>
        <s v="Ice Cream" u="1"/>
        <s v="Shell Oil" u="1"/>
        <s v="TIGER DEN" u="1"/>
        <s v="ER Knee" u="1"/>
        <s v="Watering hand/Clear case" u="1"/>
        <s v="Atwell Planner" u="1"/>
        <s v="Embrace" u="1"/>
        <s v="Genki Sushi - Uber eats" u="1"/>
        <s v="Shelves Set of 3" u="1"/>
        <s v="Spinning" u="1"/>
        <s v="USCIS Mami" u="1"/>
        <s v="Alfombra Peloton" u="1"/>
        <s v="Book" u="1"/>
        <s v="Raisins Cane" u="1"/>
        <s v="Vaccine" u="1"/>
        <s v="The Home Depot" u="1"/>
        <s v="De Burt's Bees" u="1"/>
        <s v="HILL TOWN LIQUOR" u="1"/>
        <s v="RMDY CO" u="1"/>
        <s v="Specs" u="1"/>
        <s v="ATT/S22 Ultra" u="1"/>
        <s v="Uber Carlos" u="1"/>
        <s v="Chelseas Corner" u="1"/>
        <s v="Dog Insurance" u="1"/>
        <s v="Girl Scout" u="1"/>
        <s v="Hobby-Lobby" u="1"/>
        <s v="Homegoods" u="1"/>
        <s v="Intereses Truliant" u="1"/>
        <s v="PARAMOUNT+               " u="1"/>
        <s v="Pinzas" u="1"/>
        <s v="Plant Shop" u="1"/>
        <s v="Wal-Mart" u="1"/>
        <s v="Interest Venture" u="1"/>
        <s v="Ticket" u="1"/>
        <s v="Apple Subscription" u="1"/>
        <s v="BOMBAS LLC" u="1"/>
        <s v="SP *BIOM*" u="1"/>
        <s v="Aqua S" u="1"/>
        <s v="Bowlounge" u="1"/>
        <s v="Peacock" u="1"/>
        <s v="Check #307 Cashed" u="1"/>
        <s v="2741 Ivandell Avenue" u="1"/>
        <s v="Driving Record" u="1"/>
        <s v="Safety Course" u="1"/>
        <s v="Hogwarts Gift" u="1"/>
        <s v="Mascara" u="1"/>
        <s v="Playstation Plus" u="1"/>
        <s v="Sparkling Water" u="1"/>
        <s v="Art Park" u="1"/>
        <s v="Metro Paws" u="1"/>
        <s v="Pasaje Beto" u="1"/>
        <s v="UT SOUTHWESTERN 10014" u="1"/>
        <s v="SAIME" u="1"/>
        <s v="Therapy" u="1"/>
        <s v="CITY WORKS FRISCO" u="1"/>
        <s v="Good View Bar" u="1"/>
        <s v="Roots Chicken Shack" u="1"/>
        <s v="TST* THE COMMON TABLE - F" u="1"/>
        <s v="Pest Control" u="1"/>
        <s v="USPS" u="1"/>
        <s v="L2G*DALLASALARM UNIT¦855-" u="1"/>
        <s v="Blood work" u="1"/>
        <s v="Cream" u="1"/>
        <s v="DUANE K TAYLOR DDS PC" u="1"/>
        <s v="SQ *GREEN PET SUPPL" u="1"/>
        <s v="Albertsons" u="1"/>
        <s v="Google Drive" u="1"/>
        <s v="MACYS DALLAS" u="1"/>
        <s v="REI" u="1"/>
        <s v="SAKS O5 DALLAS PK 738" u="1"/>
        <s v="Petsmart" u="1"/>
        <s v="SERGIO A NAVARRO DDS" u="1"/>
        <s v="PARAMOUNT+" u="1"/>
        <s v="INTERSKATE" u="1"/>
        <s v="SQ *ENCANTO POPS" u="1"/>
        <s v="EVERYDAY WORKS" u="1"/>
        <s v="Shorts - Amazon" u="1"/>
        <s v="Colgate" u="1"/>
        <s v="SQ *FLASHBACK RETROPUB DA" u="1"/>
        <s v="Costco Subscription" u="1"/>
        <s v="MEDICAL CITY DALLAS PA" u="1"/>
        <s v="PT" u="1"/>
        <s v="Repellet Spray" u="1"/>
        <s v="Petc" u="1"/>
        <s v="CarWash/ShoeRack" u="1"/>
        <s v="PicoPark" u="1"/>
        <s v="2TB HDD" u="1"/>
        <s v="SATA Cable" u="1"/>
        <s v="MICROSOFT*STORE" u="1"/>
        <s v="TurboTax" u="1"/>
        <s v="Bemba y Chango" u="1"/>
        <s v="EATALY DALLAS" u="1"/>
        <s v="Laptop bag" u="1"/>
        <s v="NORDSTROM #0738" u="1"/>
        <s v="SQ *PALMIERI CAFE" u="1"/>
        <s v="WRIGHT WELLNESS" u="1"/>
        <s v="Bonobos, New York" u="1"/>
        <s v="SP DOG ID" u="1"/>
        <s v="LEVIS.COM" u="1"/>
        <s v="SPORT CLIPS HAIRCUTS" u="1"/>
        <s v="SQ *MIDTOWN STL - PAPPY'S" u="1"/>
        <s v="Cambio argentina " u="1"/>
        <s v="CLIMB SO ILL INC" u="1"/>
        <s v="HOLLYWOOD FEED 061 TX" u="1"/>
        <s v="QT 976" u="1"/>
        <s v="SAV ON LIQUOR AND WINE" u="1"/>
        <s v="SQ *WACKY WARRIORS EAST" u="1"/>
        <s v="Uber STL" u="1"/>
        <s v="Desk - Atwelness" u="1"/>
        <s v="FUEL CITY DALLAS" u="1"/>
        <s v="MONARCH MONEY APP" u="1"/>
        <s v="PARQUE DAS AVES" u="1"/>
        <s v="TRES FRONTEIRAS NAVEGA" u="1"/>
        <s v="URBIA CATARATAS S A" u="1"/>
        <s v="URBIA CATARATAS SA" u="1"/>
        <s v="Peacock C0FA7 Premium" u="1"/>
        <s v="OLD NAVY ON-LINE" u="1"/>
        <s v="SQ *THE MINIMALIST SALON" u="1"/>
        <s v="Hammock" u="1"/>
        <s v="CIGAR CITY TPA" u="1"/>
        <s v="Compressed Air Duster" u="1"/>
        <s v="J. CREW FACTORY #99" u="1"/>
        <s v="Magnetic door" u="1"/>
        <s v="SQ *OAK CLIFF CULTIVATORS" u="1"/>
        <s v="Flonase" u="1"/>
        <s v="COTFLT" u="1"/>
        <s v="THE UPS STORE 7078" u="1"/>
        <s v="NTTA AUTOCHARGE" u="1"/>
        <s v="INTUIT *TURBOTAX" u="1"/>
        <s v="OAKCLIFFBREWING_1" u="1"/>
        <s v="SP TALKING OUT OF TU" u="1"/>
        <s v="THE UPS STORE 6554" u="1"/>
        <s v="US TREAS TAX PYMT" u="1"/>
        <s v="Conditioner" u="1"/>
        <s v="Microsoft*PC 1 Month" u="1"/>
        <s v="SP GS INC" u="1"/>
        <s v="Acne Patch" u="1"/>
        <s v="3ELEVEN KITCHEN  COCKTAI" u="1"/>
        <s v="ESCAPOLOGY VICTORY PARK" u="1"/>
        <s v="LABCORP PSCC 2" u="1"/>
        <s v="PARKPLACE DAL PARKMOBILE" u="1"/>
        <s v="PURCHASE ADJUSTMENT" u="1"/>
        <s v="SP LOVE WELLNESS" u="1"/>
        <s v="Sum Dang Gud" u="1"/>
        <s v="TST* BETO AND SONS" u="1"/>
        <s v="Escape Room" u="1"/>
        <s v="Clothing Patches" u="1"/>
        <s v="Instacar" u="1"/>
        <s v="Limpiador, Funda airpods, erasehole" u="1"/>
        <s v="SQ *INFINITE POSSIBILITIE" u="1"/>
        <s v="TARA S CLEANERS DALLAS TX" u="1"/>
        <s v="Climbing Shoes" u="1"/>
        <s v="Condoms" u="1"/>
        <s v="THE UPS STORE 6860" u="1"/>
        <s v="Massage" u="1"/>
        <s v="METRO BLUELINE LLC" u="1"/>
        <s v="NTTA ONLINE" u="1"/>
        <s v="PINK PEDI SALON" u="1"/>
        <s v="Mass Gainer" u="1"/>
        <s v="MOVEMENT THE HILL" u="1"/>
        <s v="PHOTOBOOTH VEND" u="1"/>
        <s v="SP DIMEBEAUTYCO" u="1"/>
        <s v="TST* Funky Chicken - Loca" u="1"/>
        <s v="TST* Salty Donut Dallas" u="1"/>
        <s v="TST* The Local - The Colo" u="1"/>
        <s v="TURBO COFFEE LLC" u="1"/>
        <s v="TST* CLEAN JUICE - THE HI" u="1"/>
        <s v="INVESTED DEVELOPMENT" u="1"/>
        <s v="Airbnb" u="1"/>
        <s v="ATM CDMX" u="1"/>
        <s v="EL PESCADITO CONDESA" u="1"/>
        <s v="PAYCLIP*TDAS AUT MINIS" u="1"/>
        <s v="Peacock AC1E7 Premium" u="1"/>
        <s v="SP NAKEDPOPPY" u="1"/>
        <s v="Uber CDMX" u="1"/>
        <s v="AMERICAN AIR0010287788800" u="1"/>
        <s v="EL REY DE FALAFEL" u="1"/>
        <s v="NETPAY*TAQUERIAORINOCO" u="1"/>
        <s v="ORALE AREPA POLANCO" u="1"/>
        <s v="RAYO COCKTAIL BAR" u="1"/>
        <s v="ADAMANTA GYM ESCANDON" u="1"/>
        <s v="BP*TOMA CONSTELA" u="1"/>
        <s v="CASA MELIBEA" u="1"/>
        <s v="CASSAVA ROOTS" u="1"/>
        <s v="COMEDOR D LOS MILAGROS" u="1"/>
        <s v="DHL CDMX" u="1"/>
        <s v="INAH 8133OOTEOTKIO" u="1"/>
        <s v="MERPAGO*GOFLYMEXICO" u="1"/>
        <s v="NETPAY *PALMA Y HUELLA" u="1"/>
        <s v="PGBBQ BAR WH" u="1"/>
        <s v="Uber Eats CDMX" u="1"/>
        <s v="AMERICAN AIR0010288045628" u="1"/>
        <s v="Poo bags" u="1"/>
        <s v="Poo holder" u="1"/>
        <s v="Ganchos, crema, mopa" u="1"/>
        <s v="METRO PAWS AH - OAK CLIFF" u="1"/>
        <s v="PAYPAL *ZAHIDSTORE" u="1"/>
        <s v="ECOSHIELD PEST SOLUTIONS" u="1"/>
        <s v="LABCORP8008456167" u="1"/>
        <s v="LEGENDS HOSPITALITY LLC" u="1"/>
        <s v="Peticolas" u="1"/>
        <s v="SP CROOKED STORE" u="1"/>
        <s v="TINY VICTORIES" u="1"/>
        <s v="Surge protector" u="1"/>
        <s v="PE STAMPS" u="1"/>
        <s v="SQ *OASIS PLANT SHOP" u="1"/>
        <s v="TST* Alamo Club" u="1"/>
        <s v="Chalk Bag" u="1"/>
        <s v="Kareoke Machine" u="1"/>
        <s v="Shoes" u="1"/>
        <s v="Snake drain" u="1"/>
        <s v="TOTK y protein shaker" u="1"/>
        <s v="KICKINGBIRD QUICK STOP" u="1"/>
        <s v="PETCO 1439    63514392" u="1"/>
        <s v="Corolla Oil Change" u="1"/>
        <s v="Uber Eats Vancouver" u="1"/>
        <s v="7 Eleven" u="1"/>
        <s v="Venezuela flag" u="1"/>
        <s v="DOLCE RIVIERA LLC" u="1"/>
        <s v="FRISCO ROUGH RIDERS CONC" u="1"/>
        <s v="FRISCO ROUGHRIDERS LP" u="1"/>
        <s v="MOVEMENT CLIMBING YOGA" u="1"/>
        <s v="shoes return" u="1"/>
        <s v="QT 977 OUTSIDE" u="1"/>
        <s v="Valet" u="1"/>
        <s v="CAPITAL ONE MEMBER FEE" u="1"/>
        <s v="WWW.HUMATA.AI" u="1"/>
        <s v="ZG * RENTAPPLICATION" u="1"/>
        <s v="Ink" u="1"/>
        <s v="SOUTH TOYOTA - TX" u="1"/>
        <s v="Vitico" u="1"/>
        <s v="1011 Gallagher Street" u="1"/>
        <s v="Case Pixel" u="1"/>
        <s v="Dog Itch relief" u="1"/>
        <s v="FAIR PARK FIRST" u="1"/>
        <s v="FRG*MLBSHOP.COM" u="1"/>
        <s v="NATURAL GROCERS PF" u="1"/>
        <s v="PCA THR PRESBYTERIAN" u="1"/>
        <s v="Peacock E439B Premium" u="1"/>
        <s v="TX.GOV*SERVICEFEE-DIR" u="1"/>
        <s v="DALLAS VEHREG" u="1"/>
        <s v="Staples" u="1"/>
        <s v="SQ *OC ROTISSERIE" u="1"/>
        <s v="Hair Cut" u="1"/>
        <s v="CANTEEN VENDING" u="1"/>
        <s v="TODO PASAPALOS AND MORE" u="1"/>
        <s v="Garlick, dog lock, cream" u="1"/>
        <s v="Pote" u="1"/>
        <s v="Edmundo's visit" u="1"/>
        <s v="Ferula" u="1"/>
        <s v="H-E-B #556" u="1"/>
        <s v="USPS CHANGE OF ADDRESS" u="1"/>
        <s v="RAISING CANES 0463" u="1"/>
        <s v="U-HAUL MOVING &amp; STORAGE A" u="1"/>
        <s v="CLINICAL PATHOLOGY LAB" u="1"/>
        <s v="crema, desodorante" u="1"/>
        <s v="LOVEABOVEMATTER DALLAS TX" u="1"/>
        <s v="HOBBY-LOBBY #247" u="1"/>
        <s v="Pink Pedi" u="1"/>
        <s v="RANGERS BASEBALL/GLOBE LI" u="1"/>
        <s v="TEXAS BB CONCESSIONS" u="1"/>
        <s v="blue light glasses" u="1"/>
        <s v="ESCAPOLOGY ESCAPE ROOM" u="1"/>
        <s v="linternas, cera" u="1"/>
        <s v="Lokie" u="1"/>
        <s v="SOUTHWES    5262468013148" u="1"/>
        <s v="SOUTHWES    5262468017073" u="1"/>
        <s v="SOUTHWES    5262468043550" u="1"/>
        <s v="SOUTHWES    5262468046829" u="1"/>
        <s v="SOUTHWES    5262468059227" u="1"/>
        <s v="SP SPINSTER RECORDS" u="1"/>
        <s v="Warzone" u="1"/>
        <s v="Best Buy Payment" u="1"/>
        <s v="Cata Lawsuit" u="1"/>
        <s v="glass iphone" u="1"/>
        <s v="Ranger's extra ticket" u="1"/>
        <s v="T-MOBILE STORE # 9934" u="1"/>
        <s v="Uber Edmundo" u="1"/>
        <s v="AAA batteries" u="1"/>
        <s v="Nipple Covers" u="1"/>
        <s v="Corte Connie" u="1"/>
        <s v="SPF 50" u="1"/>
        <s v="TARA'S CLEANERS" u="1"/>
        <s v="cooling towel" u="1"/>
        <s v="Toothbrush " u="1"/>
        <s v="Peacock 18EEA Premium" u="1"/>
        <s v="Soporte PC" u="1"/>
        <s v="SQ *BBBOP SEOUL KITCHEN" u="1"/>
        <s v="Erase a Hole" u="1"/>
        <s v="RAISING CANES 0295" u="1"/>
        <s v="BED BATH &amp; BEYOND #82" u="1"/>
        <s v="HOMEGOODS #0513" u="1"/>
        <s v="Organizer" u="1"/>
        <s v="TJMAXX #0677" u="1"/>
        <s v="bathroom holde " u="1"/>
        <s v="Label Maker" u="1"/>
        <s v="LOWES #01771*" u="1"/>
        <s v="ROSS STORES #1030" u="1"/>
        <s v="Shed" u="1"/>
        <s v="Fire Stickers" u="1"/>
        <s v="O'REILLY AUTO PARTS 2358" u="1"/>
        <s v="spice racks" u="1"/>
        <s v="AC Gallagher" u="1"/>
        <s v="Circle K" u="1"/>
        <s v="THE DALLAS WELLNESS CENTE" u="1"/>
        <s v="Water shoes" u="1"/>
        <s v="closet lights, paint" u="1"/>
        <s v="SAINT ANN CAFE LLC" u="1"/>
        <s v="ST. ROCCOS" u="1"/>
        <s v="Dog shoes" u="1"/>
        <s v="GDI DALLAS" u="1"/>
        <s v="MERIT PRESTON FORE DALLAS TX" u="1"/>
        <s v="Skin serum" u="1"/>
        <s v="BUC-EE'S #35" u="1"/>
        <s v="COA PARKING METERS" u="1"/>
        <s v="CRUX CLIMBING CENTER" u="1"/>
        <s v="H-E-B  #455" u="1"/>
        <s v="SNOOZE SOUTHLAMAR" u="1"/>
        <s v="SQ *SAN MARCOS LIONS CLUB" u="1"/>
        <s v="TST* Sip On The Square" u="1"/>
        <s v="BROOKSHIRE BROS # 679" u="1"/>
        <s v="BROOKSHIRE BROS # 7" u="1"/>
        <s v="GILLS FRIED CHICKEN HUNTE" u="1"/>
        <s v="SEVENTH SON VINEYARDS" u="1"/>
        <s v="SQ *BARE BULL BBQ LLC" u="1"/>
        <s v="SQ *PADDLE CANYON L" u="1"/>
        <s v="TX STATE PKS ADV RES" u="1"/>
        <s v="WORD OF COMAL CO, TX WEB" u="1"/>
        <s v="LEWIS WINES" u="1"/>
        <s v="STORM'S DRIVE-IN" u="1"/>
        <s v="ADHD" u="1"/>
        <s v="candle" u="1"/>
        <s v="MEGABUS.COM" u="1"/>
        <s v="oil, plastic bottle" u="1"/>
        <s v="Paula" u="1"/>
        <s v="POINTS RAPID REWARDS" u="1"/>
        <s v="SOUTHWES    5262480855545" u="1"/>
        <s v="LAKEWOOD MEDALLION DISCOU" u="1"/>
        <s v="ATT/Activation Fees" u="1"/>
        <s v="MURPHY7721ATWALMART" u="1"/>
        <s v="cono " u="1"/>
        <s v="Karina's Birthday" u="1"/>
        <s v="paint" u="1"/>
        <s v="Peacock 5C781 Premium" u="1"/>
        <s v="Rope" u="1"/>
        <s v="SQ *OAK CLIFF PRINT" u="1"/>
        <s v="Clotheshorse Ano Clotheshor" u="1"/>
        <s v="Headphone stand" u="1"/>
        <s v="Parche RAV4" u="1"/>
        <s v="Coat rack" u="1"/>
        <s v="SQ *DALLAS" u="1"/>
        <s v="SQ *SO ICY BRAND LLC" u="1"/>
        <s v="surge protector, salt" u="1"/>
        <s v="wax" u="1"/>
        <s v="GAP ONLINE" u="1"/>
        <s v="PAPERSOURCE -4647" u="1"/>
        <s v="oil" u="1"/>
        <s v="4R RANCH WINERY" u="1"/>
        <s v="Bentonite Clay" u="1"/>
        <s v="Corolla Flat Tire" u="1"/>
        <s v="ICE VENDING" u="1"/>
        <s v="Wal Mart" u="1"/>
        <s v="LOLA REPRODUCTIVE CARE" u="1"/>
        <s v="snicker" u="1"/>
        <s v="JERRY'S SUPERMARKET" u="1"/>
        <s v="READIVET, PA" u="1"/>
        <s v="7-ELEVEN 37026" u="1"/>
        <s v="Pool PH " u="1"/>
        <s v="Neosporin, spray bottle" u="1"/>
        <s v="Rav 4 Flat tire" u="1"/>
        <s v="Red River" u="1"/>
        <s v="Blood pressure monitor" u="1"/>
        <s v="JuiceLand" u="1"/>
        <s v="MOVEMENTDESIGNDISTRICT" u="1"/>
        <s v="Healthcare Assoc" u="1"/>
        <s v="Weed Beer" u="1"/>
        <s v="Xbox Game Pass" u="1"/>
        <s v="Control PC" u="1"/>
        <s v="Prince Lebanese Grill" u="1"/>
        <s v="Burnig Rice Hurst" u="1"/>
        <s v="NTTA " u="1"/>
        <s v="Paypal" u="1"/>
        <s v="Norka" u="1"/>
        <s v="Kelly" u="1"/>
        <s v="AMAZON.COM*TL2D92VH2 AMZN" u="1"/>
        <s v="Dog bags" u="1"/>
        <s v="Dog toys and shampoo" u="1"/>
        <s v="EDITORIAL REUS, SA" u="1"/>
        <s v="Nail cream" u="1"/>
        <s v="NORDSTROM RACK #0719" u="1"/>
        <s v="SQ *KELLY?S ONION BURGERS" u="1"/>
        <s v="TST* Peticolas Brewing Co" u="1"/>
        <s v="SPROUTS FARMERS MAR" u="1"/>
        <s v="THE HOME DEPOT #6816" u="1"/>
        <s v="SQ *GREEN PET SUPPLY" u="1"/>
        <s v="Libreria" u="1"/>
        <s v="FRISCO ROUGHRIDERS I" u="1"/>
        <s v="Micah's gift" u="1"/>
        <s v="RUIBAL S PLANTS OF TEXAS" u="1"/>
        <s v="SQ *NUTS FOR YOU!" u="1"/>
        <s v="SQ *WAYWARD COFFEE CO" u="1"/>
        <s v="Pickleball, bone, flask replacement" u="1"/>
        <s v="Door mesh" u="1"/>
        <s v="TOTAL WINE &amp; MORE 5" u="1"/>
        <s v="Cate's bar" u="1"/>
        <s v="SP EMPORIUM PIES" u="1"/>
        <s v="TST* Chimichurri" u="1"/>
        <s v="CARLOS AND PARNELL MD PA" u="1"/>
        <s v="Chris Boxset" u="1"/>
        <s v="Dog Paw cleaner" u="1"/>
        <s v="SQ *LA REUNION" u="1"/>
        <s v="TOTAL WINE AND MORE" u="1"/>
        <s v="Viktor" u="1"/>
        <s v="TIL*RZ KAFFEINE SHOP P" u="1"/>
        <s v="Busuu" u="1"/>
        <s v="Necklace" u="1"/>
        <s v="ORGANIC NAILS SPA" u="1"/>
        <s v="TEXAS BB RETAIL" u="1"/>
        <s v="ATT* BILL PAYMENT" u="1"/>
        <s v="Jerseys" u="1"/>
        <s v="EA FC 24" u="1"/>
        <s v="J CREW FACTORY #173" u="1"/>
        <s v="Mouse trap" u="1"/>
        <s v="OLD NAVY US 5900" u="1"/>
        <s v="Parrilla w/anna" u="1"/>
        <s v="Pepermint Oil" u="1"/>
        <s v="QT 975" u="1"/>
        <s v="Viktor's gift" u="1"/>
        <s v="Protein Bars" u="1"/>
        <s v="Raised Bowl Jaime" u="1"/>
        <s v="Pathadvantage " u="1"/>
        <s v="Spider Man Across the spider verse" u="1"/>
        <s v="Sugaring " u="1"/>
        <s v="Haircut" u="1"/>
        <s v="Uñero" u="1"/>
        <s v="methodist parking" u="1"/>
        <s v="onequince" u="1"/>
        <s v="Air Filters" u="1"/>
        <s v="Clotheshorse Ano " u="1"/>
        <s v="game pass" u="1"/>
        <s v="J Crew" u="1"/>
        <s v="Foris Inc" u="1"/>
        <s v="NORDSTROM" u="1"/>
        <s v="Nuuly " u="1"/>
        <s v="Oil Bucket" u="1"/>
        <s v="Car tools" u="1"/>
        <s v="Elmer's Jewelery" u="1"/>
        <s v="Interceptor Jaime" u="1"/>
        <s v="Old Navy" u="1"/>
        <s v="Student Loan" u="1"/>
        <s v="Conoco" u="1"/>
        <s v="Flamenco Fever Tip" u="1"/>
        <s v="Bloomingdales" u="1"/>
        <s v="DSW" u="1"/>
        <s v="Moom Muum" u="1"/>
        <s v="dogsitting" u="1"/>
        <s v="Taylor" u="1"/>
        <s v="Ms Hot Taco" u="1"/>
        <s v="Balanceo" u="1"/>
        <s v="Compota y Eye Balm" u="1"/>
        <s v="Oak Cliff Brewing" u="1"/>
        <s v="Rav4" u="1"/>
        <s v="White Rock Brewing" u="1"/>
        <s v="Dallas Wellnes Center" u="1"/>
        <s v="Regalo Vero" u="1"/>
        <s v="Society " u="1"/>
        <s v="Eatally" u="1"/>
        <s v="Eye Balm" u="1"/>
        <s v="Love Wellness" u="1"/>
        <s v="Statler Hotel" u="1"/>
        <s v="Hydrating Toner" u="1"/>
        <s v="swim outlet" u="1"/>
        <s v="um day break" u="1"/>
        <s v="Adidas" u="1"/>
        <s v="Five Below" u="1"/>
        <s v="Microsoft" u="1"/>
        <s v="Thriumps" u="1"/>
        <s v="AT&amp;T" u="1"/>
        <s v="Green Pet" u="1"/>
        <s v="Gateway Diagnostic" u="1"/>
        <s v="Meche " u="1"/>
        <s v="Flamenco Fever" u="1"/>
        <s v="Clothing Rental" u="1"/>
        <s v="Groceries" u="1"/>
        <s v="Hookah" u="1"/>
        <s v="Tacos y Chelas" u="1"/>
        <s v="Carbones" u="1"/>
        <s v="Thermal paste" u="1"/>
        <s v="Spain Tickets" u="1"/>
        <s v="Binnies" u="1"/>
        <s v="Frame" u="1"/>
        <s v="Pelicula utube" u="1"/>
        <s v="Sueter" u="1"/>
        <s v="Windows Key" u="1"/>
        <s v="Cardigan" u="1"/>
        <s v="Houndstooth" u="1"/>
        <s v="Mio Nonna Trattoria" u="1"/>
        <s v="Parrys Pizza" u="1"/>
        <s v="Scarf" u="1"/>
        <s v="Bravecto " u="1"/>
        <s v="cubrecama" u="1"/>
        <s v="Mueble" u="1"/>
        <s v="Yoga Pants mami" u="1"/>
        <s v="Jo Ann " u="1"/>
        <s v="Pants" u="1"/>
        <s v="Sugaring NYC" u="1"/>
        <s v="Interes" u="1"/>
        <s v="Barcocina" u="1"/>
        <s v="Book Scape" u="1"/>
        <s v="Broadway Liquors" u="1"/>
        <s v="Can Food" u="1"/>
        <s v="Harborque" u="1"/>
        <s v="Ministry of Brewing" u="1"/>
        <s v="Teavolve Cafe" u="1"/>
        <s v="VEG - Dallas" u="1"/>
        <s v="Coffee Grinder - Caitlyn" u="1"/>
        <s v="Gtexas Dallas Arts" u="1"/>
        <s v="Jaime's bed" u="1"/>
        <s v="Spec's" u="1"/>
        <s v="Gift Vero" u="1"/>
        <s v="Shed shelfs" u="1"/>
        <s v="UPS Store" u="1"/>
        <s v="Gift Daniela" u="1"/>
        <s v="Cidercade Dallas" u="1"/>
        <s v="Gift Luis C" u="1"/>
        <s v="Triumphs Espresso" u="1"/>
        <s v="Thriumps &amp; Another Round" u="1"/>
        <s v="Another Round" u="1"/>
        <s v="Heritage Collective D" u="1"/>
        <s v="Lone Star Donut" u="1"/>
        <s v="Mentiiras Productions" u="1"/>
        <s v="Talking Out of Turn" u="1"/>
        <s v="whose book" u="1"/>
        <s v="Regalo Natalie" u="1"/>
        <s v="TOEFL" u="1"/>
        <s v="nuuly.com" u="1"/>
        <s v="Nodstrom Rack" u="1"/>
        <s v="Chromecast" u="1"/>
        <s v="YouTube" u="1"/>
        <s v="Plant HANGER" u="1"/>
        <s v="Te Deseo" u="1"/>
        <s v="La Madeleine" u="1"/>
        <s v="Car Wash" u="1"/>
        <s v="Tile holders" u="1"/>
        <s v="Book light" u="1"/>
        <s v="Ball and treats" u="1"/>
        <s v="Nivea" u="1"/>
        <s v="Domino's" u="1"/>
        <s v="Sum Dang Good Chines" u="1"/>
        <s v="freeCodeCamp.org" u="1"/>
        <s v="Gas" u="1"/>
        <s v="Regalo Mami" u="1"/>
        <s v="Ross Dress for Less" u="1"/>
        <s v="Shelf for Projector" u="1"/>
        <s v="Regalo Cefa" u="1"/>
        <s v="Regalo Leo" u="1"/>
        <s v="Lab" u="1"/>
        <s v="Soundbar" u="1"/>
        <s v="Bedford Donuts (NRH)" u="1"/>
        <s v="Wrist Brace, Gloves" u="1"/>
        <s v="Tiles" u="1"/>
        <s v="Gift Lorena" u="1"/>
        <s v="San Martin Bakery" u="1"/>
        <s v="Coffe" u="1"/>
        <s v="Wine Ball Ground" u="1"/>
        <s v="Connie" u="1"/>
        <s v="Regalo Lui y Fran" u="1"/>
        <s v="Summit" u="1"/>
        <s v="Regalo Kyle" u="1"/>
        <s v="Regalo Bebe" u="1"/>
        <s v="Regalo Karina" u="1"/>
        <s v="Regalos Dani Ashley" u="1"/>
        <s v="Mango's Grill" u="1"/>
        <s v="Projector" u="1"/>
        <s v="Regalo Klemme's" u="1"/>
        <s v="Able" u="1"/>
        <s v="Taylordukeswellness" u="1"/>
        <s v="Picanha" u="1"/>
        <s v="MakeUp" u="1"/>
        <s v="Climbing Shoes " u="1"/>
        <s v="Regalo Diego" u="1"/>
        <s v="Big Yummy" u="1"/>
        <s v="AirBnb Madrid" u="1"/>
        <s v="Gift Viktor" u="1"/>
        <s v="Chariot Energy / Deposit" u="1"/>
        <s v="Southwest Airlines" u="1"/>
        <s v="Hotel San Seb" u="1"/>
        <s v="Train San Seb-Madrid" u="1"/>
        <s v="Train Madrid-Barcelona" u="1"/>
        <s v="Train Brcelona-San Seb" u="1"/>
        <s v="Batteries" u="1"/>
        <s v="AA Seats" u="1"/>
        <s v="AA Bag" u="1"/>
        <s v="Baño" u="1"/>
        <s v="Airalo" u="1"/>
        <s v="Subte Aero" u="1"/>
        <s v="Metro Barcelona" u="1"/>
        <s v="Furnos" u="1"/>
        <s v="Casa Igor" u="1"/>
        <s v="Tapeo" u="1"/>
        <s v="Atelier Libros" u="1"/>
        <s v="The Barberist" u="1"/>
        <s v="La Papa" u="1"/>
        <s v="Raco Trampoli " u="1"/>
        <s v="Kriim" u="1"/>
        <s v="Bornisimo" u="1"/>
        <s v="Asuncion Matilde" u="1"/>
        <s v="AMAZON.COM*TX1EV5SP1" u="1"/>
        <s v="AMZN MKTP US*T153J6TU0" u="1"/>
        <s v="AMZN Mktp US*T16XD4H12" u="1"/>
        <s v="AMZN Mktp US*TX0DR97C2" u="1"/>
        <s v="AMZN Mktp US*TX4K039N2" u="1"/>
        <s v="AMAZON.COM*TX0XV20O2" u="1"/>
        <s v="AMZN Mktp US*TX4908JN0" u="1"/>
        <s v="AMAZON.COM*TX6ZE8NH2" u="1"/>
        <s v="AMZN Mktp US*TR5V82IW0" u="1"/>
        <s v="AMZN Mktp US*TR0IY38J2" u="1"/>
        <s v="AMZN Mktp US*TR3LN00U2" u="1"/>
        <s v="AMZN Mktp US*T30T68YE1" u="1"/>
        <s v="AMZN Mktp US*T32GJ7YA1" u="1"/>
        <s v="AMZN Mktp US*TL5NY4PX2" u="1"/>
        <s v="WAL-MART #5823" u="1"/>
        <s v="WM SUPERCENTER #5147" u="1"/>
        <s v="AMZN Mktp US" u="1"/>
        <s v="CVS/PHARMACY #10910" u="1"/>
        <s v="Google busuu Limited" u="1"/>
        <s v="TARGET        00017848" u="1"/>
        <s v="TARGET        00009472" u="1"/>
        <s v="CAPITAL ONE MOBILE PYMT" u="1"/>
        <s v="Amazon Prime*TX39Q8FG0" u="1"/>
        <s v="DALLAS WATER WEB PAYMENT" u="1"/>
        <s v="TARGET        00008755" u="1"/>
        <s v="LOWES #02280*" u="1"/>
        <s v="INTEREST CHARGE ADJUSTMENT" u="1"/>
        <s v="INTEREST CHARGE:PURCHASES" u="1"/>
        <s v="ALDI 75050" u="1"/>
        <s v="Audible*TL28H5G21" u="1"/>
        <s v="GOOGLE *FI DCwDQ8" u="1"/>
        <s v="COSTCO WHSE #1266" u="1"/>
      </sharedItems>
    </cacheField>
    <cacheField name="Amount" numFmtId="166">
      <sharedItems containsMixedTypes="1" containsNumber="1" minValue="-368" maxValue="4599"/>
    </cacheField>
    <cacheField name="Sub Category" numFmtId="0">
      <sharedItems containsBlank="1" count="94">
        <s v="Spain"/>
        <s v="Exercise"/>
        <s v="Rent"/>
        <s v="Car loan"/>
        <s v="Phone"/>
        <s v="Discover"/>
        <s v="Simplisafe"/>
        <s v="Medicine"/>
        <s v="Studen Loan"/>
        <s v="Subscriptions"/>
        <s v="Grove"/>
        <s v="Upgrade"/>
        <s v="Home Supplies"/>
        <s v="Clothes"/>
        <s v="Venture"/>
        <s v="Taxi/Metro"/>
        <s v="Tolls"/>
        <s v="Pharmacy"/>
        <s v="Groceries"/>
        <s v="Car fuel"/>
        <s v="Water/Electricity"/>
        <s v="Home Improvement"/>
        <s v="PC"/>
        <s v="Snacks"/>
        <s v="TorresEuropa"/>
        <s v="Alcohol"/>
        <s v="Doctor"/>
        <s v="Furnishings"/>
        <s v="Games"/>
        <s v="Salon"/>
        <s v="Dog toys/treats"/>
        <s v="Dog Insurance"/>
        <s v="Veterinary"/>
        <s v="Dog Food"/>
        <s v="MakeUp"/>
        <s v="Restaurant"/>
        <s v="Bar"/>
        <s v="Las Vegas"/>
        <s v="DL"/>
        <s v="Tech"/>
        <s v="Donation"/>
        <s v="Taxes"/>
        <s v="Coffee"/>
        <s v="Miami"/>
        <s v="Gifts"/>
        <s v="Entertainment"/>
        <s v="Books"/>
        <s v="Birthday"/>
        <s v="Car Repair"/>
        <s v="Dentist"/>
        <s v="Acorn"/>
        <s v="St Louis"/>
        <s v="Parking"/>
        <s v="Haircut"/>
        <s v="Best Buy"/>
        <s v="Delivery"/>
        <s v="Washington"/>
        <s v="Colorado"/>
        <s v="Flight"/>
        <s v="Studies "/>
        <s v="Events"/>
        <s v="Car Tax"/>
        <s v="Insurance" u="1"/>
        <m u="1"/>
        <s v="Argentina" u="1"/>
        <s v="Money Exchange" u="1"/>
        <s v="Food" u="1"/>
        <s v="Transport" u="1"/>
        <s v="Work" u="1"/>
        <s v="Green Card" u="1"/>
        <s v="Truliant" u="1"/>
        <s v="Ticket" u="1"/>
        <s v="Pasaporte" u="1"/>
        <s v="Therapy" u="1"/>
        <s v="House Maintenance" u="1"/>
        <s v="Gadget" u="1"/>
        <s v="Dogs Accessories" u="1"/>
        <s v="Travel Fun" u="1"/>
        <s v="Amazon" u="1"/>
        <s v="Mexico" u="1"/>
        <s v="Other" u="1"/>
        <s v="Pest Control" u="1"/>
        <s v="Sports" u="1"/>
        <s v="Deposit" u="1"/>
        <s v="Moving" u="1"/>
        <s v="Lodging" u="1"/>
        <s v="Studies" u="1"/>
        <s v="Navidad" u="1"/>
        <s v="Atlanta" u="1"/>
        <s v="Salary" u="1"/>
        <s v="Caitlin" u="1"/>
        <s v="Mami" u="1"/>
        <s v="Extra" u="1"/>
        <s v="Savings Interest" u="1"/>
      </sharedItems>
    </cacheField>
    <cacheField name="Category" numFmtId="0">
      <sharedItems count="28">
        <s v="Travel"/>
        <s v="Health"/>
        <s v="Living Expenses"/>
        <s v="Transport"/>
        <s v="Debt"/>
        <s v="Subscriptions"/>
        <s v="Home"/>
        <s v="Discretionary"/>
        <s v="Medical"/>
        <s v="Tech"/>
        <s v="Dining Out"/>
        <s v="Venezuela"/>
        <s v="Beauty"/>
        <s v="Dogs"/>
        <s v="Government"/>
        <s v="Charity"/>
        <s v="Gifts"/>
        <s v="Learning"/>
        <s v="Savings"/>
        <e v="#N/A" u="1"/>
        <s v="Argentina" u="1"/>
        <s v="Other" u="1"/>
        <s v="Moving" u="1"/>
        <s v="Taxes" u="1"/>
        <s v="Education" u="1"/>
        <s v="Interest" u="1"/>
        <s v="Utility" u="1"/>
        <s v="Salary" u="1"/>
      </sharedItems>
    </cacheField>
    <cacheField name="Trimestres" numFmtId="0" databaseField="0">
      <fieldGroup base="1">
        <rangePr groupBy="quarters" startDate="2024-01-01T00:00:00" endDate="2024-06-19T00:00:00"/>
        <groupItems count="6">
          <s v="&lt;1/1/2024"/>
          <s v="Qtr1"/>
          <s v="Qtr2"/>
          <s v="Qtr3"/>
          <s v="Qtr4"/>
          <s v="&gt;19/6/2024"/>
        </groupItems>
      </fieldGroup>
    </cacheField>
    <cacheField name="Años" numFmtId="0" databaseField="0">
      <fieldGroup base="1">
        <rangePr groupBy="years" startDate="2024-01-01T00:00:00" endDate="2024-06-19T00:00:00"/>
        <groupItems count="3">
          <s v="&lt;1/1/2024"/>
          <s v="2024"/>
          <s v="&gt;19/6/2024"/>
        </groupItems>
      </fieldGroup>
    </cacheField>
  </cacheFields>
  <extLst>
    <ext xmlns:x14="http://schemas.microsoft.com/office/spreadsheetml/2009/9/main" uri="{725AE2AE-9491-48be-B2B4-4EB974FC3084}">
      <x14:pivotCacheDefinition pivotCacheId="808935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
  <r>
    <d v="2023-11-02T00:00:00"/>
    <s v="Spain Tickets"/>
    <n v="317.70999999999998"/>
    <s v="Spain"/>
    <x v="0"/>
  </r>
  <r>
    <d v="2023-12-01T00:00:00"/>
    <s v="Hotel San Seb"/>
    <n v="492.88"/>
    <s v="Spain"/>
    <x v="1"/>
  </r>
  <r>
    <d v="2023-12-01T00:00:00"/>
    <s v="AirBnb Madrid"/>
    <n v="226.25"/>
    <s v="Spain"/>
    <x v="1"/>
  </r>
  <r>
    <d v="2023-12-01T00:00:00"/>
    <s v="AirBnb Madrid"/>
    <n v="201.12"/>
    <s v="Spain"/>
    <x v="1"/>
  </r>
  <r>
    <d v="2023-12-27T00:00:00"/>
    <s v="Train Brcelona-San Seb"/>
    <n v="180.54"/>
    <s v="Spain"/>
    <x v="0"/>
  </r>
  <r>
    <d v="2023-12-27T00:00:00"/>
    <s v="Train San Seb-Madrid"/>
    <n v="142.29"/>
    <s v="Spain"/>
    <x v="0"/>
  </r>
  <r>
    <d v="2023-12-27T00:00:00"/>
    <s v="Train Madrid-Barcelona"/>
    <n v="114.19"/>
    <s v="Spain"/>
    <x v="0"/>
  </r>
  <r>
    <d v="2023-12-28T00:00:00"/>
    <s v="AA Bag"/>
    <n v="77"/>
    <s v="Spain"/>
    <x v="0"/>
  </r>
  <r>
    <d v="2023-12-28T00:00:00"/>
    <s v="Uber"/>
    <n v="34.950000000000003"/>
    <s v="Spain"/>
    <x v="2"/>
  </r>
  <r>
    <d v="2023-12-28T00:00:00"/>
    <s v="AA Seats"/>
    <n v="12.72"/>
    <s v="Spain"/>
    <x v="0"/>
  </r>
  <r>
    <d v="2023-12-28T00:00:00"/>
    <s v="AA Seats"/>
    <n v="11.53"/>
    <s v="Spain"/>
    <x v="0"/>
  </r>
  <r>
    <d v="2023-12-29T00:00:00"/>
    <s v="Metro Barcelona"/>
    <n v="11.68"/>
    <s v="Spain"/>
    <x v="2"/>
  </r>
  <r>
    <d v="2023-12-29T00:00:00"/>
    <s v="El Café del Tren"/>
    <n v="9.7899999999999991"/>
    <s v="Spain"/>
    <x v="3"/>
  </r>
  <r>
    <d v="2023-12-29T00:00:00"/>
    <s v="Subte Aero"/>
    <n v="6.68"/>
    <s v="Spain"/>
    <x v="2"/>
  </r>
  <r>
    <d v="2023-12-29T00:00:00"/>
    <s v="Airalo"/>
    <n v="5"/>
    <s v="Spain"/>
    <x v="4"/>
  </r>
  <r>
    <d v="2023-12-29T00:00:00"/>
    <s v="Baño"/>
    <n v="1.1100000000000001"/>
    <s v="Spain"/>
    <x v="3"/>
  </r>
  <r>
    <d v="2023-12-30T00:00:00"/>
    <s v="Atelier Libros"/>
    <n v="37.049999999999997"/>
    <s v="Spain"/>
    <x v="5"/>
  </r>
  <r>
    <d v="2023-12-30T00:00:00"/>
    <s v="Casa Igor"/>
    <n v="36.880000000000003"/>
    <s v="Spain"/>
    <x v="3"/>
  </r>
  <r>
    <d v="2023-12-30T00:00:00"/>
    <s v="Tapeo"/>
    <n v="28.99"/>
    <s v="Spain"/>
    <x v="3"/>
  </r>
  <r>
    <d v="2023-12-30T00:00:00"/>
    <s v="Asuncion Matilde"/>
    <n v="22.28"/>
    <s v="Spain"/>
    <x v="3"/>
  </r>
  <r>
    <d v="2023-12-30T00:00:00"/>
    <s v="The Barberist"/>
    <n v="18.940000000000001"/>
    <s v="Spain"/>
    <x v="6"/>
  </r>
  <r>
    <d v="2023-12-30T00:00:00"/>
    <s v="Furnos"/>
    <n v="14.82"/>
    <s v="Spain"/>
    <x v="3"/>
  </r>
  <r>
    <d v="2023-12-30T00:00:00"/>
    <s v="La Papa"/>
    <n v="12.48"/>
    <s v="Spain"/>
    <x v="3"/>
  </r>
  <r>
    <d v="2023-12-30T00:00:00"/>
    <s v="Kriim"/>
    <n v="12.37"/>
    <s v="Spain"/>
    <x v="3"/>
  </r>
  <r>
    <d v="2023-12-30T00:00:00"/>
    <s v="Bornisimo"/>
    <n v="5.01"/>
    <s v="Spain"/>
    <x v="3"/>
  </r>
  <r>
    <d v="2023-12-30T00:00:00"/>
    <s v="Raco Trampoli "/>
    <n v="3.34"/>
    <s v="Spain"/>
    <x v="3"/>
  </r>
  <r>
    <d v="2023-12-31T00:00:00"/>
    <s v="Barca Store"/>
    <n v="145.22"/>
    <s v="Spain"/>
    <x v="7"/>
  </r>
  <r>
    <d v="2023-12-31T00:00:00"/>
    <s v="Museo BARCA"/>
    <n v="68.739999999999995"/>
    <s v="Spain"/>
    <x v="8"/>
  </r>
  <r>
    <d v="2023-12-31T00:00:00"/>
    <s v="Magic Memories FCB"/>
    <n v="33.26"/>
    <s v="Spain"/>
    <x v="8"/>
  </r>
  <r>
    <d v="2023-12-31T00:00:00"/>
    <s v="AO TORRENT L OLLA"/>
    <n v="30.82"/>
    <s v="Spain"/>
    <x v="3"/>
  </r>
  <r>
    <d v="2023-12-31T00:00:00"/>
    <s v="AO TORRENT L OLLA"/>
    <n v="30.13"/>
    <s v="Spain"/>
    <x v="3"/>
  </r>
  <r>
    <d v="2023-12-31T00:00:00"/>
    <s v="OZ BAKERY"/>
    <n v="16.52"/>
    <s v="Spain"/>
    <x v="3"/>
  </r>
  <r>
    <d v="2023-12-31T00:00:00"/>
    <s v="Slowmov"/>
    <n v="13.86"/>
    <s v="Spain"/>
    <x v="3"/>
  </r>
  <r>
    <d v="2023-12-31T00:00:00"/>
    <s v="LEOPARDO LEOPARDI"/>
    <n v="13.3"/>
    <s v="Spain"/>
    <x v="3"/>
  </r>
  <r>
    <d v="2023-12-31T00:00:00"/>
    <s v="Tio Papelon"/>
    <n v="12.42"/>
    <s v="Spain"/>
    <x v="3"/>
  </r>
  <r>
    <d v="2023-12-31T00:00:00"/>
    <s v="RENFE "/>
    <n v="11.64"/>
    <s v="Spain"/>
    <x v="3"/>
  </r>
  <r>
    <d v="2023-12-31T00:00:00"/>
    <s v="TIGER BARCELONA"/>
    <n v="11.09"/>
    <s v="Spain"/>
    <x v="8"/>
  </r>
  <r>
    <d v="2023-12-31T00:00:00"/>
    <s v="Tio Papelon"/>
    <n v="10.64"/>
    <s v="Spain"/>
    <x v="3"/>
  </r>
  <r>
    <d v="2023-12-31T00:00:00"/>
    <s v="Tio Papelon"/>
    <n v="10.64"/>
    <s v="Spain"/>
    <x v="3"/>
  </r>
  <r>
    <d v="2023-12-31T00:00:00"/>
    <s v="Cal Blay Camp Nou"/>
    <n v="8.8699999999999992"/>
    <s v="Spain"/>
    <x v="8"/>
  </r>
  <r>
    <d v="2023-12-31T00:00:00"/>
    <s v="KINA CHOCOLATES"/>
    <n v="7.21"/>
    <s v="Spain"/>
    <x v="3"/>
  </r>
  <r>
    <d v="2023-12-31T00:00:00"/>
    <s v="CONDIS"/>
    <n v="5.28"/>
    <s v="Spain"/>
    <x v="3"/>
  </r>
  <r>
    <d v="2023-12-31T00:00:00"/>
    <s v="Syra Coffee"/>
    <n v="3.77"/>
    <s v="Spain"/>
    <x v="3"/>
  </r>
  <r>
    <d v="2024-01-01T00:00:00"/>
    <s v="CUAP "/>
    <n v="432.39"/>
    <s v="Spain"/>
    <x v="9"/>
  </r>
  <r>
    <d v="2024-01-01T00:00:00"/>
    <s v="San Pau"/>
    <n v="388.05"/>
    <s v="Spain"/>
    <x v="9"/>
  </r>
  <r>
    <d v="2024-01-01T00:00:00"/>
    <s v="Farmacia Laguna"/>
    <n v="18.489999999999998"/>
    <s v="Spain"/>
    <x v="9"/>
  </r>
  <r>
    <d v="2024-01-01T00:00:00"/>
    <s v="Condis"/>
    <n v="12.3"/>
    <s v="Spain"/>
    <x v="3"/>
  </r>
  <r>
    <d v="2024-01-01T00:00:00"/>
    <s v="Taxi"/>
    <n v="9.76"/>
    <s v="Spain"/>
    <x v="2"/>
  </r>
  <r>
    <d v="2024-01-01T00:00:00"/>
    <s v="Condis"/>
    <n v="5.73"/>
    <s v="Spain"/>
    <x v="3"/>
  </r>
  <r>
    <d v="2024-01-01T00:00:00"/>
    <s v="Supermercat"/>
    <n v="2.11"/>
    <s v="Spain"/>
    <x v="3"/>
  </r>
  <r>
    <d v="2024-01-01T00:00:00"/>
    <s v="Vending"/>
    <n v="0.78"/>
    <s v="Spain"/>
    <x v="3"/>
  </r>
  <r>
    <d v="2024-01-02T00:00:00"/>
    <s v="Glovo"/>
    <n v="20.18"/>
    <s v="Spain"/>
    <x v="3"/>
  </r>
  <r>
    <d v="2024-01-02T00:00:00"/>
    <s v="Café del Tren"/>
    <n v="15.19"/>
    <s v="Spain"/>
    <x v="3"/>
  </r>
  <r>
    <d v="2024-01-02T00:00:00"/>
    <s v="Uber a Barcelona Sans"/>
    <n v="13.41"/>
    <s v="Spain"/>
    <x v="2"/>
  </r>
  <r>
    <d v="2024-01-02T00:00:00"/>
    <s v="Farmacia Recasens"/>
    <n v="10.78"/>
    <s v="Spain"/>
    <x v="9"/>
  </r>
  <r>
    <d v="2024-01-02T00:00:00"/>
    <s v="TORRENT L OLLA"/>
    <n v="3.87"/>
    <s v="Spain"/>
    <x v="3"/>
  </r>
  <r>
    <d v="2024-01-02T00:00:00"/>
    <s v="Café del Tren"/>
    <n v="2.77"/>
    <s v="Spain"/>
    <x v="3"/>
  </r>
  <r>
    <d v="2024-01-03T00:00:00"/>
    <s v="La Bodega de Donostarria"/>
    <n v="14.47"/>
    <s v="Spain"/>
    <x v="3"/>
  </r>
  <r>
    <d v="2024-01-03T00:00:00"/>
    <s v="Organic"/>
    <n v="11.42"/>
    <s v="Spain"/>
    <x v="3"/>
  </r>
  <r>
    <d v="2024-01-03T00:00:00"/>
    <s v="Itakate"/>
    <n v="7.62"/>
    <s v="Spain"/>
    <x v="3"/>
  </r>
  <r>
    <d v="2024-01-03T00:00:00"/>
    <s v="Expurbieta"/>
    <n v="0.88"/>
    <s v="Spain"/>
    <x v="3"/>
  </r>
  <r>
    <d v="2024-01-04T00:00:00"/>
    <s v="NAP Donostia"/>
    <n v="30.82"/>
    <s v="Spain"/>
    <x v="3"/>
  </r>
  <r>
    <d v="2024-01-04T00:00:00"/>
    <s v="Bar La Plata"/>
    <n v="17.329999999999998"/>
    <s v="Spain"/>
    <x v="3"/>
  </r>
  <r>
    <d v="2024-01-04T00:00:00"/>
    <s v="Bar Ambrosio"/>
    <n v="5.92"/>
    <s v="Spain"/>
    <x v="3"/>
  </r>
  <r>
    <d v="2024-01-04T00:00:00"/>
    <s v="Smooy"/>
    <n v="3.18"/>
    <s v="Spain"/>
    <x v="3"/>
  </r>
  <r>
    <d v="2024-01-04T00:00:00"/>
    <s v="Expurbieta2"/>
    <n v="2.69"/>
    <s v="Spain"/>
    <x v="3"/>
  </r>
  <r>
    <d v="2024-01-05T00:00:00"/>
    <s v="Mango"/>
    <n v="149.32"/>
    <s v="Spain"/>
    <x v="7"/>
  </r>
  <r>
    <d v="2024-01-05T00:00:00"/>
    <s v="NAP Donostia"/>
    <n v="42.14"/>
    <s v="Spain"/>
    <x v="3"/>
  </r>
  <r>
    <d v="2024-01-05T00:00:00"/>
    <s v="Bar Eniope"/>
    <n v="27.71"/>
    <s v="Spain"/>
    <x v="3"/>
  </r>
  <r>
    <d v="2024-01-05T00:00:00"/>
    <s v="La Issla"/>
    <n v="17.23"/>
    <s v="Spain"/>
    <x v="3"/>
  </r>
  <r>
    <d v="2024-01-05T00:00:00"/>
    <s v="Atubola"/>
    <n v="16.46"/>
    <s v="Spain"/>
    <x v="3"/>
  </r>
  <r>
    <d v="2024-01-05T00:00:00"/>
    <s v="S.Telmo Museoa"/>
    <n v="13.17"/>
    <s v="Spain"/>
    <x v="8"/>
  </r>
  <r>
    <d v="2024-01-05T00:00:00"/>
    <s v="Estanco Urbieta"/>
    <n v="9.99"/>
    <s v="Spain"/>
    <x v="3"/>
  </r>
  <r>
    <d v="2024-01-05T00:00:00"/>
    <s v="Zara - Regalo Nico"/>
    <n v="8.94"/>
    <s v="Spain"/>
    <x v="7"/>
  </r>
  <r>
    <d v="2024-01-05T00:00:00"/>
    <s v="Alboka Artesania"/>
    <n v="3.29"/>
    <s v="Spain"/>
    <x v="3"/>
  </r>
  <r>
    <d v="2024-01-05T00:00:00"/>
    <s v="Gelateria"/>
    <n v="3.18"/>
    <s v="Spain"/>
    <x v="3"/>
  </r>
  <r>
    <d v="2024-01-05T00:00:00"/>
    <s v="Ogi Berri"/>
    <n v="1.65"/>
    <s v="Spain"/>
    <x v="3"/>
  </r>
  <r>
    <d v="2024-01-06T00:00:00"/>
    <s v="Flixbus"/>
    <n v="32.96"/>
    <s v="Spain"/>
    <x v="0"/>
  </r>
  <r>
    <d v="2024-01-06T00:00:00"/>
    <s v="Glovo"/>
    <n v="28.87"/>
    <s v="Spain"/>
    <x v="3"/>
  </r>
  <r>
    <d v="2024-01-06T00:00:00"/>
    <s v="Mala Gisona"/>
    <n v="19.25"/>
    <s v="Spain"/>
    <x v="3"/>
  </r>
  <r>
    <d v="2024-01-06T00:00:00"/>
    <s v="Goxo Maitia"/>
    <n v="7.7"/>
    <s v="Spain"/>
    <x v="3"/>
  </r>
  <r>
    <d v="2024-01-06T00:00:00"/>
    <s v="La Issla"/>
    <n v="4.84"/>
    <s v="Spain"/>
    <x v="3"/>
  </r>
  <r>
    <d v="2024-01-06T00:00:00"/>
    <s v="Tahona La Zurriola"/>
    <n v="4.24"/>
    <s v="Spain"/>
    <x v="3"/>
  </r>
  <r>
    <d v="2024-01-07T00:00:00"/>
    <s v="La Table de Michel"/>
    <n v="48.95"/>
    <s v="Spain"/>
    <x v="3"/>
  </r>
  <r>
    <d v="2024-01-07T00:00:00"/>
    <s v="Patagonia Gastro Bar"/>
    <n v="32.07"/>
    <s v="Spain"/>
    <x v="3"/>
  </r>
  <r>
    <d v="2024-01-07T00:00:00"/>
    <s v="Flixbus"/>
    <n v="18.68"/>
    <s v="Spain"/>
    <x v="0"/>
  </r>
  <r>
    <d v="2024-01-07T00:00:00"/>
    <s v="Uber Biarritz"/>
    <n v="17.18"/>
    <s v="Spain"/>
    <x v="2"/>
  </r>
  <r>
    <d v="2024-01-07T00:00:00"/>
    <s v="Uber Biarritz"/>
    <n v="16.989999999999998"/>
    <s v="Spain"/>
    <x v="2"/>
  </r>
  <r>
    <d v="2024-01-07T00:00:00"/>
    <s v="Marcel Biarrtiz"/>
    <n v="16.39"/>
    <s v="Spain"/>
    <x v="8"/>
  </r>
  <r>
    <d v="2024-01-07T00:00:00"/>
    <s v="Le Ble Noir"/>
    <n v="16.170000000000002"/>
    <s v="Spain"/>
    <x v="3"/>
  </r>
  <r>
    <d v="2024-01-07T00:00:00"/>
    <s v="La Issla"/>
    <n v="12.54"/>
    <s v="Spain"/>
    <x v="3"/>
  </r>
  <r>
    <d v="2024-01-07T00:00:00"/>
    <s v="Le Puit D Amour"/>
    <n v="6.77"/>
    <s v="Spain"/>
    <x v="3"/>
  </r>
  <r>
    <d v="2024-01-07T00:00:00"/>
    <s v="Milkwaukee Café"/>
    <n v="3.85"/>
    <s v="Spain"/>
    <x v="3"/>
  </r>
  <r>
    <d v="2024-01-08T00:00:00"/>
    <s v="Hotel Arrizul"/>
    <n v="46.2"/>
    <s v="Spain"/>
    <x v="1"/>
  </r>
  <r>
    <d v="2024-01-08T00:00:00"/>
    <s v="Decathlon"/>
    <n v="36.26"/>
    <s v="Spain"/>
    <x v="7"/>
  </r>
  <r>
    <d v="2024-01-08T00:00:00"/>
    <s v="Express La Latina"/>
    <n v="18.71"/>
    <s v="Spain"/>
    <x v="3"/>
  </r>
  <r>
    <d v="2024-01-08T00:00:00"/>
    <s v="El Café del Tren"/>
    <n v="15.18"/>
    <s v="Spain"/>
    <x v="3"/>
  </r>
  <r>
    <d v="2024-01-08T00:00:00"/>
    <s v="LLAOLLAO"/>
    <n v="8.25"/>
    <s v="Spain"/>
    <x v="3"/>
  </r>
  <r>
    <d v="2024-01-08T00:00:00"/>
    <s v="100 Montaditos"/>
    <n v="7.7"/>
    <s v="Spain"/>
    <x v="3"/>
  </r>
  <r>
    <d v="2024-01-08T00:00:00"/>
    <s v="Metro Madrid"/>
    <n v="6.71"/>
    <s v="Spain"/>
    <x v="2"/>
  </r>
  <r>
    <d v="2024-01-08T00:00:00"/>
    <s v="Bocadillos Oink"/>
    <n v="6.6"/>
    <s v="Spain"/>
    <x v="3"/>
  </r>
  <r>
    <d v="2024-01-08T00:00:00"/>
    <s v="100 Montaditos La Latina"/>
    <n v="6.05"/>
    <s v="Spain"/>
    <x v="3"/>
  </r>
  <r>
    <d v="2024-01-08T00:00:00"/>
    <s v="El Café del Tren"/>
    <n v="5.27"/>
    <s v="Spain"/>
    <x v="3"/>
  </r>
  <r>
    <d v="2024-01-08T00:00:00"/>
    <s v="El Café del Tren"/>
    <n v="2.75"/>
    <s v="Spain"/>
    <x v="3"/>
  </r>
  <r>
    <d v="2024-01-08T00:00:00"/>
    <s v="100 M Atocha"/>
    <n v="2.2000000000000002"/>
    <s v="Spain"/>
    <x v="3"/>
  </r>
  <r>
    <d v="2024-01-09T00:00:00"/>
    <s v="Leclerc Valdemoro"/>
    <n v="59.06"/>
    <s v="Spain"/>
    <x v="3"/>
  </r>
  <r>
    <d v="2024-01-09T00:00:00"/>
    <s v="El Perro de Pavlov"/>
    <n v="26.46"/>
    <s v="Spain"/>
    <x v="3"/>
  </r>
  <r>
    <d v="2024-01-09T00:00:00"/>
    <s v="Petit Caprice"/>
    <n v="3.29"/>
    <s v="Spain"/>
    <x v="3"/>
  </r>
  <r>
    <d v="2024-01-09T00:00:00"/>
    <s v="Pastora"/>
    <n v="2.2000000000000002"/>
    <s v="Spain"/>
    <x v="3"/>
  </r>
  <r>
    <d v="2024-01-10T00:00:00"/>
    <s v="ozo italian food"/>
    <n v="38.94"/>
    <s v="Spain"/>
    <x v="3"/>
  </r>
  <r>
    <d v="2024-01-10T00:00:00"/>
    <s v="Alvaro Moreno"/>
    <n v="25.22"/>
    <s v="Spain"/>
    <x v="7"/>
  </r>
  <r>
    <d v="2024-01-10T00:00:00"/>
    <s v="Super Diamak"/>
    <n v="14.92"/>
    <s v="Spain"/>
    <x v="3"/>
  </r>
  <r>
    <d v="2024-01-10T00:00:00"/>
    <s v="zara "/>
    <n v="14.25"/>
    <s v="Spain"/>
    <x v="7"/>
  </r>
  <r>
    <d v="2024-01-10T00:00:00"/>
    <s v="Slow"/>
    <n v="12.07"/>
    <s v="Spain"/>
    <x v="3"/>
  </r>
  <r>
    <d v="2024-01-10T00:00:00"/>
    <s v="Re-Read Tirso de Molina"/>
    <n v="9.8699999999999992"/>
    <s v="Spain"/>
    <x v="5"/>
  </r>
  <r>
    <d v="2024-01-10T00:00:00"/>
    <s v="Primark"/>
    <n v="7.68"/>
    <s v="Spain"/>
    <x v="7"/>
  </r>
  <r>
    <d v="2024-01-10T00:00:00"/>
    <s v="El Corte Ingles"/>
    <n v="6.03"/>
    <s v="Spain"/>
    <x v="3"/>
  </r>
  <r>
    <d v="2024-01-11T00:00:00"/>
    <s v="Sfera"/>
    <n v="70.209999999999994"/>
    <s v="Spain"/>
    <x v="7"/>
  </r>
  <r>
    <d v="2024-01-11T00:00:00"/>
    <s v="Thyssen"/>
    <n v="28.54"/>
    <s v="Spain"/>
    <x v="8"/>
  </r>
  <r>
    <d v="2024-01-11T00:00:00"/>
    <s v="El Corte Ingles"/>
    <n v="15.53"/>
    <s v="Spain"/>
    <x v="3"/>
  </r>
  <r>
    <d v="2024-01-11T00:00:00"/>
    <s v="Dolce Fina"/>
    <n v="11.74"/>
    <s v="Spain"/>
    <x v="3"/>
  </r>
  <r>
    <d v="2024-01-11T00:00:00"/>
    <s v="El Corte Ingles"/>
    <n v="8.23"/>
    <s v="Spain"/>
    <x v="3"/>
  </r>
  <r>
    <d v="2024-01-11T00:00:00"/>
    <s v="Metro Madrid"/>
    <n v="6.69"/>
    <s v="Spain"/>
    <x v="2"/>
  </r>
  <r>
    <d v="2024-01-11T00:00:00"/>
    <s v="Farmacia La Latina"/>
    <n v="5.71"/>
    <s v="Spain"/>
    <x v="3"/>
  </r>
  <r>
    <d v="2024-01-11T00:00:00"/>
    <s v="Souvenirs"/>
    <n v="5.49"/>
    <s v="Spain"/>
    <x v="3"/>
  </r>
  <r>
    <d v="2024-01-11T00:00:00"/>
    <s v="Alchemy"/>
    <n v="3.29"/>
    <s v="Spain"/>
    <x v="3"/>
  </r>
  <r>
    <d v="2024-01-12T00:00:00"/>
    <s v="Zara"/>
    <n v="98.93"/>
    <s v="Spain"/>
    <x v="7"/>
  </r>
  <r>
    <d v="2024-01-12T00:00:00"/>
    <s v="Iberia"/>
    <n v="70"/>
    <s v="Spain"/>
    <x v="0"/>
  </r>
  <r>
    <d v="2024-01-12T00:00:00"/>
    <s v="La Capricciosa"/>
    <n v="30.67"/>
    <s v="Spain"/>
    <x v="3"/>
  </r>
  <r>
    <d v="2024-01-12T00:00:00"/>
    <s v="Watts Cantina"/>
    <n v="25.61"/>
    <s v="Spain"/>
    <x v="3"/>
  </r>
  <r>
    <d v="2024-01-12T00:00:00"/>
    <s v="La Casa Del Bacalao"/>
    <n v="14.84"/>
    <s v="Spain"/>
    <x v="3"/>
  </r>
  <r>
    <d v="2024-01-12T00:00:00"/>
    <s v="Nem Nem"/>
    <n v="14.07"/>
    <s v="Spain"/>
    <x v="3"/>
  </r>
  <r>
    <d v="2024-01-12T00:00:00"/>
    <s v="Mistura"/>
    <n v="10.88"/>
    <s v="Spain"/>
    <x v="3"/>
  </r>
  <r>
    <d v="2024-01-12T00:00:00"/>
    <s v="Faro de Moncloa"/>
    <n v="8.7899999999999991"/>
    <s v="Spain"/>
    <x v="8"/>
  </r>
  <r>
    <d v="2024-01-12T00:00:00"/>
    <s v="Express Ctoledo"/>
    <n v="0.64"/>
    <s v="Spain"/>
    <x v="3"/>
  </r>
  <r>
    <d v="2024-01-13T00:00:00"/>
    <s v="Panisimo"/>
    <n v="10.82"/>
    <s v="Spain"/>
    <x v="3"/>
  </r>
  <r>
    <d v="2024-01-13T00:00:00"/>
    <s v="Metro Madrid"/>
    <n v="6.59"/>
    <s v="Spain"/>
    <x v="2"/>
  </r>
  <r>
    <d v="2024-01-14T00:00:00"/>
    <s v="Global Blue Tax Free"/>
    <n v="-1.32"/>
    <s v="Spain"/>
    <x v="10"/>
  </r>
  <r>
    <d v="2024-01-14T00:00:00"/>
    <s v="Global Blue Tax Free"/>
    <n v="-6.51"/>
    <s v="Spain"/>
    <x v="10"/>
  </r>
  <r>
    <d v="2024-01-14T00:00:00"/>
    <s v="Global Blue Tax Free"/>
    <n v="-15.99"/>
    <s v="Spain"/>
    <x v="10"/>
  </r>
  <r>
    <d v="2024-01-16T00:00:00"/>
    <s v="Global Blue Tax Free"/>
    <n v="-9.16"/>
    <s v="Spain"/>
    <x v="10"/>
  </r>
  <r>
    <d v="2024-01-16T00:00:00"/>
    <s v="Global Blue Tax Free"/>
    <n v="-13"/>
    <s v="Spain"/>
    <x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3">
  <r>
    <x v="0"/>
    <x v="0"/>
    <x v="0"/>
    <n v="0.78"/>
    <x v="0"/>
    <x v="0"/>
  </r>
  <r>
    <x v="0"/>
    <x v="0"/>
    <x v="1"/>
    <n v="9.76"/>
    <x v="0"/>
    <x v="0"/>
  </r>
  <r>
    <x v="0"/>
    <x v="0"/>
    <x v="2"/>
    <n v="2.11"/>
    <x v="0"/>
    <x v="0"/>
  </r>
  <r>
    <x v="0"/>
    <x v="0"/>
    <x v="3"/>
    <n v="388.05"/>
    <x v="0"/>
    <x v="0"/>
  </r>
  <r>
    <x v="0"/>
    <x v="0"/>
    <x v="4"/>
    <n v="75.78"/>
    <x v="1"/>
    <x v="1"/>
  </r>
  <r>
    <x v="0"/>
    <x v="0"/>
    <x v="5"/>
    <n v="18.489999999999998"/>
    <x v="0"/>
    <x v="0"/>
  </r>
  <r>
    <x v="0"/>
    <x v="0"/>
    <x v="6"/>
    <n v="432.39"/>
    <x v="0"/>
    <x v="0"/>
  </r>
  <r>
    <x v="0"/>
    <x v="0"/>
    <x v="7"/>
    <n v="12.3"/>
    <x v="0"/>
    <x v="0"/>
  </r>
  <r>
    <x v="0"/>
    <x v="0"/>
    <x v="7"/>
    <n v="5.73"/>
    <x v="0"/>
    <x v="0"/>
  </r>
  <r>
    <x v="1"/>
    <x v="0"/>
    <x v="8"/>
    <n v="2500"/>
    <x v="2"/>
    <x v="2"/>
  </r>
  <r>
    <x v="2"/>
    <x v="0"/>
    <x v="8"/>
    <n v="300"/>
    <x v="2"/>
    <x v="2"/>
  </r>
  <r>
    <x v="0"/>
    <x v="1"/>
    <x v="9"/>
    <n v="13.41"/>
    <x v="0"/>
    <x v="0"/>
  </r>
  <r>
    <x v="0"/>
    <x v="1"/>
    <x v="10"/>
    <n v="3.87"/>
    <x v="0"/>
    <x v="0"/>
  </r>
  <r>
    <x v="2"/>
    <x v="1"/>
    <x v="11"/>
    <n v="584.16"/>
    <x v="3"/>
    <x v="3"/>
  </r>
  <r>
    <x v="0"/>
    <x v="1"/>
    <x v="4"/>
    <n v="75.78"/>
    <x v="1"/>
    <x v="1"/>
  </r>
  <r>
    <x v="0"/>
    <x v="1"/>
    <x v="12"/>
    <n v="20.18"/>
    <x v="0"/>
    <x v="0"/>
  </r>
  <r>
    <x v="0"/>
    <x v="1"/>
    <x v="13"/>
    <n v="10.78"/>
    <x v="0"/>
    <x v="0"/>
  </r>
  <r>
    <x v="0"/>
    <x v="1"/>
    <x v="14"/>
    <n v="15.19"/>
    <x v="0"/>
    <x v="0"/>
  </r>
  <r>
    <x v="0"/>
    <x v="1"/>
    <x v="14"/>
    <n v="2.77"/>
    <x v="0"/>
    <x v="0"/>
  </r>
  <r>
    <x v="0"/>
    <x v="2"/>
    <x v="15"/>
    <n v="11.42"/>
    <x v="0"/>
    <x v="0"/>
  </r>
  <r>
    <x v="0"/>
    <x v="2"/>
    <x v="16"/>
    <n v="14.47"/>
    <x v="0"/>
    <x v="0"/>
  </r>
  <r>
    <x v="0"/>
    <x v="2"/>
    <x v="17"/>
    <n v="7.62"/>
    <x v="0"/>
    <x v="0"/>
  </r>
  <r>
    <x v="0"/>
    <x v="2"/>
    <x v="18"/>
    <n v="0.88"/>
    <x v="0"/>
    <x v="0"/>
  </r>
  <r>
    <x v="0"/>
    <x v="3"/>
    <x v="19"/>
    <n v="3.18"/>
    <x v="0"/>
    <x v="0"/>
  </r>
  <r>
    <x v="0"/>
    <x v="3"/>
    <x v="20"/>
    <n v="30.82"/>
    <x v="0"/>
    <x v="0"/>
  </r>
  <r>
    <x v="0"/>
    <x v="3"/>
    <x v="21"/>
    <n v="71.849999999999994"/>
    <x v="4"/>
    <x v="2"/>
  </r>
  <r>
    <x v="0"/>
    <x v="3"/>
    <x v="22"/>
    <n v="2.69"/>
    <x v="0"/>
    <x v="0"/>
  </r>
  <r>
    <x v="1"/>
    <x v="3"/>
    <x v="23"/>
    <n v="82"/>
    <x v="5"/>
    <x v="4"/>
  </r>
  <r>
    <x v="0"/>
    <x v="3"/>
    <x v="24"/>
    <n v="17.329999999999998"/>
    <x v="0"/>
    <x v="0"/>
  </r>
  <r>
    <x v="0"/>
    <x v="3"/>
    <x v="25"/>
    <n v="5.92"/>
    <x v="0"/>
    <x v="0"/>
  </r>
  <r>
    <x v="0"/>
    <x v="4"/>
    <x v="26"/>
    <n v="8.94"/>
    <x v="0"/>
    <x v="0"/>
  </r>
  <r>
    <x v="0"/>
    <x v="4"/>
    <x v="27"/>
    <n v="32.46"/>
    <x v="6"/>
    <x v="2"/>
  </r>
  <r>
    <x v="0"/>
    <x v="4"/>
    <x v="28"/>
    <n v="13.17"/>
    <x v="0"/>
    <x v="0"/>
  </r>
  <r>
    <x v="0"/>
    <x v="4"/>
    <x v="29"/>
    <n v="1.65"/>
    <x v="0"/>
    <x v="0"/>
  </r>
  <r>
    <x v="0"/>
    <x v="4"/>
    <x v="20"/>
    <n v="42.14"/>
    <x v="0"/>
    <x v="0"/>
  </r>
  <r>
    <x v="0"/>
    <x v="4"/>
    <x v="30"/>
    <n v="149.32"/>
    <x v="0"/>
    <x v="0"/>
  </r>
  <r>
    <x v="0"/>
    <x v="4"/>
    <x v="31"/>
    <n v="71.53"/>
    <x v="7"/>
    <x v="1"/>
  </r>
  <r>
    <x v="0"/>
    <x v="4"/>
    <x v="32"/>
    <n v="17.23"/>
    <x v="0"/>
    <x v="0"/>
  </r>
  <r>
    <x v="0"/>
    <x v="4"/>
    <x v="33"/>
    <n v="3.18"/>
    <x v="0"/>
    <x v="0"/>
  </r>
  <r>
    <x v="0"/>
    <x v="4"/>
    <x v="34"/>
    <n v="9.99"/>
    <x v="0"/>
    <x v="0"/>
  </r>
  <r>
    <x v="1"/>
    <x v="4"/>
    <x v="35"/>
    <n v="300"/>
    <x v="8"/>
    <x v="4"/>
  </r>
  <r>
    <x v="0"/>
    <x v="4"/>
    <x v="36"/>
    <n v="27.71"/>
    <x v="0"/>
    <x v="0"/>
  </r>
  <r>
    <x v="0"/>
    <x v="4"/>
    <x v="37"/>
    <n v="16.18"/>
    <x v="9"/>
    <x v="5"/>
  </r>
  <r>
    <x v="0"/>
    <x v="4"/>
    <x v="38"/>
    <n v="16.46"/>
    <x v="0"/>
    <x v="0"/>
  </r>
  <r>
    <x v="0"/>
    <x v="4"/>
    <x v="39"/>
    <n v="3.29"/>
    <x v="0"/>
    <x v="0"/>
  </r>
  <r>
    <x v="0"/>
    <x v="5"/>
    <x v="40"/>
    <n v="4.24"/>
    <x v="0"/>
    <x v="0"/>
  </r>
  <r>
    <x v="0"/>
    <x v="5"/>
    <x v="41"/>
    <n v="19.25"/>
    <x v="0"/>
    <x v="0"/>
  </r>
  <r>
    <x v="0"/>
    <x v="5"/>
    <x v="32"/>
    <n v="4.84"/>
    <x v="0"/>
    <x v="0"/>
  </r>
  <r>
    <x v="0"/>
    <x v="5"/>
    <x v="42"/>
    <n v="7.7"/>
    <x v="0"/>
    <x v="0"/>
  </r>
  <r>
    <x v="0"/>
    <x v="5"/>
    <x v="12"/>
    <n v="28.87"/>
    <x v="0"/>
    <x v="0"/>
  </r>
  <r>
    <x v="0"/>
    <x v="5"/>
    <x v="43"/>
    <n v="32.96"/>
    <x v="0"/>
    <x v="0"/>
  </r>
  <r>
    <x v="0"/>
    <x v="6"/>
    <x v="44"/>
    <n v="17.18"/>
    <x v="0"/>
    <x v="0"/>
  </r>
  <r>
    <x v="0"/>
    <x v="6"/>
    <x v="44"/>
    <n v="16.989999999999998"/>
    <x v="0"/>
    <x v="0"/>
  </r>
  <r>
    <x v="0"/>
    <x v="6"/>
    <x v="45"/>
    <n v="32.07"/>
    <x v="0"/>
    <x v="0"/>
  </r>
  <r>
    <x v="0"/>
    <x v="6"/>
    <x v="46"/>
    <n v="3.85"/>
    <x v="0"/>
    <x v="0"/>
  </r>
  <r>
    <x v="0"/>
    <x v="6"/>
    <x v="47"/>
    <n v="16.39"/>
    <x v="0"/>
    <x v="0"/>
  </r>
  <r>
    <x v="0"/>
    <x v="6"/>
    <x v="48"/>
    <n v="6.77"/>
    <x v="0"/>
    <x v="0"/>
  </r>
  <r>
    <x v="0"/>
    <x v="6"/>
    <x v="49"/>
    <n v="16.170000000000002"/>
    <x v="0"/>
    <x v="0"/>
  </r>
  <r>
    <x v="0"/>
    <x v="6"/>
    <x v="50"/>
    <n v="48.95"/>
    <x v="0"/>
    <x v="0"/>
  </r>
  <r>
    <x v="0"/>
    <x v="6"/>
    <x v="32"/>
    <n v="12.54"/>
    <x v="0"/>
    <x v="0"/>
  </r>
  <r>
    <x v="0"/>
    <x v="6"/>
    <x v="51"/>
    <n v="53.43"/>
    <x v="10"/>
    <x v="6"/>
  </r>
  <r>
    <x v="0"/>
    <x v="6"/>
    <x v="43"/>
    <n v="18.68"/>
    <x v="0"/>
    <x v="0"/>
  </r>
  <r>
    <x v="2"/>
    <x v="7"/>
    <x v="52"/>
    <n v="285.41000000000003"/>
    <x v="11"/>
    <x v="4"/>
  </r>
  <r>
    <x v="0"/>
    <x v="7"/>
    <x v="53"/>
    <n v="6.71"/>
    <x v="0"/>
    <x v="0"/>
  </r>
  <r>
    <x v="0"/>
    <x v="7"/>
    <x v="54"/>
    <n v="8.25"/>
    <x v="0"/>
    <x v="0"/>
  </r>
  <r>
    <x v="0"/>
    <x v="7"/>
    <x v="55"/>
    <n v="46.2"/>
    <x v="0"/>
    <x v="0"/>
  </r>
  <r>
    <x v="0"/>
    <x v="7"/>
    <x v="56"/>
    <n v="18.71"/>
    <x v="0"/>
    <x v="0"/>
  </r>
  <r>
    <x v="0"/>
    <x v="7"/>
    <x v="57"/>
    <n v="15.18"/>
    <x v="0"/>
    <x v="0"/>
  </r>
  <r>
    <x v="0"/>
    <x v="7"/>
    <x v="57"/>
    <n v="5.27"/>
    <x v="0"/>
    <x v="0"/>
  </r>
  <r>
    <x v="0"/>
    <x v="7"/>
    <x v="57"/>
    <n v="2.75"/>
    <x v="0"/>
    <x v="0"/>
  </r>
  <r>
    <x v="0"/>
    <x v="7"/>
    <x v="58"/>
    <n v="36.26"/>
    <x v="0"/>
    <x v="0"/>
  </r>
  <r>
    <x v="0"/>
    <x v="7"/>
    <x v="59"/>
    <n v="6.6"/>
    <x v="0"/>
    <x v="0"/>
  </r>
  <r>
    <x v="0"/>
    <x v="7"/>
    <x v="60"/>
    <n v="6.05"/>
    <x v="0"/>
    <x v="0"/>
  </r>
  <r>
    <x v="0"/>
    <x v="7"/>
    <x v="61"/>
    <n v="7.7"/>
    <x v="0"/>
    <x v="0"/>
  </r>
  <r>
    <x v="0"/>
    <x v="7"/>
    <x v="62"/>
    <n v="2.2000000000000002"/>
    <x v="0"/>
    <x v="0"/>
  </r>
  <r>
    <x v="0"/>
    <x v="8"/>
    <x v="63"/>
    <n v="3.29"/>
    <x v="0"/>
    <x v="0"/>
  </r>
  <r>
    <x v="0"/>
    <x v="8"/>
    <x v="64"/>
    <n v="2.2000000000000002"/>
    <x v="0"/>
    <x v="0"/>
  </r>
  <r>
    <x v="0"/>
    <x v="8"/>
    <x v="65"/>
    <n v="59.06"/>
    <x v="0"/>
    <x v="0"/>
  </r>
  <r>
    <x v="0"/>
    <x v="8"/>
    <x v="66"/>
    <n v="26.46"/>
    <x v="0"/>
    <x v="0"/>
  </r>
  <r>
    <x v="0"/>
    <x v="8"/>
    <x v="67"/>
    <n v="7.7"/>
    <x v="12"/>
    <x v="6"/>
  </r>
  <r>
    <x v="0"/>
    <x v="9"/>
    <x v="68"/>
    <n v="14.25"/>
    <x v="0"/>
    <x v="0"/>
  </r>
  <r>
    <x v="0"/>
    <x v="9"/>
    <x v="69"/>
    <n v="14.92"/>
    <x v="0"/>
    <x v="0"/>
  </r>
  <r>
    <x v="0"/>
    <x v="9"/>
    <x v="70"/>
    <n v="12.07"/>
    <x v="0"/>
    <x v="0"/>
  </r>
  <r>
    <x v="0"/>
    <x v="9"/>
    <x v="71"/>
    <n v="9.8699999999999992"/>
    <x v="0"/>
    <x v="0"/>
  </r>
  <r>
    <x v="0"/>
    <x v="9"/>
    <x v="72"/>
    <n v="7.68"/>
    <x v="0"/>
    <x v="0"/>
  </r>
  <r>
    <x v="0"/>
    <x v="9"/>
    <x v="73"/>
    <n v="38.94"/>
    <x v="0"/>
    <x v="0"/>
  </r>
  <r>
    <x v="0"/>
    <x v="9"/>
    <x v="74"/>
    <n v="106.09"/>
    <x v="13"/>
    <x v="7"/>
  </r>
  <r>
    <x v="0"/>
    <x v="9"/>
    <x v="75"/>
    <n v="6.03"/>
    <x v="0"/>
    <x v="0"/>
  </r>
  <r>
    <x v="0"/>
    <x v="9"/>
    <x v="76"/>
    <n v="25.22"/>
    <x v="0"/>
    <x v="0"/>
  </r>
  <r>
    <x v="0"/>
    <x v="10"/>
    <x v="77"/>
    <n v="28.54"/>
    <x v="0"/>
    <x v="0"/>
  </r>
  <r>
    <x v="0"/>
    <x v="10"/>
    <x v="78"/>
    <n v="5.49"/>
    <x v="0"/>
    <x v="0"/>
  </r>
  <r>
    <x v="0"/>
    <x v="10"/>
    <x v="79"/>
    <n v="70.209999999999994"/>
    <x v="0"/>
    <x v="0"/>
  </r>
  <r>
    <x v="0"/>
    <x v="10"/>
    <x v="53"/>
    <n v="6.69"/>
    <x v="0"/>
    <x v="0"/>
  </r>
  <r>
    <x v="0"/>
    <x v="10"/>
    <x v="80"/>
    <n v="139.53"/>
    <x v="14"/>
    <x v="4"/>
  </r>
  <r>
    <x v="0"/>
    <x v="10"/>
    <x v="81"/>
    <n v="5.71"/>
    <x v="0"/>
    <x v="0"/>
  </r>
  <r>
    <x v="0"/>
    <x v="10"/>
    <x v="75"/>
    <n v="15.53"/>
    <x v="0"/>
    <x v="0"/>
  </r>
  <r>
    <x v="0"/>
    <x v="10"/>
    <x v="75"/>
    <n v="8.23"/>
    <x v="0"/>
    <x v="0"/>
  </r>
  <r>
    <x v="0"/>
    <x v="10"/>
    <x v="82"/>
    <n v="11.74"/>
    <x v="0"/>
    <x v="0"/>
  </r>
  <r>
    <x v="0"/>
    <x v="10"/>
    <x v="83"/>
    <n v="3.29"/>
    <x v="0"/>
    <x v="0"/>
  </r>
  <r>
    <x v="1"/>
    <x v="10"/>
    <x v="84"/>
    <n v="37.619999999999997"/>
    <x v="13"/>
    <x v="7"/>
  </r>
  <r>
    <x v="0"/>
    <x v="11"/>
    <x v="85"/>
    <n v="98.93"/>
    <x v="0"/>
    <x v="0"/>
  </r>
  <r>
    <x v="0"/>
    <x v="11"/>
    <x v="86"/>
    <n v="25.61"/>
    <x v="0"/>
    <x v="0"/>
  </r>
  <r>
    <x v="0"/>
    <x v="11"/>
    <x v="87"/>
    <n v="14.07"/>
    <x v="0"/>
    <x v="0"/>
  </r>
  <r>
    <x v="0"/>
    <x v="11"/>
    <x v="88"/>
    <n v="10.88"/>
    <x v="0"/>
    <x v="0"/>
  </r>
  <r>
    <x v="0"/>
    <x v="11"/>
    <x v="89"/>
    <n v="14.84"/>
    <x v="0"/>
    <x v="0"/>
  </r>
  <r>
    <x v="0"/>
    <x v="11"/>
    <x v="90"/>
    <n v="30.67"/>
    <x v="0"/>
    <x v="0"/>
  </r>
  <r>
    <x v="0"/>
    <x v="11"/>
    <x v="91"/>
    <n v="70"/>
    <x v="0"/>
    <x v="0"/>
  </r>
  <r>
    <x v="0"/>
    <x v="11"/>
    <x v="92"/>
    <n v="8.7899999999999991"/>
    <x v="0"/>
    <x v="0"/>
  </r>
  <r>
    <x v="0"/>
    <x v="11"/>
    <x v="93"/>
    <n v="0.64"/>
    <x v="0"/>
    <x v="0"/>
  </r>
  <r>
    <x v="0"/>
    <x v="12"/>
    <x v="94"/>
    <n v="8.9"/>
    <x v="15"/>
    <x v="3"/>
  </r>
  <r>
    <x v="0"/>
    <x v="12"/>
    <x v="95"/>
    <n v="10.82"/>
    <x v="0"/>
    <x v="0"/>
  </r>
  <r>
    <x v="0"/>
    <x v="12"/>
    <x v="53"/>
    <n v="6.59"/>
    <x v="0"/>
    <x v="0"/>
  </r>
  <r>
    <x v="0"/>
    <x v="12"/>
    <x v="96"/>
    <n v="2"/>
    <x v="16"/>
    <x v="3"/>
  </r>
  <r>
    <x v="0"/>
    <x v="13"/>
    <x v="97"/>
    <n v="26.98"/>
    <x v="17"/>
    <x v="8"/>
  </r>
  <r>
    <x v="0"/>
    <x v="13"/>
    <x v="98"/>
    <n v="11.76"/>
    <x v="18"/>
    <x v="2"/>
  </r>
  <r>
    <x v="0"/>
    <x v="13"/>
    <x v="99"/>
    <n v="53.19"/>
    <x v="18"/>
    <x v="2"/>
  </r>
  <r>
    <x v="0"/>
    <x v="13"/>
    <x v="100"/>
    <n v="13.2"/>
    <x v="19"/>
    <x v="3"/>
  </r>
  <r>
    <x v="0"/>
    <x v="13"/>
    <x v="101"/>
    <n v="16.23"/>
    <x v="9"/>
    <x v="5"/>
  </r>
  <r>
    <x v="0"/>
    <x v="13"/>
    <x v="102"/>
    <n v="4.8499999999999996"/>
    <x v="12"/>
    <x v="6"/>
  </r>
  <r>
    <x v="0"/>
    <x v="13"/>
    <x v="103"/>
    <n v="29.99"/>
    <x v="9"/>
    <x v="5"/>
  </r>
  <r>
    <x v="0"/>
    <x v="13"/>
    <x v="104"/>
    <n v="-1.32"/>
    <x v="0"/>
    <x v="0"/>
  </r>
  <r>
    <x v="0"/>
    <x v="13"/>
    <x v="104"/>
    <n v="-6.51"/>
    <x v="0"/>
    <x v="0"/>
  </r>
  <r>
    <x v="0"/>
    <x v="13"/>
    <x v="104"/>
    <n v="-15.99"/>
    <x v="0"/>
    <x v="0"/>
  </r>
  <r>
    <x v="0"/>
    <x v="13"/>
    <x v="105"/>
    <n v="186.34"/>
    <x v="20"/>
    <x v="2"/>
  </r>
  <r>
    <x v="0"/>
    <x v="13"/>
    <x v="106"/>
    <n v="4.0599999999999996"/>
    <x v="21"/>
    <x v="6"/>
  </r>
  <r>
    <x v="0"/>
    <x v="13"/>
    <x v="107"/>
    <n v="91.22"/>
    <x v="20"/>
    <x v="2"/>
  </r>
  <r>
    <x v="0"/>
    <x v="13"/>
    <x v="108"/>
    <n v="104.32"/>
    <x v="18"/>
    <x v="2"/>
  </r>
  <r>
    <x v="0"/>
    <x v="14"/>
    <x v="109"/>
    <n v="9.73"/>
    <x v="12"/>
    <x v="6"/>
  </r>
  <r>
    <x v="0"/>
    <x v="14"/>
    <x v="110"/>
    <n v="40.57"/>
    <x v="22"/>
    <x v="9"/>
  </r>
  <r>
    <x v="0"/>
    <x v="15"/>
    <x v="111"/>
    <n v="17.3"/>
    <x v="7"/>
    <x v="1"/>
  </r>
  <r>
    <x v="0"/>
    <x v="15"/>
    <x v="104"/>
    <n v="-9.16"/>
    <x v="0"/>
    <x v="0"/>
  </r>
  <r>
    <x v="0"/>
    <x v="16"/>
    <x v="112"/>
    <n v="31.38"/>
    <x v="13"/>
    <x v="7"/>
  </r>
  <r>
    <x v="0"/>
    <x v="17"/>
    <x v="4"/>
    <n v="3.52"/>
    <x v="23"/>
    <x v="10"/>
  </r>
  <r>
    <x v="0"/>
    <x v="17"/>
    <x v="4"/>
    <n v="3.52"/>
    <x v="23"/>
    <x v="10"/>
  </r>
  <r>
    <x v="2"/>
    <x v="18"/>
    <x v="113"/>
    <n v="100"/>
    <x v="24"/>
    <x v="11"/>
  </r>
  <r>
    <x v="0"/>
    <x v="18"/>
    <x v="114"/>
    <n v="48.71"/>
    <x v="25"/>
    <x v="7"/>
  </r>
  <r>
    <x v="0"/>
    <x v="18"/>
    <x v="115"/>
    <n v="55"/>
    <x v="26"/>
    <x v="8"/>
  </r>
  <r>
    <x v="0"/>
    <x v="18"/>
    <x v="115"/>
    <n v="55"/>
    <x v="26"/>
    <x v="8"/>
  </r>
  <r>
    <x v="0"/>
    <x v="18"/>
    <x v="116"/>
    <n v="25.97"/>
    <x v="27"/>
    <x v="6"/>
  </r>
  <r>
    <x v="0"/>
    <x v="19"/>
    <x v="117"/>
    <n v="5.31"/>
    <x v="12"/>
    <x v="6"/>
  </r>
  <r>
    <x v="0"/>
    <x v="19"/>
    <x v="118"/>
    <n v="302.06"/>
    <x v="18"/>
    <x v="2"/>
  </r>
  <r>
    <x v="1"/>
    <x v="20"/>
    <x v="84"/>
    <n v="189.23"/>
    <x v="13"/>
    <x v="7"/>
  </r>
  <r>
    <x v="0"/>
    <x v="21"/>
    <x v="119"/>
    <n v="10.81"/>
    <x v="28"/>
    <x v="9"/>
  </r>
  <r>
    <x v="0"/>
    <x v="21"/>
    <x v="120"/>
    <n v="65"/>
    <x v="29"/>
    <x v="12"/>
  </r>
  <r>
    <x v="0"/>
    <x v="21"/>
    <x v="121"/>
    <n v="15.11"/>
    <x v="30"/>
    <x v="13"/>
  </r>
  <r>
    <x v="0"/>
    <x v="21"/>
    <x v="122"/>
    <n v="88.76"/>
    <x v="7"/>
    <x v="1"/>
  </r>
  <r>
    <x v="0"/>
    <x v="21"/>
    <x v="102"/>
    <n v="25.92"/>
    <x v="21"/>
    <x v="6"/>
  </r>
  <r>
    <x v="0"/>
    <x v="21"/>
    <x v="123"/>
    <n v="36.18"/>
    <x v="17"/>
    <x v="8"/>
  </r>
  <r>
    <x v="0"/>
    <x v="21"/>
    <x v="124"/>
    <n v="6.46"/>
    <x v="21"/>
    <x v="6"/>
  </r>
  <r>
    <x v="2"/>
    <x v="21"/>
    <x v="125"/>
    <n v="70.84"/>
    <x v="31"/>
    <x v="13"/>
  </r>
  <r>
    <x v="2"/>
    <x v="21"/>
    <x v="125"/>
    <n v="64.59"/>
    <x v="31"/>
    <x v="13"/>
  </r>
  <r>
    <x v="0"/>
    <x v="21"/>
    <x v="126"/>
    <n v="48.7"/>
    <x v="7"/>
    <x v="1"/>
  </r>
  <r>
    <x v="0"/>
    <x v="21"/>
    <x v="127"/>
    <n v="74.02"/>
    <x v="32"/>
    <x v="13"/>
  </r>
  <r>
    <x v="0"/>
    <x v="21"/>
    <x v="128"/>
    <n v="20.56"/>
    <x v="18"/>
    <x v="2"/>
  </r>
  <r>
    <x v="0"/>
    <x v="21"/>
    <x v="108"/>
    <n v="34.85"/>
    <x v="18"/>
    <x v="2"/>
  </r>
  <r>
    <x v="0"/>
    <x v="22"/>
    <x v="129"/>
    <n v="49.15"/>
    <x v="18"/>
    <x v="2"/>
  </r>
  <r>
    <x v="0"/>
    <x v="22"/>
    <x v="130"/>
    <n v="34.39"/>
    <x v="33"/>
    <x v="13"/>
  </r>
  <r>
    <x v="0"/>
    <x v="22"/>
    <x v="131"/>
    <n v="2.59"/>
    <x v="7"/>
    <x v="1"/>
  </r>
  <r>
    <x v="0"/>
    <x v="22"/>
    <x v="132"/>
    <n v="71.989999999999995"/>
    <x v="32"/>
    <x v="13"/>
  </r>
  <r>
    <x v="0"/>
    <x v="22"/>
    <x v="133"/>
    <n v="123.03"/>
    <x v="4"/>
    <x v="2"/>
  </r>
  <r>
    <x v="0"/>
    <x v="23"/>
    <x v="134"/>
    <n v="6.48"/>
    <x v="9"/>
    <x v="5"/>
  </r>
  <r>
    <x v="0"/>
    <x v="23"/>
    <x v="135"/>
    <n v="8.5"/>
    <x v="34"/>
    <x v="12"/>
  </r>
  <r>
    <x v="0"/>
    <x v="24"/>
    <x v="136"/>
    <n v="20"/>
    <x v="4"/>
    <x v="2"/>
  </r>
  <r>
    <x v="0"/>
    <x v="24"/>
    <x v="137"/>
    <n v="218.36"/>
    <x v="26"/>
    <x v="8"/>
  </r>
  <r>
    <x v="1"/>
    <x v="24"/>
    <x v="138"/>
    <n v="24.35"/>
    <x v="13"/>
    <x v="7"/>
  </r>
  <r>
    <x v="0"/>
    <x v="24"/>
    <x v="139"/>
    <n v="9.3800000000000008"/>
    <x v="18"/>
    <x v="2"/>
  </r>
  <r>
    <x v="0"/>
    <x v="25"/>
    <x v="140"/>
    <n v="69.349999999999994"/>
    <x v="18"/>
    <x v="2"/>
  </r>
  <r>
    <x v="0"/>
    <x v="25"/>
    <x v="131"/>
    <n v="27.49"/>
    <x v="7"/>
    <x v="1"/>
  </r>
  <r>
    <x v="0"/>
    <x v="25"/>
    <x v="141"/>
    <n v="27.05"/>
    <x v="27"/>
    <x v="6"/>
  </r>
  <r>
    <x v="0"/>
    <x v="26"/>
    <x v="100"/>
    <n v="22.73"/>
    <x v="19"/>
    <x v="3"/>
  </r>
  <r>
    <x v="0"/>
    <x v="26"/>
    <x v="142"/>
    <n v="10"/>
    <x v="20"/>
    <x v="2"/>
  </r>
  <r>
    <x v="0"/>
    <x v="26"/>
    <x v="143"/>
    <n v="146.46"/>
    <x v="20"/>
    <x v="2"/>
  </r>
  <r>
    <x v="0"/>
    <x v="26"/>
    <x v="144"/>
    <n v="156.69"/>
    <x v="20"/>
    <x v="2"/>
  </r>
  <r>
    <x v="0"/>
    <x v="27"/>
    <x v="99"/>
    <n v="17.309999999999999"/>
    <x v="27"/>
    <x v="6"/>
  </r>
  <r>
    <x v="0"/>
    <x v="27"/>
    <x v="145"/>
    <n v="80.62"/>
    <x v="35"/>
    <x v="10"/>
  </r>
  <r>
    <x v="0"/>
    <x v="27"/>
    <x v="146"/>
    <n v="6.48"/>
    <x v="9"/>
    <x v="5"/>
  </r>
  <r>
    <x v="0"/>
    <x v="27"/>
    <x v="131"/>
    <n v="15"/>
    <x v="7"/>
    <x v="1"/>
  </r>
  <r>
    <x v="0"/>
    <x v="27"/>
    <x v="139"/>
    <n v="16.170000000000002"/>
    <x v="18"/>
    <x v="2"/>
  </r>
  <r>
    <x v="0"/>
    <x v="27"/>
    <x v="118"/>
    <n v="373.11"/>
    <x v="18"/>
    <x v="2"/>
  </r>
  <r>
    <x v="0"/>
    <x v="27"/>
    <x v="132"/>
    <n v="71.989999999999995"/>
    <x v="32"/>
    <x v="13"/>
  </r>
  <r>
    <x v="0"/>
    <x v="27"/>
    <x v="147"/>
    <n v="-20.56"/>
    <x v="18"/>
    <x v="2"/>
  </r>
  <r>
    <x v="0"/>
    <x v="27"/>
    <x v="147"/>
    <n v="-21.59"/>
    <x v="18"/>
    <x v="2"/>
  </r>
  <r>
    <x v="0"/>
    <x v="27"/>
    <x v="147"/>
    <n v="-22.72"/>
    <x v="18"/>
    <x v="2"/>
  </r>
  <r>
    <x v="0"/>
    <x v="28"/>
    <x v="4"/>
    <n v="6.77"/>
    <x v="23"/>
    <x v="10"/>
  </r>
  <r>
    <x v="1"/>
    <x v="28"/>
    <x v="125"/>
    <n v="-71.989999999999995"/>
    <x v="32"/>
    <x v="13"/>
  </r>
  <r>
    <x v="1"/>
    <x v="28"/>
    <x v="125"/>
    <n v="-71.989999999999995"/>
    <x v="32"/>
    <x v="13"/>
  </r>
  <r>
    <x v="0"/>
    <x v="28"/>
    <x v="139"/>
    <n v="9.27"/>
    <x v="18"/>
    <x v="2"/>
  </r>
  <r>
    <x v="0"/>
    <x v="29"/>
    <x v="148"/>
    <n v="37.869999999999997"/>
    <x v="36"/>
    <x v="7"/>
  </r>
  <r>
    <x v="0"/>
    <x v="29"/>
    <x v="149"/>
    <n v="15.73"/>
    <x v="34"/>
    <x v="12"/>
  </r>
  <r>
    <x v="0"/>
    <x v="29"/>
    <x v="150"/>
    <n v="12.46"/>
    <x v="18"/>
    <x v="2"/>
  </r>
  <r>
    <x v="0"/>
    <x v="29"/>
    <x v="151"/>
    <n v="28.13"/>
    <x v="34"/>
    <x v="12"/>
  </r>
  <r>
    <x v="0"/>
    <x v="29"/>
    <x v="147"/>
    <n v="75.22"/>
    <x v="34"/>
    <x v="12"/>
  </r>
  <r>
    <x v="0"/>
    <x v="29"/>
    <x v="108"/>
    <n v="13.06"/>
    <x v="18"/>
    <x v="2"/>
  </r>
  <r>
    <x v="0"/>
    <x v="30"/>
    <x v="152"/>
    <n v="37.869999999999997"/>
    <x v="35"/>
    <x v="10"/>
  </r>
  <r>
    <x v="0"/>
    <x v="30"/>
    <x v="4"/>
    <n v="75.78"/>
    <x v="1"/>
    <x v="1"/>
  </r>
  <r>
    <x v="1"/>
    <x v="30"/>
    <x v="23"/>
    <n v="100"/>
    <x v="5"/>
    <x v="4"/>
  </r>
  <r>
    <x v="1"/>
    <x v="30"/>
    <x v="35"/>
    <n v="300"/>
    <x v="8"/>
    <x v="4"/>
  </r>
  <r>
    <x v="0"/>
    <x v="30"/>
    <x v="108"/>
    <n v="13.06"/>
    <x v="18"/>
    <x v="2"/>
  </r>
  <r>
    <x v="1"/>
    <x v="30"/>
    <x v="8"/>
    <n v="2500"/>
    <x v="2"/>
    <x v="2"/>
  </r>
  <r>
    <x v="2"/>
    <x v="30"/>
    <x v="8"/>
    <n v="300"/>
    <x v="2"/>
    <x v="2"/>
  </r>
  <r>
    <x v="0"/>
    <x v="31"/>
    <x v="4"/>
    <n v="75.78"/>
    <x v="1"/>
    <x v="1"/>
  </r>
  <r>
    <x v="0"/>
    <x v="32"/>
    <x v="4"/>
    <n v="75.78"/>
    <x v="1"/>
    <x v="1"/>
  </r>
  <r>
    <x v="0"/>
    <x v="32"/>
    <x v="4"/>
    <n v="6.77"/>
    <x v="23"/>
    <x v="10"/>
  </r>
  <r>
    <x v="0"/>
    <x v="32"/>
    <x v="153"/>
    <n v="50"/>
    <x v="37"/>
    <x v="0"/>
  </r>
  <r>
    <x v="0"/>
    <x v="32"/>
    <x v="154"/>
    <n v="33"/>
    <x v="38"/>
    <x v="14"/>
  </r>
  <r>
    <x v="1"/>
    <x v="33"/>
    <x v="155"/>
    <n v="37.61"/>
    <x v="13"/>
    <x v="7"/>
  </r>
  <r>
    <x v="0"/>
    <x v="34"/>
    <x v="156"/>
    <n v="23.61"/>
    <x v="37"/>
    <x v="0"/>
  </r>
  <r>
    <x v="0"/>
    <x v="34"/>
    <x v="156"/>
    <n v="18.02"/>
    <x v="37"/>
    <x v="0"/>
  </r>
  <r>
    <x v="0"/>
    <x v="34"/>
    <x v="156"/>
    <n v="14.98"/>
    <x v="37"/>
    <x v="0"/>
  </r>
  <r>
    <x v="0"/>
    <x v="34"/>
    <x v="157"/>
    <n v="11.13"/>
    <x v="37"/>
    <x v="0"/>
  </r>
  <r>
    <x v="0"/>
    <x v="34"/>
    <x v="157"/>
    <n v="5.82"/>
    <x v="37"/>
    <x v="0"/>
  </r>
  <r>
    <x v="0"/>
    <x v="34"/>
    <x v="27"/>
    <n v="32.46"/>
    <x v="6"/>
    <x v="2"/>
  </r>
  <r>
    <x v="0"/>
    <x v="34"/>
    <x v="153"/>
    <n v="6.44"/>
    <x v="37"/>
    <x v="0"/>
  </r>
  <r>
    <x v="0"/>
    <x v="34"/>
    <x v="158"/>
    <n v="10.67"/>
    <x v="37"/>
    <x v="0"/>
  </r>
  <r>
    <x v="0"/>
    <x v="34"/>
    <x v="159"/>
    <n v="24.37"/>
    <x v="13"/>
    <x v="7"/>
  </r>
  <r>
    <x v="0"/>
    <x v="34"/>
    <x v="21"/>
    <n v="72.06"/>
    <x v="4"/>
    <x v="2"/>
  </r>
  <r>
    <x v="0"/>
    <x v="34"/>
    <x v="160"/>
    <n v="30.6"/>
    <x v="37"/>
    <x v="0"/>
  </r>
  <r>
    <x v="0"/>
    <x v="34"/>
    <x v="161"/>
    <n v="36.58"/>
    <x v="37"/>
    <x v="0"/>
  </r>
  <r>
    <x v="0"/>
    <x v="34"/>
    <x v="162"/>
    <n v="38.979999999999997"/>
    <x v="37"/>
    <x v="0"/>
  </r>
  <r>
    <x v="0"/>
    <x v="35"/>
    <x v="156"/>
    <n v="21.52"/>
    <x v="37"/>
    <x v="0"/>
  </r>
  <r>
    <x v="0"/>
    <x v="35"/>
    <x v="163"/>
    <n v="71.73"/>
    <x v="7"/>
    <x v="1"/>
  </r>
  <r>
    <x v="0"/>
    <x v="35"/>
    <x v="157"/>
    <n v="38.31"/>
    <x v="37"/>
    <x v="0"/>
  </r>
  <r>
    <x v="1"/>
    <x v="35"/>
    <x v="164"/>
    <n v="24.35"/>
    <x v="13"/>
    <x v="7"/>
  </r>
  <r>
    <x v="0"/>
    <x v="35"/>
    <x v="51"/>
    <n v="53.98"/>
    <x v="10"/>
    <x v="6"/>
  </r>
  <r>
    <x v="0"/>
    <x v="35"/>
    <x v="165"/>
    <n v="62.29"/>
    <x v="37"/>
    <x v="0"/>
  </r>
  <r>
    <x v="0"/>
    <x v="35"/>
    <x v="37"/>
    <n v="16.18"/>
    <x v="9"/>
    <x v="5"/>
  </r>
  <r>
    <x v="0"/>
    <x v="35"/>
    <x v="166"/>
    <n v="138.72"/>
    <x v="13"/>
    <x v="7"/>
  </r>
  <r>
    <x v="0"/>
    <x v="36"/>
    <x v="167"/>
    <n v="42.89"/>
    <x v="9"/>
    <x v="5"/>
  </r>
  <r>
    <x v="0"/>
    <x v="36"/>
    <x v="168"/>
    <n v="30.11"/>
    <x v="37"/>
    <x v="0"/>
  </r>
  <r>
    <x v="0"/>
    <x v="36"/>
    <x v="169"/>
    <n v="368"/>
    <x v="32"/>
    <x v="13"/>
  </r>
  <r>
    <x v="0"/>
    <x v="36"/>
    <x v="74"/>
    <n v="75.989999999999995"/>
    <x v="13"/>
    <x v="7"/>
  </r>
  <r>
    <x v="0"/>
    <x v="36"/>
    <x v="170"/>
    <n v="57"/>
    <x v="39"/>
    <x v="9"/>
  </r>
  <r>
    <x v="0"/>
    <x v="36"/>
    <x v="171"/>
    <n v="20.57"/>
    <x v="37"/>
    <x v="0"/>
  </r>
  <r>
    <x v="2"/>
    <x v="37"/>
    <x v="52"/>
    <n v="285.41000000000003"/>
    <x v="11"/>
    <x v="4"/>
  </r>
  <r>
    <x v="0"/>
    <x v="37"/>
    <x v="100"/>
    <n v="28.18"/>
    <x v="19"/>
    <x v="3"/>
  </r>
  <r>
    <x v="1"/>
    <x v="37"/>
    <x v="138"/>
    <n v="24.35"/>
    <x v="13"/>
    <x v="7"/>
  </r>
  <r>
    <x v="0"/>
    <x v="37"/>
    <x v="108"/>
    <n v="83.84"/>
    <x v="18"/>
    <x v="2"/>
  </r>
  <r>
    <x v="2"/>
    <x v="38"/>
    <x v="11"/>
    <n v="584.16"/>
    <x v="3"/>
    <x v="3"/>
  </r>
  <r>
    <x v="0"/>
    <x v="38"/>
    <x v="80"/>
    <n v="126.92"/>
    <x v="14"/>
    <x v="4"/>
  </r>
  <r>
    <x v="0"/>
    <x v="39"/>
    <x v="172"/>
    <n v="3.52"/>
    <x v="23"/>
    <x v="10"/>
  </r>
  <r>
    <x v="0"/>
    <x v="39"/>
    <x v="104"/>
    <n v="1.32"/>
    <x v="0"/>
    <x v="0"/>
  </r>
  <r>
    <x v="0"/>
    <x v="40"/>
    <x v="173"/>
    <n v="7.04"/>
    <x v="23"/>
    <x v="10"/>
  </r>
  <r>
    <x v="0"/>
    <x v="40"/>
    <x v="127"/>
    <n v="74.02"/>
    <x v="33"/>
    <x v="13"/>
  </r>
  <r>
    <x v="0"/>
    <x v="40"/>
    <x v="174"/>
    <n v="24"/>
    <x v="36"/>
    <x v="7"/>
  </r>
  <r>
    <x v="0"/>
    <x v="41"/>
    <x v="175"/>
    <n v="91.24"/>
    <x v="18"/>
    <x v="2"/>
  </r>
  <r>
    <x v="2"/>
    <x v="41"/>
    <x v="113"/>
    <n v="100"/>
    <x v="24"/>
    <x v="11"/>
  </r>
  <r>
    <x v="0"/>
    <x v="41"/>
    <x v="176"/>
    <n v="21.42"/>
    <x v="18"/>
    <x v="2"/>
  </r>
  <r>
    <x v="0"/>
    <x v="42"/>
    <x v="177"/>
    <n v="20.45"/>
    <x v="12"/>
    <x v="6"/>
  </r>
  <r>
    <x v="2"/>
    <x v="42"/>
    <x v="178"/>
    <n v="25"/>
    <x v="40"/>
    <x v="15"/>
  </r>
  <r>
    <x v="0"/>
    <x v="43"/>
    <x v="37"/>
    <n v="16.23"/>
    <x v="9"/>
    <x v="5"/>
  </r>
  <r>
    <x v="0"/>
    <x v="44"/>
    <x v="179"/>
    <n v="170"/>
    <x v="26"/>
    <x v="8"/>
  </r>
  <r>
    <x v="0"/>
    <x v="44"/>
    <x v="121"/>
    <n v="22.97"/>
    <x v="30"/>
    <x v="13"/>
  </r>
  <r>
    <x v="0"/>
    <x v="45"/>
    <x v="180"/>
    <n v="115.31"/>
    <x v="20"/>
    <x v="2"/>
  </r>
  <r>
    <x v="0"/>
    <x v="45"/>
    <x v="173"/>
    <n v="3.79"/>
    <x v="23"/>
    <x v="10"/>
  </r>
  <r>
    <x v="1"/>
    <x v="45"/>
    <x v="125"/>
    <n v="-368"/>
    <x v="32"/>
    <x v="13"/>
  </r>
  <r>
    <x v="0"/>
    <x v="45"/>
    <x v="181"/>
    <n v="30.3"/>
    <x v="41"/>
    <x v="14"/>
  </r>
  <r>
    <x v="0"/>
    <x v="46"/>
    <x v="120"/>
    <n v="68"/>
    <x v="29"/>
    <x v="12"/>
  </r>
  <r>
    <x v="0"/>
    <x v="46"/>
    <x v="182"/>
    <n v="3.25"/>
    <x v="27"/>
    <x v="6"/>
  </r>
  <r>
    <x v="0"/>
    <x v="46"/>
    <x v="114"/>
    <n v="48.71"/>
    <x v="25"/>
    <x v="7"/>
  </r>
  <r>
    <x v="0"/>
    <x v="46"/>
    <x v="183"/>
    <n v="7.12"/>
    <x v="42"/>
    <x v="10"/>
  </r>
  <r>
    <x v="0"/>
    <x v="47"/>
    <x v="175"/>
    <n v="2.4900000000000002"/>
    <x v="18"/>
    <x v="2"/>
  </r>
  <r>
    <x v="1"/>
    <x v="47"/>
    <x v="164"/>
    <n v="24.35"/>
    <x v="13"/>
    <x v="7"/>
  </r>
  <r>
    <x v="0"/>
    <x v="47"/>
    <x v="127"/>
    <n v="37.229999999999997"/>
    <x v="33"/>
    <x v="13"/>
  </r>
  <r>
    <x v="0"/>
    <x v="48"/>
    <x v="119"/>
    <n v="10.81"/>
    <x v="28"/>
    <x v="9"/>
  </r>
  <r>
    <x v="0"/>
    <x v="48"/>
    <x v="184"/>
    <n v="22.17"/>
    <x v="25"/>
    <x v="7"/>
  </r>
  <r>
    <x v="0"/>
    <x v="49"/>
    <x v="185"/>
    <n v="9.99"/>
    <x v="18"/>
    <x v="2"/>
  </r>
  <r>
    <x v="0"/>
    <x v="49"/>
    <x v="122"/>
    <n v="208.49"/>
    <x v="7"/>
    <x v="1"/>
  </r>
  <r>
    <x v="0"/>
    <x v="49"/>
    <x v="186"/>
    <n v="21"/>
    <x v="19"/>
    <x v="3"/>
  </r>
  <r>
    <x v="2"/>
    <x v="49"/>
    <x v="125"/>
    <n v="64.59"/>
    <x v="31"/>
    <x v="13"/>
  </r>
  <r>
    <x v="2"/>
    <x v="49"/>
    <x v="125"/>
    <n v="70.84"/>
    <x v="31"/>
    <x v="13"/>
  </r>
  <r>
    <x v="0"/>
    <x v="49"/>
    <x v="118"/>
    <n v="363.52"/>
    <x v="18"/>
    <x v="2"/>
  </r>
  <r>
    <x v="0"/>
    <x v="49"/>
    <x v="187"/>
    <n v="21.65"/>
    <x v="13"/>
    <x v="7"/>
  </r>
  <r>
    <x v="0"/>
    <x v="49"/>
    <x v="188"/>
    <n v="53.25"/>
    <x v="18"/>
    <x v="2"/>
  </r>
  <r>
    <x v="0"/>
    <x v="50"/>
    <x v="189"/>
    <n v="64.09"/>
    <x v="43"/>
    <x v="0"/>
  </r>
  <r>
    <x v="0"/>
    <x v="50"/>
    <x v="190"/>
    <n v="170.98"/>
    <x v="43"/>
    <x v="0"/>
  </r>
  <r>
    <x v="0"/>
    <x v="50"/>
    <x v="133"/>
    <n v="73.94"/>
    <x v="4"/>
    <x v="2"/>
  </r>
  <r>
    <x v="0"/>
    <x v="51"/>
    <x v="191"/>
    <n v="30"/>
    <x v="26"/>
    <x v="8"/>
  </r>
  <r>
    <x v="0"/>
    <x v="51"/>
    <x v="134"/>
    <n v="6.48"/>
    <x v="9"/>
    <x v="5"/>
  </r>
  <r>
    <x v="0"/>
    <x v="51"/>
    <x v="173"/>
    <n v="10"/>
    <x v="23"/>
    <x v="10"/>
  </r>
  <r>
    <x v="0"/>
    <x v="51"/>
    <x v="192"/>
    <n v="64.94"/>
    <x v="28"/>
    <x v="9"/>
  </r>
  <r>
    <x v="0"/>
    <x v="52"/>
    <x v="193"/>
    <n v="64.53"/>
    <x v="18"/>
    <x v="2"/>
  </r>
  <r>
    <x v="0"/>
    <x v="52"/>
    <x v="193"/>
    <n v="97.12"/>
    <x v="18"/>
    <x v="2"/>
  </r>
  <r>
    <x v="0"/>
    <x v="52"/>
    <x v="194"/>
    <n v="75"/>
    <x v="35"/>
    <x v="10"/>
  </r>
  <r>
    <x v="0"/>
    <x v="52"/>
    <x v="173"/>
    <n v="3.25"/>
    <x v="23"/>
    <x v="10"/>
  </r>
  <r>
    <x v="0"/>
    <x v="52"/>
    <x v="195"/>
    <n v="23.09"/>
    <x v="36"/>
    <x v="7"/>
  </r>
  <r>
    <x v="1"/>
    <x v="52"/>
    <x v="23"/>
    <n v="79"/>
    <x v="5"/>
    <x v="4"/>
  </r>
  <r>
    <x v="0"/>
    <x v="52"/>
    <x v="131"/>
    <n v="22.98"/>
    <x v="17"/>
    <x v="8"/>
  </r>
  <r>
    <x v="0"/>
    <x v="53"/>
    <x v="124"/>
    <n v="39.99"/>
    <x v="21"/>
    <x v="6"/>
  </r>
  <r>
    <x v="0"/>
    <x v="53"/>
    <x v="124"/>
    <n v="32.770000000000003"/>
    <x v="21"/>
    <x v="6"/>
  </r>
  <r>
    <x v="0"/>
    <x v="53"/>
    <x v="142"/>
    <n v="10"/>
    <x v="20"/>
    <x v="2"/>
  </r>
  <r>
    <x v="0"/>
    <x v="53"/>
    <x v="176"/>
    <n v="17.62"/>
    <x v="18"/>
    <x v="2"/>
  </r>
  <r>
    <x v="0"/>
    <x v="54"/>
    <x v="196"/>
    <n v="85"/>
    <x v="44"/>
    <x v="16"/>
  </r>
  <r>
    <x v="0"/>
    <x v="54"/>
    <x v="146"/>
    <n v="6.48"/>
    <x v="9"/>
    <x v="5"/>
  </r>
  <r>
    <x v="0"/>
    <x v="54"/>
    <x v="197"/>
    <n v="23.25"/>
    <x v="26"/>
    <x v="8"/>
  </r>
  <r>
    <x v="0"/>
    <x v="54"/>
    <x v="139"/>
    <n v="15.4"/>
    <x v="18"/>
    <x v="2"/>
  </r>
  <r>
    <x v="0"/>
    <x v="54"/>
    <x v="143"/>
    <n v="135.33000000000001"/>
    <x v="20"/>
    <x v="2"/>
  </r>
  <r>
    <x v="0"/>
    <x v="54"/>
    <x v="144"/>
    <n v="75.290000000000006"/>
    <x v="20"/>
    <x v="2"/>
  </r>
  <r>
    <x v="1"/>
    <x v="55"/>
    <x v="198"/>
    <n v="-20.25"/>
    <x v="13"/>
    <x v="7"/>
  </r>
  <r>
    <x v="1"/>
    <x v="56"/>
    <x v="35"/>
    <n v="474.9"/>
    <x v="8"/>
    <x v="4"/>
  </r>
  <r>
    <x v="1"/>
    <x v="56"/>
    <x v="8"/>
    <n v="2500"/>
    <x v="2"/>
    <x v="2"/>
  </r>
  <r>
    <x v="0"/>
    <x v="57"/>
    <x v="173"/>
    <n v="75.78"/>
    <x v="1"/>
    <x v="1"/>
  </r>
  <r>
    <x v="0"/>
    <x v="57"/>
    <x v="173"/>
    <n v="16.239999999999998"/>
    <x v="45"/>
    <x v="7"/>
  </r>
  <r>
    <x v="0"/>
    <x v="57"/>
    <x v="173"/>
    <n v="3.52"/>
    <x v="23"/>
    <x v="10"/>
  </r>
  <r>
    <x v="1"/>
    <x v="57"/>
    <x v="199"/>
    <n v="11"/>
    <x v="18"/>
    <x v="2"/>
  </r>
  <r>
    <x v="2"/>
    <x v="58"/>
    <x v="11"/>
    <n v="584.16"/>
    <x v="3"/>
    <x v="3"/>
  </r>
  <r>
    <x v="2"/>
    <x v="58"/>
    <x v="8"/>
    <n v="300"/>
    <x v="2"/>
    <x v="2"/>
  </r>
  <r>
    <x v="0"/>
    <x v="59"/>
    <x v="200"/>
    <n v="13.6"/>
    <x v="13"/>
    <x v="7"/>
  </r>
  <r>
    <x v="0"/>
    <x v="59"/>
    <x v="200"/>
    <n v="23.76"/>
    <x v="13"/>
    <x v="7"/>
  </r>
  <r>
    <x v="0"/>
    <x v="59"/>
    <x v="200"/>
    <n v="30.3"/>
    <x v="13"/>
    <x v="7"/>
  </r>
  <r>
    <x v="0"/>
    <x v="59"/>
    <x v="173"/>
    <n v="75.78"/>
    <x v="1"/>
    <x v="1"/>
  </r>
  <r>
    <x v="0"/>
    <x v="59"/>
    <x v="201"/>
    <n v="85.21"/>
    <x v="21"/>
    <x v="6"/>
  </r>
  <r>
    <x v="0"/>
    <x v="59"/>
    <x v="51"/>
    <n v="57.7"/>
    <x v="10"/>
    <x v="6"/>
  </r>
  <r>
    <x v="0"/>
    <x v="59"/>
    <x v="131"/>
    <n v="15"/>
    <x v="17"/>
    <x v="8"/>
  </r>
  <r>
    <x v="0"/>
    <x v="59"/>
    <x v="202"/>
    <n v="57.77"/>
    <x v="12"/>
    <x v="6"/>
  </r>
  <r>
    <x v="0"/>
    <x v="59"/>
    <x v="176"/>
    <n v="124.34"/>
    <x v="18"/>
    <x v="2"/>
  </r>
  <r>
    <x v="0"/>
    <x v="60"/>
    <x v="27"/>
    <n v="32.46"/>
    <x v="13"/>
    <x v="7"/>
  </r>
  <r>
    <x v="0"/>
    <x v="60"/>
    <x v="127"/>
    <n v="74.02"/>
    <x v="33"/>
    <x v="13"/>
  </r>
  <r>
    <x v="0"/>
    <x v="61"/>
    <x v="31"/>
    <n v="71.73"/>
    <x v="7"/>
    <x v="1"/>
  </r>
  <r>
    <x v="0"/>
    <x v="61"/>
    <x v="203"/>
    <n v="73.19"/>
    <x v="32"/>
    <x v="13"/>
  </r>
  <r>
    <x v="0"/>
    <x v="62"/>
    <x v="99"/>
    <n v="6.37"/>
    <x v="18"/>
    <x v="2"/>
  </r>
  <r>
    <x v="0"/>
    <x v="62"/>
    <x v="21"/>
    <n v="71.86"/>
    <x v="4"/>
    <x v="2"/>
  </r>
  <r>
    <x v="0"/>
    <x v="62"/>
    <x v="204"/>
    <n v="92"/>
    <x v="26"/>
    <x v="8"/>
  </r>
  <r>
    <x v="2"/>
    <x v="63"/>
    <x v="52"/>
    <n v="285.41000000000003"/>
    <x v="11"/>
    <x v="4"/>
  </r>
  <r>
    <x v="0"/>
    <x v="64"/>
    <x v="205"/>
    <n v="70.349999999999994"/>
    <x v="46"/>
    <x v="17"/>
  </r>
  <r>
    <x v="0"/>
    <x v="64"/>
    <x v="191"/>
    <n v="30.86"/>
    <x v="26"/>
    <x v="8"/>
  </r>
  <r>
    <x v="0"/>
    <x v="64"/>
    <x v="139"/>
    <n v="11.78"/>
    <x v="18"/>
    <x v="2"/>
  </r>
  <r>
    <x v="0"/>
    <x v="64"/>
    <x v="206"/>
    <n v="13.52"/>
    <x v="25"/>
    <x v="7"/>
  </r>
  <r>
    <x v="0"/>
    <x v="64"/>
    <x v="188"/>
    <n v="56.55"/>
    <x v="18"/>
    <x v="2"/>
  </r>
  <r>
    <x v="0"/>
    <x v="65"/>
    <x v="207"/>
    <n v="140.15"/>
    <x v="14"/>
    <x v="4"/>
  </r>
  <r>
    <x v="0"/>
    <x v="65"/>
    <x v="99"/>
    <n v="34.83"/>
    <x v="18"/>
    <x v="2"/>
  </r>
  <r>
    <x v="0"/>
    <x v="65"/>
    <x v="173"/>
    <n v="9.1999999999999993"/>
    <x v="23"/>
    <x v="10"/>
  </r>
  <r>
    <x v="0"/>
    <x v="65"/>
    <x v="208"/>
    <n v="74.63"/>
    <x v="47"/>
    <x v="16"/>
  </r>
  <r>
    <x v="0"/>
    <x v="65"/>
    <x v="209"/>
    <n v="9.4600000000000009"/>
    <x v="48"/>
    <x v="3"/>
  </r>
  <r>
    <x v="0"/>
    <x v="65"/>
    <x v="206"/>
    <n v="9.73"/>
    <x v="25"/>
    <x v="7"/>
  </r>
  <r>
    <x v="0"/>
    <x v="66"/>
    <x v="100"/>
    <n v="25.96"/>
    <x v="19"/>
    <x v="3"/>
  </r>
  <r>
    <x v="0"/>
    <x v="66"/>
    <x v="210"/>
    <n v="14.06"/>
    <x v="48"/>
    <x v="3"/>
  </r>
  <r>
    <x v="0"/>
    <x v="66"/>
    <x v="211"/>
    <n v="40.72"/>
    <x v="21"/>
    <x v="6"/>
  </r>
  <r>
    <x v="0"/>
    <x v="67"/>
    <x v="204"/>
    <n v="6"/>
    <x v="49"/>
    <x v="8"/>
  </r>
  <r>
    <x v="0"/>
    <x v="67"/>
    <x v="131"/>
    <n v="8.7200000000000006"/>
    <x v="17"/>
    <x v="8"/>
  </r>
  <r>
    <x v="0"/>
    <x v="68"/>
    <x v="101"/>
    <n v="16.23"/>
    <x v="9"/>
    <x v="5"/>
  </r>
  <r>
    <x v="0"/>
    <x v="68"/>
    <x v="115"/>
    <n v="170"/>
    <x v="26"/>
    <x v="8"/>
  </r>
  <r>
    <x v="0"/>
    <x v="68"/>
    <x v="107"/>
    <n v="89.65"/>
    <x v="20"/>
    <x v="2"/>
  </r>
  <r>
    <x v="2"/>
    <x v="69"/>
    <x v="199"/>
    <n v="8"/>
    <x v="18"/>
    <x v="2"/>
  </r>
  <r>
    <x v="2"/>
    <x v="70"/>
    <x v="113"/>
    <n v="100"/>
    <x v="24"/>
    <x v="11"/>
  </r>
  <r>
    <x v="2"/>
    <x v="70"/>
    <x v="212"/>
    <n v="50"/>
    <x v="44"/>
    <x v="16"/>
  </r>
  <r>
    <x v="0"/>
    <x v="71"/>
    <x v="163"/>
    <n v="107.98"/>
    <x v="18"/>
    <x v="2"/>
  </r>
  <r>
    <x v="0"/>
    <x v="71"/>
    <x v="120"/>
    <n v="68"/>
    <x v="29"/>
    <x v="12"/>
  </r>
  <r>
    <x v="0"/>
    <x v="71"/>
    <x v="213"/>
    <n v="48.4"/>
    <x v="35"/>
    <x v="10"/>
  </r>
  <r>
    <x v="0"/>
    <x v="71"/>
    <x v="173"/>
    <n v="20.61"/>
    <x v="1"/>
    <x v="1"/>
  </r>
  <r>
    <x v="0"/>
    <x v="71"/>
    <x v="214"/>
    <n v="48.68"/>
    <x v="48"/>
    <x v="3"/>
  </r>
  <r>
    <x v="0"/>
    <x v="71"/>
    <x v="215"/>
    <n v="16.100000000000001"/>
    <x v="35"/>
    <x v="10"/>
  </r>
  <r>
    <x v="0"/>
    <x v="71"/>
    <x v="216"/>
    <n v="48.06"/>
    <x v="34"/>
    <x v="12"/>
  </r>
  <r>
    <x v="0"/>
    <x v="71"/>
    <x v="118"/>
    <n v="440.26"/>
    <x v="18"/>
    <x v="2"/>
  </r>
  <r>
    <x v="0"/>
    <x v="71"/>
    <x v="217"/>
    <n v="19.21"/>
    <x v="34"/>
    <x v="12"/>
  </r>
  <r>
    <x v="0"/>
    <x v="71"/>
    <x v="218"/>
    <n v="82.8"/>
    <x v="46"/>
    <x v="17"/>
  </r>
  <r>
    <x v="2"/>
    <x v="71"/>
    <x v="219"/>
    <n v="5.67"/>
    <x v="50"/>
    <x v="18"/>
  </r>
  <r>
    <x v="0"/>
    <x v="72"/>
    <x v="220"/>
    <n v="23.82"/>
    <x v="34"/>
    <x v="12"/>
  </r>
  <r>
    <x v="0"/>
    <x v="72"/>
    <x v="175"/>
    <n v="27.59"/>
    <x v="18"/>
    <x v="2"/>
  </r>
  <r>
    <x v="0"/>
    <x v="72"/>
    <x v="189"/>
    <n v="86.63"/>
    <x v="43"/>
    <x v="0"/>
  </r>
  <r>
    <x v="0"/>
    <x v="72"/>
    <x v="127"/>
    <n v="37.229999999999997"/>
    <x v="33"/>
    <x v="13"/>
  </r>
  <r>
    <x v="2"/>
    <x v="72"/>
    <x v="221"/>
    <n v="-82.83"/>
    <x v="18"/>
    <x v="2"/>
  </r>
  <r>
    <x v="2"/>
    <x v="72"/>
    <x v="219"/>
    <n v="10"/>
    <x v="50"/>
    <x v="18"/>
  </r>
  <r>
    <x v="0"/>
    <x v="73"/>
    <x v="222"/>
    <n v="133.15"/>
    <x v="18"/>
    <x v="2"/>
  </r>
  <r>
    <x v="2"/>
    <x v="73"/>
    <x v="219"/>
    <n v="6.17"/>
    <x v="50"/>
    <x v="18"/>
  </r>
  <r>
    <x v="0"/>
    <x v="74"/>
    <x v="223"/>
    <n v="16"/>
    <x v="51"/>
    <x v="0"/>
  </r>
  <r>
    <x v="0"/>
    <x v="74"/>
    <x v="139"/>
    <n v="27.94"/>
    <x v="18"/>
    <x v="2"/>
  </r>
  <r>
    <x v="0"/>
    <x v="74"/>
    <x v="139"/>
    <n v="9.59"/>
    <x v="18"/>
    <x v="2"/>
  </r>
  <r>
    <x v="0"/>
    <x v="75"/>
    <x v="119"/>
    <n v="10.81"/>
    <x v="28"/>
    <x v="9"/>
  </r>
  <r>
    <x v="0"/>
    <x v="75"/>
    <x v="224"/>
    <n v="17.149999999999999"/>
    <x v="51"/>
    <x v="0"/>
  </r>
  <r>
    <x v="0"/>
    <x v="75"/>
    <x v="122"/>
    <n v="87.66"/>
    <x v="7"/>
    <x v="1"/>
  </r>
  <r>
    <x v="2"/>
    <x v="75"/>
    <x v="125"/>
    <n v="64.59"/>
    <x v="31"/>
    <x v="13"/>
  </r>
  <r>
    <x v="2"/>
    <x v="75"/>
    <x v="125"/>
    <n v="70.84"/>
    <x v="31"/>
    <x v="13"/>
  </r>
  <r>
    <x v="0"/>
    <x v="75"/>
    <x v="225"/>
    <n v="23"/>
    <x v="51"/>
    <x v="0"/>
  </r>
  <r>
    <x v="0"/>
    <x v="76"/>
    <x v="226"/>
    <n v="2"/>
    <x v="51"/>
    <x v="0"/>
  </r>
  <r>
    <x v="0"/>
    <x v="76"/>
    <x v="227"/>
    <n v="26.01"/>
    <x v="51"/>
    <x v="0"/>
  </r>
  <r>
    <x v="0"/>
    <x v="76"/>
    <x v="127"/>
    <n v="74.02"/>
    <x v="33"/>
    <x v="13"/>
  </r>
  <r>
    <x v="0"/>
    <x v="76"/>
    <x v="133"/>
    <n v="67.14"/>
    <x v="4"/>
    <x v="2"/>
  </r>
  <r>
    <x v="0"/>
    <x v="77"/>
    <x v="184"/>
    <n v="18.38"/>
    <x v="25"/>
    <x v="7"/>
  </r>
  <r>
    <x v="0"/>
    <x v="77"/>
    <x v="228"/>
    <n v="27.63"/>
    <x v="51"/>
    <x v="0"/>
  </r>
  <r>
    <x v="0"/>
    <x v="77"/>
    <x v="99"/>
    <n v="49.62"/>
    <x v="18"/>
    <x v="2"/>
  </r>
  <r>
    <x v="0"/>
    <x v="77"/>
    <x v="99"/>
    <n v="11.06"/>
    <x v="13"/>
    <x v="7"/>
  </r>
  <r>
    <x v="1"/>
    <x v="77"/>
    <x v="200"/>
    <n v="25.93"/>
    <x v="13"/>
    <x v="7"/>
  </r>
  <r>
    <x v="0"/>
    <x v="77"/>
    <x v="229"/>
    <n v="22"/>
    <x v="51"/>
    <x v="0"/>
  </r>
  <r>
    <x v="0"/>
    <x v="77"/>
    <x v="134"/>
    <n v="6.48"/>
    <x v="9"/>
    <x v="5"/>
  </r>
  <r>
    <x v="0"/>
    <x v="77"/>
    <x v="230"/>
    <n v="0.8"/>
    <x v="17"/>
    <x v="8"/>
  </r>
  <r>
    <x v="0"/>
    <x v="77"/>
    <x v="102"/>
    <n v="38.450000000000003"/>
    <x v="12"/>
    <x v="6"/>
  </r>
  <r>
    <x v="0"/>
    <x v="77"/>
    <x v="231"/>
    <n v="55.13"/>
    <x v="51"/>
    <x v="0"/>
  </r>
  <r>
    <x v="0"/>
    <x v="77"/>
    <x v="186"/>
    <n v="10.17"/>
    <x v="19"/>
    <x v="3"/>
  </r>
  <r>
    <x v="0"/>
    <x v="77"/>
    <x v="232"/>
    <n v="7.86"/>
    <x v="44"/>
    <x v="16"/>
  </r>
  <r>
    <x v="0"/>
    <x v="77"/>
    <x v="233"/>
    <n v="6.93"/>
    <x v="42"/>
    <x v="10"/>
  </r>
  <r>
    <x v="2"/>
    <x v="77"/>
    <x v="219"/>
    <n v="10.97"/>
    <x v="50"/>
    <x v="18"/>
  </r>
  <r>
    <x v="0"/>
    <x v="78"/>
    <x v="175"/>
    <n v="15.55"/>
    <x v="18"/>
    <x v="2"/>
  </r>
  <r>
    <x v="0"/>
    <x v="78"/>
    <x v="234"/>
    <n v="129.99"/>
    <x v="48"/>
    <x v="3"/>
  </r>
  <r>
    <x v="0"/>
    <x v="78"/>
    <x v="235"/>
    <n v="85"/>
    <x v="9"/>
    <x v="5"/>
  </r>
  <r>
    <x v="2"/>
    <x v="78"/>
    <x v="236"/>
    <n v="50"/>
    <x v="9"/>
    <x v="5"/>
  </r>
  <r>
    <x v="0"/>
    <x v="78"/>
    <x v="225"/>
    <n v="47.77"/>
    <x v="51"/>
    <x v="0"/>
  </r>
  <r>
    <x v="0"/>
    <x v="78"/>
    <x v="144"/>
    <n v="44.46"/>
    <x v="20"/>
    <x v="2"/>
  </r>
  <r>
    <x v="0"/>
    <x v="78"/>
    <x v="176"/>
    <n v="77.31"/>
    <x v="18"/>
    <x v="2"/>
  </r>
  <r>
    <x v="2"/>
    <x v="78"/>
    <x v="219"/>
    <n v="10"/>
    <x v="50"/>
    <x v="18"/>
  </r>
  <r>
    <x v="0"/>
    <x v="79"/>
    <x v="237"/>
    <n v="2"/>
    <x v="52"/>
    <x v="3"/>
  </r>
  <r>
    <x v="0"/>
    <x v="79"/>
    <x v="238"/>
    <n v="3.61"/>
    <x v="27"/>
    <x v="6"/>
  </r>
  <r>
    <x v="0"/>
    <x v="79"/>
    <x v="142"/>
    <n v="10"/>
    <x v="20"/>
    <x v="2"/>
  </r>
  <r>
    <x v="0"/>
    <x v="79"/>
    <x v="239"/>
    <n v="2.34"/>
    <x v="23"/>
    <x v="10"/>
  </r>
  <r>
    <x v="2"/>
    <x v="79"/>
    <x v="219"/>
    <n v="7.43"/>
    <x v="50"/>
    <x v="18"/>
  </r>
  <r>
    <x v="0"/>
    <x v="79"/>
    <x v="240"/>
    <n v="29"/>
    <x v="19"/>
    <x v="3"/>
  </r>
  <r>
    <x v="0"/>
    <x v="80"/>
    <x v="146"/>
    <n v="6.48"/>
    <x v="9"/>
    <x v="5"/>
  </r>
  <r>
    <x v="0"/>
    <x v="80"/>
    <x v="241"/>
    <n v="11.93"/>
    <x v="32"/>
    <x v="13"/>
  </r>
  <r>
    <x v="0"/>
    <x v="80"/>
    <x v="242"/>
    <n v="515.28"/>
    <x v="32"/>
    <x v="13"/>
  </r>
  <r>
    <x v="0"/>
    <x v="80"/>
    <x v="143"/>
    <n v="121.87"/>
    <x v="20"/>
    <x v="2"/>
  </r>
  <r>
    <x v="0"/>
    <x v="81"/>
    <x v="111"/>
    <n v="30"/>
    <x v="26"/>
    <x v="8"/>
  </r>
  <r>
    <x v="0"/>
    <x v="81"/>
    <x v="131"/>
    <n v="30.97"/>
    <x v="17"/>
    <x v="8"/>
  </r>
  <r>
    <x v="2"/>
    <x v="81"/>
    <x v="243"/>
    <n v="20"/>
    <x v="48"/>
    <x v="3"/>
  </r>
  <r>
    <x v="2"/>
    <x v="81"/>
    <x v="219"/>
    <n v="6.97"/>
    <x v="50"/>
    <x v="18"/>
  </r>
  <r>
    <x v="0"/>
    <x v="82"/>
    <x v="98"/>
    <n v="8.57"/>
    <x v="18"/>
    <x v="2"/>
  </r>
  <r>
    <x v="2"/>
    <x v="82"/>
    <x v="244"/>
    <n v="50"/>
    <x v="53"/>
    <x v="12"/>
  </r>
  <r>
    <x v="0"/>
    <x v="82"/>
    <x v="176"/>
    <n v="70.39"/>
    <x v="18"/>
    <x v="2"/>
  </r>
  <r>
    <x v="0"/>
    <x v="83"/>
    <x v="245"/>
    <n v="31.17"/>
    <x v="45"/>
    <x v="7"/>
  </r>
  <r>
    <x v="2"/>
    <x v="83"/>
    <x v="11"/>
    <n v="584.16"/>
    <x v="3"/>
    <x v="3"/>
  </r>
  <r>
    <x v="0"/>
    <x v="83"/>
    <x v="246"/>
    <n v="10"/>
    <x v="35"/>
    <x v="10"/>
  </r>
  <r>
    <x v="1"/>
    <x v="83"/>
    <x v="23"/>
    <n v="77"/>
    <x v="5"/>
    <x v="4"/>
  </r>
  <r>
    <x v="2"/>
    <x v="83"/>
    <x v="247"/>
    <n v="200"/>
    <x v="54"/>
    <x v="4"/>
  </r>
  <r>
    <x v="1"/>
    <x v="83"/>
    <x v="8"/>
    <n v="2500"/>
    <x v="2"/>
    <x v="2"/>
  </r>
  <r>
    <x v="2"/>
    <x v="83"/>
    <x v="8"/>
    <n v="300"/>
    <x v="2"/>
    <x v="2"/>
  </r>
  <r>
    <x v="2"/>
    <x v="84"/>
    <x v="113"/>
    <n v="100"/>
    <x v="24"/>
    <x v="11"/>
  </r>
  <r>
    <x v="0"/>
    <x v="84"/>
    <x v="248"/>
    <n v="15"/>
    <x v="29"/>
    <x v="12"/>
  </r>
  <r>
    <x v="0"/>
    <x v="84"/>
    <x v="173"/>
    <n v="75.78"/>
    <x v="1"/>
    <x v="1"/>
  </r>
  <r>
    <x v="0"/>
    <x v="84"/>
    <x v="173"/>
    <n v="75.78"/>
    <x v="1"/>
    <x v="1"/>
  </r>
  <r>
    <x v="0"/>
    <x v="84"/>
    <x v="249"/>
    <n v="60"/>
    <x v="29"/>
    <x v="12"/>
  </r>
  <r>
    <x v="1"/>
    <x v="84"/>
    <x v="125"/>
    <n v="-172.22"/>
    <x v="32"/>
    <x v="13"/>
  </r>
  <r>
    <x v="0"/>
    <x v="84"/>
    <x v="118"/>
    <n v="174.98"/>
    <x v="18"/>
    <x v="2"/>
  </r>
  <r>
    <x v="2"/>
    <x v="84"/>
    <x v="219"/>
    <n v="10"/>
    <x v="50"/>
    <x v="18"/>
  </r>
  <r>
    <x v="0"/>
    <x v="85"/>
    <x v="250"/>
    <n v="18.899999999999999"/>
    <x v="12"/>
    <x v="6"/>
  </r>
  <r>
    <x v="1"/>
    <x v="85"/>
    <x v="125"/>
    <n v="-71.989999999999995"/>
    <x v="32"/>
    <x v="13"/>
  </r>
  <r>
    <x v="0"/>
    <x v="85"/>
    <x v="215"/>
    <n v="9.9"/>
    <x v="35"/>
    <x v="10"/>
  </r>
  <r>
    <x v="1"/>
    <x v="85"/>
    <x v="35"/>
    <n v="474.9"/>
    <x v="8"/>
    <x v="4"/>
  </r>
  <r>
    <x v="0"/>
    <x v="85"/>
    <x v="139"/>
    <n v="15.57"/>
    <x v="18"/>
    <x v="2"/>
  </r>
  <r>
    <x v="0"/>
    <x v="85"/>
    <x v="139"/>
    <n v="1.99"/>
    <x v="18"/>
    <x v="2"/>
  </r>
  <r>
    <x v="0"/>
    <x v="85"/>
    <x v="147"/>
    <n v="33.11"/>
    <x v="17"/>
    <x v="8"/>
  </r>
  <r>
    <x v="0"/>
    <x v="85"/>
    <x v="147"/>
    <n v="26.5"/>
    <x v="12"/>
    <x v="6"/>
  </r>
  <r>
    <x v="2"/>
    <x v="85"/>
    <x v="219"/>
    <n v="5.34"/>
    <x v="50"/>
    <x v="18"/>
  </r>
  <r>
    <x v="0"/>
    <x v="86"/>
    <x v="51"/>
    <n v="77.86"/>
    <x v="10"/>
    <x v="6"/>
  </r>
  <r>
    <x v="0"/>
    <x v="87"/>
    <x v="27"/>
    <n v="32.46"/>
    <x v="6"/>
    <x v="2"/>
  </r>
  <r>
    <x v="0"/>
    <x v="87"/>
    <x v="173"/>
    <n v="3.52"/>
    <x v="23"/>
    <x v="10"/>
  </r>
  <r>
    <x v="0"/>
    <x v="87"/>
    <x v="21"/>
    <n v="71.86"/>
    <x v="4"/>
    <x v="2"/>
  </r>
  <r>
    <x v="0"/>
    <x v="88"/>
    <x v="99"/>
    <n v="27.78"/>
    <x v="18"/>
    <x v="2"/>
  </r>
  <r>
    <x v="0"/>
    <x v="88"/>
    <x v="111"/>
    <n v="30"/>
    <x v="26"/>
    <x v="8"/>
  </r>
  <r>
    <x v="0"/>
    <x v="88"/>
    <x v="131"/>
    <n v="24.79"/>
    <x v="17"/>
    <x v="8"/>
  </r>
  <r>
    <x v="0"/>
    <x v="88"/>
    <x v="131"/>
    <n v="14.96"/>
    <x v="17"/>
    <x v="8"/>
  </r>
  <r>
    <x v="0"/>
    <x v="88"/>
    <x v="131"/>
    <n v="10.88"/>
    <x v="17"/>
    <x v="8"/>
  </r>
  <r>
    <x v="2"/>
    <x v="89"/>
    <x v="52"/>
    <n v="285.41000000000003"/>
    <x v="11"/>
    <x v="4"/>
  </r>
  <r>
    <x v="0"/>
    <x v="89"/>
    <x v="156"/>
    <n v="25"/>
    <x v="45"/>
    <x v="7"/>
  </r>
  <r>
    <x v="0"/>
    <x v="89"/>
    <x v="184"/>
    <n v="10.27"/>
    <x v="25"/>
    <x v="7"/>
  </r>
  <r>
    <x v="0"/>
    <x v="89"/>
    <x v="251"/>
    <n v="40"/>
    <x v="16"/>
    <x v="3"/>
  </r>
  <r>
    <x v="0"/>
    <x v="89"/>
    <x v="252"/>
    <n v="24"/>
    <x v="45"/>
    <x v="7"/>
  </r>
  <r>
    <x v="0"/>
    <x v="89"/>
    <x v="253"/>
    <n v="32.46"/>
    <x v="28"/>
    <x v="9"/>
  </r>
  <r>
    <x v="0"/>
    <x v="89"/>
    <x v="147"/>
    <n v="66.61"/>
    <x v="12"/>
    <x v="6"/>
  </r>
  <r>
    <x v="2"/>
    <x v="89"/>
    <x v="219"/>
    <n v="6.1"/>
    <x v="50"/>
    <x v="18"/>
  </r>
  <r>
    <x v="2"/>
    <x v="90"/>
    <x v="219"/>
    <n v="10"/>
    <x v="50"/>
    <x v="18"/>
  </r>
  <r>
    <x v="0"/>
    <x v="91"/>
    <x v="207"/>
    <n v="109.49"/>
    <x v="14"/>
    <x v="4"/>
  </r>
  <r>
    <x v="2"/>
    <x v="91"/>
    <x v="219"/>
    <n v="7.43"/>
    <x v="50"/>
    <x v="18"/>
  </r>
  <r>
    <x v="0"/>
    <x v="92"/>
    <x v="180"/>
    <n v="89.65"/>
    <x v="20"/>
    <x v="2"/>
  </r>
  <r>
    <x v="0"/>
    <x v="92"/>
    <x v="156"/>
    <n v="33.75"/>
    <x v="43"/>
    <x v="0"/>
  </r>
  <r>
    <x v="0"/>
    <x v="93"/>
    <x v="254"/>
    <n v="13.95"/>
    <x v="43"/>
    <x v="0"/>
  </r>
  <r>
    <x v="0"/>
    <x v="93"/>
    <x v="255"/>
    <n v="83.7"/>
    <x v="41"/>
    <x v="14"/>
  </r>
  <r>
    <x v="0"/>
    <x v="93"/>
    <x v="255"/>
    <n v="4599"/>
    <x v="41"/>
    <x v="14"/>
  </r>
  <r>
    <x v="0"/>
    <x v="93"/>
    <x v="99"/>
    <n v="44.28"/>
    <x v="43"/>
    <x v="0"/>
  </r>
  <r>
    <x v="0"/>
    <x v="93"/>
    <x v="256"/>
    <n v="5.35"/>
    <x v="43"/>
    <x v="0"/>
  </r>
  <r>
    <x v="0"/>
    <x v="93"/>
    <x v="257"/>
    <n v="40"/>
    <x v="17"/>
    <x v="8"/>
  </r>
  <r>
    <x v="0"/>
    <x v="93"/>
    <x v="258"/>
    <n v="87.9"/>
    <x v="43"/>
    <x v="0"/>
  </r>
  <r>
    <x v="0"/>
    <x v="93"/>
    <x v="259"/>
    <n v="15.4"/>
    <x v="43"/>
    <x v="0"/>
  </r>
  <r>
    <x v="0"/>
    <x v="94"/>
    <x v="260"/>
    <n v="47.88"/>
    <x v="43"/>
    <x v="0"/>
  </r>
  <r>
    <x v="0"/>
    <x v="94"/>
    <x v="261"/>
    <n v="23.32"/>
    <x v="43"/>
    <x v="0"/>
  </r>
  <r>
    <x v="0"/>
    <x v="94"/>
    <x v="262"/>
    <n v="20.16"/>
    <x v="43"/>
    <x v="0"/>
  </r>
  <r>
    <x v="0"/>
    <x v="94"/>
    <x v="263"/>
    <n v="38.18"/>
    <x v="43"/>
    <x v="0"/>
  </r>
  <r>
    <x v="0"/>
    <x v="94"/>
    <x v="264"/>
    <n v="24.73"/>
    <x v="43"/>
    <x v="0"/>
  </r>
  <r>
    <x v="2"/>
    <x v="94"/>
    <x v="265"/>
    <n v="32.5"/>
    <x v="9"/>
    <x v="5"/>
  </r>
  <r>
    <x v="0"/>
    <x v="94"/>
    <x v="266"/>
    <n v="24.39"/>
    <x v="43"/>
    <x v="0"/>
  </r>
  <r>
    <x v="0"/>
    <x v="94"/>
    <x v="267"/>
    <n v="11.39"/>
    <x v="43"/>
    <x v="0"/>
  </r>
  <r>
    <x v="0"/>
    <x v="94"/>
    <x v="268"/>
    <n v="6.09"/>
    <x v="43"/>
    <x v="0"/>
  </r>
  <r>
    <x v="0"/>
    <x v="94"/>
    <x v="269"/>
    <n v="8.94"/>
    <x v="43"/>
    <x v="0"/>
  </r>
  <r>
    <x v="0"/>
    <x v="94"/>
    <x v="127"/>
    <n v="74.02"/>
    <x v="33"/>
    <x v="13"/>
  </r>
  <r>
    <x v="0"/>
    <x v="94"/>
    <x v="270"/>
    <n v="10.7"/>
    <x v="43"/>
    <x v="0"/>
  </r>
  <r>
    <x v="0"/>
    <x v="94"/>
    <x v="271"/>
    <n v="41.02"/>
    <x v="43"/>
    <x v="0"/>
  </r>
  <r>
    <x v="0"/>
    <x v="94"/>
    <x v="259"/>
    <n v="18.2"/>
    <x v="43"/>
    <x v="0"/>
  </r>
  <r>
    <x v="0"/>
    <x v="94"/>
    <x v="147"/>
    <n v="37.44"/>
    <x v="43"/>
    <x v="0"/>
  </r>
  <r>
    <x v="0"/>
    <x v="94"/>
    <x v="147"/>
    <n v="16.23"/>
    <x v="9"/>
    <x v="5"/>
  </r>
  <r>
    <x v="2"/>
    <x v="94"/>
    <x v="219"/>
    <n v="5.53"/>
    <x v="50"/>
    <x v="18"/>
  </r>
  <r>
    <x v="0"/>
    <x v="95"/>
    <x v="200"/>
    <n v="14.21"/>
    <x v="13"/>
    <x v="7"/>
  </r>
  <r>
    <x v="0"/>
    <x v="95"/>
    <x v="200"/>
    <n v="32.450000000000003"/>
    <x v="13"/>
    <x v="7"/>
  </r>
  <r>
    <x v="0"/>
    <x v="95"/>
    <x v="186"/>
    <n v="26.32"/>
    <x v="19"/>
    <x v="3"/>
  </r>
  <r>
    <x v="2"/>
    <x v="95"/>
    <x v="219"/>
    <n v="10"/>
    <x v="50"/>
    <x v="18"/>
  </r>
  <r>
    <x v="0"/>
    <x v="96"/>
    <x v="120"/>
    <n v="55"/>
    <x v="29"/>
    <x v="12"/>
  </r>
  <r>
    <x v="0"/>
    <x v="96"/>
    <x v="127"/>
    <n v="37.229999999999997"/>
    <x v="33"/>
    <x v="13"/>
  </r>
  <r>
    <x v="0"/>
    <x v="96"/>
    <x v="176"/>
    <n v="84.28"/>
    <x v="18"/>
    <x v="2"/>
  </r>
  <r>
    <x v="2"/>
    <x v="96"/>
    <x v="219"/>
    <n v="9.31"/>
    <x v="50"/>
    <x v="18"/>
  </r>
  <r>
    <x v="0"/>
    <x v="97"/>
    <x v="272"/>
    <n v="25.98"/>
    <x v="34"/>
    <x v="12"/>
  </r>
  <r>
    <x v="0"/>
    <x v="97"/>
    <x v="273"/>
    <s v="167.76"/>
    <x v="13"/>
    <x v="7"/>
  </r>
  <r>
    <x v="0"/>
    <x v="97"/>
    <x v="115"/>
    <n v="60"/>
    <x v="26"/>
    <x v="8"/>
  </r>
  <r>
    <x v="0"/>
    <x v="97"/>
    <x v="139"/>
    <n v="12.67"/>
    <x v="18"/>
    <x v="2"/>
  </r>
  <r>
    <x v="0"/>
    <x v="97"/>
    <x v="127"/>
    <n v="76.989999999999995"/>
    <x v="32"/>
    <x v="13"/>
  </r>
  <r>
    <x v="2"/>
    <x v="97"/>
    <x v="219"/>
    <n v="3"/>
    <x v="50"/>
    <x v="18"/>
  </r>
  <r>
    <x v="0"/>
    <x v="98"/>
    <x v="121"/>
    <n v="24.05"/>
    <x v="30"/>
    <x v="13"/>
  </r>
  <r>
    <x v="0"/>
    <x v="98"/>
    <x v="274"/>
    <n v="30"/>
    <x v="26"/>
    <x v="8"/>
  </r>
  <r>
    <x v="0"/>
    <x v="98"/>
    <x v="275"/>
    <n v="113.8"/>
    <x v="13"/>
    <x v="7"/>
  </r>
  <r>
    <x v="0"/>
    <x v="98"/>
    <x v="275"/>
    <n v="10.029999999999999"/>
    <x v="13"/>
    <x v="7"/>
  </r>
  <r>
    <x v="0"/>
    <x v="98"/>
    <x v="131"/>
    <n v="7.31"/>
    <x v="17"/>
    <x v="8"/>
  </r>
  <r>
    <x v="0"/>
    <x v="98"/>
    <x v="131"/>
    <n v="9.7799999999999994"/>
    <x v="17"/>
    <x v="8"/>
  </r>
  <r>
    <x v="0"/>
    <x v="98"/>
    <x v="127"/>
    <n v="76.989999999999995"/>
    <x v="32"/>
    <x v="13"/>
  </r>
  <r>
    <x v="0"/>
    <x v="99"/>
    <x v="276"/>
    <n v="7.58"/>
    <x v="23"/>
    <x v="10"/>
  </r>
  <r>
    <x v="0"/>
    <x v="99"/>
    <x v="277"/>
    <n v="9.99"/>
    <x v="35"/>
    <x v="10"/>
  </r>
  <r>
    <x v="0"/>
    <x v="99"/>
    <x v="200"/>
    <n v="62.76"/>
    <x v="13"/>
    <x v="7"/>
  </r>
  <r>
    <x v="0"/>
    <x v="100"/>
    <x v="278"/>
    <n v="7.89"/>
    <x v="23"/>
    <x v="10"/>
  </r>
  <r>
    <x v="0"/>
    <x v="100"/>
    <x v="193"/>
    <n v="34.880000000000003"/>
    <x v="18"/>
    <x v="2"/>
  </r>
  <r>
    <x v="1"/>
    <x v="100"/>
    <x v="279"/>
    <n v="25"/>
    <x v="13"/>
    <x v="7"/>
  </r>
  <r>
    <x v="0"/>
    <x v="100"/>
    <x v="120"/>
    <n v="13"/>
    <x v="29"/>
    <x v="12"/>
  </r>
  <r>
    <x v="0"/>
    <x v="100"/>
    <x v="200"/>
    <n v="33.53"/>
    <x v="13"/>
    <x v="7"/>
  </r>
  <r>
    <x v="0"/>
    <x v="100"/>
    <x v="121"/>
    <n v="3.23"/>
    <x v="30"/>
    <x v="13"/>
  </r>
  <r>
    <x v="0"/>
    <x v="100"/>
    <x v="280"/>
    <n v="94.69"/>
    <x v="13"/>
    <x v="7"/>
  </r>
  <r>
    <x v="0"/>
    <x v="100"/>
    <x v="273"/>
    <n v="51.96"/>
    <x v="13"/>
    <x v="7"/>
  </r>
  <r>
    <x v="0"/>
    <x v="100"/>
    <x v="281"/>
    <n v="42"/>
    <x v="29"/>
    <x v="12"/>
  </r>
  <r>
    <x v="1"/>
    <x v="100"/>
    <x v="125"/>
    <n v="-18.47"/>
    <x v="32"/>
    <x v="13"/>
  </r>
  <r>
    <x v="2"/>
    <x v="100"/>
    <x v="125"/>
    <n v="64.59"/>
    <x v="31"/>
    <x v="13"/>
  </r>
  <r>
    <x v="2"/>
    <x v="100"/>
    <x v="125"/>
    <n v="70.84"/>
    <x v="31"/>
    <x v="13"/>
  </r>
  <r>
    <x v="0"/>
    <x v="100"/>
    <x v="139"/>
    <n v="17.36"/>
    <x v="18"/>
    <x v="2"/>
  </r>
  <r>
    <x v="0"/>
    <x v="100"/>
    <x v="118"/>
    <n v="381.72"/>
    <x v="18"/>
    <x v="2"/>
  </r>
  <r>
    <x v="1"/>
    <x v="100"/>
    <x v="282"/>
    <n v="108.79"/>
    <x v="13"/>
    <x v="7"/>
  </r>
  <r>
    <x v="1"/>
    <x v="100"/>
    <x v="282"/>
    <n v="108.79"/>
    <x v="13"/>
    <x v="7"/>
  </r>
  <r>
    <x v="0"/>
    <x v="100"/>
    <x v="283"/>
    <n v="9.49"/>
    <x v="23"/>
    <x v="10"/>
  </r>
  <r>
    <x v="2"/>
    <x v="100"/>
    <x v="219"/>
    <n v="6.11"/>
    <x v="50"/>
    <x v="18"/>
  </r>
  <r>
    <x v="0"/>
    <x v="101"/>
    <x v="175"/>
    <n v="40.79"/>
    <x v="18"/>
    <x v="2"/>
  </r>
  <r>
    <x v="0"/>
    <x v="101"/>
    <x v="284"/>
    <n v="29.67"/>
    <x v="46"/>
    <x v="17"/>
  </r>
  <r>
    <x v="0"/>
    <x v="101"/>
    <x v="133"/>
    <n v="72.84"/>
    <x v="4"/>
    <x v="2"/>
  </r>
  <r>
    <x v="2"/>
    <x v="101"/>
    <x v="219"/>
    <n v="10"/>
    <x v="50"/>
    <x v="18"/>
  </r>
  <r>
    <x v="0"/>
    <x v="102"/>
    <x v="134"/>
    <n v="6.48"/>
    <x v="9"/>
    <x v="5"/>
  </r>
  <r>
    <x v="1"/>
    <x v="102"/>
    <x v="125"/>
    <n v="-76.989999999999995"/>
    <x v="32"/>
    <x v="13"/>
  </r>
  <r>
    <x v="0"/>
    <x v="103"/>
    <x v="173"/>
    <n v="1.62"/>
    <x v="23"/>
    <x v="10"/>
  </r>
  <r>
    <x v="2"/>
    <x v="103"/>
    <x v="219"/>
    <n v="9.9600000000000009"/>
    <x v="50"/>
    <x v="18"/>
  </r>
  <r>
    <x v="1"/>
    <x v="104"/>
    <x v="279"/>
    <n v="23"/>
    <x v="13"/>
    <x v="7"/>
  </r>
  <r>
    <x v="1"/>
    <x v="104"/>
    <x v="279"/>
    <n v="23"/>
    <x v="13"/>
    <x v="7"/>
  </r>
  <r>
    <x v="0"/>
    <x v="104"/>
    <x v="122"/>
    <n v="77.94"/>
    <x v="7"/>
    <x v="1"/>
  </r>
  <r>
    <x v="0"/>
    <x v="104"/>
    <x v="285"/>
    <n v="75"/>
    <x v="29"/>
    <x v="12"/>
  </r>
  <r>
    <x v="0"/>
    <x v="104"/>
    <x v="142"/>
    <n v="10"/>
    <x v="20"/>
    <x v="2"/>
  </r>
  <r>
    <x v="0"/>
    <x v="104"/>
    <x v="286"/>
    <n v="64.95"/>
    <x v="13"/>
    <x v="7"/>
  </r>
  <r>
    <x v="0"/>
    <x v="104"/>
    <x v="144"/>
    <n v="39.619999999999997"/>
    <x v="20"/>
    <x v="2"/>
  </r>
  <r>
    <x v="0"/>
    <x v="105"/>
    <x v="287"/>
    <n v="49.5"/>
    <x v="26"/>
    <x v="8"/>
  </r>
  <r>
    <x v="0"/>
    <x v="105"/>
    <x v="287"/>
    <n v="30"/>
    <x v="26"/>
    <x v="8"/>
  </r>
  <r>
    <x v="0"/>
    <x v="105"/>
    <x v="200"/>
    <n v="12.26"/>
    <x v="13"/>
    <x v="7"/>
  </r>
  <r>
    <x v="0"/>
    <x v="105"/>
    <x v="288"/>
    <n v="26.24"/>
    <x v="23"/>
    <x v="10"/>
  </r>
  <r>
    <x v="1"/>
    <x v="105"/>
    <x v="289"/>
    <n v="15"/>
    <x v="21"/>
    <x v="6"/>
  </r>
  <r>
    <x v="1"/>
    <x v="106"/>
    <x v="279"/>
    <n v="7.84"/>
    <x v="13"/>
    <x v="7"/>
  </r>
  <r>
    <x v="0"/>
    <x v="106"/>
    <x v="290"/>
    <n v="11.66"/>
    <x v="18"/>
    <x v="2"/>
  </r>
  <r>
    <x v="0"/>
    <x v="106"/>
    <x v="146"/>
    <n v="6.48"/>
    <x v="9"/>
    <x v="5"/>
  </r>
  <r>
    <x v="0"/>
    <x v="106"/>
    <x v="291"/>
    <n v="34.53"/>
    <x v="46"/>
    <x v="17"/>
  </r>
  <r>
    <x v="0"/>
    <x v="106"/>
    <x v="292"/>
    <n v="14.43"/>
    <x v="35"/>
    <x v="10"/>
  </r>
  <r>
    <x v="0"/>
    <x v="106"/>
    <x v="293"/>
    <n v="106.32"/>
    <x v="35"/>
    <x v="10"/>
  </r>
  <r>
    <x v="0"/>
    <x v="106"/>
    <x v="293"/>
    <n v="54.47"/>
    <x v="36"/>
    <x v="7"/>
  </r>
  <r>
    <x v="0"/>
    <x v="106"/>
    <x v="294"/>
    <n v="17.54"/>
    <x v="35"/>
    <x v="10"/>
  </r>
  <r>
    <x v="0"/>
    <x v="106"/>
    <x v="215"/>
    <n v="15.12"/>
    <x v="35"/>
    <x v="10"/>
  </r>
  <r>
    <x v="0"/>
    <x v="106"/>
    <x v="295"/>
    <n v="25.95"/>
    <x v="12"/>
    <x v="6"/>
  </r>
  <r>
    <x v="0"/>
    <x v="107"/>
    <x v="296"/>
    <n v="48.68"/>
    <x v="39"/>
    <x v="9"/>
  </r>
  <r>
    <x v="0"/>
    <x v="107"/>
    <x v="124"/>
    <n v="14.88"/>
    <x v="12"/>
    <x v="6"/>
  </r>
  <r>
    <x v="0"/>
    <x v="107"/>
    <x v="275"/>
    <n v="-78.569999999999993"/>
    <x v="13"/>
    <x v="7"/>
  </r>
  <r>
    <x v="0"/>
    <x v="107"/>
    <x v="131"/>
    <n v="25.87"/>
    <x v="17"/>
    <x v="8"/>
  </r>
  <r>
    <x v="0"/>
    <x v="107"/>
    <x v="176"/>
    <n v="103.25"/>
    <x v="18"/>
    <x v="2"/>
  </r>
  <r>
    <x v="2"/>
    <x v="107"/>
    <x v="219"/>
    <n v="7.09"/>
    <x v="50"/>
    <x v="18"/>
  </r>
  <r>
    <x v="2"/>
    <x v="107"/>
    <x v="219"/>
    <n v="7.09"/>
    <x v="50"/>
    <x v="18"/>
  </r>
  <r>
    <x v="0"/>
    <x v="108"/>
    <x v="287"/>
    <n v="29.96"/>
    <x v="26"/>
    <x v="8"/>
  </r>
  <r>
    <x v="2"/>
    <x v="108"/>
    <x v="113"/>
    <n v="100"/>
    <x v="24"/>
    <x v="11"/>
  </r>
  <r>
    <x v="1"/>
    <x v="108"/>
    <x v="23"/>
    <n v="100"/>
    <x v="5"/>
    <x v="4"/>
  </r>
  <r>
    <x v="1"/>
    <x v="108"/>
    <x v="35"/>
    <n v="474.9"/>
    <x v="8"/>
    <x v="4"/>
  </r>
  <r>
    <x v="2"/>
    <x v="108"/>
    <x v="219"/>
    <n v="5.37"/>
    <x v="50"/>
    <x v="18"/>
  </r>
  <r>
    <x v="1"/>
    <x v="108"/>
    <x v="8"/>
    <n v="2500"/>
    <x v="2"/>
    <x v="2"/>
  </r>
  <r>
    <x v="2"/>
    <x v="108"/>
    <x v="8"/>
    <n v="300"/>
    <x v="2"/>
    <x v="2"/>
  </r>
  <r>
    <x v="0"/>
    <x v="109"/>
    <x v="169"/>
    <n v="284.83"/>
    <x v="32"/>
    <x v="13"/>
  </r>
  <r>
    <x v="0"/>
    <x v="109"/>
    <x v="173"/>
    <n v="75.78"/>
    <x v="1"/>
    <x v="1"/>
  </r>
  <r>
    <x v="0"/>
    <x v="109"/>
    <x v="173"/>
    <n v="75.78"/>
    <x v="1"/>
    <x v="1"/>
  </r>
  <r>
    <x v="0"/>
    <x v="109"/>
    <x v="297"/>
    <n v="39.99"/>
    <x v="17"/>
    <x v="8"/>
  </r>
  <r>
    <x v="0"/>
    <x v="109"/>
    <x v="298"/>
    <n v="170"/>
    <x v="26"/>
    <x v="8"/>
  </r>
  <r>
    <x v="0"/>
    <x v="110"/>
    <x v="173"/>
    <n v="8.24"/>
    <x v="23"/>
    <x v="10"/>
  </r>
  <r>
    <x v="2"/>
    <x v="111"/>
    <x v="299"/>
    <n v="25"/>
    <x v="25"/>
    <x v="7"/>
  </r>
  <r>
    <x v="0"/>
    <x v="112"/>
    <x v="300"/>
    <n v="50.36"/>
    <x v="55"/>
    <x v="10"/>
  </r>
  <r>
    <x v="0"/>
    <x v="112"/>
    <x v="27"/>
    <n v="32.46"/>
    <x v="6"/>
    <x v="2"/>
  </r>
  <r>
    <x v="0"/>
    <x v="112"/>
    <x v="121"/>
    <n v="14.81"/>
    <x v="30"/>
    <x v="13"/>
  </r>
  <r>
    <x v="0"/>
    <x v="112"/>
    <x v="251"/>
    <n v="40"/>
    <x v="16"/>
    <x v="3"/>
  </r>
  <r>
    <x v="0"/>
    <x v="112"/>
    <x v="301"/>
    <n v="77.14"/>
    <x v="10"/>
    <x v="6"/>
  </r>
  <r>
    <x v="0"/>
    <x v="112"/>
    <x v="21"/>
    <n v="71.67"/>
    <x v="4"/>
    <x v="2"/>
  </r>
  <r>
    <x v="0"/>
    <x v="112"/>
    <x v="139"/>
    <n v="26.89"/>
    <x v="18"/>
    <x v="2"/>
  </r>
  <r>
    <x v="0"/>
    <x v="112"/>
    <x v="139"/>
    <n v="2.29"/>
    <x v="18"/>
    <x v="2"/>
  </r>
  <r>
    <x v="0"/>
    <x v="112"/>
    <x v="127"/>
    <n v="74.02"/>
    <x v="33"/>
    <x v="13"/>
  </r>
  <r>
    <x v="0"/>
    <x v="112"/>
    <x v="302"/>
    <n v="21.07"/>
    <x v="18"/>
    <x v="2"/>
  </r>
  <r>
    <x v="0"/>
    <x v="112"/>
    <x v="303"/>
    <n v="23.08"/>
    <x v="42"/>
    <x v="10"/>
  </r>
  <r>
    <x v="0"/>
    <x v="112"/>
    <x v="147"/>
    <n v="28.94"/>
    <x v="12"/>
    <x v="6"/>
  </r>
  <r>
    <x v="0"/>
    <x v="112"/>
    <x v="147"/>
    <n v="27.33"/>
    <x v="12"/>
    <x v="6"/>
  </r>
  <r>
    <x v="0"/>
    <x v="112"/>
    <x v="147"/>
    <n v="34.78"/>
    <x v="12"/>
    <x v="6"/>
  </r>
  <r>
    <x v="0"/>
    <x v="112"/>
    <x v="147"/>
    <n v="44.82"/>
    <x v="56"/>
    <x v="0"/>
  </r>
  <r>
    <x v="0"/>
    <x v="113"/>
    <x v="304"/>
    <n v="100.89"/>
    <x v="18"/>
    <x v="2"/>
  </r>
  <r>
    <x v="0"/>
    <x v="113"/>
    <x v="304"/>
    <n v="56.17"/>
    <x v="18"/>
    <x v="2"/>
  </r>
  <r>
    <x v="0"/>
    <x v="113"/>
    <x v="129"/>
    <n v="52.86"/>
    <x v="18"/>
    <x v="2"/>
  </r>
  <r>
    <x v="0"/>
    <x v="113"/>
    <x v="169"/>
    <n v="41.2"/>
    <x v="32"/>
    <x v="13"/>
  </r>
  <r>
    <x v="0"/>
    <x v="113"/>
    <x v="143"/>
    <n v="116.92"/>
    <x v="20"/>
    <x v="2"/>
  </r>
  <r>
    <x v="0"/>
    <x v="113"/>
    <x v="147"/>
    <n v="43.29"/>
    <x v="12"/>
    <x v="6"/>
  </r>
  <r>
    <x v="2"/>
    <x v="113"/>
    <x v="219"/>
    <n v="10"/>
    <x v="50"/>
    <x v="18"/>
  </r>
  <r>
    <x v="2"/>
    <x v="113"/>
    <x v="219"/>
    <n v="10"/>
    <x v="50"/>
    <x v="18"/>
  </r>
  <r>
    <x v="2"/>
    <x v="114"/>
    <x v="52"/>
    <n v="285.41000000000003"/>
    <x v="11"/>
    <x v="4"/>
  </r>
  <r>
    <x v="0"/>
    <x v="114"/>
    <x v="267"/>
    <n v="10.81"/>
    <x v="35"/>
    <x v="10"/>
  </r>
  <r>
    <x v="2"/>
    <x v="114"/>
    <x v="219"/>
    <n v="13.07"/>
    <x v="50"/>
    <x v="18"/>
  </r>
  <r>
    <x v="2"/>
    <x v="114"/>
    <x v="219"/>
    <n v="13.07"/>
    <x v="50"/>
    <x v="18"/>
  </r>
  <r>
    <x v="0"/>
    <x v="115"/>
    <x v="305"/>
    <n v="7.82"/>
    <x v="56"/>
    <x v="0"/>
  </r>
  <r>
    <x v="1"/>
    <x v="116"/>
    <x v="11"/>
    <n v="292.08"/>
    <x v="3"/>
    <x v="3"/>
  </r>
  <r>
    <x v="2"/>
    <x v="116"/>
    <x v="306"/>
    <n v="75"/>
    <x v="44"/>
    <x v="16"/>
  </r>
  <r>
    <x v="2"/>
    <x v="116"/>
    <x v="306"/>
    <n v="75"/>
    <x v="44"/>
    <x v="16"/>
  </r>
  <r>
    <x v="0"/>
    <x v="116"/>
    <x v="147"/>
    <n v="28.13"/>
    <x v="12"/>
    <x v="6"/>
  </r>
  <r>
    <x v="0"/>
    <x v="117"/>
    <x v="307"/>
    <n v="395"/>
    <x v="14"/>
    <x v="4"/>
  </r>
  <r>
    <x v="0"/>
    <x v="117"/>
    <x v="308"/>
    <n v="41.14"/>
    <x v="14"/>
    <x v="4"/>
  </r>
  <r>
    <x v="0"/>
    <x v="117"/>
    <x v="309"/>
    <n v="63.6"/>
    <x v="56"/>
    <x v="0"/>
  </r>
  <r>
    <x v="0"/>
    <x v="117"/>
    <x v="147"/>
    <n v="19.07"/>
    <x v="56"/>
    <x v="0"/>
  </r>
  <r>
    <x v="1"/>
    <x v="118"/>
    <x v="279"/>
    <n v="15"/>
    <x v="13"/>
    <x v="7"/>
  </r>
  <r>
    <x v="0"/>
    <x v="118"/>
    <x v="310"/>
    <n v="60.81"/>
    <x v="35"/>
    <x v="10"/>
  </r>
  <r>
    <x v="0"/>
    <x v="118"/>
    <x v="156"/>
    <n v="21.83"/>
    <x v="56"/>
    <x v="0"/>
  </r>
  <r>
    <x v="0"/>
    <x v="118"/>
    <x v="156"/>
    <n v="16.98"/>
    <x v="56"/>
    <x v="0"/>
  </r>
  <r>
    <x v="0"/>
    <x v="118"/>
    <x v="311"/>
    <n v="32.840000000000003"/>
    <x v="56"/>
    <x v="0"/>
  </r>
  <r>
    <x v="0"/>
    <x v="118"/>
    <x v="312"/>
    <n v="10"/>
    <x v="56"/>
    <x v="0"/>
  </r>
  <r>
    <x v="0"/>
    <x v="118"/>
    <x v="173"/>
    <n v="3.52"/>
    <x v="23"/>
    <x v="10"/>
  </r>
  <r>
    <x v="0"/>
    <x v="118"/>
    <x v="313"/>
    <n v="34.64"/>
    <x v="56"/>
    <x v="0"/>
  </r>
  <r>
    <x v="0"/>
    <x v="118"/>
    <x v="147"/>
    <n v="10.210000000000001"/>
    <x v="17"/>
    <x v="8"/>
  </r>
  <r>
    <x v="0"/>
    <x v="118"/>
    <x v="147"/>
    <n v="20.23"/>
    <x v="17"/>
    <x v="8"/>
  </r>
  <r>
    <x v="2"/>
    <x v="118"/>
    <x v="219"/>
    <n v="6.1"/>
    <x v="50"/>
    <x v="18"/>
  </r>
  <r>
    <x v="2"/>
    <x v="118"/>
    <x v="219"/>
    <n v="6.1"/>
    <x v="50"/>
    <x v="18"/>
  </r>
  <r>
    <x v="0"/>
    <x v="119"/>
    <x v="173"/>
    <n v="7.04"/>
    <x v="23"/>
    <x v="10"/>
  </r>
  <r>
    <x v="0"/>
    <x v="119"/>
    <x v="127"/>
    <n v="37.229999999999997"/>
    <x v="33"/>
    <x v="13"/>
  </r>
  <r>
    <x v="2"/>
    <x v="119"/>
    <x v="219"/>
    <n v="10"/>
    <x v="50"/>
    <x v="18"/>
  </r>
  <r>
    <x v="2"/>
    <x v="119"/>
    <x v="219"/>
    <n v="10"/>
    <x v="50"/>
    <x v="18"/>
  </r>
  <r>
    <x v="1"/>
    <x v="120"/>
    <x v="279"/>
    <n v="22"/>
    <x v="13"/>
    <x v="7"/>
  </r>
  <r>
    <x v="2"/>
    <x v="120"/>
    <x v="314"/>
    <n v="-18"/>
    <x v="45"/>
    <x v="7"/>
  </r>
  <r>
    <x v="2"/>
    <x v="120"/>
    <x v="314"/>
    <n v="-18"/>
    <x v="45"/>
    <x v="7"/>
  </r>
  <r>
    <x v="0"/>
    <x v="120"/>
    <x v="315"/>
    <n v="10.99"/>
    <x v="35"/>
    <x v="10"/>
  </r>
  <r>
    <x v="0"/>
    <x v="120"/>
    <x v="147"/>
    <n v="10.59"/>
    <x v="17"/>
    <x v="8"/>
  </r>
  <r>
    <x v="0"/>
    <x v="120"/>
    <x v="147"/>
    <n v="16.23"/>
    <x v="9"/>
    <x v="5"/>
  </r>
  <r>
    <x v="1"/>
    <x v="121"/>
    <x v="247"/>
    <n v="250"/>
    <x v="54"/>
    <x v="4"/>
  </r>
  <r>
    <x v="2"/>
    <x v="121"/>
    <x v="219"/>
    <n v="5.94"/>
    <x v="50"/>
    <x v="18"/>
  </r>
  <r>
    <x v="2"/>
    <x v="121"/>
    <x v="219"/>
    <n v="5.94"/>
    <x v="50"/>
    <x v="18"/>
  </r>
  <r>
    <x v="0"/>
    <x v="122"/>
    <x v="120"/>
    <n v="55"/>
    <x v="29"/>
    <x v="12"/>
  </r>
  <r>
    <x v="0"/>
    <x v="122"/>
    <x v="316"/>
    <n v="85.8"/>
    <x v="45"/>
    <x v="7"/>
  </r>
  <r>
    <x v="0"/>
    <x v="122"/>
    <x v="147"/>
    <n v="41.72"/>
    <x v="44"/>
    <x v="16"/>
  </r>
  <r>
    <x v="0"/>
    <x v="123"/>
    <x v="156"/>
    <n v="22.83"/>
    <x v="15"/>
    <x v="3"/>
  </r>
  <r>
    <x v="0"/>
    <x v="123"/>
    <x v="156"/>
    <n v="18.899999999999999"/>
    <x v="15"/>
    <x v="3"/>
  </r>
  <r>
    <x v="0"/>
    <x v="123"/>
    <x v="317"/>
    <n v="50"/>
    <x v="6"/>
    <x v="2"/>
  </r>
  <r>
    <x v="0"/>
    <x v="123"/>
    <x v="131"/>
    <n v="21.78"/>
    <x v="17"/>
    <x v="8"/>
  </r>
  <r>
    <x v="0"/>
    <x v="123"/>
    <x v="139"/>
    <n v="64.430000000000007"/>
    <x v="18"/>
    <x v="2"/>
  </r>
  <r>
    <x v="0"/>
    <x v="123"/>
    <x v="147"/>
    <n v="53.3"/>
    <x v="34"/>
    <x v="12"/>
  </r>
  <r>
    <x v="0"/>
    <x v="123"/>
    <x v="176"/>
    <n v="103.33"/>
    <x v="18"/>
    <x v="2"/>
  </r>
  <r>
    <x v="2"/>
    <x v="124"/>
    <x v="306"/>
    <n v="150"/>
    <x v="44"/>
    <x v="16"/>
  </r>
  <r>
    <x v="1"/>
    <x v="125"/>
    <x v="279"/>
    <n v="6.16"/>
    <x v="13"/>
    <x v="7"/>
  </r>
  <r>
    <x v="1"/>
    <x v="125"/>
    <x v="279"/>
    <n v="24"/>
    <x v="13"/>
    <x v="7"/>
  </r>
  <r>
    <x v="0"/>
    <x v="125"/>
    <x v="318"/>
    <n v="16.45"/>
    <x v="44"/>
    <x v="16"/>
  </r>
  <r>
    <x v="0"/>
    <x v="125"/>
    <x v="120"/>
    <n v="13"/>
    <x v="29"/>
    <x v="12"/>
  </r>
  <r>
    <x v="0"/>
    <x v="125"/>
    <x v="319"/>
    <n v="30.28"/>
    <x v="44"/>
    <x v="16"/>
  </r>
  <r>
    <x v="0"/>
    <x v="125"/>
    <x v="320"/>
    <n v="54.11"/>
    <x v="21"/>
    <x v="6"/>
  </r>
  <r>
    <x v="0"/>
    <x v="125"/>
    <x v="124"/>
    <n v="156.6"/>
    <x v="21"/>
    <x v="6"/>
  </r>
  <r>
    <x v="0"/>
    <x v="125"/>
    <x v="321"/>
    <n v="50.68"/>
    <x v="18"/>
    <x v="2"/>
  </r>
  <r>
    <x v="0"/>
    <x v="125"/>
    <x v="139"/>
    <n v="13.71"/>
    <x v="18"/>
    <x v="2"/>
  </r>
  <r>
    <x v="0"/>
    <x v="125"/>
    <x v="118"/>
    <n v="136.72"/>
    <x v="18"/>
    <x v="2"/>
  </r>
  <r>
    <x v="2"/>
    <x v="125"/>
    <x v="219"/>
    <n v="3"/>
    <x v="50"/>
    <x v="18"/>
  </r>
  <r>
    <x v="2"/>
    <x v="125"/>
    <x v="219"/>
    <n v="6.1"/>
    <x v="50"/>
    <x v="18"/>
  </r>
  <r>
    <x v="0"/>
    <x v="125"/>
    <x v="240"/>
    <n v="29.55"/>
    <x v="19"/>
    <x v="3"/>
  </r>
  <r>
    <x v="0"/>
    <x v="126"/>
    <x v="129"/>
    <n v="46.05"/>
    <x v="18"/>
    <x v="2"/>
  </r>
  <r>
    <x v="0"/>
    <x v="126"/>
    <x v="322"/>
    <n v="20.77"/>
    <x v="35"/>
    <x v="10"/>
  </r>
  <r>
    <x v="0"/>
    <x v="126"/>
    <x v="124"/>
    <n v="61.05"/>
    <x v="21"/>
    <x v="6"/>
  </r>
  <r>
    <x v="0"/>
    <x v="126"/>
    <x v="323"/>
    <n v="5.6"/>
    <x v="42"/>
    <x v="10"/>
  </r>
  <r>
    <x v="0"/>
    <x v="126"/>
    <x v="147"/>
    <n v="32.450000000000003"/>
    <x v="12"/>
    <x v="6"/>
  </r>
  <r>
    <x v="0"/>
    <x v="126"/>
    <x v="147"/>
    <n v="46"/>
    <x v="21"/>
    <x v="6"/>
  </r>
  <r>
    <x v="2"/>
    <x v="126"/>
    <x v="219"/>
    <n v="10"/>
    <x v="50"/>
    <x v="18"/>
  </r>
  <r>
    <x v="0"/>
    <x v="127"/>
    <x v="324"/>
    <n v="70"/>
    <x v="1"/>
    <x v="1"/>
  </r>
  <r>
    <x v="0"/>
    <x v="127"/>
    <x v="325"/>
    <n v="62.79"/>
    <x v="13"/>
    <x v="7"/>
  </r>
  <r>
    <x v="2"/>
    <x v="127"/>
    <x v="125"/>
    <n v="64.59"/>
    <x v="31"/>
    <x v="13"/>
  </r>
  <r>
    <x v="2"/>
    <x v="127"/>
    <x v="125"/>
    <n v="70.84"/>
    <x v="31"/>
    <x v="13"/>
  </r>
  <r>
    <x v="0"/>
    <x v="127"/>
    <x v="283"/>
    <n v="22.53"/>
    <x v="13"/>
    <x v="7"/>
  </r>
  <r>
    <x v="0"/>
    <x v="127"/>
    <x v="147"/>
    <n v="14.39"/>
    <x v="34"/>
    <x v="12"/>
  </r>
  <r>
    <x v="2"/>
    <x v="127"/>
    <x v="219"/>
    <n v="5"/>
    <x v="50"/>
    <x v="18"/>
  </r>
  <r>
    <x v="0"/>
    <x v="128"/>
    <x v="326"/>
    <n v="293.64"/>
    <x v="57"/>
    <x v="0"/>
  </r>
  <r>
    <x v="0"/>
    <x v="128"/>
    <x v="173"/>
    <n v="7.85"/>
    <x v="23"/>
    <x v="10"/>
  </r>
  <r>
    <x v="0"/>
    <x v="128"/>
    <x v="122"/>
    <n v="87.66"/>
    <x v="7"/>
    <x v="1"/>
  </r>
  <r>
    <x v="0"/>
    <x v="128"/>
    <x v="115"/>
    <n v="80"/>
    <x v="26"/>
    <x v="8"/>
  </r>
  <r>
    <x v="0"/>
    <x v="128"/>
    <x v="139"/>
    <n v="5.29"/>
    <x v="18"/>
    <x v="2"/>
  </r>
  <r>
    <x v="0"/>
    <x v="128"/>
    <x v="327"/>
    <n v="25.12"/>
    <x v="26"/>
    <x v="8"/>
  </r>
  <r>
    <x v="0"/>
    <x v="128"/>
    <x v="133"/>
    <n v="72.84"/>
    <x v="4"/>
    <x v="2"/>
  </r>
  <r>
    <x v="1"/>
    <x v="129"/>
    <x v="11"/>
    <n v="292.08"/>
    <x v="3"/>
    <x v="3"/>
  </r>
  <r>
    <x v="0"/>
    <x v="129"/>
    <x v="134"/>
    <n v="6.48"/>
    <x v="9"/>
    <x v="5"/>
  </r>
  <r>
    <x v="0"/>
    <x v="129"/>
    <x v="124"/>
    <n v="31.81"/>
    <x v="21"/>
    <x v="6"/>
  </r>
  <r>
    <x v="0"/>
    <x v="129"/>
    <x v="139"/>
    <n v="25.08"/>
    <x v="18"/>
    <x v="2"/>
  </r>
  <r>
    <x v="2"/>
    <x v="129"/>
    <x v="219"/>
    <n v="6.37"/>
    <x v="50"/>
    <x v="18"/>
  </r>
  <r>
    <x v="0"/>
    <x v="130"/>
    <x v="274"/>
    <n v="30"/>
    <x v="26"/>
    <x v="8"/>
  </r>
  <r>
    <x v="0"/>
    <x v="130"/>
    <x v="107"/>
    <n v="84.16"/>
    <x v="20"/>
    <x v="2"/>
  </r>
  <r>
    <x v="0"/>
    <x v="130"/>
    <x v="118"/>
    <n v="27.04"/>
    <x v="18"/>
    <x v="2"/>
  </r>
  <r>
    <x v="0"/>
    <x v="130"/>
    <x v="144"/>
    <n v="33.47"/>
    <x v="20"/>
    <x v="2"/>
  </r>
  <r>
    <x v="0"/>
    <x v="131"/>
    <x v="328"/>
    <n v="9"/>
    <x v="23"/>
    <x v="10"/>
  </r>
  <r>
    <x v="0"/>
    <x v="131"/>
    <x v="195"/>
    <n v="29.5"/>
    <x v="36"/>
    <x v="7"/>
  </r>
  <r>
    <x v="0"/>
    <x v="131"/>
    <x v="195"/>
    <n v="19.88"/>
    <x v="36"/>
    <x v="7"/>
  </r>
  <r>
    <x v="0"/>
    <x v="131"/>
    <x v="329"/>
    <n v="37.83"/>
    <x v="18"/>
    <x v="2"/>
  </r>
  <r>
    <x v="0"/>
    <x v="131"/>
    <x v="316"/>
    <n v="8.7200000000000006"/>
    <x v="45"/>
    <x v="7"/>
  </r>
  <r>
    <x v="0"/>
    <x v="131"/>
    <x v="316"/>
    <n v="10.83"/>
    <x v="45"/>
    <x v="7"/>
  </r>
  <r>
    <x v="0"/>
    <x v="131"/>
    <x v="316"/>
    <n v="27.08"/>
    <x v="45"/>
    <x v="7"/>
  </r>
  <r>
    <x v="0"/>
    <x v="131"/>
    <x v="142"/>
    <n v="10"/>
    <x v="20"/>
    <x v="2"/>
  </r>
  <r>
    <x v="0"/>
    <x v="131"/>
    <x v="330"/>
    <n v="76.33"/>
    <x v="13"/>
    <x v="7"/>
  </r>
  <r>
    <x v="0"/>
    <x v="131"/>
    <x v="127"/>
    <n v="74.02"/>
    <x v="33"/>
    <x v="13"/>
  </r>
  <r>
    <x v="0"/>
    <x v="131"/>
    <x v="147"/>
    <n v="55.6"/>
    <x v="21"/>
    <x v="6"/>
  </r>
  <r>
    <x v="0"/>
    <x v="131"/>
    <x v="331"/>
    <n v="203.94"/>
    <x v="13"/>
    <x v="7"/>
  </r>
  <r>
    <x v="0"/>
    <x v="132"/>
    <x v="97"/>
    <n v="23.48"/>
    <x v="17"/>
    <x v="8"/>
  </r>
  <r>
    <x v="0"/>
    <x v="132"/>
    <x v="99"/>
    <n v="96.17"/>
    <x v="18"/>
    <x v="2"/>
  </r>
  <r>
    <x v="0"/>
    <x v="132"/>
    <x v="99"/>
    <n v="7.37"/>
    <x v="42"/>
    <x v="10"/>
  </r>
  <r>
    <x v="0"/>
    <x v="132"/>
    <x v="99"/>
    <n v="55"/>
    <x v="44"/>
    <x v="16"/>
  </r>
  <r>
    <x v="0"/>
    <x v="132"/>
    <x v="146"/>
    <n v="6.48"/>
    <x v="9"/>
    <x v="5"/>
  </r>
  <r>
    <x v="0"/>
    <x v="132"/>
    <x v="173"/>
    <n v="5.41"/>
    <x v="23"/>
    <x v="10"/>
  </r>
  <r>
    <x v="2"/>
    <x v="132"/>
    <x v="219"/>
    <n v="5.23"/>
    <x v="50"/>
    <x v="18"/>
  </r>
  <r>
    <x v="0"/>
    <x v="133"/>
    <x v="332"/>
    <n v="100"/>
    <x v="58"/>
    <x v="0"/>
  </r>
  <r>
    <x v="0"/>
    <x v="133"/>
    <x v="99"/>
    <n v="83.78"/>
    <x v="18"/>
    <x v="2"/>
  </r>
  <r>
    <x v="0"/>
    <x v="133"/>
    <x v="129"/>
    <n v="30.47"/>
    <x v="18"/>
    <x v="2"/>
  </r>
  <r>
    <x v="0"/>
    <x v="133"/>
    <x v="124"/>
    <n v="55.15"/>
    <x v="21"/>
    <x v="6"/>
  </r>
  <r>
    <x v="0"/>
    <x v="133"/>
    <x v="143"/>
    <n v="135.9"/>
    <x v="20"/>
    <x v="2"/>
  </r>
  <r>
    <x v="0"/>
    <x v="133"/>
    <x v="147"/>
    <n v="-55.6"/>
    <x v="21"/>
    <x v="6"/>
  </r>
  <r>
    <x v="2"/>
    <x v="133"/>
    <x v="219"/>
    <n v="10"/>
    <x v="50"/>
    <x v="18"/>
  </r>
  <r>
    <x v="0"/>
    <x v="134"/>
    <x v="333"/>
    <n v="122.55"/>
    <x v="27"/>
    <x v="6"/>
  </r>
  <r>
    <x v="0"/>
    <x v="134"/>
    <x v="173"/>
    <n v="3.52"/>
    <x v="23"/>
    <x v="10"/>
  </r>
  <r>
    <x v="2"/>
    <x v="134"/>
    <x v="219"/>
    <n v="9.6"/>
    <x v="50"/>
    <x v="18"/>
  </r>
  <r>
    <x v="0"/>
    <x v="135"/>
    <x v="99"/>
    <n v="38.97"/>
    <x v="13"/>
    <x v="7"/>
  </r>
  <r>
    <x v="0"/>
    <x v="136"/>
    <x v="334"/>
    <n v="120"/>
    <x v="1"/>
    <x v="1"/>
  </r>
  <r>
    <x v="0"/>
    <x v="136"/>
    <x v="335"/>
    <n v="90.08"/>
    <x v="59"/>
    <x v="17"/>
  </r>
  <r>
    <x v="0"/>
    <x v="136"/>
    <x v="118"/>
    <n v="1.62"/>
    <x v="23"/>
    <x v="10"/>
  </r>
  <r>
    <x v="0"/>
    <x v="136"/>
    <x v="118"/>
    <n v="463.99"/>
    <x v="18"/>
    <x v="2"/>
  </r>
  <r>
    <x v="0"/>
    <x v="136"/>
    <x v="118"/>
    <n v="21"/>
    <x v="19"/>
    <x v="3"/>
  </r>
  <r>
    <x v="2"/>
    <x v="136"/>
    <x v="8"/>
    <n v="300"/>
    <x v="2"/>
    <x v="2"/>
  </r>
  <r>
    <x v="0"/>
    <x v="137"/>
    <x v="336"/>
    <n v="19.989999999999998"/>
    <x v="28"/>
    <x v="9"/>
  </r>
  <r>
    <x v="0"/>
    <x v="137"/>
    <x v="337"/>
    <n v="32.479999999999997"/>
    <x v="44"/>
    <x v="16"/>
  </r>
  <r>
    <x v="0"/>
    <x v="137"/>
    <x v="338"/>
    <n v="19.47"/>
    <x v="27"/>
    <x v="6"/>
  </r>
  <r>
    <x v="0"/>
    <x v="137"/>
    <x v="173"/>
    <n v="75.78"/>
    <x v="1"/>
    <x v="1"/>
  </r>
  <r>
    <x v="0"/>
    <x v="137"/>
    <x v="173"/>
    <n v="75.78"/>
    <x v="1"/>
    <x v="1"/>
  </r>
  <r>
    <x v="0"/>
    <x v="137"/>
    <x v="173"/>
    <n v="5.41"/>
    <x v="1"/>
    <x v="1"/>
  </r>
  <r>
    <x v="0"/>
    <x v="137"/>
    <x v="250"/>
    <n v="20.09"/>
    <x v="12"/>
    <x v="6"/>
  </r>
  <r>
    <x v="0"/>
    <x v="137"/>
    <x v="339"/>
    <n v="74.78"/>
    <x v="36"/>
    <x v="7"/>
  </r>
  <r>
    <x v="0"/>
    <x v="137"/>
    <x v="340"/>
    <n v="6.95"/>
    <x v="52"/>
    <x v="3"/>
  </r>
  <r>
    <x v="0"/>
    <x v="137"/>
    <x v="341"/>
    <n v="16.239999999999998"/>
    <x v="44"/>
    <x v="16"/>
  </r>
  <r>
    <x v="0"/>
    <x v="137"/>
    <x v="176"/>
    <n v="20.94"/>
    <x v="18"/>
    <x v="2"/>
  </r>
  <r>
    <x v="0"/>
    <x v="138"/>
    <x v="342"/>
    <n v="50.22"/>
    <x v="35"/>
    <x v="10"/>
  </r>
  <r>
    <x v="0"/>
    <x v="138"/>
    <x v="51"/>
    <n v="73.099999999999994"/>
    <x v="10"/>
    <x v="6"/>
  </r>
  <r>
    <x v="0"/>
    <x v="138"/>
    <x v="131"/>
    <n v="33.36"/>
    <x v="17"/>
    <x v="8"/>
  </r>
  <r>
    <x v="0"/>
    <x v="139"/>
    <x v="27"/>
    <n v="32.46"/>
    <x v="6"/>
    <x v="2"/>
  </r>
  <r>
    <x v="0"/>
    <x v="139"/>
    <x v="21"/>
    <n v="71.67"/>
    <x v="4"/>
    <x v="2"/>
  </r>
  <r>
    <x v="0"/>
    <x v="139"/>
    <x v="147"/>
    <n v="26.99"/>
    <x v="34"/>
    <x v="12"/>
  </r>
  <r>
    <x v="0"/>
    <x v="140"/>
    <x v="343"/>
    <n v="-100"/>
    <x v="58"/>
    <x v="0"/>
  </r>
  <r>
    <x v="0"/>
    <x v="140"/>
    <x v="248"/>
    <n v="15"/>
    <x v="29"/>
    <x v="12"/>
  </r>
  <r>
    <x v="0"/>
    <x v="140"/>
    <x v="280"/>
    <n v="48.63"/>
    <x v="13"/>
    <x v="7"/>
  </r>
  <r>
    <x v="0"/>
    <x v="140"/>
    <x v="147"/>
    <n v="73.59"/>
    <x v="27"/>
    <x v="6"/>
  </r>
  <r>
    <x v="0"/>
    <x v="141"/>
    <x v="344"/>
    <n v="19.47"/>
    <x v="28"/>
    <x v="9"/>
  </r>
  <r>
    <x v="0"/>
    <x v="141"/>
    <x v="169"/>
    <n v="228"/>
    <x v="32"/>
    <x v="13"/>
  </r>
  <r>
    <x v="0"/>
    <x v="141"/>
    <x v="345"/>
    <n v="99.38"/>
    <x v="60"/>
    <x v="7"/>
  </r>
  <r>
    <x v="0"/>
    <x v="141"/>
    <x v="139"/>
    <n v="56.79"/>
    <x v="18"/>
    <x v="2"/>
  </r>
  <r>
    <x v="0"/>
    <x v="141"/>
    <x v="147"/>
    <n v="9.65"/>
    <x v="12"/>
    <x v="6"/>
  </r>
  <r>
    <x v="0"/>
    <x v="142"/>
    <x v="99"/>
    <n v="55.54"/>
    <x v="27"/>
    <x v="6"/>
  </r>
  <r>
    <x v="0"/>
    <x v="142"/>
    <x v="147"/>
    <n v="12.1"/>
    <x v="30"/>
    <x v="13"/>
  </r>
  <r>
    <x v="0"/>
    <x v="142"/>
    <x v="147"/>
    <n v="26.58"/>
    <x v="17"/>
    <x v="8"/>
  </r>
  <r>
    <x v="0"/>
    <x v="142"/>
    <x v="331"/>
    <n v="-97.85"/>
    <x v="13"/>
    <x v="7"/>
  </r>
  <r>
    <x v="0"/>
    <x v="143"/>
    <x v="207"/>
    <n v="108.55"/>
    <x v="14"/>
    <x v="4"/>
  </r>
  <r>
    <x v="0"/>
    <x v="143"/>
    <x v="129"/>
    <n v="49.79"/>
    <x v="18"/>
    <x v="2"/>
  </r>
  <r>
    <x v="0"/>
    <x v="143"/>
    <x v="173"/>
    <n v="7.31"/>
    <x v="23"/>
    <x v="10"/>
  </r>
  <r>
    <x v="0"/>
    <x v="143"/>
    <x v="346"/>
    <n v="34.619999999999997"/>
    <x v="30"/>
    <x v="13"/>
  </r>
  <r>
    <x v="0"/>
    <x v="143"/>
    <x v="131"/>
    <n v="6.59"/>
    <x v="17"/>
    <x v="8"/>
  </r>
  <r>
    <x v="0"/>
    <x v="143"/>
    <x v="139"/>
    <n v="5.22"/>
    <x v="18"/>
    <x v="2"/>
  </r>
  <r>
    <x v="0"/>
    <x v="143"/>
    <x v="303"/>
    <n v="31.42"/>
    <x v="42"/>
    <x v="10"/>
  </r>
  <r>
    <x v="0"/>
    <x v="143"/>
    <x v="147"/>
    <n v="21.64"/>
    <x v="21"/>
    <x v="6"/>
  </r>
  <r>
    <x v="0"/>
    <x v="144"/>
    <x v="347"/>
    <n v="20.95"/>
    <x v="45"/>
    <x v="7"/>
  </r>
  <r>
    <x v="0"/>
    <x v="144"/>
    <x v="347"/>
    <n v="12.99"/>
    <x v="45"/>
    <x v="7"/>
  </r>
  <r>
    <x v="0"/>
    <x v="145"/>
    <x v="127"/>
    <n v="37.229999999999997"/>
    <x v="33"/>
    <x v="13"/>
  </r>
  <r>
    <x v="0"/>
    <x v="145"/>
    <x v="147"/>
    <n v="63.94"/>
    <x v="39"/>
    <x v="9"/>
  </r>
  <r>
    <x v="0"/>
    <x v="146"/>
    <x v="348"/>
    <n v="25.5"/>
    <x v="61"/>
    <x v="3"/>
  </r>
  <r>
    <x v="0"/>
    <x v="146"/>
    <x v="349"/>
    <n v="2"/>
    <x v="61"/>
    <x v="3"/>
  </r>
  <r>
    <x v="0"/>
    <x v="147"/>
    <x v="173"/>
    <n v="3.52"/>
    <x v="23"/>
    <x v="10"/>
  </r>
  <r>
    <x v="0"/>
    <x v="147"/>
    <x v="350"/>
    <n v="407.82"/>
    <x v="26"/>
    <x v="8"/>
  </r>
  <r>
    <x v="0"/>
    <x v="148"/>
    <x v="351"/>
    <n v="147.22"/>
    <x v="13"/>
    <x v="7"/>
  </r>
  <r>
    <x v="0"/>
    <x v="148"/>
    <x v="97"/>
    <n v="16.23"/>
    <x v="17"/>
    <x v="8"/>
  </r>
  <r>
    <x v="0"/>
    <x v="148"/>
    <x v="352"/>
    <n v="782.75"/>
    <x v="60"/>
    <x v="7"/>
  </r>
  <r>
    <x v="0"/>
    <x v="148"/>
    <x v="147"/>
    <n v="16.23"/>
    <x v="9"/>
    <x v="5"/>
  </r>
  <r>
    <x v="0"/>
    <x v="148"/>
    <x v="173"/>
    <n v="3.79"/>
    <x v="23"/>
    <x v="10"/>
  </r>
  <r>
    <x v="0"/>
    <x v="148"/>
    <x v="353"/>
    <n v="10"/>
    <x v="44"/>
    <x v="16"/>
  </r>
  <r>
    <x v="0"/>
    <x v="148"/>
    <x v="354"/>
    <n v="73.25"/>
    <x v="61"/>
    <x v="3"/>
  </r>
  <r>
    <x v="0"/>
    <x v="148"/>
    <x v="147"/>
    <n v="28.44"/>
    <x v="12"/>
    <x v="6"/>
  </r>
  <r>
    <x v="0"/>
    <x v="148"/>
    <x v="180"/>
    <n v="105.5"/>
    <x v="20"/>
    <x v="2"/>
  </r>
  <r>
    <x v="0"/>
    <x v="149"/>
    <x v="183"/>
    <n v="8.0399999999999991"/>
    <x v="42"/>
    <x v="10"/>
  </r>
  <r>
    <x v="0"/>
    <x v="149"/>
    <x v="139"/>
    <n v="9.99"/>
    <x v="18"/>
    <x v="2"/>
  </r>
  <r>
    <x v="0"/>
    <x v="149"/>
    <x v="355"/>
    <n v="7.57"/>
    <x v="9"/>
    <x v="5"/>
  </r>
  <r>
    <x v="0"/>
    <x v="149"/>
    <x v="176"/>
    <n v="83.99"/>
    <x v="18"/>
    <x v="2"/>
  </r>
  <r>
    <x v="0"/>
    <x v="149"/>
    <x v="173"/>
    <n v="3.79"/>
    <x v="23"/>
    <x v="10"/>
  </r>
  <r>
    <x v="0"/>
    <x v="149"/>
    <x v="356"/>
    <n v="43.89"/>
    <x v="60"/>
    <x v="7"/>
  </r>
  <r>
    <x v="0"/>
    <x v="149"/>
    <x v="120"/>
    <n v="55"/>
    <x v="29"/>
    <x v="12"/>
  </r>
  <r>
    <x v="0"/>
    <x v="149"/>
    <x v="100"/>
    <n v="25.88"/>
    <x v="19"/>
    <x v="3"/>
  </r>
  <r>
    <x v="0"/>
    <x v="149"/>
    <x v="120"/>
    <n v="13"/>
    <x v="29"/>
    <x v="12"/>
  </r>
  <r>
    <x v="0"/>
    <x v="149"/>
    <x v="280"/>
    <n v="37.35"/>
    <x v="13"/>
    <x v="7"/>
  </r>
  <r>
    <x v="0"/>
    <x v="149"/>
    <x v="147"/>
    <n v="30.28"/>
    <x v="12"/>
    <x v="6"/>
  </r>
  <r>
    <x v="0"/>
    <x v="149"/>
    <x v="357"/>
    <n v="32.479999999999997"/>
    <x v="52"/>
    <x v="3"/>
  </r>
  <r>
    <x v="0"/>
    <x v="149"/>
    <x v="358"/>
    <n v="21.64"/>
    <x v="13"/>
    <x v="7"/>
  </r>
  <r>
    <x v="0"/>
    <x v="149"/>
    <x v="203"/>
    <n v="60.87"/>
    <x v="14"/>
    <x v="4"/>
  </r>
  <r>
    <x v="0"/>
    <x v="150"/>
    <x v="175"/>
    <n v="8"/>
    <x v="18"/>
    <x v="2"/>
  </r>
  <r>
    <x v="0"/>
    <x v="150"/>
    <x v="115"/>
    <n v="170"/>
    <x v="26"/>
    <x v="8"/>
  </r>
  <r>
    <x v="0"/>
    <x v="150"/>
    <x v="99"/>
    <n v="77.150000000000006"/>
    <x v="13"/>
    <x v="7"/>
  </r>
  <r>
    <x v="0"/>
    <x v="150"/>
    <x v="99"/>
    <n v="61.7"/>
    <x v="13"/>
    <x v="7"/>
  </r>
  <r>
    <x v="0"/>
    <x v="150"/>
    <x v="280"/>
    <n v="106.9"/>
    <x v="13"/>
    <x v="7"/>
  </r>
  <r>
    <x v="0"/>
    <x v="150"/>
    <x v="147"/>
    <n v="3.23"/>
    <x v="18"/>
    <x v="2"/>
  </r>
  <r>
    <x v="2"/>
    <x v="137"/>
    <x v="219"/>
    <n v="7.19"/>
    <x v="50"/>
    <x v="18"/>
  </r>
  <r>
    <x v="2"/>
    <x v="138"/>
    <x v="219"/>
    <n v="10"/>
    <x v="50"/>
    <x v="18"/>
  </r>
  <r>
    <x v="2"/>
    <x v="139"/>
    <x v="219"/>
    <n v="8.14"/>
    <x v="50"/>
    <x v="18"/>
  </r>
  <r>
    <x v="2"/>
    <x v="88"/>
    <x v="306"/>
    <n v="100"/>
    <x v="44"/>
    <x v="16"/>
  </r>
  <r>
    <x v="2"/>
    <x v="143"/>
    <x v="52"/>
    <n v="285.41000000000003"/>
    <x v="11"/>
    <x v="4"/>
  </r>
  <r>
    <x v="2"/>
    <x v="144"/>
    <x v="219"/>
    <n v="10"/>
    <x v="50"/>
    <x v="18"/>
  </r>
  <r>
    <x v="2"/>
    <x v="146"/>
    <x v="219"/>
    <n v="8.5"/>
    <x v="50"/>
    <x v="18"/>
  </r>
  <r>
    <x v="2"/>
    <x v="149"/>
    <x v="219"/>
    <n v="3"/>
    <x v="9"/>
    <x v="5"/>
  </r>
  <r>
    <x v="2"/>
    <x v="150"/>
    <x v="219"/>
    <n v="8.64"/>
    <x v="50"/>
    <x v="18"/>
  </r>
  <r>
    <x v="2"/>
    <x v="150"/>
    <x v="219"/>
    <n v="10"/>
    <x v="50"/>
    <x v="18"/>
  </r>
  <r>
    <x v="1"/>
    <x v="136"/>
    <x v="8"/>
    <n v="2500"/>
    <x v="2"/>
    <x v="2"/>
  </r>
  <r>
    <x v="1"/>
    <x v="137"/>
    <x v="279"/>
    <n v="55"/>
    <x v="13"/>
    <x v="7"/>
  </r>
  <r>
    <x v="1"/>
    <x v="137"/>
    <x v="23"/>
    <n v="100"/>
    <x v="5"/>
    <x v="4"/>
  </r>
  <r>
    <x v="1"/>
    <x v="137"/>
    <x v="247"/>
    <n v="200"/>
    <x v="54"/>
    <x v="4"/>
  </r>
  <r>
    <x v="1"/>
    <x v="137"/>
    <x v="35"/>
    <n v="474.9"/>
    <x v="8"/>
    <x v="4"/>
  </r>
  <r>
    <x v="1"/>
    <x v="141"/>
    <x v="11"/>
    <n v="292.08"/>
    <x v="3"/>
    <x v="3"/>
  </r>
  <r>
    <x v="1"/>
    <x v="149"/>
    <x v="279"/>
    <n v="6.16"/>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89A05D-2FD3-4183-88A9-864E9FDA9A8C}"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J3:K15" firstHeaderRow="1" firstDataRow="1" firstDataCol="1"/>
  <pivotFields count="5">
    <pivotField numFmtId="167" showAll="0"/>
    <pivotField showAll="0"/>
    <pivotField dataField="1" numFmtId="166" showAll="0"/>
    <pivotField showAll="0"/>
    <pivotField axis="axisRow" showAll="0" sortType="ascending">
      <items count="12">
        <item x="0"/>
        <item x="3"/>
        <item x="6"/>
        <item x="9"/>
        <item x="1"/>
        <item x="4"/>
        <item x="5"/>
        <item x="7"/>
        <item x="10"/>
        <item x="2"/>
        <item x="8"/>
        <item t="default"/>
      </items>
    </pivotField>
  </pivotFields>
  <rowFields count="1">
    <field x="4"/>
  </rowFields>
  <rowItems count="12">
    <i>
      <x/>
    </i>
    <i>
      <x v="1"/>
    </i>
    <i>
      <x v="2"/>
    </i>
    <i>
      <x v="3"/>
    </i>
    <i>
      <x v="4"/>
    </i>
    <i>
      <x v="5"/>
    </i>
    <i>
      <x v="6"/>
    </i>
    <i>
      <x v="7"/>
    </i>
    <i>
      <x v="8"/>
    </i>
    <i>
      <x v="9"/>
    </i>
    <i>
      <x v="10"/>
    </i>
    <i t="grand">
      <x/>
    </i>
  </rowItems>
  <colItems count="1">
    <i/>
  </colItems>
  <dataFields count="1">
    <dataField name="Suma de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3F73C20-4989-4FE6-9EAB-9F9B17349758}" sourceName="Date">
  <data>
    <tabular pivotCacheId="808935810" showMissing="0" crossFilter="none">
      <items count="14">
        <i x="1"/>
        <i x="2"/>
        <i x="3"/>
        <i x="4"/>
        <i x="5"/>
        <i x="6" s="1"/>
        <i x="7"/>
        <i x="8"/>
        <i x="9"/>
        <i x="10"/>
        <i x="11"/>
        <i x="12"/>
        <i x="0"/>
        <i x="1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1F7B1F4-68B1-416F-B421-C567C05AE759}" sourceName="Category">
  <data>
    <tabular pivotCacheId="808935810">
      <items count="28">
        <i x="12"/>
        <i x="4"/>
        <i x="10"/>
        <i x="7"/>
        <i x="13"/>
        <i x="16"/>
        <i x="1"/>
        <i x="6"/>
        <i x="17"/>
        <i x="2" s="1"/>
        <i x="8"/>
        <i x="18"/>
        <i x="5"/>
        <i x="9"/>
        <i x="3"/>
        <i x="0"/>
        <i x="20" nd="1"/>
        <i x="15" nd="1"/>
        <i x="24" nd="1"/>
        <i x="14" nd="1"/>
        <i x="25" nd="1"/>
        <i x="22" nd="1"/>
        <i x="21" nd="1"/>
        <i x="27" nd="1"/>
        <i x="23" nd="1"/>
        <i x="26" nd="1"/>
        <i x="11" nd="1"/>
        <i x="1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count_Name" xr10:uid="{C0649320-743D-4864-AAAF-E3643E872311}" sourceName="Account Name">
  <data>
    <tabular pivotCacheId="808935810" showMissing="0">
      <items count="5">
        <i x="2" s="1"/>
        <i x="1" s="1"/>
        <i x="0" s="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223E114D-C9C0-451D-8D9A-2972BD65435D}" cache="Slicer_Date" caption="Bracho Klemme Income Yearly Balance 2023" columnCount="12" style="SlicerStyleDark5" rowHeight="241300"/>
  <slicer name="Category" xr10:uid="{57F71FBA-30A7-4A56-B928-1B9DFF64F224}" cache="Slicer_Category" caption="Category" columnCount="10" style="SlicerStyleDark5" rowHeight="241300"/>
  <slicer name="Account Name" xr10:uid="{F5756298-B324-44CE-A836-AC1153EA0B4D}" cache="SegmentaciónDeDatos_Account_Name" caption="Account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BF3708-21A8-4603-9130-9D30644BA311}" name="Tabla4" displayName="Tabla4" ref="B2:E904" headerRowDxfId="31" dataDxfId="30" totalsRowDxfId="29">
  <autoFilter ref="B2:E904" xr:uid="{0129B355-0355-40D1-9846-B486B1DA2404}"/>
  <sortState xmlns:xlrd2="http://schemas.microsoft.com/office/spreadsheetml/2017/richdata2" ref="B3:E904">
    <sortCondition ref="B2:B904"/>
  </sortState>
  <tableColumns count="4">
    <tableColumn id="2" xr3:uid="{8F7AFC42-8FBC-4446-BF49-1D010D457F52}" name="Date" dataDxfId="28" totalsRowDxfId="27"/>
    <tableColumn id="6" xr3:uid="{F2C14C2F-199D-40FF-8BAF-E2B1972D4DE5}" name="Amount" totalsRowFunction="sum" dataDxfId="26" totalsRowDxfId="25"/>
    <tableColumn id="7" xr3:uid="{7755D996-52F9-4E2D-A031-79BA415AA2A1}" name="Sub Category" dataDxfId="24" totalsRowDxfId="23"/>
    <tableColumn id="8" xr3:uid="{A5A079F6-FE3E-4DAE-BDFD-9FF4127D84D9}" name="Category" dataDxfId="22">
      <calculatedColumnFormula>VLOOKUP(D3, Data_Validation!$B$3:$C$133, 2, FALSE)</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D8E3E0-717E-4842-A86A-8A1A2EE08187}" name="Tabla32" displayName="Tabla32" ref="B2:C88" totalsRowShown="0" headerRowDxfId="21" tableBorderDxfId="20">
  <autoFilter ref="B2:C88" xr:uid="{01D8E3E0-717E-4842-A86A-8A1A2EE08187}"/>
  <sortState xmlns:xlrd2="http://schemas.microsoft.com/office/spreadsheetml/2017/richdata2" ref="B3:C83">
    <sortCondition ref="C2:C83"/>
  </sortState>
  <tableColumns count="2">
    <tableColumn id="1" xr3:uid="{D6B06705-D680-4C49-9094-077CF418249C}" name="SubCategory" dataDxfId="19"/>
    <tableColumn id="2" xr3:uid="{27600346-38C2-461E-9922-3F1936D99889}" name="Category" dataDxfId="18"/>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076E79-5547-4C62-B4DF-DEB919AAC290}" name="Tabla2" displayName="Tabla2" ref="C3:G146" totalsRowCount="1" headerRowDxfId="17" dataDxfId="15" totalsRowDxfId="13" headerRowBorderDxfId="16" tableBorderDxfId="14" totalsRowBorderDxfId="12">
  <autoFilter ref="C3:G145" xr:uid="{E3076E79-5547-4C62-B4DF-DEB919AAC290}"/>
  <sortState xmlns:xlrd2="http://schemas.microsoft.com/office/spreadsheetml/2017/richdata2" ref="C4:G145">
    <sortCondition ref="G3:G145"/>
  </sortState>
  <tableColumns count="5">
    <tableColumn id="2" xr3:uid="{58AF95DA-209C-425B-9056-13C19EAD0F56}" name="Date" totalsRowLabel="Total" dataDxfId="11" totalsRowDxfId="10"/>
    <tableColumn id="3" xr3:uid="{62F19B30-62A3-49F2-A268-A95D3C4B1FF9}" name="Description" dataDxfId="9" totalsRowDxfId="8"/>
    <tableColumn id="4" xr3:uid="{F887F5FA-0DFF-4447-A495-94672B3D3E8A}" name="Amount" totalsRowFunction="sum" dataDxfId="7" totalsRowDxfId="6"/>
    <tableColumn id="5" xr3:uid="{CAAAAB29-A62C-4253-8FFD-D63A3D6E8EEA}" name="Columna5" dataDxfId="5" totalsRowDxfId="4"/>
    <tableColumn id="6" xr3:uid="{D74AB1B7-A725-4F7A-8A0D-9218791E288A}" name="Columna6" totalsRowFunction="count" dataDxfId="3" totalsRowDxfId="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429693-A96D-4B43-9EE4-27DECFC281CB}" name="Tabla5" displayName="Tabla5" ref="J18:K30" totalsRowCount="1">
  <autoFilter ref="J18:K29" xr:uid="{44429693-A96D-4B43-9EE4-27DECFC281CB}"/>
  <sortState xmlns:xlrd2="http://schemas.microsoft.com/office/spreadsheetml/2017/richdata2" ref="J19:K29">
    <sortCondition descending="1" ref="K18:K29"/>
  </sortState>
  <tableColumns count="2">
    <tableColumn id="1" xr3:uid="{F56269D0-EEC6-4A58-8A87-47CAA7854FDA}" name="Categoria" totalsRowLabel="Total"/>
    <tableColumn id="2" xr3:uid="{FA9A3166-B7E6-41ED-8446-1ACDBA2E6FCB}" name="Amount" totalsRowFunction="sum"/>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062DD-4B9C-4171-8D2F-F44B5B5D6749}">
  <dimension ref="B2:E904"/>
  <sheetViews>
    <sheetView tabSelected="1" zoomScale="150" zoomScaleNormal="150" workbookViewId="0">
      <selection activeCell="F18" sqref="F18"/>
    </sheetView>
  </sheetViews>
  <sheetFormatPr defaultColWidth="11.42578125" defaultRowHeight="15" x14ac:dyDescent="0.25"/>
  <cols>
    <col min="1" max="1" width="4.140625" style="6" customWidth="1"/>
    <col min="2" max="2" width="10.7109375" style="6" bestFit="1" customWidth="1"/>
    <col min="3" max="3" width="12" style="6" bestFit="1" customWidth="1"/>
    <col min="4" max="4" width="19.140625" style="6" bestFit="1" customWidth="1"/>
    <col min="5" max="5" width="15" style="6" bestFit="1" customWidth="1"/>
    <col min="6" max="16384" width="11.42578125" style="6"/>
  </cols>
  <sheetData>
    <row r="2" spans="2:5" x14ac:dyDescent="0.25">
      <c r="B2" s="5" t="s">
        <v>0</v>
      </c>
      <c r="C2" s="8" t="s">
        <v>2</v>
      </c>
      <c r="D2" s="5" t="s">
        <v>3</v>
      </c>
      <c r="E2" s="5" t="s">
        <v>4</v>
      </c>
    </row>
    <row r="3" spans="2:5" x14ac:dyDescent="0.25">
      <c r="B3" s="14">
        <v>45292</v>
      </c>
      <c r="C3" s="15">
        <v>0.78</v>
      </c>
      <c r="D3" s="13" t="s">
        <v>97</v>
      </c>
      <c r="E3" s="13" t="str">
        <f>VLOOKUP(D3, Data_Validation!$B$3:$C$133, 2, FALSE)</f>
        <v>Travel</v>
      </c>
    </row>
    <row r="4" spans="2:5" x14ac:dyDescent="0.25">
      <c r="B4" s="14">
        <v>45292</v>
      </c>
      <c r="C4" s="15">
        <v>9.76</v>
      </c>
      <c r="D4" s="13" t="s">
        <v>97</v>
      </c>
      <c r="E4" s="13" t="str">
        <f>VLOOKUP(D4, Data_Validation!$B$3:$C$133, 2, FALSE)</f>
        <v>Travel</v>
      </c>
    </row>
    <row r="5" spans="2:5" x14ac:dyDescent="0.25">
      <c r="B5" s="14">
        <v>45292</v>
      </c>
      <c r="C5" s="15">
        <v>2.11</v>
      </c>
      <c r="D5" s="13" t="s">
        <v>97</v>
      </c>
      <c r="E5" s="13" t="str">
        <f>VLOOKUP(D5, Data_Validation!$B$3:$C$133, 2, FALSE)</f>
        <v>Travel</v>
      </c>
    </row>
    <row r="6" spans="2:5" x14ac:dyDescent="0.25">
      <c r="B6" s="14">
        <v>45292</v>
      </c>
      <c r="C6" s="15">
        <v>388.05</v>
      </c>
      <c r="D6" s="13" t="s">
        <v>97</v>
      </c>
      <c r="E6" s="13" t="str">
        <f>VLOOKUP(D6, Data_Validation!$B$3:$C$133, 2, FALSE)</f>
        <v>Travel</v>
      </c>
    </row>
    <row r="7" spans="2:5" x14ac:dyDescent="0.25">
      <c r="B7" s="14">
        <v>45292</v>
      </c>
      <c r="C7" s="15">
        <v>75.78</v>
      </c>
      <c r="D7" s="13" t="s">
        <v>10</v>
      </c>
      <c r="E7" s="13" t="str">
        <f>VLOOKUP(D7, Data_Validation!$B$3:$C$133, 2, FALSE)</f>
        <v>Health</v>
      </c>
    </row>
    <row r="8" spans="2:5" x14ac:dyDescent="0.25">
      <c r="B8" s="14">
        <v>45292</v>
      </c>
      <c r="C8" s="15">
        <v>18.489999999999998</v>
      </c>
      <c r="D8" s="13" t="s">
        <v>97</v>
      </c>
      <c r="E8" s="13" t="str">
        <f>VLOOKUP(D8, Data_Validation!$B$3:$C$133, 2, FALSE)</f>
        <v>Travel</v>
      </c>
    </row>
    <row r="9" spans="2:5" x14ac:dyDescent="0.25">
      <c r="B9" s="14">
        <v>45292</v>
      </c>
      <c r="C9" s="15">
        <v>432.39</v>
      </c>
      <c r="D9" s="13" t="s">
        <v>97</v>
      </c>
      <c r="E9" s="13" t="str">
        <f>VLOOKUP(D9, Data_Validation!$B$3:$C$133, 2, FALSE)</f>
        <v>Travel</v>
      </c>
    </row>
    <row r="10" spans="2:5" x14ac:dyDescent="0.25">
      <c r="B10" s="14">
        <v>45292</v>
      </c>
      <c r="C10" s="15">
        <v>12.3</v>
      </c>
      <c r="D10" s="13" t="s">
        <v>97</v>
      </c>
      <c r="E10" s="13" t="str">
        <f>VLOOKUP(D10, Data_Validation!$B$3:$C$133, 2, FALSE)</f>
        <v>Travel</v>
      </c>
    </row>
    <row r="11" spans="2:5" x14ac:dyDescent="0.25">
      <c r="B11" s="14">
        <v>45292</v>
      </c>
      <c r="C11" s="15">
        <v>5.73</v>
      </c>
      <c r="D11" s="13" t="s">
        <v>97</v>
      </c>
      <c r="E11" s="13" t="str">
        <f>VLOOKUP(D11, Data_Validation!$B$3:$C$133, 2, FALSE)</f>
        <v>Travel</v>
      </c>
    </row>
    <row r="12" spans="2:5" x14ac:dyDescent="0.25">
      <c r="B12" s="14">
        <v>45292</v>
      </c>
      <c r="C12" s="15">
        <v>2500</v>
      </c>
      <c r="D12" s="13" t="s">
        <v>39</v>
      </c>
      <c r="E12" s="13" t="str">
        <f>VLOOKUP(D12, Data_Validation!$B$3:$C$133, 2, FALSE)</f>
        <v>Living Expenses</v>
      </c>
    </row>
    <row r="13" spans="2:5" x14ac:dyDescent="0.25">
      <c r="B13" s="14">
        <v>45292</v>
      </c>
      <c r="C13" s="15">
        <v>300</v>
      </c>
      <c r="D13" s="13" t="s">
        <v>39</v>
      </c>
      <c r="E13" s="13" t="str">
        <f>VLOOKUP(D13, Data_Validation!$B$3:$C$133, 2, FALSE)</f>
        <v>Living Expenses</v>
      </c>
    </row>
    <row r="14" spans="2:5" x14ac:dyDescent="0.25">
      <c r="B14" s="14">
        <v>45293</v>
      </c>
      <c r="C14" s="15">
        <v>13.41</v>
      </c>
      <c r="D14" s="13" t="s">
        <v>97</v>
      </c>
      <c r="E14" s="13" t="str">
        <f>VLOOKUP(D14, Data_Validation!$B$3:$C$133, 2, FALSE)</f>
        <v>Travel</v>
      </c>
    </row>
    <row r="15" spans="2:5" x14ac:dyDescent="0.25">
      <c r="B15" s="14">
        <v>45293</v>
      </c>
      <c r="C15" s="15">
        <v>3.87</v>
      </c>
      <c r="D15" s="13" t="s">
        <v>97</v>
      </c>
      <c r="E15" s="13" t="str">
        <f>VLOOKUP(D15, Data_Validation!$B$3:$C$133, 2, FALSE)</f>
        <v>Travel</v>
      </c>
    </row>
    <row r="16" spans="2:5" x14ac:dyDescent="0.25">
      <c r="B16" s="14">
        <v>45293</v>
      </c>
      <c r="C16" s="15">
        <v>584.16</v>
      </c>
      <c r="D16" s="13" t="s">
        <v>30</v>
      </c>
      <c r="E16" s="13" t="str">
        <f>VLOOKUP(D16, Data_Validation!$B$3:$C$133, 2, FALSE)</f>
        <v>Transport</v>
      </c>
    </row>
    <row r="17" spans="2:5" x14ac:dyDescent="0.25">
      <c r="B17" s="14">
        <v>45293</v>
      </c>
      <c r="C17" s="15">
        <v>75.78</v>
      </c>
      <c r="D17" s="13" t="s">
        <v>10</v>
      </c>
      <c r="E17" s="13" t="str">
        <f>VLOOKUP(D17, Data_Validation!$B$3:$C$133, 2, FALSE)</f>
        <v>Health</v>
      </c>
    </row>
    <row r="18" spans="2:5" x14ac:dyDescent="0.25">
      <c r="B18" s="14">
        <v>45293</v>
      </c>
      <c r="C18" s="15">
        <v>20.18</v>
      </c>
      <c r="D18" s="13" t="s">
        <v>97</v>
      </c>
      <c r="E18" s="13" t="str">
        <f>VLOOKUP(D18, Data_Validation!$B$3:$C$133, 2, FALSE)</f>
        <v>Travel</v>
      </c>
    </row>
    <row r="19" spans="2:5" x14ac:dyDescent="0.25">
      <c r="B19" s="14">
        <v>45293</v>
      </c>
      <c r="C19" s="15">
        <v>10.78</v>
      </c>
      <c r="D19" s="13" t="s">
        <v>97</v>
      </c>
      <c r="E19" s="13" t="str">
        <f>VLOOKUP(D19, Data_Validation!$B$3:$C$133, 2, FALSE)</f>
        <v>Travel</v>
      </c>
    </row>
    <row r="20" spans="2:5" x14ac:dyDescent="0.25">
      <c r="B20" s="14">
        <v>45293</v>
      </c>
      <c r="C20" s="15">
        <v>15.19</v>
      </c>
      <c r="D20" s="13" t="s">
        <v>97</v>
      </c>
      <c r="E20" s="13" t="str">
        <f>VLOOKUP(D20, Data_Validation!$B$3:$C$133, 2, FALSE)</f>
        <v>Travel</v>
      </c>
    </row>
    <row r="21" spans="2:5" x14ac:dyDescent="0.25">
      <c r="B21" s="14">
        <v>45293</v>
      </c>
      <c r="C21" s="15">
        <v>2.77</v>
      </c>
      <c r="D21" s="13" t="s">
        <v>97</v>
      </c>
      <c r="E21" s="13" t="str">
        <f>VLOOKUP(D21, Data_Validation!$B$3:$C$133, 2, FALSE)</f>
        <v>Travel</v>
      </c>
    </row>
    <row r="22" spans="2:5" x14ac:dyDescent="0.25">
      <c r="B22" s="14">
        <v>45294</v>
      </c>
      <c r="C22" s="15">
        <v>11.42</v>
      </c>
      <c r="D22" s="13" t="s">
        <v>97</v>
      </c>
      <c r="E22" s="13" t="str">
        <f>VLOOKUP(D22, Data_Validation!$B$3:$C$133, 2, FALSE)</f>
        <v>Travel</v>
      </c>
    </row>
    <row r="23" spans="2:5" x14ac:dyDescent="0.25">
      <c r="B23" s="14">
        <v>45294</v>
      </c>
      <c r="C23" s="15">
        <v>14.47</v>
      </c>
      <c r="D23" s="13" t="s">
        <v>97</v>
      </c>
      <c r="E23" s="13" t="str">
        <f>VLOOKUP(D23, Data_Validation!$B$3:$C$133, 2, FALSE)</f>
        <v>Travel</v>
      </c>
    </row>
    <row r="24" spans="2:5" x14ac:dyDescent="0.25">
      <c r="B24" s="14">
        <v>45294</v>
      </c>
      <c r="C24" s="15">
        <v>7.62</v>
      </c>
      <c r="D24" s="13" t="s">
        <v>97</v>
      </c>
      <c r="E24" s="13" t="str">
        <f>VLOOKUP(D24, Data_Validation!$B$3:$C$133, 2, FALSE)</f>
        <v>Travel</v>
      </c>
    </row>
    <row r="25" spans="2:5" x14ac:dyDescent="0.25">
      <c r="B25" s="14">
        <v>45294</v>
      </c>
      <c r="C25" s="15">
        <v>0.88</v>
      </c>
      <c r="D25" s="13" t="s">
        <v>97</v>
      </c>
      <c r="E25" s="13" t="str">
        <f>VLOOKUP(D25, Data_Validation!$B$3:$C$133, 2, FALSE)</f>
        <v>Travel</v>
      </c>
    </row>
    <row r="26" spans="2:5" x14ac:dyDescent="0.25">
      <c r="B26" s="14">
        <v>45295</v>
      </c>
      <c r="C26" s="15">
        <v>3.18</v>
      </c>
      <c r="D26" s="13" t="s">
        <v>97</v>
      </c>
      <c r="E26" s="13" t="str">
        <f>VLOOKUP(D26, Data_Validation!$B$3:$C$133, 2, FALSE)</f>
        <v>Travel</v>
      </c>
    </row>
    <row r="27" spans="2:5" x14ac:dyDescent="0.25">
      <c r="B27" s="14">
        <v>45295</v>
      </c>
      <c r="C27" s="15">
        <v>30.82</v>
      </c>
      <c r="D27" s="13" t="s">
        <v>97</v>
      </c>
      <c r="E27" s="13" t="str">
        <f>VLOOKUP(D27, Data_Validation!$B$3:$C$133, 2, FALSE)</f>
        <v>Travel</v>
      </c>
    </row>
    <row r="28" spans="2:5" x14ac:dyDescent="0.25">
      <c r="B28" s="14">
        <v>45295</v>
      </c>
      <c r="C28" s="15">
        <v>71.849999999999994</v>
      </c>
      <c r="D28" s="13" t="s">
        <v>17</v>
      </c>
      <c r="E28" s="13" t="str">
        <f>VLOOKUP(D28, Data_Validation!$B$3:$C$133, 2, FALSE)</f>
        <v>Living Expenses</v>
      </c>
    </row>
    <row r="29" spans="2:5" x14ac:dyDescent="0.25">
      <c r="B29" s="14">
        <v>45295</v>
      </c>
      <c r="C29" s="15">
        <v>2.69</v>
      </c>
      <c r="D29" s="13" t="s">
        <v>97</v>
      </c>
      <c r="E29" s="13" t="str">
        <f>VLOOKUP(D29, Data_Validation!$B$3:$C$133, 2, FALSE)</f>
        <v>Travel</v>
      </c>
    </row>
    <row r="30" spans="2:5" x14ac:dyDescent="0.25">
      <c r="B30" s="14">
        <v>45295</v>
      </c>
      <c r="C30" s="15">
        <v>82</v>
      </c>
      <c r="D30" s="13" t="s">
        <v>240</v>
      </c>
      <c r="E30" s="13" t="str">
        <f>VLOOKUP(D30, Data_Validation!$B$3:$C$133, 2, FALSE)</f>
        <v>Debt</v>
      </c>
    </row>
    <row r="31" spans="2:5" x14ac:dyDescent="0.25">
      <c r="B31" s="14">
        <v>45295</v>
      </c>
      <c r="C31" s="15">
        <v>17.329999999999998</v>
      </c>
      <c r="D31" s="13" t="s">
        <v>97</v>
      </c>
      <c r="E31" s="13" t="str">
        <f>VLOOKUP(D31, Data_Validation!$B$3:$C$133, 2, FALSE)</f>
        <v>Travel</v>
      </c>
    </row>
    <row r="32" spans="2:5" x14ac:dyDescent="0.25">
      <c r="B32" s="14">
        <v>45295</v>
      </c>
      <c r="C32" s="15">
        <v>5.92</v>
      </c>
      <c r="D32" s="13" t="s">
        <v>97</v>
      </c>
      <c r="E32" s="13" t="str">
        <f>VLOOKUP(D32, Data_Validation!$B$3:$C$133, 2, FALSE)</f>
        <v>Travel</v>
      </c>
    </row>
    <row r="33" spans="2:5" x14ac:dyDescent="0.25">
      <c r="B33" s="14">
        <v>45296</v>
      </c>
      <c r="C33" s="15">
        <v>8.94</v>
      </c>
      <c r="D33" s="13" t="s">
        <v>97</v>
      </c>
      <c r="E33" s="13" t="str">
        <f>VLOOKUP(D33, Data_Validation!$B$3:$C$133, 2, FALSE)</f>
        <v>Travel</v>
      </c>
    </row>
    <row r="34" spans="2:5" x14ac:dyDescent="0.25">
      <c r="B34" s="14">
        <v>45296</v>
      </c>
      <c r="C34" s="15">
        <v>32.46</v>
      </c>
      <c r="D34" s="13" t="s">
        <v>38</v>
      </c>
      <c r="E34" s="13" t="str">
        <f>VLOOKUP(D34, Data_Validation!$B$3:$C$133, 2, FALSE)</f>
        <v>Living Expenses</v>
      </c>
    </row>
    <row r="35" spans="2:5" x14ac:dyDescent="0.25">
      <c r="B35" s="14">
        <v>45296</v>
      </c>
      <c r="C35" s="15">
        <v>13.17</v>
      </c>
      <c r="D35" s="13" t="s">
        <v>97</v>
      </c>
      <c r="E35" s="13" t="str">
        <f>VLOOKUP(D35, Data_Validation!$B$3:$C$133, 2, FALSE)</f>
        <v>Travel</v>
      </c>
    </row>
    <row r="36" spans="2:5" x14ac:dyDescent="0.25">
      <c r="B36" s="14">
        <v>45296</v>
      </c>
      <c r="C36" s="15">
        <v>1.65</v>
      </c>
      <c r="D36" s="13" t="s">
        <v>97</v>
      </c>
      <c r="E36" s="13" t="str">
        <f>VLOOKUP(D36, Data_Validation!$B$3:$C$133, 2, FALSE)</f>
        <v>Travel</v>
      </c>
    </row>
    <row r="37" spans="2:5" x14ac:dyDescent="0.25">
      <c r="B37" s="14">
        <v>45296</v>
      </c>
      <c r="C37" s="15">
        <v>42.14</v>
      </c>
      <c r="D37" s="13" t="s">
        <v>97</v>
      </c>
      <c r="E37" s="13" t="str">
        <f>VLOOKUP(D37, Data_Validation!$B$3:$C$133, 2, FALSE)</f>
        <v>Travel</v>
      </c>
    </row>
    <row r="38" spans="2:5" x14ac:dyDescent="0.25">
      <c r="B38" s="14">
        <v>45296</v>
      </c>
      <c r="C38" s="15">
        <v>149.32</v>
      </c>
      <c r="D38" s="13" t="s">
        <v>97</v>
      </c>
      <c r="E38" s="13" t="str">
        <f>VLOOKUP(D38, Data_Validation!$B$3:$C$133, 2, FALSE)</f>
        <v>Travel</v>
      </c>
    </row>
    <row r="39" spans="2:5" x14ac:dyDescent="0.25">
      <c r="B39" s="14">
        <v>45296</v>
      </c>
      <c r="C39" s="15">
        <v>71.53</v>
      </c>
      <c r="D39" s="13" t="s">
        <v>15</v>
      </c>
      <c r="E39" s="13" t="str">
        <f>VLOOKUP(D39, Data_Validation!$B$3:$C$133, 2, FALSE)</f>
        <v>Health</v>
      </c>
    </row>
    <row r="40" spans="2:5" x14ac:dyDescent="0.25">
      <c r="B40" s="14">
        <v>45296</v>
      </c>
      <c r="C40" s="15">
        <v>17.23</v>
      </c>
      <c r="D40" s="13" t="s">
        <v>97</v>
      </c>
      <c r="E40" s="13" t="str">
        <f>VLOOKUP(D40, Data_Validation!$B$3:$C$133, 2, FALSE)</f>
        <v>Travel</v>
      </c>
    </row>
    <row r="41" spans="2:5" x14ac:dyDescent="0.25">
      <c r="B41" s="14">
        <v>45296</v>
      </c>
      <c r="C41" s="15">
        <v>3.18</v>
      </c>
      <c r="D41" s="13" t="s">
        <v>97</v>
      </c>
      <c r="E41" s="13" t="str">
        <f>VLOOKUP(D41, Data_Validation!$B$3:$C$133, 2, FALSE)</f>
        <v>Travel</v>
      </c>
    </row>
    <row r="42" spans="2:5" x14ac:dyDescent="0.25">
      <c r="B42" s="14">
        <v>45296</v>
      </c>
      <c r="C42" s="15">
        <v>9.99</v>
      </c>
      <c r="D42" s="13" t="s">
        <v>97</v>
      </c>
      <c r="E42" s="13" t="str">
        <f>VLOOKUP(D42, Data_Validation!$B$3:$C$133, 2, FALSE)</f>
        <v>Travel</v>
      </c>
    </row>
    <row r="43" spans="2:5" x14ac:dyDescent="0.25">
      <c r="B43" s="14">
        <v>45296</v>
      </c>
      <c r="C43" s="15">
        <v>300</v>
      </c>
      <c r="D43" s="13" t="s">
        <v>114</v>
      </c>
      <c r="E43" s="13" t="str">
        <f>VLOOKUP(D43, Data_Validation!$B$3:$C$133, 2, FALSE)</f>
        <v>Debt</v>
      </c>
    </row>
    <row r="44" spans="2:5" x14ac:dyDescent="0.25">
      <c r="B44" s="14">
        <v>45296</v>
      </c>
      <c r="C44" s="15">
        <v>27.71</v>
      </c>
      <c r="D44" s="13" t="s">
        <v>97</v>
      </c>
      <c r="E44" s="13" t="str">
        <f>VLOOKUP(D44, Data_Validation!$B$3:$C$133, 2, FALSE)</f>
        <v>Travel</v>
      </c>
    </row>
    <row r="45" spans="2:5" x14ac:dyDescent="0.25">
      <c r="B45" s="14">
        <v>45296</v>
      </c>
      <c r="C45" s="15">
        <v>16.18</v>
      </c>
      <c r="D45" s="13" t="s">
        <v>11</v>
      </c>
      <c r="E45" s="13" t="str">
        <f>VLOOKUP(D45, Data_Validation!$B$3:$C$133, 2, FALSE)</f>
        <v>Subscriptions</v>
      </c>
    </row>
    <row r="46" spans="2:5" x14ac:dyDescent="0.25">
      <c r="B46" s="14">
        <v>45296</v>
      </c>
      <c r="C46" s="15">
        <v>16.46</v>
      </c>
      <c r="D46" s="13" t="s">
        <v>97</v>
      </c>
      <c r="E46" s="13" t="str">
        <f>VLOOKUP(D46, Data_Validation!$B$3:$C$133, 2, FALSE)</f>
        <v>Travel</v>
      </c>
    </row>
    <row r="47" spans="2:5" x14ac:dyDescent="0.25">
      <c r="B47" s="14">
        <v>45296</v>
      </c>
      <c r="C47" s="15">
        <v>3.29</v>
      </c>
      <c r="D47" s="13" t="s">
        <v>97</v>
      </c>
      <c r="E47" s="13" t="str">
        <f>VLOOKUP(D47, Data_Validation!$B$3:$C$133, 2, FALSE)</f>
        <v>Travel</v>
      </c>
    </row>
    <row r="48" spans="2:5" x14ac:dyDescent="0.25">
      <c r="B48" s="14">
        <v>45297</v>
      </c>
      <c r="C48" s="15">
        <v>4.24</v>
      </c>
      <c r="D48" s="13" t="s">
        <v>97</v>
      </c>
      <c r="E48" s="13" t="str">
        <f>VLOOKUP(D48, Data_Validation!$B$3:$C$133, 2, FALSE)</f>
        <v>Travel</v>
      </c>
    </row>
    <row r="49" spans="2:5" x14ac:dyDescent="0.25">
      <c r="B49" s="14">
        <v>45297</v>
      </c>
      <c r="C49" s="15">
        <v>19.25</v>
      </c>
      <c r="D49" s="13" t="s">
        <v>97</v>
      </c>
      <c r="E49" s="13" t="str">
        <f>VLOOKUP(D49, Data_Validation!$B$3:$C$133, 2, FALSE)</f>
        <v>Travel</v>
      </c>
    </row>
    <row r="50" spans="2:5" x14ac:dyDescent="0.25">
      <c r="B50" s="14">
        <v>45297</v>
      </c>
      <c r="C50" s="15">
        <v>4.84</v>
      </c>
      <c r="D50" s="13" t="s">
        <v>97</v>
      </c>
      <c r="E50" s="13" t="str">
        <f>VLOOKUP(D50, Data_Validation!$B$3:$C$133, 2, FALSE)</f>
        <v>Travel</v>
      </c>
    </row>
    <row r="51" spans="2:5" x14ac:dyDescent="0.25">
      <c r="B51" s="14">
        <v>45297</v>
      </c>
      <c r="C51" s="15">
        <v>7.7</v>
      </c>
      <c r="D51" s="13" t="s">
        <v>97</v>
      </c>
      <c r="E51" s="13" t="str">
        <f>VLOOKUP(D51, Data_Validation!$B$3:$C$133, 2, FALSE)</f>
        <v>Travel</v>
      </c>
    </row>
    <row r="52" spans="2:5" x14ac:dyDescent="0.25">
      <c r="B52" s="14">
        <v>45297</v>
      </c>
      <c r="C52" s="15">
        <v>28.87</v>
      </c>
      <c r="D52" s="13" t="s">
        <v>97</v>
      </c>
      <c r="E52" s="13" t="str">
        <f>VLOOKUP(D52, Data_Validation!$B$3:$C$133, 2, FALSE)</f>
        <v>Travel</v>
      </c>
    </row>
    <row r="53" spans="2:5" x14ac:dyDescent="0.25">
      <c r="B53" s="14">
        <v>45297</v>
      </c>
      <c r="C53" s="15">
        <v>32.96</v>
      </c>
      <c r="D53" s="13" t="s">
        <v>97</v>
      </c>
      <c r="E53" s="13" t="str">
        <f>VLOOKUP(D53, Data_Validation!$B$3:$C$133, 2, FALSE)</f>
        <v>Travel</v>
      </c>
    </row>
    <row r="54" spans="2:5" x14ac:dyDescent="0.25">
      <c r="B54" s="14">
        <v>45298</v>
      </c>
      <c r="C54" s="15">
        <v>17.18</v>
      </c>
      <c r="D54" s="13" t="s">
        <v>97</v>
      </c>
      <c r="E54" s="13" t="str">
        <f>VLOOKUP(D54, Data_Validation!$B$3:$C$133, 2, FALSE)</f>
        <v>Travel</v>
      </c>
    </row>
    <row r="55" spans="2:5" x14ac:dyDescent="0.25">
      <c r="B55" s="14">
        <v>45298</v>
      </c>
      <c r="C55" s="15">
        <v>16.989999999999998</v>
      </c>
      <c r="D55" s="13" t="s">
        <v>97</v>
      </c>
      <c r="E55" s="13" t="str">
        <f>VLOOKUP(D55, Data_Validation!$B$3:$C$133, 2, FALSE)</f>
        <v>Travel</v>
      </c>
    </row>
    <row r="56" spans="2:5" x14ac:dyDescent="0.25">
      <c r="B56" s="14">
        <v>45298</v>
      </c>
      <c r="C56" s="15">
        <v>32.07</v>
      </c>
      <c r="D56" s="13" t="s">
        <v>97</v>
      </c>
      <c r="E56" s="13" t="str">
        <f>VLOOKUP(D56, Data_Validation!$B$3:$C$133, 2, FALSE)</f>
        <v>Travel</v>
      </c>
    </row>
    <row r="57" spans="2:5" x14ac:dyDescent="0.25">
      <c r="B57" s="14">
        <v>45298</v>
      </c>
      <c r="C57" s="15">
        <v>3.85</v>
      </c>
      <c r="D57" s="13" t="s">
        <v>97</v>
      </c>
      <c r="E57" s="13" t="str">
        <f>VLOOKUP(D57, Data_Validation!$B$3:$C$133, 2, FALSE)</f>
        <v>Travel</v>
      </c>
    </row>
    <row r="58" spans="2:5" x14ac:dyDescent="0.25">
      <c r="B58" s="14">
        <v>45298</v>
      </c>
      <c r="C58" s="15">
        <v>16.39</v>
      </c>
      <c r="D58" s="13" t="s">
        <v>97</v>
      </c>
      <c r="E58" s="13" t="str">
        <f>VLOOKUP(D58, Data_Validation!$B$3:$C$133, 2, FALSE)</f>
        <v>Travel</v>
      </c>
    </row>
    <row r="59" spans="2:5" x14ac:dyDescent="0.25">
      <c r="B59" s="14">
        <v>45298</v>
      </c>
      <c r="C59" s="15">
        <v>6.77</v>
      </c>
      <c r="D59" s="13" t="s">
        <v>97</v>
      </c>
      <c r="E59" s="13" t="str">
        <f>VLOOKUP(D59, Data_Validation!$B$3:$C$133, 2, FALSE)</f>
        <v>Travel</v>
      </c>
    </row>
    <row r="60" spans="2:5" x14ac:dyDescent="0.25">
      <c r="B60" s="14">
        <v>45298</v>
      </c>
      <c r="C60" s="15">
        <v>16.170000000000002</v>
      </c>
      <c r="D60" s="13" t="s">
        <v>97</v>
      </c>
      <c r="E60" s="13" t="str">
        <f>VLOOKUP(D60, Data_Validation!$B$3:$C$133, 2, FALSE)</f>
        <v>Travel</v>
      </c>
    </row>
    <row r="61" spans="2:5" x14ac:dyDescent="0.25">
      <c r="B61" s="14">
        <v>45298</v>
      </c>
      <c r="C61" s="15">
        <v>48.95</v>
      </c>
      <c r="D61" s="13" t="s">
        <v>97</v>
      </c>
      <c r="E61" s="13" t="str">
        <f>VLOOKUP(D61, Data_Validation!$B$3:$C$133, 2, FALSE)</f>
        <v>Travel</v>
      </c>
    </row>
    <row r="62" spans="2:5" x14ac:dyDescent="0.25">
      <c r="B62" s="14">
        <v>45298</v>
      </c>
      <c r="C62" s="15">
        <v>12.54</v>
      </c>
      <c r="D62" s="13" t="s">
        <v>97</v>
      </c>
      <c r="E62" s="13" t="str">
        <f>VLOOKUP(D62, Data_Validation!$B$3:$C$133, 2, FALSE)</f>
        <v>Travel</v>
      </c>
    </row>
    <row r="63" spans="2:5" x14ac:dyDescent="0.25">
      <c r="B63" s="14">
        <v>45298</v>
      </c>
      <c r="C63" s="15">
        <v>53.43</v>
      </c>
      <c r="D63" s="13" t="s">
        <v>95</v>
      </c>
      <c r="E63" s="13" t="str">
        <f>VLOOKUP(D63, Data_Validation!$B$3:$C$133, 2, FALSE)</f>
        <v>Home</v>
      </c>
    </row>
    <row r="64" spans="2:5" x14ac:dyDescent="0.25">
      <c r="B64" s="14">
        <v>45298</v>
      </c>
      <c r="C64" s="15">
        <v>18.68</v>
      </c>
      <c r="D64" s="13" t="s">
        <v>97</v>
      </c>
      <c r="E64" s="13" t="str">
        <f>VLOOKUP(D64, Data_Validation!$B$3:$C$133, 2, FALSE)</f>
        <v>Travel</v>
      </c>
    </row>
    <row r="65" spans="2:5" x14ac:dyDescent="0.25">
      <c r="B65" s="14">
        <v>45299</v>
      </c>
      <c r="C65" s="15">
        <v>285.41000000000003</v>
      </c>
      <c r="D65" s="13" t="s">
        <v>37</v>
      </c>
      <c r="E65" s="13" t="str">
        <f>VLOOKUP(D65, Data_Validation!$B$3:$C$133, 2, FALSE)</f>
        <v>Debt</v>
      </c>
    </row>
    <row r="66" spans="2:5" x14ac:dyDescent="0.25">
      <c r="B66" s="14">
        <v>45299</v>
      </c>
      <c r="C66" s="15">
        <v>6.71</v>
      </c>
      <c r="D66" s="13" t="s">
        <v>97</v>
      </c>
      <c r="E66" s="13" t="str">
        <f>VLOOKUP(D66, Data_Validation!$B$3:$C$133, 2, FALSE)</f>
        <v>Travel</v>
      </c>
    </row>
    <row r="67" spans="2:5" x14ac:dyDescent="0.25">
      <c r="B67" s="14">
        <v>45299</v>
      </c>
      <c r="C67" s="15">
        <v>8.25</v>
      </c>
      <c r="D67" s="13" t="s">
        <v>97</v>
      </c>
      <c r="E67" s="13" t="str">
        <f>VLOOKUP(D67, Data_Validation!$B$3:$C$133, 2, FALSE)</f>
        <v>Travel</v>
      </c>
    </row>
    <row r="68" spans="2:5" x14ac:dyDescent="0.25">
      <c r="B68" s="14">
        <v>45299</v>
      </c>
      <c r="C68" s="15">
        <v>46.2</v>
      </c>
      <c r="D68" s="13" t="s">
        <v>97</v>
      </c>
      <c r="E68" s="13" t="str">
        <f>VLOOKUP(D68, Data_Validation!$B$3:$C$133, 2, FALSE)</f>
        <v>Travel</v>
      </c>
    </row>
    <row r="69" spans="2:5" x14ac:dyDescent="0.25">
      <c r="B69" s="14">
        <v>45299</v>
      </c>
      <c r="C69" s="15">
        <v>18.71</v>
      </c>
      <c r="D69" s="13" t="s">
        <v>97</v>
      </c>
      <c r="E69" s="13" t="str">
        <f>VLOOKUP(D69, Data_Validation!$B$3:$C$133, 2, FALSE)</f>
        <v>Travel</v>
      </c>
    </row>
    <row r="70" spans="2:5" x14ac:dyDescent="0.25">
      <c r="B70" s="14">
        <v>45299</v>
      </c>
      <c r="C70" s="15">
        <v>15.18</v>
      </c>
      <c r="D70" s="13" t="s">
        <v>97</v>
      </c>
      <c r="E70" s="13" t="str">
        <f>VLOOKUP(D70, Data_Validation!$B$3:$C$133, 2, FALSE)</f>
        <v>Travel</v>
      </c>
    </row>
    <row r="71" spans="2:5" x14ac:dyDescent="0.25">
      <c r="B71" s="14">
        <v>45299</v>
      </c>
      <c r="C71" s="15">
        <v>5.27</v>
      </c>
      <c r="D71" s="13" t="s">
        <v>97</v>
      </c>
      <c r="E71" s="13" t="str">
        <f>VLOOKUP(D71, Data_Validation!$B$3:$C$133, 2, FALSE)</f>
        <v>Travel</v>
      </c>
    </row>
    <row r="72" spans="2:5" x14ac:dyDescent="0.25">
      <c r="B72" s="14">
        <v>45299</v>
      </c>
      <c r="C72" s="15">
        <v>2.75</v>
      </c>
      <c r="D72" s="13" t="s">
        <v>97</v>
      </c>
      <c r="E72" s="13" t="str">
        <f>VLOOKUP(D72, Data_Validation!$B$3:$C$133, 2, FALSE)</f>
        <v>Travel</v>
      </c>
    </row>
    <row r="73" spans="2:5" x14ac:dyDescent="0.25">
      <c r="B73" s="14">
        <v>45299</v>
      </c>
      <c r="C73" s="15">
        <v>36.26</v>
      </c>
      <c r="D73" s="13" t="s">
        <v>97</v>
      </c>
      <c r="E73" s="13" t="str">
        <f>VLOOKUP(D73, Data_Validation!$B$3:$C$133, 2, FALSE)</f>
        <v>Travel</v>
      </c>
    </row>
    <row r="74" spans="2:5" x14ac:dyDescent="0.25">
      <c r="B74" s="14">
        <v>45299</v>
      </c>
      <c r="C74" s="15">
        <v>6.6</v>
      </c>
      <c r="D74" s="13" t="s">
        <v>97</v>
      </c>
      <c r="E74" s="13" t="str">
        <f>VLOOKUP(D74, Data_Validation!$B$3:$C$133, 2, FALSE)</f>
        <v>Travel</v>
      </c>
    </row>
    <row r="75" spans="2:5" x14ac:dyDescent="0.25">
      <c r="B75" s="14">
        <v>45299</v>
      </c>
      <c r="C75" s="15">
        <v>6.05</v>
      </c>
      <c r="D75" s="13" t="s">
        <v>97</v>
      </c>
      <c r="E75" s="13" t="str">
        <f>VLOOKUP(D75, Data_Validation!$B$3:$C$133, 2, FALSE)</f>
        <v>Travel</v>
      </c>
    </row>
    <row r="76" spans="2:5" x14ac:dyDescent="0.25">
      <c r="B76" s="14">
        <v>45299</v>
      </c>
      <c r="C76" s="15">
        <v>7.7</v>
      </c>
      <c r="D76" s="13" t="s">
        <v>97</v>
      </c>
      <c r="E76" s="13" t="str">
        <f>VLOOKUP(D76, Data_Validation!$B$3:$C$133, 2, FALSE)</f>
        <v>Travel</v>
      </c>
    </row>
    <row r="77" spans="2:5" x14ac:dyDescent="0.25">
      <c r="B77" s="14">
        <v>45299</v>
      </c>
      <c r="C77" s="15">
        <v>2.2000000000000002</v>
      </c>
      <c r="D77" s="13" t="s">
        <v>97</v>
      </c>
      <c r="E77" s="13" t="str">
        <f>VLOOKUP(D77, Data_Validation!$B$3:$C$133, 2, FALSE)</f>
        <v>Travel</v>
      </c>
    </row>
    <row r="78" spans="2:5" x14ac:dyDescent="0.25">
      <c r="B78" s="14">
        <v>45300</v>
      </c>
      <c r="C78" s="15">
        <v>3.29</v>
      </c>
      <c r="D78" s="13" t="s">
        <v>97</v>
      </c>
      <c r="E78" s="13" t="str">
        <f>VLOOKUP(D78, Data_Validation!$B$3:$C$133, 2, FALSE)</f>
        <v>Travel</v>
      </c>
    </row>
    <row r="79" spans="2:5" x14ac:dyDescent="0.25">
      <c r="B79" s="14">
        <v>45300</v>
      </c>
      <c r="C79" s="15">
        <v>2.2000000000000002</v>
      </c>
      <c r="D79" s="13" t="s">
        <v>97</v>
      </c>
      <c r="E79" s="13" t="str">
        <f>VLOOKUP(D79, Data_Validation!$B$3:$C$133, 2, FALSE)</f>
        <v>Travel</v>
      </c>
    </row>
    <row r="80" spans="2:5" x14ac:dyDescent="0.25">
      <c r="B80" s="14">
        <v>45300</v>
      </c>
      <c r="C80" s="15">
        <v>59.06</v>
      </c>
      <c r="D80" s="13" t="s">
        <v>97</v>
      </c>
      <c r="E80" s="13" t="str">
        <f>VLOOKUP(D80, Data_Validation!$B$3:$C$133, 2, FALSE)</f>
        <v>Travel</v>
      </c>
    </row>
    <row r="81" spans="2:5" x14ac:dyDescent="0.25">
      <c r="B81" s="14">
        <v>45300</v>
      </c>
      <c r="C81" s="15">
        <v>26.46</v>
      </c>
      <c r="D81" s="13" t="s">
        <v>97</v>
      </c>
      <c r="E81" s="13" t="str">
        <f>VLOOKUP(D81, Data_Validation!$B$3:$C$133, 2, FALSE)</f>
        <v>Travel</v>
      </c>
    </row>
    <row r="82" spans="2:5" x14ac:dyDescent="0.25">
      <c r="B82" s="14">
        <v>45300</v>
      </c>
      <c r="C82" s="15">
        <v>7.7</v>
      </c>
      <c r="D82" s="13" t="s">
        <v>6</v>
      </c>
      <c r="E82" s="13" t="str">
        <f>VLOOKUP(D82, Data_Validation!$B$3:$C$133, 2, FALSE)</f>
        <v>Home</v>
      </c>
    </row>
    <row r="83" spans="2:5" x14ac:dyDescent="0.25">
      <c r="B83" s="14">
        <v>45301</v>
      </c>
      <c r="C83" s="15">
        <v>14.25</v>
      </c>
      <c r="D83" s="13" t="s">
        <v>97</v>
      </c>
      <c r="E83" s="13" t="str">
        <f>VLOOKUP(D83, Data_Validation!$B$3:$C$133, 2, FALSE)</f>
        <v>Travel</v>
      </c>
    </row>
    <row r="84" spans="2:5" x14ac:dyDescent="0.25">
      <c r="B84" s="14">
        <v>45301</v>
      </c>
      <c r="C84" s="15">
        <v>14.92</v>
      </c>
      <c r="D84" s="13" t="s">
        <v>97</v>
      </c>
      <c r="E84" s="13" t="str">
        <f>VLOOKUP(D84, Data_Validation!$B$3:$C$133, 2, FALSE)</f>
        <v>Travel</v>
      </c>
    </row>
    <row r="85" spans="2:5" x14ac:dyDescent="0.25">
      <c r="B85" s="14">
        <v>45301</v>
      </c>
      <c r="C85" s="15">
        <v>12.07</v>
      </c>
      <c r="D85" s="13" t="s">
        <v>97</v>
      </c>
      <c r="E85" s="13" t="str">
        <f>VLOOKUP(D85, Data_Validation!$B$3:$C$133, 2, FALSE)</f>
        <v>Travel</v>
      </c>
    </row>
    <row r="86" spans="2:5" x14ac:dyDescent="0.25">
      <c r="B86" s="14">
        <v>45301</v>
      </c>
      <c r="C86" s="15">
        <v>9.8699999999999992</v>
      </c>
      <c r="D86" s="13" t="s">
        <v>97</v>
      </c>
      <c r="E86" s="13" t="str">
        <f>VLOOKUP(D86, Data_Validation!$B$3:$C$133, 2, FALSE)</f>
        <v>Travel</v>
      </c>
    </row>
    <row r="87" spans="2:5" x14ac:dyDescent="0.25">
      <c r="B87" s="14">
        <v>45301</v>
      </c>
      <c r="C87" s="15">
        <v>7.68</v>
      </c>
      <c r="D87" s="13" t="s">
        <v>97</v>
      </c>
      <c r="E87" s="13" t="str">
        <f>VLOOKUP(D87, Data_Validation!$B$3:$C$133, 2, FALSE)</f>
        <v>Travel</v>
      </c>
    </row>
    <row r="88" spans="2:5" x14ac:dyDescent="0.25">
      <c r="B88" s="14">
        <v>45301</v>
      </c>
      <c r="C88" s="15">
        <v>38.94</v>
      </c>
      <c r="D88" s="13" t="s">
        <v>97</v>
      </c>
      <c r="E88" s="13" t="str">
        <f>VLOOKUP(D88, Data_Validation!$B$3:$C$133, 2, FALSE)</f>
        <v>Travel</v>
      </c>
    </row>
    <row r="89" spans="2:5" x14ac:dyDescent="0.25">
      <c r="B89" s="14">
        <v>45301</v>
      </c>
      <c r="C89" s="15">
        <v>106.09</v>
      </c>
      <c r="D89" s="13" t="s">
        <v>9</v>
      </c>
      <c r="E89" s="13" t="str">
        <f>VLOOKUP(D89, Data_Validation!$B$3:$C$133, 2, FALSE)</f>
        <v>Discretionary</v>
      </c>
    </row>
    <row r="90" spans="2:5" x14ac:dyDescent="0.25">
      <c r="B90" s="14">
        <v>45301</v>
      </c>
      <c r="C90" s="15">
        <v>6.03</v>
      </c>
      <c r="D90" s="13" t="s">
        <v>97</v>
      </c>
      <c r="E90" s="13" t="str">
        <f>VLOOKUP(D90, Data_Validation!$B$3:$C$133, 2, FALSE)</f>
        <v>Travel</v>
      </c>
    </row>
    <row r="91" spans="2:5" x14ac:dyDescent="0.25">
      <c r="B91" s="14">
        <v>45301</v>
      </c>
      <c r="C91" s="15">
        <v>25.22</v>
      </c>
      <c r="D91" s="13" t="s">
        <v>97</v>
      </c>
      <c r="E91" s="13" t="str">
        <f>VLOOKUP(D91, Data_Validation!$B$3:$C$133, 2, FALSE)</f>
        <v>Travel</v>
      </c>
    </row>
    <row r="92" spans="2:5" x14ac:dyDescent="0.25">
      <c r="B92" s="14">
        <v>45302</v>
      </c>
      <c r="C92" s="15">
        <v>28.54</v>
      </c>
      <c r="D92" s="13" t="s">
        <v>97</v>
      </c>
      <c r="E92" s="13" t="str">
        <f>VLOOKUP(D92, Data_Validation!$B$3:$C$133, 2, FALSE)</f>
        <v>Travel</v>
      </c>
    </row>
    <row r="93" spans="2:5" x14ac:dyDescent="0.25">
      <c r="B93" s="14">
        <v>45302</v>
      </c>
      <c r="C93" s="15">
        <v>5.49</v>
      </c>
      <c r="D93" s="13" t="s">
        <v>97</v>
      </c>
      <c r="E93" s="13" t="str">
        <f>VLOOKUP(D93, Data_Validation!$B$3:$C$133, 2, FALSE)</f>
        <v>Travel</v>
      </c>
    </row>
    <row r="94" spans="2:5" x14ac:dyDescent="0.25">
      <c r="B94" s="14">
        <v>45302</v>
      </c>
      <c r="C94" s="15">
        <v>70.209999999999994</v>
      </c>
      <c r="D94" s="13" t="s">
        <v>97</v>
      </c>
      <c r="E94" s="13" t="str">
        <f>VLOOKUP(D94, Data_Validation!$B$3:$C$133, 2, FALSE)</f>
        <v>Travel</v>
      </c>
    </row>
    <row r="95" spans="2:5" x14ac:dyDescent="0.25">
      <c r="B95" s="14">
        <v>45302</v>
      </c>
      <c r="C95" s="15">
        <v>6.69</v>
      </c>
      <c r="D95" s="13" t="s">
        <v>97</v>
      </c>
      <c r="E95" s="13" t="str">
        <f>VLOOKUP(D95, Data_Validation!$B$3:$C$133, 2, FALSE)</f>
        <v>Travel</v>
      </c>
    </row>
    <row r="96" spans="2:5" x14ac:dyDescent="0.25">
      <c r="B96" s="14">
        <v>45302</v>
      </c>
      <c r="C96" s="15">
        <v>139.53</v>
      </c>
      <c r="D96" s="13" t="s">
        <v>5</v>
      </c>
      <c r="E96" s="13" t="str">
        <f>VLOOKUP(D96, Data_Validation!$B$3:$C$133, 2, FALSE)</f>
        <v>Debt</v>
      </c>
    </row>
    <row r="97" spans="2:5" x14ac:dyDescent="0.25">
      <c r="B97" s="14">
        <v>45302</v>
      </c>
      <c r="C97" s="15">
        <v>5.71</v>
      </c>
      <c r="D97" s="13" t="s">
        <v>97</v>
      </c>
      <c r="E97" s="13" t="str">
        <f>VLOOKUP(D97, Data_Validation!$B$3:$C$133, 2, FALSE)</f>
        <v>Travel</v>
      </c>
    </row>
    <row r="98" spans="2:5" x14ac:dyDescent="0.25">
      <c r="B98" s="14">
        <v>45302</v>
      </c>
      <c r="C98" s="15">
        <v>15.53</v>
      </c>
      <c r="D98" s="13" t="s">
        <v>97</v>
      </c>
      <c r="E98" s="13" t="str">
        <f>VLOOKUP(D98, Data_Validation!$B$3:$C$133, 2, FALSE)</f>
        <v>Travel</v>
      </c>
    </row>
    <row r="99" spans="2:5" x14ac:dyDescent="0.25">
      <c r="B99" s="14">
        <v>45302</v>
      </c>
      <c r="C99" s="15">
        <v>8.23</v>
      </c>
      <c r="D99" s="13" t="s">
        <v>97</v>
      </c>
      <c r="E99" s="13" t="str">
        <f>VLOOKUP(D99, Data_Validation!$B$3:$C$133, 2, FALSE)</f>
        <v>Travel</v>
      </c>
    </row>
    <row r="100" spans="2:5" x14ac:dyDescent="0.25">
      <c r="B100" s="14">
        <v>45302</v>
      </c>
      <c r="C100" s="15">
        <v>11.74</v>
      </c>
      <c r="D100" s="13" t="s">
        <v>97</v>
      </c>
      <c r="E100" s="13" t="str">
        <f>VLOOKUP(D100, Data_Validation!$B$3:$C$133, 2, FALSE)</f>
        <v>Travel</v>
      </c>
    </row>
    <row r="101" spans="2:5" x14ac:dyDescent="0.25">
      <c r="B101" s="14">
        <v>45302</v>
      </c>
      <c r="C101" s="15">
        <v>3.29</v>
      </c>
      <c r="D101" s="13" t="s">
        <v>97</v>
      </c>
      <c r="E101" s="13" t="str">
        <f>VLOOKUP(D101, Data_Validation!$B$3:$C$133, 2, FALSE)</f>
        <v>Travel</v>
      </c>
    </row>
    <row r="102" spans="2:5" x14ac:dyDescent="0.25">
      <c r="B102" s="14">
        <v>45302</v>
      </c>
      <c r="C102" s="15">
        <v>37.619999999999997</v>
      </c>
      <c r="D102" s="13" t="s">
        <v>9</v>
      </c>
      <c r="E102" s="13" t="str">
        <f>VLOOKUP(D102, Data_Validation!$B$3:$C$133, 2, FALSE)</f>
        <v>Discretionary</v>
      </c>
    </row>
    <row r="103" spans="2:5" x14ac:dyDescent="0.25">
      <c r="B103" s="14">
        <v>45303</v>
      </c>
      <c r="C103" s="15">
        <v>98.93</v>
      </c>
      <c r="D103" s="13" t="s">
        <v>97</v>
      </c>
      <c r="E103" s="13" t="str">
        <f>VLOOKUP(D103, Data_Validation!$B$3:$C$133, 2, FALSE)</f>
        <v>Travel</v>
      </c>
    </row>
    <row r="104" spans="2:5" x14ac:dyDescent="0.25">
      <c r="B104" s="14">
        <v>45303</v>
      </c>
      <c r="C104" s="15">
        <v>25.61</v>
      </c>
      <c r="D104" s="13" t="s">
        <v>97</v>
      </c>
      <c r="E104" s="13" t="str">
        <f>VLOOKUP(D104, Data_Validation!$B$3:$C$133, 2, FALSE)</f>
        <v>Travel</v>
      </c>
    </row>
    <row r="105" spans="2:5" x14ac:dyDescent="0.25">
      <c r="B105" s="14">
        <v>45303</v>
      </c>
      <c r="C105" s="15">
        <v>14.07</v>
      </c>
      <c r="D105" s="13" t="s">
        <v>97</v>
      </c>
      <c r="E105" s="13" t="str">
        <f>VLOOKUP(D105, Data_Validation!$B$3:$C$133, 2, FALSE)</f>
        <v>Travel</v>
      </c>
    </row>
    <row r="106" spans="2:5" x14ac:dyDescent="0.25">
      <c r="B106" s="14">
        <v>45303</v>
      </c>
      <c r="C106" s="15">
        <v>10.88</v>
      </c>
      <c r="D106" s="13" t="s">
        <v>97</v>
      </c>
      <c r="E106" s="13" t="str">
        <f>VLOOKUP(D106, Data_Validation!$B$3:$C$133, 2, FALSE)</f>
        <v>Travel</v>
      </c>
    </row>
    <row r="107" spans="2:5" x14ac:dyDescent="0.25">
      <c r="B107" s="14">
        <v>45303</v>
      </c>
      <c r="C107" s="15">
        <v>14.84</v>
      </c>
      <c r="D107" s="13" t="s">
        <v>97</v>
      </c>
      <c r="E107" s="13" t="str">
        <f>VLOOKUP(D107, Data_Validation!$B$3:$C$133, 2, FALSE)</f>
        <v>Travel</v>
      </c>
    </row>
    <row r="108" spans="2:5" x14ac:dyDescent="0.25">
      <c r="B108" s="14">
        <v>45303</v>
      </c>
      <c r="C108" s="15">
        <v>30.67</v>
      </c>
      <c r="D108" s="13" t="s">
        <v>97</v>
      </c>
      <c r="E108" s="13" t="str">
        <f>VLOOKUP(D108, Data_Validation!$B$3:$C$133, 2, FALSE)</f>
        <v>Travel</v>
      </c>
    </row>
    <row r="109" spans="2:5" x14ac:dyDescent="0.25">
      <c r="B109" s="14">
        <v>45303</v>
      </c>
      <c r="C109" s="15">
        <v>70</v>
      </c>
      <c r="D109" s="13" t="s">
        <v>97</v>
      </c>
      <c r="E109" s="13" t="str">
        <f>VLOOKUP(D109, Data_Validation!$B$3:$C$133, 2, FALSE)</f>
        <v>Travel</v>
      </c>
    </row>
    <row r="110" spans="2:5" x14ac:dyDescent="0.25">
      <c r="B110" s="14">
        <v>45303</v>
      </c>
      <c r="C110" s="15">
        <v>8.7899999999999991</v>
      </c>
      <c r="D110" s="13" t="s">
        <v>97</v>
      </c>
      <c r="E110" s="13" t="str">
        <f>VLOOKUP(D110, Data_Validation!$B$3:$C$133, 2, FALSE)</f>
        <v>Travel</v>
      </c>
    </row>
    <row r="111" spans="2:5" x14ac:dyDescent="0.25">
      <c r="B111" s="14">
        <v>45303</v>
      </c>
      <c r="C111" s="15">
        <v>0.64</v>
      </c>
      <c r="D111" s="13" t="s">
        <v>97</v>
      </c>
      <c r="E111" s="13" t="str">
        <f>VLOOKUP(D111, Data_Validation!$B$3:$C$133, 2, FALSE)</f>
        <v>Travel</v>
      </c>
    </row>
    <row r="112" spans="2:5" x14ac:dyDescent="0.25">
      <c r="B112" s="14">
        <v>45304</v>
      </c>
      <c r="C112" s="15">
        <v>8.9</v>
      </c>
      <c r="D112" s="13" t="s">
        <v>49</v>
      </c>
      <c r="E112" s="13" t="str">
        <f>VLOOKUP(D112, Data_Validation!$B$3:$C$133, 2, FALSE)</f>
        <v>Transport</v>
      </c>
    </row>
    <row r="113" spans="2:5" x14ac:dyDescent="0.25">
      <c r="B113" s="14">
        <v>45304</v>
      </c>
      <c r="C113" s="15">
        <v>10.82</v>
      </c>
      <c r="D113" s="13" t="s">
        <v>97</v>
      </c>
      <c r="E113" s="13" t="str">
        <f>VLOOKUP(D113, Data_Validation!$B$3:$C$133, 2, FALSE)</f>
        <v>Travel</v>
      </c>
    </row>
    <row r="114" spans="2:5" x14ac:dyDescent="0.25">
      <c r="B114" s="14">
        <v>45304</v>
      </c>
      <c r="C114" s="15">
        <v>6.59</v>
      </c>
      <c r="D114" s="13" t="s">
        <v>97</v>
      </c>
      <c r="E114" s="13" t="str">
        <f>VLOOKUP(D114, Data_Validation!$B$3:$C$133, 2, FALSE)</f>
        <v>Travel</v>
      </c>
    </row>
    <row r="115" spans="2:5" x14ac:dyDescent="0.25">
      <c r="B115" s="14">
        <v>45304</v>
      </c>
      <c r="C115" s="15">
        <v>2</v>
      </c>
      <c r="D115" s="13" t="s">
        <v>40</v>
      </c>
      <c r="E115" s="13" t="str">
        <f>VLOOKUP(D115, Data_Validation!$B$3:$C$133, 2, FALSE)</f>
        <v>Transport</v>
      </c>
    </row>
    <row r="116" spans="2:5" x14ac:dyDescent="0.25">
      <c r="B116" s="14">
        <v>45305</v>
      </c>
      <c r="C116" s="15">
        <v>26.98</v>
      </c>
      <c r="D116" s="13" t="s">
        <v>18</v>
      </c>
      <c r="E116" s="13" t="str">
        <f>VLOOKUP(D116, Data_Validation!$B$3:$C$133, 2, FALSE)</f>
        <v>Medical</v>
      </c>
    </row>
    <row r="117" spans="2:5" x14ac:dyDescent="0.25">
      <c r="B117" s="14">
        <v>45305</v>
      </c>
      <c r="C117" s="15">
        <v>11.76</v>
      </c>
      <c r="D117" s="13" t="s">
        <v>12</v>
      </c>
      <c r="E117" s="13" t="str">
        <f>VLOOKUP(D117, Data_Validation!$B$3:$C$133, 2, FALSE)</f>
        <v>Living Expenses</v>
      </c>
    </row>
    <row r="118" spans="2:5" x14ac:dyDescent="0.25">
      <c r="B118" s="14">
        <v>45305</v>
      </c>
      <c r="C118" s="15">
        <v>53.19</v>
      </c>
      <c r="D118" s="13" t="s">
        <v>12</v>
      </c>
      <c r="E118" s="13" t="str">
        <f>VLOOKUP(D118, Data_Validation!$B$3:$C$133, 2, FALSE)</f>
        <v>Living Expenses</v>
      </c>
    </row>
    <row r="119" spans="2:5" x14ac:dyDescent="0.25">
      <c r="B119" s="14">
        <v>45305</v>
      </c>
      <c r="C119" s="15">
        <v>13.2</v>
      </c>
      <c r="D119" s="13" t="s">
        <v>13</v>
      </c>
      <c r="E119" s="13" t="str">
        <f>VLOOKUP(D119, Data_Validation!$B$3:$C$133, 2, FALSE)</f>
        <v>Transport</v>
      </c>
    </row>
    <row r="120" spans="2:5" x14ac:dyDescent="0.25">
      <c r="B120" s="14">
        <v>45305</v>
      </c>
      <c r="C120" s="15">
        <v>16.23</v>
      </c>
      <c r="D120" s="13" t="s">
        <v>11</v>
      </c>
      <c r="E120" s="13" t="str">
        <f>VLOOKUP(D120, Data_Validation!$B$3:$C$133, 2, FALSE)</f>
        <v>Subscriptions</v>
      </c>
    </row>
    <row r="121" spans="2:5" x14ac:dyDescent="0.25">
      <c r="B121" s="14">
        <v>45305</v>
      </c>
      <c r="C121" s="15">
        <v>4.8499999999999996</v>
      </c>
      <c r="D121" s="13" t="s">
        <v>6</v>
      </c>
      <c r="E121" s="13" t="str">
        <f>VLOOKUP(D121, Data_Validation!$B$3:$C$133, 2, FALSE)</f>
        <v>Home</v>
      </c>
    </row>
    <row r="122" spans="2:5" x14ac:dyDescent="0.25">
      <c r="B122" s="14">
        <v>45305</v>
      </c>
      <c r="C122" s="15">
        <v>29.99</v>
      </c>
      <c r="D122" s="13" t="s">
        <v>11</v>
      </c>
      <c r="E122" s="13" t="str">
        <f>VLOOKUP(D122, Data_Validation!$B$3:$C$133, 2, FALSE)</f>
        <v>Subscriptions</v>
      </c>
    </row>
    <row r="123" spans="2:5" x14ac:dyDescent="0.25">
      <c r="B123" s="14">
        <v>45305</v>
      </c>
      <c r="C123" s="15">
        <v>-1.32</v>
      </c>
      <c r="D123" s="13" t="s">
        <v>97</v>
      </c>
      <c r="E123" s="13" t="str">
        <f>VLOOKUP(D123, Data_Validation!$B$3:$C$133, 2, FALSE)</f>
        <v>Travel</v>
      </c>
    </row>
    <row r="124" spans="2:5" x14ac:dyDescent="0.25">
      <c r="B124" s="14">
        <v>45305</v>
      </c>
      <c r="C124" s="15">
        <v>-6.51</v>
      </c>
      <c r="D124" s="13" t="s">
        <v>97</v>
      </c>
      <c r="E124" s="13" t="str">
        <f>VLOOKUP(D124, Data_Validation!$B$3:$C$133, 2, FALSE)</f>
        <v>Travel</v>
      </c>
    </row>
    <row r="125" spans="2:5" x14ac:dyDescent="0.25">
      <c r="B125" s="14">
        <v>45305</v>
      </c>
      <c r="C125" s="15">
        <v>-15.99</v>
      </c>
      <c r="D125" s="13" t="s">
        <v>97</v>
      </c>
      <c r="E125" s="13" t="str">
        <f>VLOOKUP(D125, Data_Validation!$B$3:$C$133, 2, FALSE)</f>
        <v>Travel</v>
      </c>
    </row>
    <row r="126" spans="2:5" x14ac:dyDescent="0.25">
      <c r="B126" s="14">
        <v>45305</v>
      </c>
      <c r="C126" s="15">
        <v>186.34</v>
      </c>
      <c r="D126" s="13" t="s">
        <v>35</v>
      </c>
      <c r="E126" s="13" t="str">
        <f>VLOOKUP(D126, Data_Validation!$B$3:$C$133, 2, FALSE)</f>
        <v>Living Expenses</v>
      </c>
    </row>
    <row r="127" spans="2:5" x14ac:dyDescent="0.25">
      <c r="B127" s="14">
        <v>45305</v>
      </c>
      <c r="C127" s="15">
        <v>4.0599999999999996</v>
      </c>
      <c r="D127" s="13" t="s">
        <v>33</v>
      </c>
      <c r="E127" s="13" t="str">
        <f>VLOOKUP(D127, Data_Validation!$B$3:$C$133, 2, FALSE)</f>
        <v>Home</v>
      </c>
    </row>
    <row r="128" spans="2:5" x14ac:dyDescent="0.25">
      <c r="B128" s="14">
        <v>45305</v>
      </c>
      <c r="C128" s="15">
        <v>91.22</v>
      </c>
      <c r="D128" s="13" t="s">
        <v>35</v>
      </c>
      <c r="E128" s="13" t="str">
        <f>VLOOKUP(D128, Data_Validation!$B$3:$C$133, 2, FALSE)</f>
        <v>Living Expenses</v>
      </c>
    </row>
    <row r="129" spans="2:5" x14ac:dyDescent="0.25">
      <c r="B129" s="14">
        <v>45305</v>
      </c>
      <c r="C129" s="15">
        <v>104.32</v>
      </c>
      <c r="D129" s="13" t="s">
        <v>12</v>
      </c>
      <c r="E129" s="13" t="str">
        <f>VLOOKUP(D129, Data_Validation!$B$3:$C$133, 2, FALSE)</f>
        <v>Living Expenses</v>
      </c>
    </row>
    <row r="130" spans="2:5" x14ac:dyDescent="0.25">
      <c r="B130" s="14">
        <v>45306</v>
      </c>
      <c r="C130" s="15">
        <v>9.73</v>
      </c>
      <c r="D130" s="13" t="s">
        <v>6</v>
      </c>
      <c r="E130" s="13" t="str">
        <f>VLOOKUP(D130, Data_Validation!$B$3:$C$133, 2, FALSE)</f>
        <v>Home</v>
      </c>
    </row>
    <row r="131" spans="2:5" x14ac:dyDescent="0.25">
      <c r="B131" s="14">
        <v>45306</v>
      </c>
      <c r="C131" s="15">
        <v>40.57</v>
      </c>
      <c r="D131" s="13" t="s">
        <v>58</v>
      </c>
      <c r="E131" s="13" t="str">
        <f>VLOOKUP(D131, Data_Validation!$B$3:$C$133, 2, FALSE)</f>
        <v>Tech</v>
      </c>
    </row>
    <row r="132" spans="2:5" x14ac:dyDescent="0.25">
      <c r="B132" s="14">
        <v>45307</v>
      </c>
      <c r="C132" s="15">
        <v>17.3</v>
      </c>
      <c r="D132" s="13" t="s">
        <v>15</v>
      </c>
      <c r="E132" s="13" t="str">
        <f>VLOOKUP(D132, Data_Validation!$B$3:$C$133, 2, FALSE)</f>
        <v>Health</v>
      </c>
    </row>
    <row r="133" spans="2:5" x14ac:dyDescent="0.25">
      <c r="B133" s="14">
        <v>45307</v>
      </c>
      <c r="C133" s="15">
        <v>-9.16</v>
      </c>
      <c r="D133" s="13" t="s">
        <v>97</v>
      </c>
      <c r="E133" s="13" t="str">
        <f>VLOOKUP(D133, Data_Validation!$B$3:$C$133, 2, FALSE)</f>
        <v>Travel</v>
      </c>
    </row>
    <row r="134" spans="2:5" x14ac:dyDescent="0.25">
      <c r="B134" s="14">
        <v>45308</v>
      </c>
      <c r="C134" s="15">
        <v>31.38</v>
      </c>
      <c r="D134" s="13" t="s">
        <v>9</v>
      </c>
      <c r="E134" s="13" t="str">
        <f>VLOOKUP(D134, Data_Validation!$B$3:$C$133, 2, FALSE)</f>
        <v>Discretionary</v>
      </c>
    </row>
    <row r="135" spans="2:5" x14ac:dyDescent="0.25">
      <c r="B135" s="14">
        <v>45309</v>
      </c>
      <c r="C135" s="15">
        <v>3.52</v>
      </c>
      <c r="D135" s="13" t="s">
        <v>31</v>
      </c>
      <c r="E135" s="13" t="str">
        <f>VLOOKUP(D135, Data_Validation!$B$3:$C$133, 2, FALSE)</f>
        <v>Dining Out</v>
      </c>
    </row>
    <row r="136" spans="2:5" x14ac:dyDescent="0.25">
      <c r="B136" s="14">
        <v>45309</v>
      </c>
      <c r="C136" s="15">
        <v>3.52</v>
      </c>
      <c r="D136" s="13" t="s">
        <v>31</v>
      </c>
      <c r="E136" s="13" t="str">
        <f>VLOOKUP(D136, Data_Validation!$B$3:$C$133, 2, FALSE)</f>
        <v>Dining Out</v>
      </c>
    </row>
    <row r="137" spans="2:5" x14ac:dyDescent="0.25">
      <c r="B137" s="14">
        <v>45310</v>
      </c>
      <c r="C137" s="15">
        <v>100</v>
      </c>
      <c r="D137" s="13" t="s">
        <v>34</v>
      </c>
      <c r="E137" s="13" t="str">
        <f>VLOOKUP(D137, Data_Validation!$B$3:$C$133, 2, FALSE)</f>
        <v>Venezuela</v>
      </c>
    </row>
    <row r="138" spans="2:5" x14ac:dyDescent="0.25">
      <c r="B138" s="14">
        <v>45310</v>
      </c>
      <c r="C138" s="15">
        <v>48.71</v>
      </c>
      <c r="D138" s="13" t="s">
        <v>16</v>
      </c>
      <c r="E138" s="13" t="str">
        <f>VLOOKUP(D138, Data_Validation!$B$3:$C$133, 2, FALSE)</f>
        <v>Discretionary</v>
      </c>
    </row>
    <row r="139" spans="2:5" x14ac:dyDescent="0.25">
      <c r="B139" s="14">
        <v>45310</v>
      </c>
      <c r="C139" s="15">
        <v>55</v>
      </c>
      <c r="D139" s="13" t="s">
        <v>23</v>
      </c>
      <c r="E139" s="13" t="str">
        <f>VLOOKUP(D139, Data_Validation!$B$3:$C$133, 2, FALSE)</f>
        <v>Medical</v>
      </c>
    </row>
    <row r="140" spans="2:5" x14ac:dyDescent="0.25">
      <c r="B140" s="14">
        <v>45310</v>
      </c>
      <c r="C140" s="15">
        <v>55</v>
      </c>
      <c r="D140" s="13" t="s">
        <v>23</v>
      </c>
      <c r="E140" s="13" t="str">
        <f>VLOOKUP(D140, Data_Validation!$B$3:$C$133, 2, FALSE)</f>
        <v>Medical</v>
      </c>
    </row>
    <row r="141" spans="2:5" x14ac:dyDescent="0.25">
      <c r="B141" s="14">
        <v>45310</v>
      </c>
      <c r="C141" s="15">
        <v>25.97</v>
      </c>
      <c r="D141" s="13" t="s">
        <v>24</v>
      </c>
      <c r="E141" s="13" t="str">
        <f>VLOOKUP(D141, Data_Validation!$B$3:$C$133, 2, FALSE)</f>
        <v>Home</v>
      </c>
    </row>
    <row r="142" spans="2:5" x14ac:dyDescent="0.25">
      <c r="B142" s="14">
        <v>45311</v>
      </c>
      <c r="C142" s="15">
        <v>5.31</v>
      </c>
      <c r="D142" s="13" t="s">
        <v>6</v>
      </c>
      <c r="E142" s="13" t="str">
        <f>VLOOKUP(D142, Data_Validation!$B$3:$C$133, 2, FALSE)</f>
        <v>Home</v>
      </c>
    </row>
    <row r="143" spans="2:5" x14ac:dyDescent="0.25">
      <c r="B143" s="14">
        <v>45311</v>
      </c>
      <c r="C143" s="15">
        <v>302.06</v>
      </c>
      <c r="D143" s="13" t="s">
        <v>12</v>
      </c>
      <c r="E143" s="13" t="str">
        <f>VLOOKUP(D143, Data_Validation!$B$3:$C$133, 2, FALSE)</f>
        <v>Living Expenses</v>
      </c>
    </row>
    <row r="144" spans="2:5" x14ac:dyDescent="0.25">
      <c r="B144" s="14">
        <v>45312</v>
      </c>
      <c r="C144" s="15">
        <v>189.23</v>
      </c>
      <c r="D144" s="13" t="s">
        <v>9</v>
      </c>
      <c r="E144" s="13" t="str">
        <f>VLOOKUP(D144, Data_Validation!$B$3:$C$133, 2, FALSE)</f>
        <v>Discretionary</v>
      </c>
    </row>
    <row r="145" spans="2:5" x14ac:dyDescent="0.25">
      <c r="B145" s="14">
        <v>45313</v>
      </c>
      <c r="C145" s="15">
        <v>10.81</v>
      </c>
      <c r="D145" s="13" t="s">
        <v>41</v>
      </c>
      <c r="E145" s="13" t="str">
        <f>VLOOKUP(D145, Data_Validation!$B$3:$C$133, 2, FALSE)</f>
        <v>Tech</v>
      </c>
    </row>
    <row r="146" spans="2:5" x14ac:dyDescent="0.25">
      <c r="B146" s="14">
        <v>45313</v>
      </c>
      <c r="C146" s="15">
        <v>65</v>
      </c>
      <c r="D146" s="13" t="s">
        <v>20</v>
      </c>
      <c r="E146" s="13" t="str">
        <f>VLOOKUP(D146, Data_Validation!$B$3:$C$133, 2, FALSE)</f>
        <v>Beauty</v>
      </c>
    </row>
    <row r="147" spans="2:5" x14ac:dyDescent="0.25">
      <c r="B147" s="14">
        <v>45313</v>
      </c>
      <c r="C147" s="15">
        <v>15.11</v>
      </c>
      <c r="D147" s="13" t="s">
        <v>14</v>
      </c>
      <c r="E147" s="13" t="str">
        <f>VLOOKUP(D147, Data_Validation!$B$3:$C$133, 2, FALSE)</f>
        <v>Dogs</v>
      </c>
    </row>
    <row r="148" spans="2:5" x14ac:dyDescent="0.25">
      <c r="B148" s="14">
        <v>45313</v>
      </c>
      <c r="C148" s="15">
        <v>88.76</v>
      </c>
      <c r="D148" s="13" t="s">
        <v>15</v>
      </c>
      <c r="E148" s="13" t="str">
        <f>VLOOKUP(D148, Data_Validation!$B$3:$C$133, 2, FALSE)</f>
        <v>Health</v>
      </c>
    </row>
    <row r="149" spans="2:5" x14ac:dyDescent="0.25">
      <c r="B149" s="14">
        <v>45313</v>
      </c>
      <c r="C149" s="15">
        <v>25.92</v>
      </c>
      <c r="D149" s="13" t="s">
        <v>33</v>
      </c>
      <c r="E149" s="13" t="str">
        <f>VLOOKUP(D149, Data_Validation!$B$3:$C$133, 2, FALSE)</f>
        <v>Home</v>
      </c>
    </row>
    <row r="150" spans="2:5" x14ac:dyDescent="0.25">
      <c r="B150" s="14">
        <v>45313</v>
      </c>
      <c r="C150" s="15">
        <v>36.18</v>
      </c>
      <c r="D150" s="13" t="s">
        <v>18</v>
      </c>
      <c r="E150" s="13" t="str">
        <f>VLOOKUP(D150, Data_Validation!$B$3:$C$133, 2, FALSE)</f>
        <v>Medical</v>
      </c>
    </row>
    <row r="151" spans="2:5" x14ac:dyDescent="0.25">
      <c r="B151" s="14">
        <v>45313</v>
      </c>
      <c r="C151" s="15">
        <v>6.46</v>
      </c>
      <c r="D151" s="13" t="s">
        <v>33</v>
      </c>
      <c r="E151" s="13" t="str">
        <f>VLOOKUP(D151, Data_Validation!$B$3:$C$133, 2, FALSE)</f>
        <v>Home</v>
      </c>
    </row>
    <row r="152" spans="2:5" x14ac:dyDescent="0.25">
      <c r="B152" s="14">
        <v>45313</v>
      </c>
      <c r="C152" s="15">
        <v>70.84</v>
      </c>
      <c r="D152" s="13" t="s">
        <v>19</v>
      </c>
      <c r="E152" s="13" t="str">
        <f>VLOOKUP(D152, Data_Validation!$B$3:$C$133, 2, FALSE)</f>
        <v>Dogs</v>
      </c>
    </row>
    <row r="153" spans="2:5" x14ac:dyDescent="0.25">
      <c r="B153" s="14">
        <v>45313</v>
      </c>
      <c r="C153" s="15">
        <v>64.59</v>
      </c>
      <c r="D153" s="13" t="s">
        <v>19</v>
      </c>
      <c r="E153" s="13" t="str">
        <f>VLOOKUP(D153, Data_Validation!$B$3:$C$133, 2, FALSE)</f>
        <v>Dogs</v>
      </c>
    </row>
    <row r="154" spans="2:5" x14ac:dyDescent="0.25">
      <c r="B154" s="14">
        <v>45313</v>
      </c>
      <c r="C154" s="15">
        <v>48.7</v>
      </c>
      <c r="D154" s="13" t="s">
        <v>15</v>
      </c>
      <c r="E154" s="13" t="str">
        <f>VLOOKUP(D154, Data_Validation!$B$3:$C$133, 2, FALSE)</f>
        <v>Health</v>
      </c>
    </row>
    <row r="155" spans="2:5" x14ac:dyDescent="0.25">
      <c r="B155" s="14">
        <v>45313</v>
      </c>
      <c r="C155" s="15">
        <v>74.02</v>
      </c>
      <c r="D155" s="13" t="s">
        <v>42</v>
      </c>
      <c r="E155" s="13" t="str">
        <f>VLOOKUP(D155, Data_Validation!$B$3:$C$133, 2, FALSE)</f>
        <v>Dogs</v>
      </c>
    </row>
    <row r="156" spans="2:5" x14ac:dyDescent="0.25">
      <c r="B156" s="14">
        <v>45313</v>
      </c>
      <c r="C156" s="15">
        <v>20.56</v>
      </c>
      <c r="D156" s="13" t="s">
        <v>12</v>
      </c>
      <c r="E156" s="13" t="str">
        <f>VLOOKUP(D156, Data_Validation!$B$3:$C$133, 2, FALSE)</f>
        <v>Living Expenses</v>
      </c>
    </row>
    <row r="157" spans="2:5" x14ac:dyDescent="0.25">
      <c r="B157" s="14">
        <v>45313</v>
      </c>
      <c r="C157" s="15">
        <v>34.85</v>
      </c>
      <c r="D157" s="13" t="s">
        <v>12</v>
      </c>
      <c r="E157" s="13" t="str">
        <f>VLOOKUP(D157, Data_Validation!$B$3:$C$133, 2, FALSE)</f>
        <v>Living Expenses</v>
      </c>
    </row>
    <row r="158" spans="2:5" x14ac:dyDescent="0.25">
      <c r="B158" s="14">
        <v>45314</v>
      </c>
      <c r="C158" s="15">
        <v>49.15</v>
      </c>
      <c r="D158" s="13" t="s">
        <v>12</v>
      </c>
      <c r="E158" s="13" t="str">
        <f>VLOOKUP(D158, Data_Validation!$B$3:$C$133, 2, FALSE)</f>
        <v>Living Expenses</v>
      </c>
    </row>
    <row r="159" spans="2:5" x14ac:dyDescent="0.25">
      <c r="B159" s="14">
        <v>45314</v>
      </c>
      <c r="C159" s="15">
        <v>34.39</v>
      </c>
      <c r="D159" s="13" t="s">
        <v>8</v>
      </c>
      <c r="E159" s="13" t="str">
        <f>VLOOKUP(D159, Data_Validation!$B$3:$C$133, 2, FALSE)</f>
        <v>Dogs</v>
      </c>
    </row>
    <row r="160" spans="2:5" x14ac:dyDescent="0.25">
      <c r="B160" s="14">
        <v>45314</v>
      </c>
      <c r="C160" s="15">
        <v>2.59</v>
      </c>
      <c r="D160" s="13" t="s">
        <v>15</v>
      </c>
      <c r="E160" s="13" t="str">
        <f>VLOOKUP(D160, Data_Validation!$B$3:$C$133, 2, FALSE)</f>
        <v>Health</v>
      </c>
    </row>
    <row r="161" spans="2:5" x14ac:dyDescent="0.25">
      <c r="B161" s="14">
        <v>45314</v>
      </c>
      <c r="C161" s="15">
        <v>71.989999999999995</v>
      </c>
      <c r="D161" s="13" t="s">
        <v>42</v>
      </c>
      <c r="E161" s="13" t="str">
        <f>VLOOKUP(D161, Data_Validation!$B$3:$C$133, 2, FALSE)</f>
        <v>Dogs</v>
      </c>
    </row>
    <row r="162" spans="2:5" x14ac:dyDescent="0.25">
      <c r="B162" s="14">
        <v>45314</v>
      </c>
      <c r="C162" s="15">
        <v>123.03</v>
      </c>
      <c r="D162" s="13" t="s">
        <v>17</v>
      </c>
      <c r="E162" s="13" t="str">
        <f>VLOOKUP(D162, Data_Validation!$B$3:$C$133, 2, FALSE)</f>
        <v>Living Expenses</v>
      </c>
    </row>
    <row r="163" spans="2:5" x14ac:dyDescent="0.25">
      <c r="B163" s="14">
        <v>45315</v>
      </c>
      <c r="C163" s="15">
        <v>6.48</v>
      </c>
      <c r="D163" s="13" t="s">
        <v>11</v>
      </c>
      <c r="E163" s="13" t="str">
        <f>VLOOKUP(D163, Data_Validation!$B$3:$C$133, 2, FALSE)</f>
        <v>Subscriptions</v>
      </c>
    </row>
    <row r="164" spans="2:5" x14ac:dyDescent="0.25">
      <c r="B164" s="14">
        <v>45315</v>
      </c>
      <c r="C164" s="15">
        <v>8.5</v>
      </c>
      <c r="D164" s="13" t="s">
        <v>79</v>
      </c>
      <c r="E164" s="13" t="str">
        <f>VLOOKUP(D164, Data_Validation!$B$3:$C$133, 2, FALSE)</f>
        <v>Beauty</v>
      </c>
    </row>
    <row r="165" spans="2:5" x14ac:dyDescent="0.25">
      <c r="B165" s="14">
        <v>45316</v>
      </c>
      <c r="C165" s="15">
        <v>20</v>
      </c>
      <c r="D165" s="13" t="s">
        <v>17</v>
      </c>
      <c r="E165" s="13" t="str">
        <f>VLOOKUP(D165, Data_Validation!$B$3:$C$133, 2, FALSE)</f>
        <v>Living Expenses</v>
      </c>
    </row>
    <row r="166" spans="2:5" x14ac:dyDescent="0.25">
      <c r="B166" s="14">
        <v>45316</v>
      </c>
      <c r="C166" s="15">
        <v>218.36</v>
      </c>
      <c r="D166" s="13" t="s">
        <v>23</v>
      </c>
      <c r="E166" s="13" t="str">
        <f>VLOOKUP(D166, Data_Validation!$B$3:$C$133, 2, FALSE)</f>
        <v>Medical</v>
      </c>
    </row>
    <row r="167" spans="2:5" x14ac:dyDescent="0.25">
      <c r="B167" s="14">
        <v>45316</v>
      </c>
      <c r="C167" s="15">
        <v>24.35</v>
      </c>
      <c r="D167" s="13" t="s">
        <v>9</v>
      </c>
      <c r="E167" s="13" t="str">
        <f>VLOOKUP(D167, Data_Validation!$B$3:$C$133, 2, FALSE)</f>
        <v>Discretionary</v>
      </c>
    </row>
    <row r="168" spans="2:5" x14ac:dyDescent="0.25">
      <c r="B168" s="14">
        <v>45316</v>
      </c>
      <c r="C168" s="15">
        <v>9.3800000000000008</v>
      </c>
      <c r="D168" s="13" t="s">
        <v>12</v>
      </c>
      <c r="E168" s="13" t="str">
        <f>VLOOKUP(D168, Data_Validation!$B$3:$C$133, 2, FALSE)</f>
        <v>Living Expenses</v>
      </c>
    </row>
    <row r="169" spans="2:5" x14ac:dyDescent="0.25">
      <c r="B169" s="14">
        <v>45317</v>
      </c>
      <c r="C169" s="15">
        <v>69.349999999999994</v>
      </c>
      <c r="D169" s="13" t="s">
        <v>12</v>
      </c>
      <c r="E169" s="13" t="str">
        <f>VLOOKUP(D169, Data_Validation!$B$3:$C$133, 2, FALSE)</f>
        <v>Living Expenses</v>
      </c>
    </row>
    <row r="170" spans="2:5" x14ac:dyDescent="0.25">
      <c r="B170" s="14">
        <v>45317</v>
      </c>
      <c r="C170" s="15">
        <v>27.49</v>
      </c>
      <c r="D170" s="13" t="s">
        <v>15</v>
      </c>
      <c r="E170" s="13" t="str">
        <f>VLOOKUP(D170, Data_Validation!$B$3:$C$133, 2, FALSE)</f>
        <v>Health</v>
      </c>
    </row>
    <row r="171" spans="2:5" x14ac:dyDescent="0.25">
      <c r="B171" s="14">
        <v>45317</v>
      </c>
      <c r="C171" s="15">
        <v>27.05</v>
      </c>
      <c r="D171" s="13" t="s">
        <v>24</v>
      </c>
      <c r="E171" s="13" t="str">
        <f>VLOOKUP(D171, Data_Validation!$B$3:$C$133, 2, FALSE)</f>
        <v>Home</v>
      </c>
    </row>
    <row r="172" spans="2:5" x14ac:dyDescent="0.25">
      <c r="B172" s="14">
        <v>45318</v>
      </c>
      <c r="C172" s="15">
        <v>22.73</v>
      </c>
      <c r="D172" s="13" t="s">
        <v>13</v>
      </c>
      <c r="E172" s="13" t="str">
        <f>VLOOKUP(D172, Data_Validation!$B$3:$C$133, 2, FALSE)</f>
        <v>Transport</v>
      </c>
    </row>
    <row r="173" spans="2:5" x14ac:dyDescent="0.25">
      <c r="B173" s="14">
        <v>45318</v>
      </c>
      <c r="C173" s="15">
        <v>10</v>
      </c>
      <c r="D173" s="13" t="s">
        <v>35</v>
      </c>
      <c r="E173" s="13" t="str">
        <f>VLOOKUP(D173, Data_Validation!$B$3:$C$133, 2, FALSE)</f>
        <v>Living Expenses</v>
      </c>
    </row>
    <row r="174" spans="2:5" x14ac:dyDescent="0.25">
      <c r="B174" s="14">
        <v>45318</v>
      </c>
      <c r="C174" s="15">
        <v>146.46</v>
      </c>
      <c r="D174" s="13" t="s">
        <v>35</v>
      </c>
      <c r="E174" s="13" t="str">
        <f>VLOOKUP(D174, Data_Validation!$B$3:$C$133, 2, FALSE)</f>
        <v>Living Expenses</v>
      </c>
    </row>
    <row r="175" spans="2:5" x14ac:dyDescent="0.25">
      <c r="B175" s="14">
        <v>45318</v>
      </c>
      <c r="C175" s="15">
        <v>156.69</v>
      </c>
      <c r="D175" s="13" t="s">
        <v>35</v>
      </c>
      <c r="E175" s="13" t="str">
        <f>VLOOKUP(D175, Data_Validation!$B$3:$C$133, 2, FALSE)</f>
        <v>Living Expenses</v>
      </c>
    </row>
    <row r="176" spans="2:5" x14ac:dyDescent="0.25">
      <c r="B176" s="14">
        <v>45320</v>
      </c>
      <c r="C176" s="15">
        <v>17.309999999999999</v>
      </c>
      <c r="D176" s="13" t="s">
        <v>24</v>
      </c>
      <c r="E176" s="13" t="str">
        <f>VLOOKUP(D176, Data_Validation!$B$3:$C$133, 2, FALSE)</f>
        <v>Home</v>
      </c>
    </row>
    <row r="177" spans="2:5" x14ac:dyDescent="0.25">
      <c r="B177" s="14">
        <v>45320</v>
      </c>
      <c r="C177" s="15">
        <v>80.62</v>
      </c>
      <c r="D177" s="13" t="s">
        <v>32</v>
      </c>
      <c r="E177" s="13" t="str">
        <f>VLOOKUP(D177, Data_Validation!$B$3:$C$133, 2, FALSE)</f>
        <v>Dining Out</v>
      </c>
    </row>
    <row r="178" spans="2:5" x14ac:dyDescent="0.25">
      <c r="B178" s="14">
        <v>45320</v>
      </c>
      <c r="C178" s="15">
        <v>6.48</v>
      </c>
      <c r="D178" s="13" t="s">
        <v>11</v>
      </c>
      <c r="E178" s="13" t="str">
        <f>VLOOKUP(D178, Data_Validation!$B$3:$C$133, 2, FALSE)</f>
        <v>Subscriptions</v>
      </c>
    </row>
    <row r="179" spans="2:5" x14ac:dyDescent="0.25">
      <c r="B179" s="14">
        <v>45320</v>
      </c>
      <c r="C179" s="15">
        <v>15</v>
      </c>
      <c r="D179" s="13" t="s">
        <v>15</v>
      </c>
      <c r="E179" s="13" t="str">
        <f>VLOOKUP(D179, Data_Validation!$B$3:$C$133, 2, FALSE)</f>
        <v>Health</v>
      </c>
    </row>
    <row r="180" spans="2:5" x14ac:dyDescent="0.25">
      <c r="B180" s="14">
        <v>45320</v>
      </c>
      <c r="C180" s="15">
        <v>16.170000000000002</v>
      </c>
      <c r="D180" s="13" t="s">
        <v>12</v>
      </c>
      <c r="E180" s="13" t="str">
        <f>VLOOKUP(D180, Data_Validation!$B$3:$C$133, 2, FALSE)</f>
        <v>Living Expenses</v>
      </c>
    </row>
    <row r="181" spans="2:5" x14ac:dyDescent="0.25">
      <c r="B181" s="14">
        <v>45320</v>
      </c>
      <c r="C181" s="15">
        <v>373.11</v>
      </c>
      <c r="D181" s="13" t="s">
        <v>12</v>
      </c>
      <c r="E181" s="13" t="str">
        <f>VLOOKUP(D181, Data_Validation!$B$3:$C$133, 2, FALSE)</f>
        <v>Living Expenses</v>
      </c>
    </row>
    <row r="182" spans="2:5" x14ac:dyDescent="0.25">
      <c r="B182" s="14">
        <v>45320</v>
      </c>
      <c r="C182" s="15">
        <v>71.989999999999995</v>
      </c>
      <c r="D182" s="13" t="s">
        <v>42</v>
      </c>
      <c r="E182" s="13" t="str">
        <f>VLOOKUP(D182, Data_Validation!$B$3:$C$133, 2, FALSE)</f>
        <v>Dogs</v>
      </c>
    </row>
    <row r="183" spans="2:5" x14ac:dyDescent="0.25">
      <c r="B183" s="14">
        <v>45320</v>
      </c>
      <c r="C183" s="15">
        <v>-20.56</v>
      </c>
      <c r="D183" s="13" t="s">
        <v>12</v>
      </c>
      <c r="E183" s="13" t="str">
        <f>VLOOKUP(D183, Data_Validation!$B$3:$C$133, 2, FALSE)</f>
        <v>Living Expenses</v>
      </c>
    </row>
    <row r="184" spans="2:5" x14ac:dyDescent="0.25">
      <c r="B184" s="14">
        <v>45320</v>
      </c>
      <c r="C184" s="15">
        <v>-21.59</v>
      </c>
      <c r="D184" s="13" t="s">
        <v>12</v>
      </c>
      <c r="E184" s="13" t="str">
        <f>VLOOKUP(D184, Data_Validation!$B$3:$C$133, 2, FALSE)</f>
        <v>Living Expenses</v>
      </c>
    </row>
    <row r="185" spans="2:5" x14ac:dyDescent="0.25">
      <c r="B185" s="14">
        <v>45320</v>
      </c>
      <c r="C185" s="15">
        <v>-22.72</v>
      </c>
      <c r="D185" s="13" t="s">
        <v>12</v>
      </c>
      <c r="E185" s="13" t="str">
        <f>VLOOKUP(D185, Data_Validation!$B$3:$C$133, 2, FALSE)</f>
        <v>Living Expenses</v>
      </c>
    </row>
    <row r="186" spans="2:5" x14ac:dyDescent="0.25">
      <c r="B186" s="14">
        <v>45321</v>
      </c>
      <c r="C186" s="15">
        <v>6.77</v>
      </c>
      <c r="D186" s="13" t="s">
        <v>31</v>
      </c>
      <c r="E186" s="13" t="str">
        <f>VLOOKUP(D186, Data_Validation!$B$3:$C$133, 2, FALSE)</f>
        <v>Dining Out</v>
      </c>
    </row>
    <row r="187" spans="2:5" x14ac:dyDescent="0.25">
      <c r="B187" s="14">
        <v>45321</v>
      </c>
      <c r="C187" s="15">
        <v>-71.989999999999995</v>
      </c>
      <c r="D187" s="13" t="s">
        <v>42</v>
      </c>
      <c r="E187" s="13" t="str">
        <f>VLOOKUP(D187, Data_Validation!$B$3:$C$133, 2, FALSE)</f>
        <v>Dogs</v>
      </c>
    </row>
    <row r="188" spans="2:5" x14ac:dyDescent="0.25">
      <c r="B188" s="14">
        <v>45321</v>
      </c>
      <c r="C188" s="15">
        <v>-71.989999999999995</v>
      </c>
      <c r="D188" s="13" t="s">
        <v>42</v>
      </c>
      <c r="E188" s="13" t="str">
        <f>VLOOKUP(D188, Data_Validation!$B$3:$C$133, 2, FALSE)</f>
        <v>Dogs</v>
      </c>
    </row>
    <row r="189" spans="2:5" x14ac:dyDescent="0.25">
      <c r="B189" s="14">
        <v>45321</v>
      </c>
      <c r="C189" s="15">
        <v>9.27</v>
      </c>
      <c r="D189" s="13" t="s">
        <v>12</v>
      </c>
      <c r="E189" s="13" t="str">
        <f>VLOOKUP(D189, Data_Validation!$B$3:$C$133, 2, FALSE)</f>
        <v>Living Expenses</v>
      </c>
    </row>
    <row r="190" spans="2:5" x14ac:dyDescent="0.25">
      <c r="B190" s="14">
        <v>45322</v>
      </c>
      <c r="C190" s="15">
        <v>37.869999999999997</v>
      </c>
      <c r="D190" s="13" t="s">
        <v>29</v>
      </c>
      <c r="E190" s="13" t="str">
        <f>VLOOKUP(D190, Data_Validation!$B$3:$C$133, 2, FALSE)</f>
        <v>Discretionary</v>
      </c>
    </row>
    <row r="191" spans="2:5" x14ac:dyDescent="0.25">
      <c r="B191" s="14">
        <v>45322</v>
      </c>
      <c r="C191" s="15">
        <v>15.73</v>
      </c>
      <c r="D191" s="13" t="s">
        <v>79</v>
      </c>
      <c r="E191" s="13" t="str">
        <f>VLOOKUP(D191, Data_Validation!$B$3:$C$133, 2, FALSE)</f>
        <v>Beauty</v>
      </c>
    </row>
    <row r="192" spans="2:5" x14ac:dyDescent="0.25">
      <c r="B192" s="14">
        <v>45322</v>
      </c>
      <c r="C192" s="15">
        <v>12.46</v>
      </c>
      <c r="D192" s="13" t="s">
        <v>12</v>
      </c>
      <c r="E192" s="13" t="str">
        <f>VLOOKUP(D192, Data_Validation!$B$3:$C$133, 2, FALSE)</f>
        <v>Living Expenses</v>
      </c>
    </row>
    <row r="193" spans="2:5" x14ac:dyDescent="0.25">
      <c r="B193" s="14">
        <v>45322</v>
      </c>
      <c r="C193" s="15">
        <v>28.13</v>
      </c>
      <c r="D193" s="13" t="s">
        <v>79</v>
      </c>
      <c r="E193" s="13" t="str">
        <f>VLOOKUP(D193, Data_Validation!$B$3:$C$133, 2, FALSE)</f>
        <v>Beauty</v>
      </c>
    </row>
    <row r="194" spans="2:5" x14ac:dyDescent="0.25">
      <c r="B194" s="14">
        <v>45322</v>
      </c>
      <c r="C194" s="15">
        <v>75.22</v>
      </c>
      <c r="D194" s="13" t="s">
        <v>79</v>
      </c>
      <c r="E194" s="13" t="str">
        <f>VLOOKUP(D194, Data_Validation!$B$3:$C$133, 2, FALSE)</f>
        <v>Beauty</v>
      </c>
    </row>
    <row r="195" spans="2:5" x14ac:dyDescent="0.25">
      <c r="B195" s="14">
        <v>45322</v>
      </c>
      <c r="C195" s="15">
        <v>13.06</v>
      </c>
      <c r="D195" s="13" t="s">
        <v>12</v>
      </c>
      <c r="E195" s="13" t="str">
        <f>VLOOKUP(D195, Data_Validation!$B$3:$C$133, 2, FALSE)</f>
        <v>Living Expenses</v>
      </c>
    </row>
    <row r="196" spans="2:5" x14ac:dyDescent="0.25">
      <c r="B196" s="14">
        <v>45323</v>
      </c>
      <c r="C196" s="15">
        <v>37.869999999999997</v>
      </c>
      <c r="D196" s="13" t="s">
        <v>32</v>
      </c>
      <c r="E196" s="13" t="str">
        <f>VLOOKUP(D196, Data_Validation!$B$3:$C$133, 2, FALSE)</f>
        <v>Dining Out</v>
      </c>
    </row>
    <row r="197" spans="2:5" x14ac:dyDescent="0.25">
      <c r="B197" s="14">
        <v>45323</v>
      </c>
      <c r="C197" s="15">
        <v>75.78</v>
      </c>
      <c r="D197" s="13" t="s">
        <v>10</v>
      </c>
      <c r="E197" s="13" t="str">
        <f>VLOOKUP(D197, Data_Validation!$B$3:$C$133, 2, FALSE)</f>
        <v>Health</v>
      </c>
    </row>
    <row r="198" spans="2:5" x14ac:dyDescent="0.25">
      <c r="B198" s="14">
        <v>45323</v>
      </c>
      <c r="C198" s="15">
        <v>100</v>
      </c>
      <c r="D198" s="13" t="s">
        <v>240</v>
      </c>
      <c r="E198" s="13" t="str">
        <f>VLOOKUP(D198, Data_Validation!$B$3:$C$133, 2, FALSE)</f>
        <v>Debt</v>
      </c>
    </row>
    <row r="199" spans="2:5" x14ac:dyDescent="0.25">
      <c r="B199" s="14">
        <v>45323</v>
      </c>
      <c r="C199" s="15">
        <v>300</v>
      </c>
      <c r="D199" s="13" t="s">
        <v>114</v>
      </c>
      <c r="E199" s="13" t="str">
        <f>VLOOKUP(D199, Data_Validation!$B$3:$C$133, 2, FALSE)</f>
        <v>Debt</v>
      </c>
    </row>
    <row r="200" spans="2:5" x14ac:dyDescent="0.25">
      <c r="B200" s="14">
        <v>45323</v>
      </c>
      <c r="C200" s="15">
        <v>13.06</v>
      </c>
      <c r="D200" s="13" t="s">
        <v>12</v>
      </c>
      <c r="E200" s="13" t="str">
        <f>VLOOKUP(D200, Data_Validation!$B$3:$C$133, 2, FALSE)</f>
        <v>Living Expenses</v>
      </c>
    </row>
    <row r="201" spans="2:5" x14ac:dyDescent="0.25">
      <c r="B201" s="14">
        <v>45323</v>
      </c>
      <c r="C201" s="15">
        <v>2500</v>
      </c>
      <c r="D201" s="13" t="s">
        <v>39</v>
      </c>
      <c r="E201" s="13" t="str">
        <f>VLOOKUP(D201, Data_Validation!$B$3:$C$133, 2, FALSE)</f>
        <v>Living Expenses</v>
      </c>
    </row>
    <row r="202" spans="2:5" x14ac:dyDescent="0.25">
      <c r="B202" s="14">
        <v>45323</v>
      </c>
      <c r="C202" s="15">
        <v>300</v>
      </c>
      <c r="D202" s="13" t="s">
        <v>39</v>
      </c>
      <c r="E202" s="13" t="str">
        <f>VLOOKUP(D202, Data_Validation!$B$3:$C$133, 2, FALSE)</f>
        <v>Living Expenses</v>
      </c>
    </row>
    <row r="203" spans="2:5" x14ac:dyDescent="0.25">
      <c r="B203" s="14">
        <v>45324</v>
      </c>
      <c r="C203" s="15">
        <v>75.78</v>
      </c>
      <c r="D203" s="13" t="s">
        <v>10</v>
      </c>
      <c r="E203" s="13" t="str">
        <f>VLOOKUP(D203, Data_Validation!$B$3:$C$133, 2, FALSE)</f>
        <v>Health</v>
      </c>
    </row>
    <row r="204" spans="2:5" x14ac:dyDescent="0.25">
      <c r="B204" s="14">
        <v>45325</v>
      </c>
      <c r="C204" s="15">
        <v>75.78</v>
      </c>
      <c r="D204" s="13" t="s">
        <v>10</v>
      </c>
      <c r="E204" s="13" t="str">
        <f>VLOOKUP(D204, Data_Validation!$B$3:$C$133, 2, FALSE)</f>
        <v>Health</v>
      </c>
    </row>
    <row r="205" spans="2:5" x14ac:dyDescent="0.25">
      <c r="B205" s="14">
        <v>45325</v>
      </c>
      <c r="C205" s="15">
        <v>6.77</v>
      </c>
      <c r="D205" s="13" t="s">
        <v>31</v>
      </c>
      <c r="E205" s="13" t="str">
        <f>VLOOKUP(D205, Data_Validation!$B$3:$C$133, 2, FALSE)</f>
        <v>Dining Out</v>
      </c>
    </row>
    <row r="206" spans="2:5" x14ac:dyDescent="0.25">
      <c r="B206" s="14">
        <v>45325</v>
      </c>
      <c r="C206" s="15">
        <v>50</v>
      </c>
      <c r="D206" s="13" t="s">
        <v>241</v>
      </c>
      <c r="E206" s="13" t="str">
        <f>VLOOKUP(D206, Data_Validation!$B$3:$C$133, 2, FALSE)</f>
        <v>Travel</v>
      </c>
    </row>
    <row r="207" spans="2:5" x14ac:dyDescent="0.25">
      <c r="B207" s="14">
        <v>45325</v>
      </c>
      <c r="C207" s="15">
        <v>33</v>
      </c>
      <c r="D207" s="13" t="s">
        <v>69</v>
      </c>
      <c r="E207" s="13" t="str">
        <f>VLOOKUP(D207, Data_Validation!$B$3:$C$133, 2, FALSE)</f>
        <v>Government</v>
      </c>
    </row>
    <row r="208" spans="2:5" x14ac:dyDescent="0.25">
      <c r="B208" s="14">
        <v>45326</v>
      </c>
      <c r="C208" s="15">
        <v>37.61</v>
      </c>
      <c r="D208" s="13" t="s">
        <v>9</v>
      </c>
      <c r="E208" s="13" t="str">
        <f>VLOOKUP(D208, Data_Validation!$B$3:$C$133, 2, FALSE)</f>
        <v>Discretionary</v>
      </c>
    </row>
    <row r="209" spans="2:5" x14ac:dyDescent="0.25">
      <c r="B209" s="14">
        <v>45327</v>
      </c>
      <c r="C209" s="15">
        <v>23.61</v>
      </c>
      <c r="D209" s="13" t="s">
        <v>241</v>
      </c>
      <c r="E209" s="13" t="str">
        <f>VLOOKUP(D209, Data_Validation!$B$3:$C$133, 2, FALSE)</f>
        <v>Travel</v>
      </c>
    </row>
    <row r="210" spans="2:5" x14ac:dyDescent="0.25">
      <c r="B210" s="14">
        <v>45327</v>
      </c>
      <c r="C210" s="15">
        <v>18.02</v>
      </c>
      <c r="D210" s="13" t="s">
        <v>241</v>
      </c>
      <c r="E210" s="13" t="str">
        <f>VLOOKUP(D210, Data_Validation!$B$3:$C$133, 2, FALSE)</f>
        <v>Travel</v>
      </c>
    </row>
    <row r="211" spans="2:5" x14ac:dyDescent="0.25">
      <c r="B211" s="14">
        <v>45327</v>
      </c>
      <c r="C211" s="15">
        <v>14.98</v>
      </c>
      <c r="D211" s="13" t="s">
        <v>241</v>
      </c>
      <c r="E211" s="13" t="str">
        <f>VLOOKUP(D211, Data_Validation!$B$3:$C$133, 2, FALSE)</f>
        <v>Travel</v>
      </c>
    </row>
    <row r="212" spans="2:5" x14ac:dyDescent="0.25">
      <c r="B212" s="14">
        <v>45327</v>
      </c>
      <c r="C212" s="15">
        <v>11.13</v>
      </c>
      <c r="D212" s="13" t="s">
        <v>241</v>
      </c>
      <c r="E212" s="13" t="str">
        <f>VLOOKUP(D212, Data_Validation!$B$3:$C$133, 2, FALSE)</f>
        <v>Travel</v>
      </c>
    </row>
    <row r="213" spans="2:5" x14ac:dyDescent="0.25">
      <c r="B213" s="14">
        <v>45327</v>
      </c>
      <c r="C213" s="15">
        <v>5.82</v>
      </c>
      <c r="D213" s="13" t="s">
        <v>241</v>
      </c>
      <c r="E213" s="13" t="str">
        <f>VLOOKUP(D213, Data_Validation!$B$3:$C$133, 2, FALSE)</f>
        <v>Travel</v>
      </c>
    </row>
    <row r="214" spans="2:5" x14ac:dyDescent="0.25">
      <c r="B214" s="14">
        <v>45327</v>
      </c>
      <c r="C214" s="15">
        <v>32.46</v>
      </c>
      <c r="D214" s="13" t="s">
        <v>38</v>
      </c>
      <c r="E214" s="13" t="str">
        <f>VLOOKUP(D214, Data_Validation!$B$3:$C$133, 2, FALSE)</f>
        <v>Living Expenses</v>
      </c>
    </row>
    <row r="215" spans="2:5" x14ac:dyDescent="0.25">
      <c r="B215" s="14">
        <v>45327</v>
      </c>
      <c r="C215" s="15">
        <v>6.44</v>
      </c>
      <c r="D215" s="13" t="s">
        <v>241</v>
      </c>
      <c r="E215" s="13" t="str">
        <f>VLOOKUP(D215, Data_Validation!$B$3:$C$133, 2, FALSE)</f>
        <v>Travel</v>
      </c>
    </row>
    <row r="216" spans="2:5" x14ac:dyDescent="0.25">
      <c r="B216" s="14">
        <v>45327</v>
      </c>
      <c r="C216" s="15">
        <v>10.67</v>
      </c>
      <c r="D216" s="13" t="s">
        <v>241</v>
      </c>
      <c r="E216" s="13" t="str">
        <f>VLOOKUP(D216, Data_Validation!$B$3:$C$133, 2, FALSE)</f>
        <v>Travel</v>
      </c>
    </row>
    <row r="217" spans="2:5" x14ac:dyDescent="0.25">
      <c r="B217" s="14">
        <v>45327</v>
      </c>
      <c r="C217" s="15">
        <v>24.37</v>
      </c>
      <c r="D217" s="13" t="s">
        <v>9</v>
      </c>
      <c r="E217" s="13" t="str">
        <f>VLOOKUP(D217, Data_Validation!$B$3:$C$133, 2, FALSE)</f>
        <v>Discretionary</v>
      </c>
    </row>
    <row r="218" spans="2:5" x14ac:dyDescent="0.25">
      <c r="B218" s="14">
        <v>45327</v>
      </c>
      <c r="C218" s="15">
        <v>72.06</v>
      </c>
      <c r="D218" s="13" t="s">
        <v>17</v>
      </c>
      <c r="E218" s="13" t="str">
        <f>VLOOKUP(D218, Data_Validation!$B$3:$C$133, 2, FALSE)</f>
        <v>Living Expenses</v>
      </c>
    </row>
    <row r="219" spans="2:5" x14ac:dyDescent="0.25">
      <c r="B219" s="14">
        <v>45327</v>
      </c>
      <c r="C219" s="15">
        <v>30.6</v>
      </c>
      <c r="D219" s="13" t="s">
        <v>241</v>
      </c>
      <c r="E219" s="13" t="str">
        <f>VLOOKUP(D219, Data_Validation!$B$3:$C$133, 2, FALSE)</f>
        <v>Travel</v>
      </c>
    </row>
    <row r="220" spans="2:5" x14ac:dyDescent="0.25">
      <c r="B220" s="14">
        <v>45327</v>
      </c>
      <c r="C220" s="15">
        <v>36.58</v>
      </c>
      <c r="D220" s="13" t="s">
        <v>241</v>
      </c>
      <c r="E220" s="13" t="str">
        <f>VLOOKUP(D220, Data_Validation!$B$3:$C$133, 2, FALSE)</f>
        <v>Travel</v>
      </c>
    </row>
    <row r="221" spans="2:5" x14ac:dyDescent="0.25">
      <c r="B221" s="14">
        <v>45327</v>
      </c>
      <c r="C221" s="15">
        <v>38.979999999999997</v>
      </c>
      <c r="D221" s="13" t="s">
        <v>241</v>
      </c>
      <c r="E221" s="13" t="str">
        <f>VLOOKUP(D221, Data_Validation!$B$3:$C$133, 2, FALSE)</f>
        <v>Travel</v>
      </c>
    </row>
    <row r="222" spans="2:5" x14ac:dyDescent="0.25">
      <c r="B222" s="14">
        <v>45328</v>
      </c>
      <c r="C222" s="15">
        <v>21.52</v>
      </c>
      <c r="D222" s="13" t="s">
        <v>241</v>
      </c>
      <c r="E222" s="13" t="str">
        <f>VLOOKUP(D222, Data_Validation!$B$3:$C$133, 2, FALSE)</f>
        <v>Travel</v>
      </c>
    </row>
    <row r="223" spans="2:5" x14ac:dyDescent="0.25">
      <c r="B223" s="14">
        <v>45328</v>
      </c>
      <c r="C223" s="15">
        <v>71.73</v>
      </c>
      <c r="D223" s="13" t="s">
        <v>15</v>
      </c>
      <c r="E223" s="13" t="str">
        <f>VLOOKUP(D223, Data_Validation!$B$3:$C$133, 2, FALSE)</f>
        <v>Health</v>
      </c>
    </row>
    <row r="224" spans="2:5" x14ac:dyDescent="0.25">
      <c r="B224" s="14">
        <v>45328</v>
      </c>
      <c r="C224" s="15">
        <v>38.31</v>
      </c>
      <c r="D224" s="13" t="s">
        <v>241</v>
      </c>
      <c r="E224" s="13" t="str">
        <f>VLOOKUP(D224, Data_Validation!$B$3:$C$133, 2, FALSE)</f>
        <v>Travel</v>
      </c>
    </row>
    <row r="225" spans="2:5" x14ac:dyDescent="0.25">
      <c r="B225" s="14">
        <v>45328</v>
      </c>
      <c r="C225" s="15">
        <v>24.35</v>
      </c>
      <c r="D225" s="13" t="s">
        <v>9</v>
      </c>
      <c r="E225" s="13" t="str">
        <f>VLOOKUP(D225, Data_Validation!$B$3:$C$133, 2, FALSE)</f>
        <v>Discretionary</v>
      </c>
    </row>
    <row r="226" spans="2:5" x14ac:dyDescent="0.25">
      <c r="B226" s="14">
        <v>45328</v>
      </c>
      <c r="C226" s="15">
        <v>53.98</v>
      </c>
      <c r="D226" s="13" t="s">
        <v>95</v>
      </c>
      <c r="E226" s="13" t="str">
        <f>VLOOKUP(D226, Data_Validation!$B$3:$C$133, 2, FALSE)</f>
        <v>Home</v>
      </c>
    </row>
    <row r="227" spans="2:5" x14ac:dyDescent="0.25">
      <c r="B227" s="14">
        <v>45328</v>
      </c>
      <c r="C227" s="15">
        <v>62.29</v>
      </c>
      <c r="D227" s="13" t="s">
        <v>241</v>
      </c>
      <c r="E227" s="13" t="str">
        <f>VLOOKUP(D227, Data_Validation!$B$3:$C$133, 2, FALSE)</f>
        <v>Travel</v>
      </c>
    </row>
    <row r="228" spans="2:5" x14ac:dyDescent="0.25">
      <c r="B228" s="14">
        <v>45328</v>
      </c>
      <c r="C228" s="15">
        <v>16.18</v>
      </c>
      <c r="D228" s="13" t="s">
        <v>11</v>
      </c>
      <c r="E228" s="13" t="str">
        <f>VLOOKUP(D228, Data_Validation!$B$3:$C$133, 2, FALSE)</f>
        <v>Subscriptions</v>
      </c>
    </row>
    <row r="229" spans="2:5" x14ac:dyDescent="0.25">
      <c r="B229" s="14">
        <v>45328</v>
      </c>
      <c r="C229" s="15">
        <v>138.72</v>
      </c>
      <c r="D229" s="13" t="s">
        <v>9</v>
      </c>
      <c r="E229" s="13" t="str">
        <f>VLOOKUP(D229, Data_Validation!$B$3:$C$133, 2, FALSE)</f>
        <v>Discretionary</v>
      </c>
    </row>
    <row r="230" spans="2:5" x14ac:dyDescent="0.25">
      <c r="B230" s="14">
        <v>45329</v>
      </c>
      <c r="C230" s="15">
        <v>42.89</v>
      </c>
      <c r="D230" s="13" t="s">
        <v>11</v>
      </c>
      <c r="E230" s="13" t="str">
        <f>VLOOKUP(D230, Data_Validation!$B$3:$C$133, 2, FALSE)</f>
        <v>Subscriptions</v>
      </c>
    </row>
    <row r="231" spans="2:5" x14ac:dyDescent="0.25">
      <c r="B231" s="14">
        <v>45329</v>
      </c>
      <c r="C231" s="15">
        <v>30.11</v>
      </c>
      <c r="D231" s="13" t="s">
        <v>241</v>
      </c>
      <c r="E231" s="13" t="str">
        <f>VLOOKUP(D231, Data_Validation!$B$3:$C$133, 2, FALSE)</f>
        <v>Travel</v>
      </c>
    </row>
    <row r="232" spans="2:5" x14ac:dyDescent="0.25">
      <c r="B232" s="14">
        <v>45329</v>
      </c>
      <c r="C232" s="15">
        <v>368</v>
      </c>
      <c r="D232" s="13" t="s">
        <v>42</v>
      </c>
      <c r="E232" s="13" t="str">
        <f>VLOOKUP(D232, Data_Validation!$B$3:$C$133, 2, FALSE)</f>
        <v>Dogs</v>
      </c>
    </row>
    <row r="233" spans="2:5" x14ac:dyDescent="0.25">
      <c r="B233" s="14">
        <v>45329</v>
      </c>
      <c r="C233" s="15">
        <v>75.989999999999995</v>
      </c>
      <c r="D233" s="13" t="s">
        <v>9</v>
      </c>
      <c r="E233" s="13" t="str">
        <f>VLOOKUP(D233, Data_Validation!$B$3:$C$133, 2, FALSE)</f>
        <v>Discretionary</v>
      </c>
    </row>
    <row r="234" spans="2:5" x14ac:dyDescent="0.25">
      <c r="B234" s="14">
        <v>45329</v>
      </c>
      <c r="C234" s="15">
        <v>57</v>
      </c>
      <c r="D234" s="13" t="s">
        <v>44</v>
      </c>
      <c r="E234" s="13" t="str">
        <f>VLOOKUP(D234, Data_Validation!$B$3:$C$133, 2, FALSE)</f>
        <v>Tech</v>
      </c>
    </row>
    <row r="235" spans="2:5" x14ac:dyDescent="0.25">
      <c r="B235" s="14">
        <v>45329</v>
      </c>
      <c r="C235" s="15">
        <v>20.57</v>
      </c>
      <c r="D235" s="13" t="s">
        <v>241</v>
      </c>
      <c r="E235" s="13" t="str">
        <f>VLOOKUP(D235, Data_Validation!$B$3:$C$133, 2, FALSE)</f>
        <v>Travel</v>
      </c>
    </row>
    <row r="236" spans="2:5" x14ac:dyDescent="0.25">
      <c r="B236" s="14">
        <v>45330</v>
      </c>
      <c r="C236" s="15">
        <v>285.41000000000003</v>
      </c>
      <c r="D236" s="13" t="s">
        <v>37</v>
      </c>
      <c r="E236" s="13" t="str">
        <f>VLOOKUP(D236, Data_Validation!$B$3:$C$133, 2, FALSE)</f>
        <v>Debt</v>
      </c>
    </row>
    <row r="237" spans="2:5" x14ac:dyDescent="0.25">
      <c r="B237" s="14">
        <v>45330</v>
      </c>
      <c r="C237" s="15">
        <v>28.18</v>
      </c>
      <c r="D237" s="13" t="s">
        <v>13</v>
      </c>
      <c r="E237" s="13" t="str">
        <f>VLOOKUP(D237, Data_Validation!$B$3:$C$133, 2, FALSE)</f>
        <v>Transport</v>
      </c>
    </row>
    <row r="238" spans="2:5" x14ac:dyDescent="0.25">
      <c r="B238" s="14">
        <v>45330</v>
      </c>
      <c r="C238" s="15">
        <v>24.35</v>
      </c>
      <c r="D238" s="13" t="s">
        <v>9</v>
      </c>
      <c r="E238" s="13" t="str">
        <f>VLOOKUP(D238, Data_Validation!$B$3:$C$133, 2, FALSE)</f>
        <v>Discretionary</v>
      </c>
    </row>
    <row r="239" spans="2:5" x14ac:dyDescent="0.25">
      <c r="B239" s="14">
        <v>45330</v>
      </c>
      <c r="C239" s="15">
        <v>83.84</v>
      </c>
      <c r="D239" s="13" t="s">
        <v>12</v>
      </c>
      <c r="E239" s="13" t="str">
        <f>VLOOKUP(D239, Data_Validation!$B$3:$C$133, 2, FALSE)</f>
        <v>Living Expenses</v>
      </c>
    </row>
    <row r="240" spans="2:5" x14ac:dyDescent="0.25">
      <c r="B240" s="14">
        <v>45331</v>
      </c>
      <c r="C240" s="15">
        <v>584.16</v>
      </c>
      <c r="D240" s="13" t="s">
        <v>30</v>
      </c>
      <c r="E240" s="13" t="str">
        <f>VLOOKUP(D240, Data_Validation!$B$3:$C$133, 2, FALSE)</f>
        <v>Transport</v>
      </c>
    </row>
    <row r="241" spans="2:5" x14ac:dyDescent="0.25">
      <c r="B241" s="14">
        <v>45331</v>
      </c>
      <c r="C241" s="15">
        <v>126.92</v>
      </c>
      <c r="D241" s="13" t="s">
        <v>5</v>
      </c>
      <c r="E241" s="13" t="str">
        <f>VLOOKUP(D241, Data_Validation!$B$3:$C$133, 2, FALSE)</f>
        <v>Debt</v>
      </c>
    </row>
    <row r="242" spans="2:5" x14ac:dyDescent="0.25">
      <c r="B242" s="14">
        <v>45332</v>
      </c>
      <c r="C242" s="15">
        <v>3.52</v>
      </c>
      <c r="D242" s="13" t="s">
        <v>31</v>
      </c>
      <c r="E242" s="13" t="str">
        <f>VLOOKUP(D242, Data_Validation!$B$3:$C$133, 2, FALSE)</f>
        <v>Dining Out</v>
      </c>
    </row>
    <row r="243" spans="2:5" x14ac:dyDescent="0.25">
      <c r="B243" s="14">
        <v>45332</v>
      </c>
      <c r="C243" s="15">
        <v>1.32</v>
      </c>
      <c r="D243" s="13" t="s">
        <v>97</v>
      </c>
      <c r="E243" s="13" t="str">
        <f>VLOOKUP(D243, Data_Validation!$B$3:$C$133, 2, FALSE)</f>
        <v>Travel</v>
      </c>
    </row>
    <row r="244" spans="2:5" x14ac:dyDescent="0.25">
      <c r="B244" s="14">
        <v>45334</v>
      </c>
      <c r="C244" s="15">
        <v>7.04</v>
      </c>
      <c r="D244" s="13" t="s">
        <v>31</v>
      </c>
      <c r="E244" s="13" t="str">
        <f>VLOOKUP(D244, Data_Validation!$B$3:$C$133, 2, FALSE)</f>
        <v>Dining Out</v>
      </c>
    </row>
    <row r="245" spans="2:5" x14ac:dyDescent="0.25">
      <c r="B245" s="14">
        <v>45334</v>
      </c>
      <c r="C245" s="15">
        <v>74.02</v>
      </c>
      <c r="D245" s="13" t="s">
        <v>8</v>
      </c>
      <c r="E245" s="13" t="str">
        <f>VLOOKUP(D245, Data_Validation!$B$3:$C$133, 2, FALSE)</f>
        <v>Dogs</v>
      </c>
    </row>
    <row r="246" spans="2:5" x14ac:dyDescent="0.25">
      <c r="B246" s="14">
        <v>45334</v>
      </c>
      <c r="C246" s="15">
        <v>24</v>
      </c>
      <c r="D246" s="13" t="s">
        <v>29</v>
      </c>
      <c r="E246" s="13" t="str">
        <f>VLOOKUP(D246, Data_Validation!$B$3:$C$133, 2, FALSE)</f>
        <v>Discretionary</v>
      </c>
    </row>
    <row r="247" spans="2:5" x14ac:dyDescent="0.25">
      <c r="B247" s="14">
        <v>45335</v>
      </c>
      <c r="C247" s="15">
        <v>91.24</v>
      </c>
      <c r="D247" s="13" t="s">
        <v>12</v>
      </c>
      <c r="E247" s="13" t="str">
        <f>VLOOKUP(D247, Data_Validation!$B$3:$C$133, 2, FALSE)</f>
        <v>Living Expenses</v>
      </c>
    </row>
    <row r="248" spans="2:5" x14ac:dyDescent="0.25">
      <c r="B248" s="14">
        <v>45335</v>
      </c>
      <c r="C248" s="15">
        <v>100</v>
      </c>
      <c r="D248" s="13" t="s">
        <v>34</v>
      </c>
      <c r="E248" s="13" t="str">
        <f>VLOOKUP(D248, Data_Validation!$B$3:$C$133, 2, FALSE)</f>
        <v>Venezuela</v>
      </c>
    </row>
    <row r="249" spans="2:5" x14ac:dyDescent="0.25">
      <c r="B249" s="14">
        <v>45335</v>
      </c>
      <c r="C249" s="15">
        <v>21.42</v>
      </c>
      <c r="D249" s="13" t="s">
        <v>12</v>
      </c>
      <c r="E249" s="13" t="str">
        <f>VLOOKUP(D249, Data_Validation!$B$3:$C$133, 2, FALSE)</f>
        <v>Living Expenses</v>
      </c>
    </row>
    <row r="250" spans="2:5" x14ac:dyDescent="0.25">
      <c r="B250" s="14">
        <v>45336</v>
      </c>
      <c r="C250" s="15">
        <v>20.45</v>
      </c>
      <c r="D250" s="13" t="s">
        <v>6</v>
      </c>
      <c r="E250" s="13" t="str">
        <f>VLOOKUP(D250, Data_Validation!$B$3:$C$133, 2, FALSE)</f>
        <v>Home</v>
      </c>
    </row>
    <row r="251" spans="2:5" x14ac:dyDescent="0.25">
      <c r="B251" s="14">
        <v>45336</v>
      </c>
      <c r="C251" s="15">
        <v>25</v>
      </c>
      <c r="D251" s="13" t="s">
        <v>72</v>
      </c>
      <c r="E251" s="13" t="str">
        <f>VLOOKUP(D251, Data_Validation!$B$3:$C$133, 2, FALSE)</f>
        <v>Charity</v>
      </c>
    </row>
    <row r="252" spans="2:5" x14ac:dyDescent="0.25">
      <c r="B252" s="14">
        <v>45337</v>
      </c>
      <c r="C252" s="15">
        <v>16.23</v>
      </c>
      <c r="D252" s="13" t="s">
        <v>11</v>
      </c>
      <c r="E252" s="13" t="str">
        <f>VLOOKUP(D252, Data_Validation!$B$3:$C$133, 2, FALSE)</f>
        <v>Subscriptions</v>
      </c>
    </row>
    <row r="253" spans="2:5" x14ac:dyDescent="0.25">
      <c r="B253" s="14">
        <v>45338</v>
      </c>
      <c r="C253" s="15">
        <v>170</v>
      </c>
      <c r="D253" s="13" t="s">
        <v>23</v>
      </c>
      <c r="E253" s="13" t="str">
        <f>VLOOKUP(D253, Data_Validation!$B$3:$C$133, 2, FALSE)</f>
        <v>Medical</v>
      </c>
    </row>
    <row r="254" spans="2:5" x14ac:dyDescent="0.25">
      <c r="B254" s="14">
        <v>45338</v>
      </c>
      <c r="C254" s="15">
        <v>22.97</v>
      </c>
      <c r="D254" s="13" t="s">
        <v>14</v>
      </c>
      <c r="E254" s="13" t="str">
        <f>VLOOKUP(D254, Data_Validation!$B$3:$C$133, 2, FALSE)</f>
        <v>Dogs</v>
      </c>
    </row>
    <row r="255" spans="2:5" x14ac:dyDescent="0.25">
      <c r="B255" s="14">
        <v>45339</v>
      </c>
      <c r="C255" s="15">
        <v>115.31</v>
      </c>
      <c r="D255" s="13" t="s">
        <v>35</v>
      </c>
      <c r="E255" s="13" t="str">
        <f>VLOOKUP(D255, Data_Validation!$B$3:$C$133, 2, FALSE)</f>
        <v>Living Expenses</v>
      </c>
    </row>
    <row r="256" spans="2:5" x14ac:dyDescent="0.25">
      <c r="B256" s="14">
        <v>45339</v>
      </c>
      <c r="C256" s="15">
        <v>3.79</v>
      </c>
      <c r="D256" s="13" t="s">
        <v>31</v>
      </c>
      <c r="E256" s="13" t="str">
        <f>VLOOKUP(D256, Data_Validation!$B$3:$C$133, 2, FALSE)</f>
        <v>Dining Out</v>
      </c>
    </row>
    <row r="257" spans="2:5" x14ac:dyDescent="0.25">
      <c r="B257" s="14">
        <v>45339</v>
      </c>
      <c r="C257" s="15">
        <v>-368</v>
      </c>
      <c r="D257" s="13" t="s">
        <v>42</v>
      </c>
      <c r="E257" s="13" t="str">
        <f>VLOOKUP(D257, Data_Validation!$B$3:$C$133, 2, FALSE)</f>
        <v>Dogs</v>
      </c>
    </row>
    <row r="258" spans="2:5" x14ac:dyDescent="0.25">
      <c r="B258" s="14">
        <v>45339</v>
      </c>
      <c r="C258" s="15">
        <v>30.3</v>
      </c>
      <c r="D258" s="13" t="s">
        <v>52</v>
      </c>
      <c r="E258" s="13" t="str">
        <f>VLOOKUP(D258, Data_Validation!$B$3:$C$133, 2, FALSE)</f>
        <v>Government</v>
      </c>
    </row>
    <row r="259" spans="2:5" x14ac:dyDescent="0.25">
      <c r="B259" s="14">
        <v>45341</v>
      </c>
      <c r="C259" s="15">
        <v>68</v>
      </c>
      <c r="D259" s="13" t="s">
        <v>20</v>
      </c>
      <c r="E259" s="13" t="str">
        <f>VLOOKUP(D259, Data_Validation!$B$3:$C$133, 2, FALSE)</f>
        <v>Beauty</v>
      </c>
    </row>
    <row r="260" spans="2:5" x14ac:dyDescent="0.25">
      <c r="B260" s="14">
        <v>45341</v>
      </c>
      <c r="C260" s="15">
        <v>3.25</v>
      </c>
      <c r="D260" s="13" t="s">
        <v>24</v>
      </c>
      <c r="E260" s="13" t="str">
        <f>VLOOKUP(D260, Data_Validation!$B$3:$C$133, 2, FALSE)</f>
        <v>Home</v>
      </c>
    </row>
    <row r="261" spans="2:5" x14ac:dyDescent="0.25">
      <c r="B261" s="14">
        <v>45341</v>
      </c>
      <c r="C261" s="15">
        <v>48.71</v>
      </c>
      <c r="D261" s="13" t="s">
        <v>16</v>
      </c>
      <c r="E261" s="13" t="str">
        <f>VLOOKUP(D261, Data_Validation!$B$3:$C$133, 2, FALSE)</f>
        <v>Discretionary</v>
      </c>
    </row>
    <row r="262" spans="2:5" x14ac:dyDescent="0.25">
      <c r="B262" s="14">
        <v>45341</v>
      </c>
      <c r="C262" s="15">
        <v>7.12</v>
      </c>
      <c r="D262" s="13" t="s">
        <v>26</v>
      </c>
      <c r="E262" s="13" t="str">
        <f>VLOOKUP(D262, Data_Validation!$B$3:$C$133, 2, FALSE)</f>
        <v>Dining Out</v>
      </c>
    </row>
    <row r="263" spans="2:5" x14ac:dyDescent="0.25">
      <c r="B263" s="14">
        <v>45342</v>
      </c>
      <c r="C263" s="15">
        <v>2.4900000000000002</v>
      </c>
      <c r="D263" s="13" t="s">
        <v>12</v>
      </c>
      <c r="E263" s="13" t="str">
        <f>VLOOKUP(D263, Data_Validation!$B$3:$C$133, 2, FALSE)</f>
        <v>Living Expenses</v>
      </c>
    </row>
    <row r="264" spans="2:5" x14ac:dyDescent="0.25">
      <c r="B264" s="14">
        <v>45342</v>
      </c>
      <c r="C264" s="15">
        <v>24.35</v>
      </c>
      <c r="D264" s="13" t="s">
        <v>9</v>
      </c>
      <c r="E264" s="13" t="str">
        <f>VLOOKUP(D264, Data_Validation!$B$3:$C$133, 2, FALSE)</f>
        <v>Discretionary</v>
      </c>
    </row>
    <row r="265" spans="2:5" x14ac:dyDescent="0.25">
      <c r="B265" s="14">
        <v>45342</v>
      </c>
      <c r="C265" s="15">
        <v>37.229999999999997</v>
      </c>
      <c r="D265" s="13" t="s">
        <v>8</v>
      </c>
      <c r="E265" s="13" t="str">
        <f>VLOOKUP(D265, Data_Validation!$B$3:$C$133, 2, FALSE)</f>
        <v>Dogs</v>
      </c>
    </row>
    <row r="266" spans="2:5" x14ac:dyDescent="0.25">
      <c r="B266" s="14">
        <v>45343</v>
      </c>
      <c r="C266" s="15">
        <v>10.81</v>
      </c>
      <c r="D266" s="13" t="s">
        <v>41</v>
      </c>
      <c r="E266" s="13" t="str">
        <f>VLOOKUP(D266, Data_Validation!$B$3:$C$133, 2, FALSE)</f>
        <v>Tech</v>
      </c>
    </row>
    <row r="267" spans="2:5" x14ac:dyDescent="0.25">
      <c r="B267" s="14">
        <v>45343</v>
      </c>
      <c r="C267" s="15">
        <v>22.17</v>
      </c>
      <c r="D267" s="13" t="s">
        <v>16</v>
      </c>
      <c r="E267" s="13" t="str">
        <f>VLOOKUP(D267, Data_Validation!$B$3:$C$133, 2, FALSE)</f>
        <v>Discretionary</v>
      </c>
    </row>
    <row r="268" spans="2:5" x14ac:dyDescent="0.25">
      <c r="B268" s="14">
        <v>45344</v>
      </c>
      <c r="C268" s="15">
        <v>9.99</v>
      </c>
      <c r="D268" s="13" t="s">
        <v>12</v>
      </c>
      <c r="E268" s="13" t="str">
        <f>VLOOKUP(D268, Data_Validation!$B$3:$C$133, 2, FALSE)</f>
        <v>Living Expenses</v>
      </c>
    </row>
    <row r="269" spans="2:5" x14ac:dyDescent="0.25">
      <c r="B269" s="14">
        <v>45344</v>
      </c>
      <c r="C269" s="15">
        <v>208.49</v>
      </c>
      <c r="D269" s="13" t="s">
        <v>15</v>
      </c>
      <c r="E269" s="13" t="str">
        <f>VLOOKUP(D269, Data_Validation!$B$3:$C$133, 2, FALSE)</f>
        <v>Health</v>
      </c>
    </row>
    <row r="270" spans="2:5" x14ac:dyDescent="0.25">
      <c r="B270" s="14">
        <v>45344</v>
      </c>
      <c r="C270" s="15">
        <v>21</v>
      </c>
      <c r="D270" s="13" t="s">
        <v>13</v>
      </c>
      <c r="E270" s="13" t="str">
        <f>VLOOKUP(D270, Data_Validation!$B$3:$C$133, 2, FALSE)</f>
        <v>Transport</v>
      </c>
    </row>
    <row r="271" spans="2:5" x14ac:dyDescent="0.25">
      <c r="B271" s="14">
        <v>45344</v>
      </c>
      <c r="C271" s="15">
        <v>64.59</v>
      </c>
      <c r="D271" s="13" t="s">
        <v>19</v>
      </c>
      <c r="E271" s="13" t="str">
        <f>VLOOKUP(D271, Data_Validation!$B$3:$C$133, 2, FALSE)</f>
        <v>Dogs</v>
      </c>
    </row>
    <row r="272" spans="2:5" x14ac:dyDescent="0.25">
      <c r="B272" s="14">
        <v>45344</v>
      </c>
      <c r="C272" s="15">
        <v>70.84</v>
      </c>
      <c r="D272" s="13" t="s">
        <v>19</v>
      </c>
      <c r="E272" s="13" t="str">
        <f>VLOOKUP(D272, Data_Validation!$B$3:$C$133, 2, FALSE)</f>
        <v>Dogs</v>
      </c>
    </row>
    <row r="273" spans="2:5" x14ac:dyDescent="0.25">
      <c r="B273" s="14">
        <v>45344</v>
      </c>
      <c r="C273" s="15">
        <v>363.52</v>
      </c>
      <c r="D273" s="13" t="s">
        <v>12</v>
      </c>
      <c r="E273" s="13" t="str">
        <f>VLOOKUP(D273, Data_Validation!$B$3:$C$133, 2, FALSE)</f>
        <v>Living Expenses</v>
      </c>
    </row>
    <row r="274" spans="2:5" x14ac:dyDescent="0.25">
      <c r="B274" s="14">
        <v>45344</v>
      </c>
      <c r="C274" s="15">
        <v>21.65</v>
      </c>
      <c r="D274" s="13" t="s">
        <v>9</v>
      </c>
      <c r="E274" s="13" t="str">
        <f>VLOOKUP(D274, Data_Validation!$B$3:$C$133, 2, FALSE)</f>
        <v>Discretionary</v>
      </c>
    </row>
    <row r="275" spans="2:5" x14ac:dyDescent="0.25">
      <c r="B275" s="14">
        <v>45344</v>
      </c>
      <c r="C275" s="15">
        <v>53.25</v>
      </c>
      <c r="D275" s="13" t="s">
        <v>12</v>
      </c>
      <c r="E275" s="13" t="str">
        <f>VLOOKUP(D275, Data_Validation!$B$3:$C$133, 2, FALSE)</f>
        <v>Living Expenses</v>
      </c>
    </row>
    <row r="276" spans="2:5" x14ac:dyDescent="0.25">
      <c r="B276" s="14">
        <v>45345</v>
      </c>
      <c r="C276" s="15">
        <v>64.09</v>
      </c>
      <c r="D276" s="13" t="s">
        <v>243</v>
      </c>
      <c r="E276" s="13" t="str">
        <f>VLOOKUP(D276, Data_Validation!$B$3:$C$133, 2, FALSE)</f>
        <v>Travel</v>
      </c>
    </row>
    <row r="277" spans="2:5" x14ac:dyDescent="0.25">
      <c r="B277" s="14">
        <v>45345</v>
      </c>
      <c r="C277" s="15">
        <v>170.98</v>
      </c>
      <c r="D277" s="13" t="s">
        <v>243</v>
      </c>
      <c r="E277" s="13" t="str">
        <f>VLOOKUP(D277, Data_Validation!$B$3:$C$133, 2, FALSE)</f>
        <v>Travel</v>
      </c>
    </row>
    <row r="278" spans="2:5" x14ac:dyDescent="0.25">
      <c r="B278" s="14">
        <v>45345</v>
      </c>
      <c r="C278" s="15">
        <v>73.94</v>
      </c>
      <c r="D278" s="13" t="s">
        <v>17</v>
      </c>
      <c r="E278" s="13" t="str">
        <f>VLOOKUP(D278, Data_Validation!$B$3:$C$133, 2, FALSE)</f>
        <v>Living Expenses</v>
      </c>
    </row>
    <row r="279" spans="2:5" x14ac:dyDescent="0.25">
      <c r="B279" s="14">
        <v>45346</v>
      </c>
      <c r="C279" s="15">
        <v>30</v>
      </c>
      <c r="D279" s="13" t="s">
        <v>23</v>
      </c>
      <c r="E279" s="13" t="str">
        <f>VLOOKUP(D279, Data_Validation!$B$3:$C$133, 2, FALSE)</f>
        <v>Medical</v>
      </c>
    </row>
    <row r="280" spans="2:5" x14ac:dyDescent="0.25">
      <c r="B280" s="14">
        <v>45346</v>
      </c>
      <c r="C280" s="15">
        <v>6.48</v>
      </c>
      <c r="D280" s="13" t="s">
        <v>11</v>
      </c>
      <c r="E280" s="13" t="str">
        <f>VLOOKUP(D280, Data_Validation!$B$3:$C$133, 2, FALSE)</f>
        <v>Subscriptions</v>
      </c>
    </row>
    <row r="281" spans="2:5" x14ac:dyDescent="0.25">
      <c r="B281" s="14">
        <v>45346</v>
      </c>
      <c r="C281" s="15">
        <v>10</v>
      </c>
      <c r="D281" s="13" t="s">
        <v>31</v>
      </c>
      <c r="E281" s="13" t="str">
        <f>VLOOKUP(D281, Data_Validation!$B$3:$C$133, 2, FALSE)</f>
        <v>Dining Out</v>
      </c>
    </row>
    <row r="282" spans="2:5" x14ac:dyDescent="0.25">
      <c r="B282" s="14">
        <v>45346</v>
      </c>
      <c r="C282" s="15">
        <v>64.94</v>
      </c>
      <c r="D282" s="13" t="s">
        <v>41</v>
      </c>
      <c r="E282" s="13" t="str">
        <f>VLOOKUP(D282, Data_Validation!$B$3:$C$133, 2, FALSE)</f>
        <v>Tech</v>
      </c>
    </row>
    <row r="283" spans="2:5" x14ac:dyDescent="0.25">
      <c r="B283" s="14">
        <v>45348</v>
      </c>
      <c r="C283" s="15">
        <v>64.53</v>
      </c>
      <c r="D283" s="13" t="s">
        <v>12</v>
      </c>
      <c r="E283" s="13" t="str">
        <f>VLOOKUP(D283, Data_Validation!$B$3:$C$133, 2, FALSE)</f>
        <v>Living Expenses</v>
      </c>
    </row>
    <row r="284" spans="2:5" x14ac:dyDescent="0.25">
      <c r="B284" s="14">
        <v>45348</v>
      </c>
      <c r="C284" s="15">
        <v>97.12</v>
      </c>
      <c r="D284" s="13" t="s">
        <v>12</v>
      </c>
      <c r="E284" s="13" t="str">
        <f>VLOOKUP(D284, Data_Validation!$B$3:$C$133, 2, FALSE)</f>
        <v>Living Expenses</v>
      </c>
    </row>
    <row r="285" spans="2:5" x14ac:dyDescent="0.25">
      <c r="B285" s="14">
        <v>45348</v>
      </c>
      <c r="C285" s="15">
        <v>75</v>
      </c>
      <c r="D285" s="13" t="s">
        <v>32</v>
      </c>
      <c r="E285" s="13" t="str">
        <f>VLOOKUP(D285, Data_Validation!$B$3:$C$133, 2, FALSE)</f>
        <v>Dining Out</v>
      </c>
    </row>
    <row r="286" spans="2:5" x14ac:dyDescent="0.25">
      <c r="B286" s="14">
        <v>45348</v>
      </c>
      <c r="C286" s="15">
        <v>3.25</v>
      </c>
      <c r="D286" s="13" t="s">
        <v>31</v>
      </c>
      <c r="E286" s="13" t="str">
        <f>VLOOKUP(D286, Data_Validation!$B$3:$C$133, 2, FALSE)</f>
        <v>Dining Out</v>
      </c>
    </row>
    <row r="287" spans="2:5" x14ac:dyDescent="0.25">
      <c r="B287" s="14">
        <v>45348</v>
      </c>
      <c r="C287" s="15">
        <v>23.09</v>
      </c>
      <c r="D287" s="13" t="s">
        <v>29</v>
      </c>
      <c r="E287" s="13" t="str">
        <f>VLOOKUP(D287, Data_Validation!$B$3:$C$133, 2, FALSE)</f>
        <v>Discretionary</v>
      </c>
    </row>
    <row r="288" spans="2:5" x14ac:dyDescent="0.25">
      <c r="B288" s="14">
        <v>45348</v>
      </c>
      <c r="C288" s="15">
        <v>79</v>
      </c>
      <c r="D288" s="13" t="s">
        <v>240</v>
      </c>
      <c r="E288" s="13" t="str">
        <f>VLOOKUP(D288, Data_Validation!$B$3:$C$133, 2, FALSE)</f>
        <v>Debt</v>
      </c>
    </row>
    <row r="289" spans="2:5" x14ac:dyDescent="0.25">
      <c r="B289" s="14">
        <v>45348</v>
      </c>
      <c r="C289" s="15">
        <v>22.98</v>
      </c>
      <c r="D289" s="13" t="s">
        <v>18</v>
      </c>
      <c r="E289" s="13" t="str">
        <f>VLOOKUP(D289, Data_Validation!$B$3:$C$133, 2, FALSE)</f>
        <v>Medical</v>
      </c>
    </row>
    <row r="290" spans="2:5" x14ac:dyDescent="0.25">
      <c r="B290" s="14">
        <v>45349</v>
      </c>
      <c r="C290" s="15">
        <v>39.99</v>
      </c>
      <c r="D290" s="13" t="s">
        <v>33</v>
      </c>
      <c r="E290" s="13" t="str">
        <f>VLOOKUP(D290, Data_Validation!$B$3:$C$133, 2, FALSE)</f>
        <v>Home</v>
      </c>
    </row>
    <row r="291" spans="2:5" x14ac:dyDescent="0.25">
      <c r="B291" s="14">
        <v>45349</v>
      </c>
      <c r="C291" s="15">
        <v>32.770000000000003</v>
      </c>
      <c r="D291" s="13" t="s">
        <v>33</v>
      </c>
      <c r="E291" s="13" t="str">
        <f>VLOOKUP(D291, Data_Validation!$B$3:$C$133, 2, FALSE)</f>
        <v>Home</v>
      </c>
    </row>
    <row r="292" spans="2:5" x14ac:dyDescent="0.25">
      <c r="B292" s="14">
        <v>45349</v>
      </c>
      <c r="C292" s="15">
        <v>10</v>
      </c>
      <c r="D292" s="13" t="s">
        <v>35</v>
      </c>
      <c r="E292" s="13" t="str">
        <f>VLOOKUP(D292, Data_Validation!$B$3:$C$133, 2, FALSE)</f>
        <v>Living Expenses</v>
      </c>
    </row>
    <row r="293" spans="2:5" x14ac:dyDescent="0.25">
      <c r="B293" s="14">
        <v>45349</v>
      </c>
      <c r="C293" s="15">
        <v>17.62</v>
      </c>
      <c r="D293" s="13" t="s">
        <v>12</v>
      </c>
      <c r="E293" s="13" t="str">
        <f>VLOOKUP(D293, Data_Validation!$B$3:$C$133, 2, FALSE)</f>
        <v>Living Expenses</v>
      </c>
    </row>
    <row r="294" spans="2:5" x14ac:dyDescent="0.25">
      <c r="B294" s="14">
        <v>45350</v>
      </c>
      <c r="C294" s="15">
        <v>85</v>
      </c>
      <c r="D294" s="13" t="s">
        <v>7</v>
      </c>
      <c r="E294" s="13" t="str">
        <f>VLOOKUP(D294, Data_Validation!$B$3:$C$133, 2, FALSE)</f>
        <v>Gifts</v>
      </c>
    </row>
    <row r="295" spans="2:5" x14ac:dyDescent="0.25">
      <c r="B295" s="14">
        <v>45350</v>
      </c>
      <c r="C295" s="15">
        <v>6.48</v>
      </c>
      <c r="D295" s="13" t="s">
        <v>11</v>
      </c>
      <c r="E295" s="13" t="str">
        <f>VLOOKUP(D295, Data_Validation!$B$3:$C$133, 2, FALSE)</f>
        <v>Subscriptions</v>
      </c>
    </row>
    <row r="296" spans="2:5" x14ac:dyDescent="0.25">
      <c r="B296" s="14">
        <v>45350</v>
      </c>
      <c r="C296" s="15">
        <v>23.25</v>
      </c>
      <c r="D296" s="13" t="s">
        <v>23</v>
      </c>
      <c r="E296" s="13" t="str">
        <f>VLOOKUP(D296, Data_Validation!$B$3:$C$133, 2, FALSE)</f>
        <v>Medical</v>
      </c>
    </row>
    <row r="297" spans="2:5" x14ac:dyDescent="0.25">
      <c r="B297" s="14">
        <v>45350</v>
      </c>
      <c r="C297" s="15">
        <v>15.4</v>
      </c>
      <c r="D297" s="13" t="s">
        <v>12</v>
      </c>
      <c r="E297" s="13" t="str">
        <f>VLOOKUP(D297, Data_Validation!$B$3:$C$133, 2, FALSE)</f>
        <v>Living Expenses</v>
      </c>
    </row>
    <row r="298" spans="2:5" x14ac:dyDescent="0.25">
      <c r="B298" s="14">
        <v>45350</v>
      </c>
      <c r="C298" s="15">
        <v>135.33000000000001</v>
      </c>
      <c r="D298" s="13" t="s">
        <v>35</v>
      </c>
      <c r="E298" s="13" t="str">
        <f>VLOOKUP(D298, Data_Validation!$B$3:$C$133, 2, FALSE)</f>
        <v>Living Expenses</v>
      </c>
    </row>
    <row r="299" spans="2:5" x14ac:dyDescent="0.25">
      <c r="B299" s="14">
        <v>45350</v>
      </c>
      <c r="C299" s="15">
        <v>75.290000000000006</v>
      </c>
      <c r="D299" s="13" t="s">
        <v>35</v>
      </c>
      <c r="E299" s="13" t="str">
        <f>VLOOKUP(D299, Data_Validation!$B$3:$C$133, 2, FALSE)</f>
        <v>Living Expenses</v>
      </c>
    </row>
    <row r="300" spans="2:5" x14ac:dyDescent="0.25">
      <c r="B300" s="14">
        <v>45351</v>
      </c>
      <c r="C300" s="15">
        <v>-20.25</v>
      </c>
      <c r="D300" s="13" t="s">
        <v>9</v>
      </c>
      <c r="E300" s="13" t="str">
        <f>VLOOKUP(D300, Data_Validation!$B$3:$C$133, 2, FALSE)</f>
        <v>Discretionary</v>
      </c>
    </row>
    <row r="301" spans="2:5" x14ac:dyDescent="0.25">
      <c r="B301" s="14">
        <v>45352</v>
      </c>
      <c r="C301" s="15">
        <v>474.9</v>
      </c>
      <c r="D301" s="13" t="s">
        <v>114</v>
      </c>
      <c r="E301" s="13" t="str">
        <f>VLOOKUP(D301, Data_Validation!$B$3:$C$133, 2, FALSE)</f>
        <v>Debt</v>
      </c>
    </row>
    <row r="302" spans="2:5" x14ac:dyDescent="0.25">
      <c r="B302" s="14">
        <v>45352</v>
      </c>
      <c r="C302" s="15">
        <v>2500</v>
      </c>
      <c r="D302" s="13" t="s">
        <v>39</v>
      </c>
      <c r="E302" s="13" t="str">
        <f>VLOOKUP(D302, Data_Validation!$B$3:$C$133, 2, FALSE)</f>
        <v>Living Expenses</v>
      </c>
    </row>
    <row r="303" spans="2:5" x14ac:dyDescent="0.25">
      <c r="B303" s="14">
        <v>45353</v>
      </c>
      <c r="C303" s="15">
        <v>75.78</v>
      </c>
      <c r="D303" s="13" t="s">
        <v>10</v>
      </c>
      <c r="E303" s="13" t="str">
        <f>VLOOKUP(D303, Data_Validation!$B$3:$C$133, 2, FALSE)</f>
        <v>Health</v>
      </c>
    </row>
    <row r="304" spans="2:5" x14ac:dyDescent="0.25">
      <c r="B304" s="14">
        <v>45353</v>
      </c>
      <c r="C304" s="15">
        <v>16.239999999999998</v>
      </c>
      <c r="D304" s="13" t="s">
        <v>21</v>
      </c>
      <c r="E304" s="13" t="str">
        <f>VLOOKUP(D304, Data_Validation!$B$3:$C$133, 2, FALSE)</f>
        <v>Discretionary</v>
      </c>
    </row>
    <row r="305" spans="2:5" x14ac:dyDescent="0.25">
      <c r="B305" s="14">
        <v>45353</v>
      </c>
      <c r="C305" s="15">
        <v>3.52</v>
      </c>
      <c r="D305" s="13" t="s">
        <v>31</v>
      </c>
      <c r="E305" s="13" t="str">
        <f>VLOOKUP(D305, Data_Validation!$B$3:$C$133, 2, FALSE)</f>
        <v>Dining Out</v>
      </c>
    </row>
    <row r="306" spans="2:5" x14ac:dyDescent="0.25">
      <c r="B306" s="14">
        <v>45353</v>
      </c>
      <c r="C306" s="15">
        <v>11</v>
      </c>
      <c r="D306" s="13" t="s">
        <v>12</v>
      </c>
      <c r="E306" s="13" t="str">
        <f>VLOOKUP(D306, Data_Validation!$B$3:$C$133, 2, FALSE)</f>
        <v>Living Expenses</v>
      </c>
    </row>
    <row r="307" spans="2:5" x14ac:dyDescent="0.25">
      <c r="B307" s="14">
        <v>45354</v>
      </c>
      <c r="C307" s="15">
        <v>584.16</v>
      </c>
      <c r="D307" s="13" t="s">
        <v>30</v>
      </c>
      <c r="E307" s="13" t="str">
        <f>VLOOKUP(D307, Data_Validation!$B$3:$C$133, 2, FALSE)</f>
        <v>Transport</v>
      </c>
    </row>
    <row r="308" spans="2:5" x14ac:dyDescent="0.25">
      <c r="B308" s="14">
        <v>45354</v>
      </c>
      <c r="C308" s="15">
        <v>300</v>
      </c>
      <c r="D308" s="13" t="s">
        <v>39</v>
      </c>
      <c r="E308" s="13" t="str">
        <f>VLOOKUP(D308, Data_Validation!$B$3:$C$133, 2, FALSE)</f>
        <v>Living Expenses</v>
      </c>
    </row>
    <row r="309" spans="2:5" x14ac:dyDescent="0.25">
      <c r="B309" s="14">
        <v>45355</v>
      </c>
      <c r="C309" s="15">
        <v>13.6</v>
      </c>
      <c r="D309" s="13" t="s">
        <v>9</v>
      </c>
      <c r="E309" s="13" t="str">
        <f>VLOOKUP(D309, Data_Validation!$B$3:$C$133, 2, FALSE)</f>
        <v>Discretionary</v>
      </c>
    </row>
    <row r="310" spans="2:5" x14ac:dyDescent="0.25">
      <c r="B310" s="14">
        <v>45355</v>
      </c>
      <c r="C310" s="15">
        <v>23.76</v>
      </c>
      <c r="D310" s="13" t="s">
        <v>9</v>
      </c>
      <c r="E310" s="13" t="str">
        <f>VLOOKUP(D310, Data_Validation!$B$3:$C$133, 2, FALSE)</f>
        <v>Discretionary</v>
      </c>
    </row>
    <row r="311" spans="2:5" x14ac:dyDescent="0.25">
      <c r="B311" s="14">
        <v>45355</v>
      </c>
      <c r="C311" s="15">
        <v>30.3</v>
      </c>
      <c r="D311" s="13" t="s">
        <v>9</v>
      </c>
      <c r="E311" s="13" t="str">
        <f>VLOOKUP(D311, Data_Validation!$B$3:$C$133, 2, FALSE)</f>
        <v>Discretionary</v>
      </c>
    </row>
    <row r="312" spans="2:5" x14ac:dyDescent="0.25">
      <c r="B312" s="14">
        <v>45355</v>
      </c>
      <c r="C312" s="15">
        <v>75.78</v>
      </c>
      <c r="D312" s="13" t="s">
        <v>10</v>
      </c>
      <c r="E312" s="13" t="str">
        <f>VLOOKUP(D312, Data_Validation!$B$3:$C$133, 2, FALSE)</f>
        <v>Health</v>
      </c>
    </row>
    <row r="313" spans="2:5" x14ac:dyDescent="0.25">
      <c r="B313" s="14">
        <v>45355</v>
      </c>
      <c r="C313" s="15">
        <v>85.21</v>
      </c>
      <c r="D313" s="13" t="s">
        <v>33</v>
      </c>
      <c r="E313" s="13" t="str">
        <f>VLOOKUP(D313, Data_Validation!$B$3:$C$133, 2, FALSE)</f>
        <v>Home</v>
      </c>
    </row>
    <row r="314" spans="2:5" x14ac:dyDescent="0.25">
      <c r="B314" s="14">
        <v>45355</v>
      </c>
      <c r="C314" s="15">
        <v>57.7</v>
      </c>
      <c r="D314" s="13" t="s">
        <v>95</v>
      </c>
      <c r="E314" s="13" t="str">
        <f>VLOOKUP(D314, Data_Validation!$B$3:$C$133, 2, FALSE)</f>
        <v>Home</v>
      </c>
    </row>
    <row r="315" spans="2:5" x14ac:dyDescent="0.25">
      <c r="B315" s="14">
        <v>45355</v>
      </c>
      <c r="C315" s="15">
        <v>15</v>
      </c>
      <c r="D315" s="13" t="s">
        <v>18</v>
      </c>
      <c r="E315" s="13" t="str">
        <f>VLOOKUP(D315, Data_Validation!$B$3:$C$133, 2, FALSE)</f>
        <v>Medical</v>
      </c>
    </row>
    <row r="316" spans="2:5" x14ac:dyDescent="0.25">
      <c r="B316" s="14">
        <v>45355</v>
      </c>
      <c r="C316" s="15">
        <v>57.77</v>
      </c>
      <c r="D316" s="13" t="s">
        <v>6</v>
      </c>
      <c r="E316" s="13" t="str">
        <f>VLOOKUP(D316, Data_Validation!$B$3:$C$133, 2, FALSE)</f>
        <v>Home</v>
      </c>
    </row>
    <row r="317" spans="2:5" x14ac:dyDescent="0.25">
      <c r="B317" s="14">
        <v>45355</v>
      </c>
      <c r="C317" s="15">
        <v>124.34</v>
      </c>
      <c r="D317" s="13" t="s">
        <v>12</v>
      </c>
      <c r="E317" s="13" t="str">
        <f>VLOOKUP(D317, Data_Validation!$B$3:$C$133, 2, FALSE)</f>
        <v>Living Expenses</v>
      </c>
    </row>
    <row r="318" spans="2:5" x14ac:dyDescent="0.25">
      <c r="B318" s="14">
        <v>45356</v>
      </c>
      <c r="C318" s="15">
        <v>32.46</v>
      </c>
      <c r="D318" s="13" t="s">
        <v>9</v>
      </c>
      <c r="E318" s="13" t="str">
        <f>VLOOKUP(D318, Data_Validation!$B$3:$C$133, 2, FALSE)</f>
        <v>Discretionary</v>
      </c>
    </row>
    <row r="319" spans="2:5" x14ac:dyDescent="0.25">
      <c r="B319" s="14">
        <v>45356</v>
      </c>
      <c r="C319" s="15">
        <v>74.02</v>
      </c>
      <c r="D319" s="13" t="s">
        <v>8</v>
      </c>
      <c r="E319" s="13" t="str">
        <f>VLOOKUP(D319, Data_Validation!$B$3:$C$133, 2, FALSE)</f>
        <v>Dogs</v>
      </c>
    </row>
    <row r="320" spans="2:5" x14ac:dyDescent="0.25">
      <c r="B320" s="14">
        <v>45357</v>
      </c>
      <c r="C320" s="15">
        <v>71.73</v>
      </c>
      <c r="D320" s="13" t="s">
        <v>15</v>
      </c>
      <c r="E320" s="13" t="str">
        <f>VLOOKUP(D320, Data_Validation!$B$3:$C$133, 2, FALSE)</f>
        <v>Health</v>
      </c>
    </row>
    <row r="321" spans="2:5" x14ac:dyDescent="0.25">
      <c r="B321" s="14">
        <v>45357</v>
      </c>
      <c r="C321" s="15">
        <v>73.19</v>
      </c>
      <c r="D321" s="13" t="s">
        <v>42</v>
      </c>
      <c r="E321" s="13" t="str">
        <f>VLOOKUP(D321, Data_Validation!$B$3:$C$133, 2, FALSE)</f>
        <v>Dogs</v>
      </c>
    </row>
    <row r="322" spans="2:5" x14ac:dyDescent="0.25">
      <c r="B322" s="14">
        <v>45358</v>
      </c>
      <c r="C322" s="15">
        <v>6.37</v>
      </c>
      <c r="D322" s="13" t="s">
        <v>12</v>
      </c>
      <c r="E322" s="13" t="str">
        <f>VLOOKUP(D322, Data_Validation!$B$3:$C$133, 2, FALSE)</f>
        <v>Living Expenses</v>
      </c>
    </row>
    <row r="323" spans="2:5" x14ac:dyDescent="0.25">
      <c r="B323" s="14">
        <v>45358</v>
      </c>
      <c r="C323" s="15">
        <v>71.86</v>
      </c>
      <c r="D323" s="13" t="s">
        <v>17</v>
      </c>
      <c r="E323" s="13" t="str">
        <f>VLOOKUP(D323, Data_Validation!$B$3:$C$133, 2, FALSE)</f>
        <v>Living Expenses</v>
      </c>
    </row>
    <row r="324" spans="2:5" x14ac:dyDescent="0.25">
      <c r="B324" s="14">
        <v>45358</v>
      </c>
      <c r="C324" s="15">
        <v>92</v>
      </c>
      <c r="D324" s="13" t="s">
        <v>23</v>
      </c>
      <c r="E324" s="13" t="str">
        <f>VLOOKUP(D324, Data_Validation!$B$3:$C$133, 2, FALSE)</f>
        <v>Medical</v>
      </c>
    </row>
    <row r="325" spans="2:5" x14ac:dyDescent="0.25">
      <c r="B325" s="14">
        <v>45359</v>
      </c>
      <c r="C325" s="15">
        <v>285.41000000000003</v>
      </c>
      <c r="D325" s="13" t="s">
        <v>37</v>
      </c>
      <c r="E325" s="13" t="str">
        <f>VLOOKUP(D325, Data_Validation!$B$3:$C$133, 2, FALSE)</f>
        <v>Debt</v>
      </c>
    </row>
    <row r="326" spans="2:5" x14ac:dyDescent="0.25">
      <c r="B326" s="14">
        <v>45360</v>
      </c>
      <c r="C326" s="15">
        <v>70.349999999999994</v>
      </c>
      <c r="D326" s="13" t="s">
        <v>22</v>
      </c>
      <c r="E326" s="13" t="str">
        <f>VLOOKUP(D326, Data_Validation!$B$3:$C$133, 2, FALSE)</f>
        <v>Learning</v>
      </c>
    </row>
    <row r="327" spans="2:5" x14ac:dyDescent="0.25">
      <c r="B327" s="14">
        <v>45360</v>
      </c>
      <c r="C327" s="15">
        <v>30.86</v>
      </c>
      <c r="D327" s="13" t="s">
        <v>23</v>
      </c>
      <c r="E327" s="13" t="str">
        <f>VLOOKUP(D327, Data_Validation!$B$3:$C$133, 2, FALSE)</f>
        <v>Medical</v>
      </c>
    </row>
    <row r="328" spans="2:5" x14ac:dyDescent="0.25">
      <c r="B328" s="14">
        <v>45360</v>
      </c>
      <c r="C328" s="15">
        <v>11.78</v>
      </c>
      <c r="D328" s="13" t="s">
        <v>12</v>
      </c>
      <c r="E328" s="13" t="str">
        <f>VLOOKUP(D328, Data_Validation!$B$3:$C$133, 2, FALSE)</f>
        <v>Living Expenses</v>
      </c>
    </row>
    <row r="329" spans="2:5" x14ac:dyDescent="0.25">
      <c r="B329" s="14">
        <v>45360</v>
      </c>
      <c r="C329" s="15">
        <v>13.52</v>
      </c>
      <c r="D329" s="13" t="s">
        <v>16</v>
      </c>
      <c r="E329" s="13" t="str">
        <f>VLOOKUP(D329, Data_Validation!$B$3:$C$133, 2, FALSE)</f>
        <v>Discretionary</v>
      </c>
    </row>
    <row r="330" spans="2:5" x14ac:dyDescent="0.25">
      <c r="B330" s="14">
        <v>45360</v>
      </c>
      <c r="C330" s="15">
        <v>56.55</v>
      </c>
      <c r="D330" s="13" t="s">
        <v>12</v>
      </c>
      <c r="E330" s="13" t="str">
        <f>VLOOKUP(D330, Data_Validation!$B$3:$C$133, 2, FALSE)</f>
        <v>Living Expenses</v>
      </c>
    </row>
    <row r="331" spans="2:5" x14ac:dyDescent="0.25">
      <c r="B331" s="14">
        <v>45362</v>
      </c>
      <c r="C331" s="15">
        <v>140.15</v>
      </c>
      <c r="D331" s="13" t="s">
        <v>5</v>
      </c>
      <c r="E331" s="13" t="str">
        <f>VLOOKUP(D331, Data_Validation!$B$3:$C$133, 2, FALSE)</f>
        <v>Debt</v>
      </c>
    </row>
    <row r="332" spans="2:5" x14ac:dyDescent="0.25">
      <c r="B332" s="14">
        <v>45362</v>
      </c>
      <c r="C332" s="15">
        <v>34.83</v>
      </c>
      <c r="D332" s="13" t="s">
        <v>12</v>
      </c>
      <c r="E332" s="13" t="str">
        <f>VLOOKUP(D332, Data_Validation!$B$3:$C$133, 2, FALSE)</f>
        <v>Living Expenses</v>
      </c>
    </row>
    <row r="333" spans="2:5" x14ac:dyDescent="0.25">
      <c r="B333" s="14">
        <v>45362</v>
      </c>
      <c r="C333" s="15">
        <v>9.1999999999999993</v>
      </c>
      <c r="D333" s="13" t="s">
        <v>31</v>
      </c>
      <c r="E333" s="13" t="str">
        <f>VLOOKUP(D333, Data_Validation!$B$3:$C$133, 2, FALSE)</f>
        <v>Dining Out</v>
      </c>
    </row>
    <row r="334" spans="2:5" x14ac:dyDescent="0.25">
      <c r="B334" s="14">
        <v>45362</v>
      </c>
      <c r="C334" s="15">
        <v>74.63</v>
      </c>
      <c r="D334" s="13" t="s">
        <v>113</v>
      </c>
      <c r="E334" s="13" t="str">
        <f>VLOOKUP(D334, Data_Validation!$B$3:$C$133, 2, FALSE)</f>
        <v>Gifts</v>
      </c>
    </row>
    <row r="335" spans="2:5" x14ac:dyDescent="0.25">
      <c r="B335" s="14">
        <v>45362</v>
      </c>
      <c r="C335" s="15">
        <v>9.4600000000000009</v>
      </c>
      <c r="D335" s="13" t="s">
        <v>43</v>
      </c>
      <c r="E335" s="13" t="str">
        <f>VLOOKUP(D335, Data_Validation!$B$3:$C$133, 2, FALSE)</f>
        <v>Transport</v>
      </c>
    </row>
    <row r="336" spans="2:5" x14ac:dyDescent="0.25">
      <c r="B336" s="14">
        <v>45362</v>
      </c>
      <c r="C336" s="15">
        <v>9.73</v>
      </c>
      <c r="D336" s="13" t="s">
        <v>16</v>
      </c>
      <c r="E336" s="13" t="str">
        <f>VLOOKUP(D336, Data_Validation!$B$3:$C$133, 2, FALSE)</f>
        <v>Discretionary</v>
      </c>
    </row>
    <row r="337" spans="2:5" x14ac:dyDescent="0.25">
      <c r="B337" s="14">
        <v>45363</v>
      </c>
      <c r="C337" s="15">
        <v>25.96</v>
      </c>
      <c r="D337" s="13" t="s">
        <v>13</v>
      </c>
      <c r="E337" s="13" t="str">
        <f>VLOOKUP(D337, Data_Validation!$B$3:$C$133, 2, FALSE)</f>
        <v>Transport</v>
      </c>
    </row>
    <row r="338" spans="2:5" x14ac:dyDescent="0.25">
      <c r="B338" s="14">
        <v>45363</v>
      </c>
      <c r="C338" s="15">
        <v>14.06</v>
      </c>
      <c r="D338" s="13" t="s">
        <v>43</v>
      </c>
      <c r="E338" s="13" t="str">
        <f>VLOOKUP(D338, Data_Validation!$B$3:$C$133, 2, FALSE)</f>
        <v>Transport</v>
      </c>
    </row>
    <row r="339" spans="2:5" x14ac:dyDescent="0.25">
      <c r="B339" s="14">
        <v>45363</v>
      </c>
      <c r="C339" s="15">
        <v>40.72</v>
      </c>
      <c r="D339" s="13" t="s">
        <v>33</v>
      </c>
      <c r="E339" s="13" t="str">
        <f>VLOOKUP(D339, Data_Validation!$B$3:$C$133, 2, FALSE)</f>
        <v>Home</v>
      </c>
    </row>
    <row r="340" spans="2:5" x14ac:dyDescent="0.25">
      <c r="B340" s="14">
        <v>45364</v>
      </c>
      <c r="C340" s="15">
        <v>6</v>
      </c>
      <c r="D340" s="13" t="s">
        <v>59</v>
      </c>
      <c r="E340" s="13" t="str">
        <f>VLOOKUP(D340, Data_Validation!$B$3:$C$133, 2, FALSE)</f>
        <v>Medical</v>
      </c>
    </row>
    <row r="341" spans="2:5" x14ac:dyDescent="0.25">
      <c r="B341" s="14">
        <v>45364</v>
      </c>
      <c r="C341" s="15">
        <v>8.7200000000000006</v>
      </c>
      <c r="D341" s="13" t="s">
        <v>18</v>
      </c>
      <c r="E341" s="13" t="str">
        <f>VLOOKUP(D341, Data_Validation!$B$3:$C$133, 2, FALSE)</f>
        <v>Medical</v>
      </c>
    </row>
    <row r="342" spans="2:5" x14ac:dyDescent="0.25">
      <c r="B342" s="14">
        <v>45366</v>
      </c>
      <c r="C342" s="15">
        <v>16.23</v>
      </c>
      <c r="D342" s="13" t="s">
        <v>11</v>
      </c>
      <c r="E342" s="13" t="str">
        <f>VLOOKUP(D342, Data_Validation!$B$3:$C$133, 2, FALSE)</f>
        <v>Subscriptions</v>
      </c>
    </row>
    <row r="343" spans="2:5" x14ac:dyDescent="0.25">
      <c r="B343" s="14">
        <v>45366</v>
      </c>
      <c r="C343" s="15">
        <v>170</v>
      </c>
      <c r="D343" s="13" t="s">
        <v>23</v>
      </c>
      <c r="E343" s="13" t="str">
        <f>VLOOKUP(D343, Data_Validation!$B$3:$C$133, 2, FALSE)</f>
        <v>Medical</v>
      </c>
    </row>
    <row r="344" spans="2:5" x14ac:dyDescent="0.25">
      <c r="B344" s="14">
        <v>45366</v>
      </c>
      <c r="C344" s="15">
        <v>89.65</v>
      </c>
      <c r="D344" s="13" t="s">
        <v>35</v>
      </c>
      <c r="E344" s="13" t="str">
        <f>VLOOKUP(D344, Data_Validation!$B$3:$C$133, 2, FALSE)</f>
        <v>Living Expenses</v>
      </c>
    </row>
    <row r="345" spans="2:5" x14ac:dyDescent="0.25">
      <c r="B345" s="14">
        <v>45367</v>
      </c>
      <c r="C345" s="15">
        <v>8</v>
      </c>
      <c r="D345" s="13" t="s">
        <v>12</v>
      </c>
      <c r="E345" s="13" t="str">
        <f>VLOOKUP(D345, Data_Validation!$B$3:$C$133, 2, FALSE)</f>
        <v>Living Expenses</v>
      </c>
    </row>
    <row r="346" spans="2:5" x14ac:dyDescent="0.25">
      <c r="B346" s="14">
        <v>45368</v>
      </c>
      <c r="C346" s="15">
        <v>100</v>
      </c>
      <c r="D346" s="13" t="s">
        <v>34</v>
      </c>
      <c r="E346" s="13" t="str">
        <f>VLOOKUP(D346, Data_Validation!$B$3:$C$133, 2, FALSE)</f>
        <v>Venezuela</v>
      </c>
    </row>
    <row r="347" spans="2:5" x14ac:dyDescent="0.25">
      <c r="B347" s="14">
        <v>45368</v>
      </c>
      <c r="C347" s="15">
        <v>50</v>
      </c>
      <c r="D347" s="13" t="s">
        <v>7</v>
      </c>
      <c r="E347" s="13" t="str">
        <f>VLOOKUP(D347, Data_Validation!$B$3:$C$133, 2, FALSE)</f>
        <v>Gifts</v>
      </c>
    </row>
    <row r="348" spans="2:5" x14ac:dyDescent="0.25">
      <c r="B348" s="14">
        <v>45369</v>
      </c>
      <c r="C348" s="15">
        <v>107.98</v>
      </c>
      <c r="D348" s="13" t="s">
        <v>12</v>
      </c>
      <c r="E348" s="13" t="str">
        <f>VLOOKUP(D348, Data_Validation!$B$3:$C$133, 2, FALSE)</f>
        <v>Living Expenses</v>
      </c>
    </row>
    <row r="349" spans="2:5" x14ac:dyDescent="0.25">
      <c r="B349" s="14">
        <v>45369</v>
      </c>
      <c r="C349" s="15">
        <v>68</v>
      </c>
      <c r="D349" s="13" t="s">
        <v>20</v>
      </c>
      <c r="E349" s="13" t="str">
        <f>VLOOKUP(D349, Data_Validation!$B$3:$C$133, 2, FALSE)</f>
        <v>Beauty</v>
      </c>
    </row>
    <row r="350" spans="2:5" x14ac:dyDescent="0.25">
      <c r="B350" s="14">
        <v>45369</v>
      </c>
      <c r="C350" s="15">
        <v>48.4</v>
      </c>
      <c r="D350" s="13" t="s">
        <v>32</v>
      </c>
      <c r="E350" s="13" t="str">
        <f>VLOOKUP(D350, Data_Validation!$B$3:$C$133, 2, FALSE)</f>
        <v>Dining Out</v>
      </c>
    </row>
    <row r="351" spans="2:5" x14ac:dyDescent="0.25">
      <c r="B351" s="14">
        <v>45369</v>
      </c>
      <c r="C351" s="15">
        <v>20.61</v>
      </c>
      <c r="D351" s="13" t="s">
        <v>10</v>
      </c>
      <c r="E351" s="13" t="str">
        <f>VLOOKUP(D351, Data_Validation!$B$3:$C$133, 2, FALSE)</f>
        <v>Health</v>
      </c>
    </row>
    <row r="352" spans="2:5" x14ac:dyDescent="0.25">
      <c r="B352" s="14">
        <v>45369</v>
      </c>
      <c r="C352" s="15">
        <v>48.68</v>
      </c>
      <c r="D352" s="13" t="s">
        <v>43</v>
      </c>
      <c r="E352" s="13" t="str">
        <f>VLOOKUP(D352, Data_Validation!$B$3:$C$133, 2, FALSE)</f>
        <v>Transport</v>
      </c>
    </row>
    <row r="353" spans="2:5" x14ac:dyDescent="0.25">
      <c r="B353" s="14">
        <v>45369</v>
      </c>
      <c r="C353" s="15">
        <v>16.100000000000001</v>
      </c>
      <c r="D353" s="13" t="s">
        <v>32</v>
      </c>
      <c r="E353" s="13" t="str">
        <f>VLOOKUP(D353, Data_Validation!$B$3:$C$133, 2, FALSE)</f>
        <v>Dining Out</v>
      </c>
    </row>
    <row r="354" spans="2:5" x14ac:dyDescent="0.25">
      <c r="B354" s="14">
        <v>45369</v>
      </c>
      <c r="C354" s="15">
        <v>48.06</v>
      </c>
      <c r="D354" s="13" t="s">
        <v>79</v>
      </c>
      <c r="E354" s="13" t="str">
        <f>VLOOKUP(D354, Data_Validation!$B$3:$C$133, 2, FALSE)</f>
        <v>Beauty</v>
      </c>
    </row>
    <row r="355" spans="2:5" x14ac:dyDescent="0.25">
      <c r="B355" s="14">
        <v>45369</v>
      </c>
      <c r="C355" s="15">
        <v>440.26</v>
      </c>
      <c r="D355" s="13" t="s">
        <v>12</v>
      </c>
      <c r="E355" s="13" t="str">
        <f>VLOOKUP(D355, Data_Validation!$B$3:$C$133, 2, FALSE)</f>
        <v>Living Expenses</v>
      </c>
    </row>
    <row r="356" spans="2:5" x14ac:dyDescent="0.25">
      <c r="B356" s="14">
        <v>45369</v>
      </c>
      <c r="C356" s="15">
        <v>19.21</v>
      </c>
      <c r="D356" s="13" t="s">
        <v>79</v>
      </c>
      <c r="E356" s="13" t="str">
        <f>VLOOKUP(D356, Data_Validation!$B$3:$C$133, 2, FALSE)</f>
        <v>Beauty</v>
      </c>
    </row>
    <row r="357" spans="2:5" x14ac:dyDescent="0.25">
      <c r="B357" s="14">
        <v>45369</v>
      </c>
      <c r="C357" s="15">
        <v>82.8</v>
      </c>
      <c r="D357" s="13" t="s">
        <v>22</v>
      </c>
      <c r="E357" s="13" t="str">
        <f>VLOOKUP(D357, Data_Validation!$B$3:$C$133, 2, FALSE)</f>
        <v>Learning</v>
      </c>
    </row>
    <row r="358" spans="2:5" x14ac:dyDescent="0.25">
      <c r="B358" s="14">
        <v>45369</v>
      </c>
      <c r="C358" s="15">
        <v>5.67</v>
      </c>
      <c r="D358" s="13" t="s">
        <v>244</v>
      </c>
      <c r="E358" s="13" t="str">
        <f>VLOOKUP(D358, Data_Validation!$B$3:$C$133, 2, FALSE)</f>
        <v>Savings</v>
      </c>
    </row>
    <row r="359" spans="2:5" x14ac:dyDescent="0.25">
      <c r="B359" s="14">
        <v>45370</v>
      </c>
      <c r="C359" s="15">
        <v>23.82</v>
      </c>
      <c r="D359" s="13" t="s">
        <v>79</v>
      </c>
      <c r="E359" s="13" t="str">
        <f>VLOOKUP(D359, Data_Validation!$B$3:$C$133, 2, FALSE)</f>
        <v>Beauty</v>
      </c>
    </row>
    <row r="360" spans="2:5" x14ac:dyDescent="0.25">
      <c r="B360" s="14">
        <v>45370</v>
      </c>
      <c r="C360" s="15">
        <v>27.59</v>
      </c>
      <c r="D360" s="13" t="s">
        <v>12</v>
      </c>
      <c r="E360" s="13" t="str">
        <f>VLOOKUP(D360, Data_Validation!$B$3:$C$133, 2, FALSE)</f>
        <v>Living Expenses</v>
      </c>
    </row>
    <row r="361" spans="2:5" x14ac:dyDescent="0.25">
      <c r="B361" s="14">
        <v>45370</v>
      </c>
      <c r="C361" s="15">
        <v>86.63</v>
      </c>
      <c r="D361" s="13" t="s">
        <v>243</v>
      </c>
      <c r="E361" s="13" t="str">
        <f>VLOOKUP(D361, Data_Validation!$B$3:$C$133, 2, FALSE)</f>
        <v>Travel</v>
      </c>
    </row>
    <row r="362" spans="2:5" x14ac:dyDescent="0.25">
      <c r="B362" s="14">
        <v>45370</v>
      </c>
      <c r="C362" s="15">
        <v>37.229999999999997</v>
      </c>
      <c r="D362" s="13" t="s">
        <v>8</v>
      </c>
      <c r="E362" s="13" t="str">
        <f>VLOOKUP(D362, Data_Validation!$B$3:$C$133, 2, FALSE)</f>
        <v>Dogs</v>
      </c>
    </row>
    <row r="363" spans="2:5" x14ac:dyDescent="0.25">
      <c r="B363" s="14">
        <v>45370</v>
      </c>
      <c r="C363" s="15">
        <v>-82.83</v>
      </c>
      <c r="D363" s="13" t="s">
        <v>12</v>
      </c>
      <c r="E363" s="13" t="str">
        <f>VLOOKUP(D363, Data_Validation!$B$3:$C$133, 2, FALSE)</f>
        <v>Living Expenses</v>
      </c>
    </row>
    <row r="364" spans="2:5" x14ac:dyDescent="0.25">
      <c r="B364" s="14">
        <v>45370</v>
      </c>
      <c r="C364" s="15">
        <v>10</v>
      </c>
      <c r="D364" s="13" t="s">
        <v>244</v>
      </c>
      <c r="E364" s="13" t="str">
        <f>VLOOKUP(D364, Data_Validation!$B$3:$C$133, 2, FALSE)</f>
        <v>Savings</v>
      </c>
    </row>
    <row r="365" spans="2:5" x14ac:dyDescent="0.25">
      <c r="B365" s="14">
        <v>45371</v>
      </c>
      <c r="C365" s="15">
        <v>133.15</v>
      </c>
      <c r="D365" s="13" t="s">
        <v>12</v>
      </c>
      <c r="E365" s="13" t="str">
        <f>VLOOKUP(D365, Data_Validation!$B$3:$C$133, 2, FALSE)</f>
        <v>Living Expenses</v>
      </c>
    </row>
    <row r="366" spans="2:5" x14ac:dyDescent="0.25">
      <c r="B366" s="14">
        <v>45371</v>
      </c>
      <c r="C366" s="15">
        <v>6.17</v>
      </c>
      <c r="D366" s="13" t="s">
        <v>244</v>
      </c>
      <c r="E366" s="13" t="str">
        <f>VLOOKUP(D366, Data_Validation!$B$3:$C$133, 2, FALSE)</f>
        <v>Savings</v>
      </c>
    </row>
    <row r="367" spans="2:5" x14ac:dyDescent="0.25">
      <c r="B367" s="14">
        <v>45372</v>
      </c>
      <c r="C367" s="15">
        <v>16</v>
      </c>
      <c r="D367" s="13" t="s">
        <v>57</v>
      </c>
      <c r="E367" s="13" t="str">
        <f>VLOOKUP(D367, Data_Validation!$B$3:$C$133, 2, FALSE)</f>
        <v>Travel</v>
      </c>
    </row>
    <row r="368" spans="2:5" x14ac:dyDescent="0.25">
      <c r="B368" s="14">
        <v>45372</v>
      </c>
      <c r="C368" s="15">
        <v>27.94</v>
      </c>
      <c r="D368" s="13" t="s">
        <v>12</v>
      </c>
      <c r="E368" s="13" t="str">
        <f>VLOOKUP(D368, Data_Validation!$B$3:$C$133, 2, FALSE)</f>
        <v>Living Expenses</v>
      </c>
    </row>
    <row r="369" spans="2:5" x14ac:dyDescent="0.25">
      <c r="B369" s="14">
        <v>45372</v>
      </c>
      <c r="C369" s="15">
        <v>9.59</v>
      </c>
      <c r="D369" s="13" t="s">
        <v>12</v>
      </c>
      <c r="E369" s="13" t="str">
        <f>VLOOKUP(D369, Data_Validation!$B$3:$C$133, 2, FALSE)</f>
        <v>Living Expenses</v>
      </c>
    </row>
    <row r="370" spans="2:5" x14ac:dyDescent="0.25">
      <c r="B370" s="14">
        <v>45373</v>
      </c>
      <c r="C370" s="15">
        <v>10.81</v>
      </c>
      <c r="D370" s="13" t="s">
        <v>41</v>
      </c>
      <c r="E370" s="13" t="str">
        <f>VLOOKUP(D370, Data_Validation!$B$3:$C$133, 2, FALSE)</f>
        <v>Tech</v>
      </c>
    </row>
    <row r="371" spans="2:5" x14ac:dyDescent="0.25">
      <c r="B371" s="14">
        <v>45373</v>
      </c>
      <c r="C371" s="15">
        <v>17.149999999999999</v>
      </c>
      <c r="D371" s="13" t="s">
        <v>57</v>
      </c>
      <c r="E371" s="13" t="str">
        <f>VLOOKUP(D371, Data_Validation!$B$3:$C$133, 2, FALSE)</f>
        <v>Travel</v>
      </c>
    </row>
    <row r="372" spans="2:5" x14ac:dyDescent="0.25">
      <c r="B372" s="14">
        <v>45373</v>
      </c>
      <c r="C372" s="15">
        <v>87.66</v>
      </c>
      <c r="D372" s="13" t="s">
        <v>15</v>
      </c>
      <c r="E372" s="13" t="str">
        <f>VLOOKUP(D372, Data_Validation!$B$3:$C$133, 2, FALSE)</f>
        <v>Health</v>
      </c>
    </row>
    <row r="373" spans="2:5" x14ac:dyDescent="0.25">
      <c r="B373" s="14">
        <v>45373</v>
      </c>
      <c r="C373" s="15">
        <v>64.59</v>
      </c>
      <c r="D373" s="13" t="s">
        <v>19</v>
      </c>
      <c r="E373" s="13" t="str">
        <f>VLOOKUP(D373, Data_Validation!$B$3:$C$133, 2, FALSE)</f>
        <v>Dogs</v>
      </c>
    </row>
    <row r="374" spans="2:5" x14ac:dyDescent="0.25">
      <c r="B374" s="14">
        <v>45373</v>
      </c>
      <c r="C374" s="15">
        <v>70.84</v>
      </c>
      <c r="D374" s="13" t="s">
        <v>19</v>
      </c>
      <c r="E374" s="13" t="str">
        <f>VLOOKUP(D374, Data_Validation!$B$3:$C$133, 2, FALSE)</f>
        <v>Dogs</v>
      </c>
    </row>
    <row r="375" spans="2:5" x14ac:dyDescent="0.25">
      <c r="B375" s="14">
        <v>45373</v>
      </c>
      <c r="C375" s="15">
        <v>23</v>
      </c>
      <c r="D375" s="13" t="s">
        <v>57</v>
      </c>
      <c r="E375" s="13" t="str">
        <f>VLOOKUP(D375, Data_Validation!$B$3:$C$133, 2, FALSE)</f>
        <v>Travel</v>
      </c>
    </row>
    <row r="376" spans="2:5" x14ac:dyDescent="0.25">
      <c r="B376" s="14">
        <v>45374</v>
      </c>
      <c r="C376" s="15">
        <v>2</v>
      </c>
      <c r="D376" s="13" t="s">
        <v>57</v>
      </c>
      <c r="E376" s="13" t="str">
        <f>VLOOKUP(D376, Data_Validation!$B$3:$C$133, 2, FALSE)</f>
        <v>Travel</v>
      </c>
    </row>
    <row r="377" spans="2:5" x14ac:dyDescent="0.25">
      <c r="B377" s="14">
        <v>45374</v>
      </c>
      <c r="C377" s="15">
        <v>26.01</v>
      </c>
      <c r="D377" s="13" t="s">
        <v>57</v>
      </c>
      <c r="E377" s="13" t="str">
        <f>VLOOKUP(D377, Data_Validation!$B$3:$C$133, 2, FALSE)</f>
        <v>Travel</v>
      </c>
    </row>
    <row r="378" spans="2:5" x14ac:dyDescent="0.25">
      <c r="B378" s="14">
        <v>45374</v>
      </c>
      <c r="C378" s="15">
        <v>74.02</v>
      </c>
      <c r="D378" s="13" t="s">
        <v>8</v>
      </c>
      <c r="E378" s="13" t="str">
        <f>VLOOKUP(D378, Data_Validation!$B$3:$C$133, 2, FALSE)</f>
        <v>Dogs</v>
      </c>
    </row>
    <row r="379" spans="2:5" x14ac:dyDescent="0.25">
      <c r="B379" s="14">
        <v>45374</v>
      </c>
      <c r="C379" s="15">
        <v>67.14</v>
      </c>
      <c r="D379" s="13" t="s">
        <v>17</v>
      </c>
      <c r="E379" s="13" t="str">
        <f>VLOOKUP(D379, Data_Validation!$B$3:$C$133, 2, FALSE)</f>
        <v>Living Expenses</v>
      </c>
    </row>
    <row r="380" spans="2:5" x14ac:dyDescent="0.25">
      <c r="B380" s="14">
        <v>45376</v>
      </c>
      <c r="C380" s="15">
        <v>18.38</v>
      </c>
      <c r="D380" s="13" t="s">
        <v>16</v>
      </c>
      <c r="E380" s="13" t="str">
        <f>VLOOKUP(D380, Data_Validation!$B$3:$C$133, 2, FALSE)</f>
        <v>Discretionary</v>
      </c>
    </row>
    <row r="381" spans="2:5" x14ac:dyDescent="0.25">
      <c r="B381" s="14">
        <v>45376</v>
      </c>
      <c r="C381" s="15">
        <v>27.63</v>
      </c>
      <c r="D381" s="13" t="s">
        <v>57</v>
      </c>
      <c r="E381" s="13" t="str">
        <f>VLOOKUP(D381, Data_Validation!$B$3:$C$133, 2, FALSE)</f>
        <v>Travel</v>
      </c>
    </row>
    <row r="382" spans="2:5" x14ac:dyDescent="0.25">
      <c r="B382" s="14">
        <v>45376</v>
      </c>
      <c r="C382" s="15">
        <v>49.62</v>
      </c>
      <c r="D382" s="13" t="s">
        <v>12</v>
      </c>
      <c r="E382" s="13" t="str">
        <f>VLOOKUP(D382, Data_Validation!$B$3:$C$133, 2, FALSE)</f>
        <v>Living Expenses</v>
      </c>
    </row>
    <row r="383" spans="2:5" x14ac:dyDescent="0.25">
      <c r="B383" s="14">
        <v>45376</v>
      </c>
      <c r="C383" s="15">
        <v>11.06</v>
      </c>
      <c r="D383" s="13" t="s">
        <v>9</v>
      </c>
      <c r="E383" s="13" t="str">
        <f>VLOOKUP(D383, Data_Validation!$B$3:$C$133, 2, FALSE)</f>
        <v>Discretionary</v>
      </c>
    </row>
    <row r="384" spans="2:5" x14ac:dyDescent="0.25">
      <c r="B384" s="14">
        <v>45376</v>
      </c>
      <c r="C384" s="15">
        <v>25.93</v>
      </c>
      <c r="D384" s="13" t="s">
        <v>9</v>
      </c>
      <c r="E384" s="13" t="str">
        <f>VLOOKUP(D384, Data_Validation!$B$3:$C$133, 2, FALSE)</f>
        <v>Discretionary</v>
      </c>
    </row>
    <row r="385" spans="2:5" x14ac:dyDescent="0.25">
      <c r="B385" s="14">
        <v>45376</v>
      </c>
      <c r="C385" s="15">
        <v>22</v>
      </c>
      <c r="D385" s="13" t="s">
        <v>57</v>
      </c>
      <c r="E385" s="13" t="str">
        <f>VLOOKUP(D385, Data_Validation!$B$3:$C$133, 2, FALSE)</f>
        <v>Travel</v>
      </c>
    </row>
    <row r="386" spans="2:5" x14ac:dyDescent="0.25">
      <c r="B386" s="14">
        <v>45376</v>
      </c>
      <c r="C386" s="15">
        <v>6.48</v>
      </c>
      <c r="D386" s="13" t="s">
        <v>11</v>
      </c>
      <c r="E386" s="13" t="str">
        <f>VLOOKUP(D386, Data_Validation!$B$3:$C$133, 2, FALSE)</f>
        <v>Subscriptions</v>
      </c>
    </row>
    <row r="387" spans="2:5" x14ac:dyDescent="0.25">
      <c r="B387" s="14">
        <v>45376</v>
      </c>
      <c r="C387" s="15">
        <v>0.8</v>
      </c>
      <c r="D387" s="13" t="s">
        <v>18</v>
      </c>
      <c r="E387" s="13" t="str">
        <f>VLOOKUP(D387, Data_Validation!$B$3:$C$133, 2, FALSE)</f>
        <v>Medical</v>
      </c>
    </row>
    <row r="388" spans="2:5" x14ac:dyDescent="0.25">
      <c r="B388" s="14">
        <v>45376</v>
      </c>
      <c r="C388" s="15">
        <v>38.450000000000003</v>
      </c>
      <c r="D388" s="13" t="s">
        <v>6</v>
      </c>
      <c r="E388" s="13" t="str">
        <f>VLOOKUP(D388, Data_Validation!$B$3:$C$133, 2, FALSE)</f>
        <v>Home</v>
      </c>
    </row>
    <row r="389" spans="2:5" x14ac:dyDescent="0.25">
      <c r="B389" s="14">
        <v>45376</v>
      </c>
      <c r="C389" s="15">
        <v>55.13</v>
      </c>
      <c r="D389" s="13" t="s">
        <v>57</v>
      </c>
      <c r="E389" s="13" t="str">
        <f>VLOOKUP(D389, Data_Validation!$B$3:$C$133, 2, FALSE)</f>
        <v>Travel</v>
      </c>
    </row>
    <row r="390" spans="2:5" x14ac:dyDescent="0.25">
      <c r="B390" s="14">
        <v>45376</v>
      </c>
      <c r="C390" s="15">
        <v>10.17</v>
      </c>
      <c r="D390" s="13" t="s">
        <v>13</v>
      </c>
      <c r="E390" s="13" t="str">
        <f>VLOOKUP(D390, Data_Validation!$B$3:$C$133, 2, FALSE)</f>
        <v>Transport</v>
      </c>
    </row>
    <row r="391" spans="2:5" x14ac:dyDescent="0.25">
      <c r="B391" s="14">
        <v>45376</v>
      </c>
      <c r="C391" s="15">
        <v>7.86</v>
      </c>
      <c r="D391" s="13" t="s">
        <v>7</v>
      </c>
      <c r="E391" s="13" t="str">
        <f>VLOOKUP(D391, Data_Validation!$B$3:$C$133, 2, FALSE)</f>
        <v>Gifts</v>
      </c>
    </row>
    <row r="392" spans="2:5" x14ac:dyDescent="0.25">
      <c r="B392" s="14">
        <v>45376</v>
      </c>
      <c r="C392" s="15">
        <v>6.93</v>
      </c>
      <c r="D392" s="13" t="s">
        <v>26</v>
      </c>
      <c r="E392" s="13" t="str">
        <f>VLOOKUP(D392, Data_Validation!$B$3:$C$133, 2, FALSE)</f>
        <v>Dining Out</v>
      </c>
    </row>
    <row r="393" spans="2:5" x14ac:dyDescent="0.25">
      <c r="B393" s="14">
        <v>45376</v>
      </c>
      <c r="C393" s="15">
        <v>10.97</v>
      </c>
      <c r="D393" s="13" t="s">
        <v>244</v>
      </c>
      <c r="E393" s="13" t="str">
        <f>VLOOKUP(D393, Data_Validation!$B$3:$C$133, 2, FALSE)</f>
        <v>Savings</v>
      </c>
    </row>
    <row r="394" spans="2:5" x14ac:dyDescent="0.25">
      <c r="B394" s="14">
        <v>45377</v>
      </c>
      <c r="C394" s="15">
        <v>15.55</v>
      </c>
      <c r="D394" s="13" t="s">
        <v>12</v>
      </c>
      <c r="E394" s="13" t="str">
        <f>VLOOKUP(D394, Data_Validation!$B$3:$C$133, 2, FALSE)</f>
        <v>Living Expenses</v>
      </c>
    </row>
    <row r="395" spans="2:5" x14ac:dyDescent="0.25">
      <c r="B395" s="14">
        <v>45377</v>
      </c>
      <c r="C395" s="15">
        <v>129.99</v>
      </c>
      <c r="D395" s="13" t="s">
        <v>43</v>
      </c>
      <c r="E395" s="13" t="str">
        <f>VLOOKUP(D395, Data_Validation!$B$3:$C$133, 2, FALSE)</f>
        <v>Transport</v>
      </c>
    </row>
    <row r="396" spans="2:5" x14ac:dyDescent="0.25">
      <c r="B396" s="14">
        <v>45377</v>
      </c>
      <c r="C396" s="15">
        <v>85</v>
      </c>
      <c r="D396" s="13" t="s">
        <v>11</v>
      </c>
      <c r="E396" s="13" t="str">
        <f>VLOOKUP(D396, Data_Validation!$B$3:$C$133, 2, FALSE)</f>
        <v>Subscriptions</v>
      </c>
    </row>
    <row r="397" spans="2:5" x14ac:dyDescent="0.25">
      <c r="B397" s="14">
        <v>45377</v>
      </c>
      <c r="C397" s="15">
        <v>50</v>
      </c>
      <c r="D397" s="13" t="s">
        <v>11</v>
      </c>
      <c r="E397" s="13" t="str">
        <f>VLOOKUP(D397, Data_Validation!$B$3:$C$133, 2, FALSE)</f>
        <v>Subscriptions</v>
      </c>
    </row>
    <row r="398" spans="2:5" x14ac:dyDescent="0.25">
      <c r="B398" s="14">
        <v>45377</v>
      </c>
      <c r="C398" s="15">
        <v>47.77</v>
      </c>
      <c r="D398" s="13" t="s">
        <v>57</v>
      </c>
      <c r="E398" s="13" t="str">
        <f>VLOOKUP(D398, Data_Validation!$B$3:$C$133, 2, FALSE)</f>
        <v>Travel</v>
      </c>
    </row>
    <row r="399" spans="2:5" x14ac:dyDescent="0.25">
      <c r="B399" s="14">
        <v>45377</v>
      </c>
      <c r="C399" s="15">
        <v>44.46</v>
      </c>
      <c r="D399" s="13" t="s">
        <v>35</v>
      </c>
      <c r="E399" s="13" t="str">
        <f>VLOOKUP(D399, Data_Validation!$B$3:$C$133, 2, FALSE)</f>
        <v>Living Expenses</v>
      </c>
    </row>
    <row r="400" spans="2:5" x14ac:dyDescent="0.25">
      <c r="B400" s="14">
        <v>45377</v>
      </c>
      <c r="C400" s="15">
        <v>77.31</v>
      </c>
      <c r="D400" s="13" t="s">
        <v>12</v>
      </c>
      <c r="E400" s="13" t="str">
        <f>VLOOKUP(D400, Data_Validation!$B$3:$C$133, 2, FALSE)</f>
        <v>Living Expenses</v>
      </c>
    </row>
    <row r="401" spans="2:5" x14ac:dyDescent="0.25">
      <c r="B401" s="14">
        <v>45377</v>
      </c>
      <c r="C401" s="15">
        <v>10</v>
      </c>
      <c r="D401" s="13" t="s">
        <v>244</v>
      </c>
      <c r="E401" s="13" t="str">
        <f>VLOOKUP(D401, Data_Validation!$B$3:$C$133, 2, FALSE)</f>
        <v>Savings</v>
      </c>
    </row>
    <row r="402" spans="2:5" x14ac:dyDescent="0.25">
      <c r="B402" s="14">
        <v>45378</v>
      </c>
      <c r="C402" s="15">
        <v>2</v>
      </c>
      <c r="D402" s="13" t="s">
        <v>48</v>
      </c>
      <c r="E402" s="13" t="str">
        <f>VLOOKUP(D402, Data_Validation!$B$3:$C$133, 2, FALSE)</f>
        <v>Transport</v>
      </c>
    </row>
    <row r="403" spans="2:5" x14ac:dyDescent="0.25">
      <c r="B403" s="14">
        <v>45378</v>
      </c>
      <c r="C403" s="15">
        <v>3.61</v>
      </c>
      <c r="D403" s="13" t="s">
        <v>24</v>
      </c>
      <c r="E403" s="13" t="str">
        <f>VLOOKUP(D403, Data_Validation!$B$3:$C$133, 2, FALSE)</f>
        <v>Home</v>
      </c>
    </row>
    <row r="404" spans="2:5" x14ac:dyDescent="0.25">
      <c r="B404" s="14">
        <v>45378</v>
      </c>
      <c r="C404" s="15">
        <v>10</v>
      </c>
      <c r="D404" s="13" t="s">
        <v>35</v>
      </c>
      <c r="E404" s="13" t="str">
        <f>VLOOKUP(D404, Data_Validation!$B$3:$C$133, 2, FALSE)</f>
        <v>Living Expenses</v>
      </c>
    </row>
    <row r="405" spans="2:5" x14ac:dyDescent="0.25">
      <c r="B405" s="14">
        <v>45378</v>
      </c>
      <c r="C405" s="15">
        <v>2.34</v>
      </c>
      <c r="D405" s="13" t="s">
        <v>31</v>
      </c>
      <c r="E405" s="13" t="str">
        <f>VLOOKUP(D405, Data_Validation!$B$3:$C$133, 2, FALSE)</f>
        <v>Dining Out</v>
      </c>
    </row>
    <row r="406" spans="2:5" x14ac:dyDescent="0.25">
      <c r="B406" s="14">
        <v>45378</v>
      </c>
      <c r="C406" s="15">
        <v>7.43</v>
      </c>
      <c r="D406" s="13" t="s">
        <v>244</v>
      </c>
      <c r="E406" s="13" t="str">
        <f>VLOOKUP(D406, Data_Validation!$B$3:$C$133, 2, FALSE)</f>
        <v>Savings</v>
      </c>
    </row>
    <row r="407" spans="2:5" x14ac:dyDescent="0.25">
      <c r="B407" s="14">
        <v>45378</v>
      </c>
      <c r="C407" s="15">
        <v>29</v>
      </c>
      <c r="D407" s="13" t="s">
        <v>13</v>
      </c>
      <c r="E407" s="13" t="str">
        <f>VLOOKUP(D407, Data_Validation!$B$3:$C$133, 2, FALSE)</f>
        <v>Transport</v>
      </c>
    </row>
    <row r="408" spans="2:5" x14ac:dyDescent="0.25">
      <c r="B408" s="14">
        <v>45379</v>
      </c>
      <c r="C408" s="15">
        <v>6.48</v>
      </c>
      <c r="D408" s="13" t="s">
        <v>11</v>
      </c>
      <c r="E408" s="13" t="str">
        <f>VLOOKUP(D408, Data_Validation!$B$3:$C$133, 2, FALSE)</f>
        <v>Subscriptions</v>
      </c>
    </row>
    <row r="409" spans="2:5" x14ac:dyDescent="0.25">
      <c r="B409" s="14">
        <v>45379</v>
      </c>
      <c r="C409" s="15">
        <v>11.93</v>
      </c>
      <c r="D409" s="13" t="s">
        <v>42</v>
      </c>
      <c r="E409" s="13" t="str">
        <f>VLOOKUP(D409, Data_Validation!$B$3:$C$133, 2, FALSE)</f>
        <v>Dogs</v>
      </c>
    </row>
    <row r="410" spans="2:5" x14ac:dyDescent="0.25">
      <c r="B410" s="14">
        <v>45379</v>
      </c>
      <c r="C410" s="15">
        <v>515.28</v>
      </c>
      <c r="D410" s="13" t="s">
        <v>42</v>
      </c>
      <c r="E410" s="13" t="str">
        <f>VLOOKUP(D410, Data_Validation!$B$3:$C$133, 2, FALSE)</f>
        <v>Dogs</v>
      </c>
    </row>
    <row r="411" spans="2:5" x14ac:dyDescent="0.25">
      <c r="B411" s="14">
        <v>45379</v>
      </c>
      <c r="C411" s="15">
        <v>121.87</v>
      </c>
      <c r="D411" s="13" t="s">
        <v>35</v>
      </c>
      <c r="E411" s="13" t="str">
        <f>VLOOKUP(D411, Data_Validation!$B$3:$C$133, 2, FALSE)</f>
        <v>Living Expenses</v>
      </c>
    </row>
    <row r="412" spans="2:5" x14ac:dyDescent="0.25">
      <c r="B412" s="14">
        <v>45380</v>
      </c>
      <c r="C412" s="15">
        <v>30</v>
      </c>
      <c r="D412" s="13" t="s">
        <v>23</v>
      </c>
      <c r="E412" s="13" t="str">
        <f>VLOOKUP(D412, Data_Validation!$B$3:$C$133, 2, FALSE)</f>
        <v>Medical</v>
      </c>
    </row>
    <row r="413" spans="2:5" x14ac:dyDescent="0.25">
      <c r="B413" s="14">
        <v>45380</v>
      </c>
      <c r="C413" s="15">
        <v>30.97</v>
      </c>
      <c r="D413" s="13" t="s">
        <v>18</v>
      </c>
      <c r="E413" s="13" t="str">
        <f>VLOOKUP(D413, Data_Validation!$B$3:$C$133, 2, FALSE)</f>
        <v>Medical</v>
      </c>
    </row>
    <row r="414" spans="2:5" x14ac:dyDescent="0.25">
      <c r="B414" s="14">
        <v>45380</v>
      </c>
      <c r="C414" s="15">
        <v>20</v>
      </c>
      <c r="D414" s="13" t="s">
        <v>43</v>
      </c>
      <c r="E414" s="13" t="str">
        <f>VLOOKUP(D414, Data_Validation!$B$3:$C$133, 2, FALSE)</f>
        <v>Transport</v>
      </c>
    </row>
    <row r="415" spans="2:5" x14ac:dyDescent="0.25">
      <c r="B415" s="14">
        <v>45380</v>
      </c>
      <c r="C415" s="15">
        <v>6.97</v>
      </c>
      <c r="D415" s="13" t="s">
        <v>244</v>
      </c>
      <c r="E415" s="13" t="str">
        <f>VLOOKUP(D415, Data_Validation!$B$3:$C$133, 2, FALSE)</f>
        <v>Savings</v>
      </c>
    </row>
    <row r="416" spans="2:5" x14ac:dyDescent="0.25">
      <c r="B416" s="14">
        <v>45381</v>
      </c>
      <c r="C416" s="15">
        <v>8.57</v>
      </c>
      <c r="D416" s="13" t="s">
        <v>12</v>
      </c>
      <c r="E416" s="13" t="str">
        <f>VLOOKUP(D416, Data_Validation!$B$3:$C$133, 2, FALSE)</f>
        <v>Living Expenses</v>
      </c>
    </row>
    <row r="417" spans="2:5" x14ac:dyDescent="0.25">
      <c r="B417" s="14">
        <v>45381</v>
      </c>
      <c r="C417" s="15">
        <v>50</v>
      </c>
      <c r="D417" s="13" t="s">
        <v>50</v>
      </c>
      <c r="E417" s="13" t="str">
        <f>VLOOKUP(D417, Data_Validation!$B$3:$C$133, 2, FALSE)</f>
        <v>Beauty</v>
      </c>
    </row>
    <row r="418" spans="2:5" x14ac:dyDescent="0.25">
      <c r="B418" s="14">
        <v>45381</v>
      </c>
      <c r="C418" s="15">
        <v>70.39</v>
      </c>
      <c r="D418" s="13" t="s">
        <v>12</v>
      </c>
      <c r="E418" s="13" t="str">
        <f>VLOOKUP(D418, Data_Validation!$B$3:$C$133, 2, FALSE)</f>
        <v>Living Expenses</v>
      </c>
    </row>
    <row r="419" spans="2:5" x14ac:dyDescent="0.25">
      <c r="B419" s="14">
        <v>45383</v>
      </c>
      <c r="C419" s="15">
        <v>31.17</v>
      </c>
      <c r="D419" s="13" t="s">
        <v>21</v>
      </c>
      <c r="E419" s="13" t="str">
        <f>VLOOKUP(D419, Data_Validation!$B$3:$C$133, 2, FALSE)</f>
        <v>Discretionary</v>
      </c>
    </row>
    <row r="420" spans="2:5" x14ac:dyDescent="0.25">
      <c r="B420" s="14">
        <v>45383</v>
      </c>
      <c r="C420" s="15">
        <v>584.16</v>
      </c>
      <c r="D420" s="13" t="s">
        <v>30</v>
      </c>
      <c r="E420" s="13" t="str">
        <f>VLOOKUP(D420, Data_Validation!$B$3:$C$133, 2, FALSE)</f>
        <v>Transport</v>
      </c>
    </row>
    <row r="421" spans="2:5" x14ac:dyDescent="0.25">
      <c r="B421" s="14">
        <v>45383</v>
      </c>
      <c r="C421" s="15">
        <v>10</v>
      </c>
      <c r="D421" s="13" t="s">
        <v>32</v>
      </c>
      <c r="E421" s="13" t="str">
        <f>VLOOKUP(D421, Data_Validation!$B$3:$C$133, 2, FALSE)</f>
        <v>Dining Out</v>
      </c>
    </row>
    <row r="422" spans="2:5" x14ac:dyDescent="0.25">
      <c r="B422" s="14">
        <v>45383</v>
      </c>
      <c r="C422" s="15">
        <v>77</v>
      </c>
      <c r="D422" s="13" t="s">
        <v>240</v>
      </c>
      <c r="E422" s="13" t="str">
        <f>VLOOKUP(D422, Data_Validation!$B$3:$C$133, 2, FALSE)</f>
        <v>Debt</v>
      </c>
    </row>
    <row r="423" spans="2:5" x14ac:dyDescent="0.25">
      <c r="B423" s="14">
        <v>45383</v>
      </c>
      <c r="C423" s="15">
        <v>200</v>
      </c>
      <c r="D423" s="13" t="s">
        <v>245</v>
      </c>
      <c r="E423" s="13" t="str">
        <f>VLOOKUP(D423, Data_Validation!$B$3:$C$133, 2, FALSE)</f>
        <v>Debt</v>
      </c>
    </row>
    <row r="424" spans="2:5" x14ac:dyDescent="0.25">
      <c r="B424" s="14">
        <v>45383</v>
      </c>
      <c r="C424" s="15">
        <v>2500</v>
      </c>
      <c r="D424" s="13" t="s">
        <v>39</v>
      </c>
      <c r="E424" s="13" t="str">
        <f>VLOOKUP(D424, Data_Validation!$B$3:$C$133, 2, FALSE)</f>
        <v>Living Expenses</v>
      </c>
    </row>
    <row r="425" spans="2:5" x14ac:dyDescent="0.25">
      <c r="B425" s="14">
        <v>45383</v>
      </c>
      <c r="C425" s="15">
        <v>300</v>
      </c>
      <c r="D425" s="13" t="s">
        <v>39</v>
      </c>
      <c r="E425" s="13" t="str">
        <f>VLOOKUP(D425, Data_Validation!$B$3:$C$133, 2, FALSE)</f>
        <v>Living Expenses</v>
      </c>
    </row>
    <row r="426" spans="2:5" x14ac:dyDescent="0.25">
      <c r="B426" s="14">
        <v>45384</v>
      </c>
      <c r="C426" s="15">
        <v>100</v>
      </c>
      <c r="D426" s="13" t="s">
        <v>34</v>
      </c>
      <c r="E426" s="13" t="str">
        <f>VLOOKUP(D426, Data_Validation!$B$3:$C$133, 2, FALSE)</f>
        <v>Venezuela</v>
      </c>
    </row>
    <row r="427" spans="2:5" x14ac:dyDescent="0.25">
      <c r="B427" s="14">
        <v>45384</v>
      </c>
      <c r="C427" s="15">
        <v>15</v>
      </c>
      <c r="D427" s="13" t="s">
        <v>20</v>
      </c>
      <c r="E427" s="13" t="str">
        <f>VLOOKUP(D427, Data_Validation!$B$3:$C$133, 2, FALSE)</f>
        <v>Beauty</v>
      </c>
    </row>
    <row r="428" spans="2:5" x14ac:dyDescent="0.25">
      <c r="B428" s="14">
        <v>45384</v>
      </c>
      <c r="C428" s="15">
        <v>75.78</v>
      </c>
      <c r="D428" s="13" t="s">
        <v>10</v>
      </c>
      <c r="E428" s="13" t="str">
        <f>VLOOKUP(D428, Data_Validation!$B$3:$C$133, 2, FALSE)</f>
        <v>Health</v>
      </c>
    </row>
    <row r="429" spans="2:5" x14ac:dyDescent="0.25">
      <c r="B429" s="14">
        <v>45384</v>
      </c>
      <c r="C429" s="15">
        <v>75.78</v>
      </c>
      <c r="D429" s="13" t="s">
        <v>10</v>
      </c>
      <c r="E429" s="13" t="str">
        <f>VLOOKUP(D429, Data_Validation!$B$3:$C$133, 2, FALSE)</f>
        <v>Health</v>
      </c>
    </row>
    <row r="430" spans="2:5" x14ac:dyDescent="0.25">
      <c r="B430" s="14">
        <v>45384</v>
      </c>
      <c r="C430" s="15">
        <v>60</v>
      </c>
      <c r="D430" s="13" t="s">
        <v>20</v>
      </c>
      <c r="E430" s="13" t="str">
        <f>VLOOKUP(D430, Data_Validation!$B$3:$C$133, 2, FALSE)</f>
        <v>Beauty</v>
      </c>
    </row>
    <row r="431" spans="2:5" x14ac:dyDescent="0.25">
      <c r="B431" s="14">
        <v>45384</v>
      </c>
      <c r="C431" s="15">
        <v>-172.22</v>
      </c>
      <c r="D431" s="13" t="s">
        <v>42</v>
      </c>
      <c r="E431" s="13" t="str">
        <f>VLOOKUP(D431, Data_Validation!$B$3:$C$133, 2, FALSE)</f>
        <v>Dogs</v>
      </c>
    </row>
    <row r="432" spans="2:5" x14ac:dyDescent="0.25">
      <c r="B432" s="14">
        <v>45384</v>
      </c>
      <c r="C432" s="15">
        <v>174.98</v>
      </c>
      <c r="D432" s="13" t="s">
        <v>12</v>
      </c>
      <c r="E432" s="13" t="str">
        <f>VLOOKUP(D432, Data_Validation!$B$3:$C$133, 2, FALSE)</f>
        <v>Living Expenses</v>
      </c>
    </row>
    <row r="433" spans="2:5" x14ac:dyDescent="0.25">
      <c r="B433" s="14">
        <v>45384</v>
      </c>
      <c r="C433" s="15">
        <v>10</v>
      </c>
      <c r="D433" s="13" t="s">
        <v>244</v>
      </c>
      <c r="E433" s="13" t="str">
        <f>VLOOKUP(D433, Data_Validation!$B$3:$C$133, 2, FALSE)</f>
        <v>Savings</v>
      </c>
    </row>
    <row r="434" spans="2:5" x14ac:dyDescent="0.25">
      <c r="B434" s="14">
        <v>45385</v>
      </c>
      <c r="C434" s="15">
        <v>18.899999999999999</v>
      </c>
      <c r="D434" s="13" t="s">
        <v>6</v>
      </c>
      <c r="E434" s="13" t="str">
        <f>VLOOKUP(D434, Data_Validation!$B$3:$C$133, 2, FALSE)</f>
        <v>Home</v>
      </c>
    </row>
    <row r="435" spans="2:5" x14ac:dyDescent="0.25">
      <c r="B435" s="14">
        <v>45385</v>
      </c>
      <c r="C435" s="15">
        <v>-71.989999999999995</v>
      </c>
      <c r="D435" s="13" t="s">
        <v>42</v>
      </c>
      <c r="E435" s="13" t="str">
        <f>VLOOKUP(D435, Data_Validation!$B$3:$C$133, 2, FALSE)</f>
        <v>Dogs</v>
      </c>
    </row>
    <row r="436" spans="2:5" x14ac:dyDescent="0.25">
      <c r="B436" s="14">
        <v>45385</v>
      </c>
      <c r="C436" s="15">
        <v>9.9</v>
      </c>
      <c r="D436" s="13" t="s">
        <v>32</v>
      </c>
      <c r="E436" s="13" t="str">
        <f>VLOOKUP(D436, Data_Validation!$B$3:$C$133, 2, FALSE)</f>
        <v>Dining Out</v>
      </c>
    </row>
    <row r="437" spans="2:5" x14ac:dyDescent="0.25">
      <c r="B437" s="14">
        <v>45385</v>
      </c>
      <c r="C437" s="15">
        <v>474.9</v>
      </c>
      <c r="D437" s="13" t="s">
        <v>114</v>
      </c>
      <c r="E437" s="13" t="str">
        <f>VLOOKUP(D437, Data_Validation!$B$3:$C$133, 2, FALSE)</f>
        <v>Debt</v>
      </c>
    </row>
    <row r="438" spans="2:5" x14ac:dyDescent="0.25">
      <c r="B438" s="14">
        <v>45385</v>
      </c>
      <c r="C438" s="15">
        <v>15.57</v>
      </c>
      <c r="D438" s="13" t="s">
        <v>12</v>
      </c>
      <c r="E438" s="13" t="str">
        <f>VLOOKUP(D438, Data_Validation!$B$3:$C$133, 2, FALSE)</f>
        <v>Living Expenses</v>
      </c>
    </row>
    <row r="439" spans="2:5" x14ac:dyDescent="0.25">
      <c r="B439" s="14">
        <v>45385</v>
      </c>
      <c r="C439" s="15">
        <v>1.99</v>
      </c>
      <c r="D439" s="13" t="s">
        <v>12</v>
      </c>
      <c r="E439" s="13" t="str">
        <f>VLOOKUP(D439, Data_Validation!$B$3:$C$133, 2, FALSE)</f>
        <v>Living Expenses</v>
      </c>
    </row>
    <row r="440" spans="2:5" x14ac:dyDescent="0.25">
      <c r="B440" s="14">
        <v>45385</v>
      </c>
      <c r="C440" s="15">
        <v>33.11</v>
      </c>
      <c r="D440" s="13" t="s">
        <v>18</v>
      </c>
      <c r="E440" s="13" t="str">
        <f>VLOOKUP(D440, Data_Validation!$B$3:$C$133, 2, FALSE)</f>
        <v>Medical</v>
      </c>
    </row>
    <row r="441" spans="2:5" x14ac:dyDescent="0.25">
      <c r="B441" s="14">
        <v>45385</v>
      </c>
      <c r="C441" s="15">
        <v>26.5</v>
      </c>
      <c r="D441" s="13" t="s">
        <v>6</v>
      </c>
      <c r="E441" s="13" t="str">
        <f>VLOOKUP(D441, Data_Validation!$B$3:$C$133, 2, FALSE)</f>
        <v>Home</v>
      </c>
    </row>
    <row r="442" spans="2:5" x14ac:dyDescent="0.25">
      <c r="B442" s="14">
        <v>45385</v>
      </c>
      <c r="C442" s="15">
        <v>5.34</v>
      </c>
      <c r="D442" s="13" t="s">
        <v>244</v>
      </c>
      <c r="E442" s="13" t="str">
        <f>VLOOKUP(D442, Data_Validation!$B$3:$C$133, 2, FALSE)</f>
        <v>Savings</v>
      </c>
    </row>
    <row r="443" spans="2:5" x14ac:dyDescent="0.25">
      <c r="B443" s="14">
        <v>45386</v>
      </c>
      <c r="C443" s="15">
        <v>77.86</v>
      </c>
      <c r="D443" s="13" t="s">
        <v>95</v>
      </c>
      <c r="E443" s="13" t="str">
        <f>VLOOKUP(D443, Data_Validation!$B$3:$C$133, 2, FALSE)</f>
        <v>Home</v>
      </c>
    </row>
    <row r="444" spans="2:5" x14ac:dyDescent="0.25">
      <c r="B444" s="14">
        <v>45387</v>
      </c>
      <c r="C444" s="15">
        <v>32.46</v>
      </c>
      <c r="D444" s="13" t="s">
        <v>38</v>
      </c>
      <c r="E444" s="13" t="str">
        <f>VLOOKUP(D444, Data_Validation!$B$3:$C$133, 2, FALSE)</f>
        <v>Living Expenses</v>
      </c>
    </row>
    <row r="445" spans="2:5" x14ac:dyDescent="0.25">
      <c r="B445" s="14">
        <v>45387</v>
      </c>
      <c r="C445" s="15">
        <v>3.52</v>
      </c>
      <c r="D445" s="13" t="s">
        <v>31</v>
      </c>
      <c r="E445" s="13" t="str">
        <f>VLOOKUP(D445, Data_Validation!$B$3:$C$133, 2, FALSE)</f>
        <v>Dining Out</v>
      </c>
    </row>
    <row r="446" spans="2:5" x14ac:dyDescent="0.25">
      <c r="B446" s="14">
        <v>45387</v>
      </c>
      <c r="C446" s="15">
        <v>71.86</v>
      </c>
      <c r="D446" s="13" t="s">
        <v>17</v>
      </c>
      <c r="E446" s="13" t="str">
        <f>VLOOKUP(D446, Data_Validation!$B$3:$C$133, 2, FALSE)</f>
        <v>Living Expenses</v>
      </c>
    </row>
    <row r="447" spans="2:5" x14ac:dyDescent="0.25">
      <c r="B447" s="14">
        <v>45388</v>
      </c>
      <c r="C447" s="15">
        <v>27.78</v>
      </c>
      <c r="D447" s="13" t="s">
        <v>12</v>
      </c>
      <c r="E447" s="13" t="str">
        <f>VLOOKUP(D447, Data_Validation!$B$3:$C$133, 2, FALSE)</f>
        <v>Living Expenses</v>
      </c>
    </row>
    <row r="448" spans="2:5" x14ac:dyDescent="0.25">
      <c r="B448" s="14">
        <v>45388</v>
      </c>
      <c r="C448" s="15">
        <v>30</v>
      </c>
      <c r="D448" s="13" t="s">
        <v>23</v>
      </c>
      <c r="E448" s="13" t="str">
        <f>VLOOKUP(D448, Data_Validation!$B$3:$C$133, 2, FALSE)</f>
        <v>Medical</v>
      </c>
    </row>
    <row r="449" spans="2:5" x14ac:dyDescent="0.25">
      <c r="B449" s="14">
        <v>45388</v>
      </c>
      <c r="C449" s="15">
        <v>24.79</v>
      </c>
      <c r="D449" s="13" t="s">
        <v>18</v>
      </c>
      <c r="E449" s="13" t="str">
        <f>VLOOKUP(D449, Data_Validation!$B$3:$C$133, 2, FALSE)</f>
        <v>Medical</v>
      </c>
    </row>
    <row r="450" spans="2:5" x14ac:dyDescent="0.25">
      <c r="B450" s="14">
        <v>45388</v>
      </c>
      <c r="C450" s="15">
        <v>14.96</v>
      </c>
      <c r="D450" s="13" t="s">
        <v>18</v>
      </c>
      <c r="E450" s="13" t="str">
        <f>VLOOKUP(D450, Data_Validation!$B$3:$C$133, 2, FALSE)</f>
        <v>Medical</v>
      </c>
    </row>
    <row r="451" spans="2:5" x14ac:dyDescent="0.25">
      <c r="B451" s="14">
        <v>45388</v>
      </c>
      <c r="C451" s="15">
        <v>10.88</v>
      </c>
      <c r="D451" s="13" t="s">
        <v>18</v>
      </c>
      <c r="E451" s="13" t="str">
        <f>VLOOKUP(D451, Data_Validation!$B$3:$C$133, 2, FALSE)</f>
        <v>Medical</v>
      </c>
    </row>
    <row r="452" spans="2:5" x14ac:dyDescent="0.25">
      <c r="B452" s="14">
        <v>45388</v>
      </c>
      <c r="C452" s="15">
        <v>100</v>
      </c>
      <c r="D452" s="13" t="s">
        <v>7</v>
      </c>
      <c r="E452" s="13" t="str">
        <f>VLOOKUP(D452, Data_Validation!$B$3:$C$133, 2, FALSE)</f>
        <v>Gifts</v>
      </c>
    </row>
    <row r="453" spans="2:5" x14ac:dyDescent="0.25">
      <c r="B453" s="14">
        <v>45390</v>
      </c>
      <c r="C453" s="15">
        <v>285.41000000000003</v>
      </c>
      <c r="D453" s="13" t="s">
        <v>37</v>
      </c>
      <c r="E453" s="13" t="str">
        <f>VLOOKUP(D453, Data_Validation!$B$3:$C$133, 2, FALSE)</f>
        <v>Debt</v>
      </c>
    </row>
    <row r="454" spans="2:5" x14ac:dyDescent="0.25">
      <c r="B454" s="14">
        <v>45390</v>
      </c>
      <c r="C454" s="15">
        <v>25</v>
      </c>
      <c r="D454" s="13" t="s">
        <v>21</v>
      </c>
      <c r="E454" s="13" t="str">
        <f>VLOOKUP(D454, Data_Validation!$B$3:$C$133, 2, FALSE)</f>
        <v>Discretionary</v>
      </c>
    </row>
    <row r="455" spans="2:5" x14ac:dyDescent="0.25">
      <c r="B455" s="14">
        <v>45390</v>
      </c>
      <c r="C455" s="15">
        <v>10.27</v>
      </c>
      <c r="D455" s="13" t="s">
        <v>16</v>
      </c>
      <c r="E455" s="13" t="str">
        <f>VLOOKUP(D455, Data_Validation!$B$3:$C$133, 2, FALSE)</f>
        <v>Discretionary</v>
      </c>
    </row>
    <row r="456" spans="2:5" x14ac:dyDescent="0.25">
      <c r="B456" s="14">
        <v>45390</v>
      </c>
      <c r="C456" s="15">
        <v>40</v>
      </c>
      <c r="D456" s="13" t="s">
        <v>40</v>
      </c>
      <c r="E456" s="13" t="str">
        <f>VLOOKUP(D456, Data_Validation!$B$3:$C$133, 2, FALSE)</f>
        <v>Transport</v>
      </c>
    </row>
    <row r="457" spans="2:5" x14ac:dyDescent="0.25">
      <c r="B457" s="14">
        <v>45390</v>
      </c>
      <c r="C457" s="15">
        <v>24</v>
      </c>
      <c r="D457" s="13" t="s">
        <v>21</v>
      </c>
      <c r="E457" s="13" t="str">
        <f>VLOOKUP(D457, Data_Validation!$B$3:$C$133, 2, FALSE)</f>
        <v>Discretionary</v>
      </c>
    </row>
    <row r="458" spans="2:5" x14ac:dyDescent="0.25">
      <c r="B458" s="14">
        <v>45390</v>
      </c>
      <c r="C458" s="15">
        <v>32.46</v>
      </c>
      <c r="D458" s="13" t="s">
        <v>41</v>
      </c>
      <c r="E458" s="13" t="str">
        <f>VLOOKUP(D458, Data_Validation!$B$3:$C$133, 2, FALSE)</f>
        <v>Tech</v>
      </c>
    </row>
    <row r="459" spans="2:5" x14ac:dyDescent="0.25">
      <c r="B459" s="14">
        <v>45390</v>
      </c>
      <c r="C459" s="15">
        <v>66.61</v>
      </c>
      <c r="D459" s="13" t="s">
        <v>6</v>
      </c>
      <c r="E459" s="13" t="str">
        <f>VLOOKUP(D459, Data_Validation!$B$3:$C$133, 2, FALSE)</f>
        <v>Home</v>
      </c>
    </row>
    <row r="460" spans="2:5" x14ac:dyDescent="0.25">
      <c r="B460" s="14">
        <v>45390</v>
      </c>
      <c r="C460" s="15">
        <v>6.1</v>
      </c>
      <c r="D460" s="13" t="s">
        <v>244</v>
      </c>
      <c r="E460" s="13" t="str">
        <f>VLOOKUP(D460, Data_Validation!$B$3:$C$133, 2, FALSE)</f>
        <v>Savings</v>
      </c>
    </row>
    <row r="461" spans="2:5" x14ac:dyDescent="0.25">
      <c r="B461" s="14">
        <v>45391</v>
      </c>
      <c r="C461" s="15">
        <v>10</v>
      </c>
      <c r="D461" s="13" t="s">
        <v>244</v>
      </c>
      <c r="E461" s="13" t="str">
        <f>VLOOKUP(D461, Data_Validation!$B$3:$C$133, 2, FALSE)</f>
        <v>Savings</v>
      </c>
    </row>
    <row r="462" spans="2:5" x14ac:dyDescent="0.25">
      <c r="B462" s="14">
        <v>45392</v>
      </c>
      <c r="C462" s="15">
        <v>109.49</v>
      </c>
      <c r="D462" s="13" t="s">
        <v>5</v>
      </c>
      <c r="E462" s="13" t="str">
        <f>VLOOKUP(D462, Data_Validation!$B$3:$C$133, 2, FALSE)</f>
        <v>Debt</v>
      </c>
    </row>
    <row r="463" spans="2:5" x14ac:dyDescent="0.25">
      <c r="B463" s="14">
        <v>45392</v>
      </c>
      <c r="C463" s="15">
        <v>7.43</v>
      </c>
      <c r="D463" s="13" t="s">
        <v>244</v>
      </c>
      <c r="E463" s="13" t="str">
        <f>VLOOKUP(D463, Data_Validation!$B$3:$C$133, 2, FALSE)</f>
        <v>Savings</v>
      </c>
    </row>
    <row r="464" spans="2:5" x14ac:dyDescent="0.25">
      <c r="B464" s="14">
        <v>45394</v>
      </c>
      <c r="C464" s="15">
        <v>89.65</v>
      </c>
      <c r="D464" s="13" t="s">
        <v>35</v>
      </c>
      <c r="E464" s="13" t="str">
        <f>VLOOKUP(D464, Data_Validation!$B$3:$C$133, 2, FALSE)</f>
        <v>Living Expenses</v>
      </c>
    </row>
    <row r="465" spans="2:5" x14ac:dyDescent="0.25">
      <c r="B465" s="14">
        <v>45394</v>
      </c>
      <c r="C465" s="15">
        <v>33.75</v>
      </c>
      <c r="D465" s="13" t="s">
        <v>243</v>
      </c>
      <c r="E465" s="13" t="str">
        <f>VLOOKUP(D465, Data_Validation!$B$3:$C$133, 2, FALSE)</f>
        <v>Travel</v>
      </c>
    </row>
    <row r="466" spans="2:5" x14ac:dyDescent="0.25">
      <c r="B466" s="14">
        <v>45395</v>
      </c>
      <c r="C466" s="15">
        <v>13.95</v>
      </c>
      <c r="D466" s="13" t="s">
        <v>243</v>
      </c>
      <c r="E466" s="13" t="str">
        <f>VLOOKUP(D466, Data_Validation!$B$3:$C$133, 2, FALSE)</f>
        <v>Travel</v>
      </c>
    </row>
    <row r="467" spans="2:5" x14ac:dyDescent="0.25">
      <c r="B467" s="14">
        <v>45395</v>
      </c>
      <c r="C467" s="15">
        <v>83.7</v>
      </c>
      <c r="D467" s="13" t="s">
        <v>52</v>
      </c>
      <c r="E467" s="13" t="str">
        <f>VLOOKUP(D467, Data_Validation!$B$3:$C$133, 2, FALSE)</f>
        <v>Government</v>
      </c>
    </row>
    <row r="468" spans="2:5" x14ac:dyDescent="0.25">
      <c r="B468" s="14">
        <v>45395</v>
      </c>
      <c r="C468" s="15">
        <v>4599</v>
      </c>
      <c r="D468" s="13" t="s">
        <v>52</v>
      </c>
      <c r="E468" s="13" t="str">
        <f>VLOOKUP(D468, Data_Validation!$B$3:$C$133, 2, FALSE)</f>
        <v>Government</v>
      </c>
    </row>
    <row r="469" spans="2:5" x14ac:dyDescent="0.25">
      <c r="B469" s="14">
        <v>45395</v>
      </c>
      <c r="C469" s="15">
        <v>44.28</v>
      </c>
      <c r="D469" s="13" t="s">
        <v>243</v>
      </c>
      <c r="E469" s="13" t="str">
        <f>VLOOKUP(D469, Data_Validation!$B$3:$C$133, 2, FALSE)</f>
        <v>Travel</v>
      </c>
    </row>
    <row r="470" spans="2:5" x14ac:dyDescent="0.25">
      <c r="B470" s="14">
        <v>45395</v>
      </c>
      <c r="C470" s="15">
        <v>5.35</v>
      </c>
      <c r="D470" s="13" t="s">
        <v>243</v>
      </c>
      <c r="E470" s="13" t="str">
        <f>VLOOKUP(D470, Data_Validation!$B$3:$C$133, 2, FALSE)</f>
        <v>Travel</v>
      </c>
    </row>
    <row r="471" spans="2:5" x14ac:dyDescent="0.25">
      <c r="B471" s="14">
        <v>45395</v>
      </c>
      <c r="C471" s="15">
        <v>40</v>
      </c>
      <c r="D471" s="13" t="s">
        <v>18</v>
      </c>
      <c r="E471" s="13" t="str">
        <f>VLOOKUP(D471, Data_Validation!$B$3:$C$133, 2, FALSE)</f>
        <v>Medical</v>
      </c>
    </row>
    <row r="472" spans="2:5" x14ac:dyDescent="0.25">
      <c r="B472" s="14">
        <v>45395</v>
      </c>
      <c r="C472" s="15">
        <v>87.9</v>
      </c>
      <c r="D472" s="13" t="s">
        <v>243</v>
      </c>
      <c r="E472" s="13" t="str">
        <f>VLOOKUP(D472, Data_Validation!$B$3:$C$133, 2, FALSE)</f>
        <v>Travel</v>
      </c>
    </row>
    <row r="473" spans="2:5" x14ac:dyDescent="0.25">
      <c r="B473" s="14">
        <v>45395</v>
      </c>
      <c r="C473" s="15">
        <v>15.4</v>
      </c>
      <c r="D473" s="13" t="s">
        <v>243</v>
      </c>
      <c r="E473" s="13" t="str">
        <f>VLOOKUP(D473, Data_Validation!$B$3:$C$133, 2, FALSE)</f>
        <v>Travel</v>
      </c>
    </row>
    <row r="474" spans="2:5" x14ac:dyDescent="0.25">
      <c r="B474" s="14">
        <v>45397</v>
      </c>
      <c r="C474" s="15">
        <v>47.88</v>
      </c>
      <c r="D474" s="13" t="s">
        <v>243</v>
      </c>
      <c r="E474" s="13" t="str">
        <f>VLOOKUP(D474, Data_Validation!$B$3:$C$133, 2, FALSE)</f>
        <v>Travel</v>
      </c>
    </row>
    <row r="475" spans="2:5" x14ac:dyDescent="0.25">
      <c r="B475" s="14">
        <v>45397</v>
      </c>
      <c r="C475" s="15">
        <v>23.32</v>
      </c>
      <c r="D475" s="13" t="s">
        <v>243</v>
      </c>
      <c r="E475" s="13" t="str">
        <f>VLOOKUP(D475, Data_Validation!$B$3:$C$133, 2, FALSE)</f>
        <v>Travel</v>
      </c>
    </row>
    <row r="476" spans="2:5" x14ac:dyDescent="0.25">
      <c r="B476" s="14">
        <v>45397</v>
      </c>
      <c r="C476" s="15">
        <v>20.16</v>
      </c>
      <c r="D476" s="13" t="s">
        <v>243</v>
      </c>
      <c r="E476" s="13" t="str">
        <f>VLOOKUP(D476, Data_Validation!$B$3:$C$133, 2, FALSE)</f>
        <v>Travel</v>
      </c>
    </row>
    <row r="477" spans="2:5" x14ac:dyDescent="0.25">
      <c r="B477" s="14">
        <v>45397</v>
      </c>
      <c r="C477" s="15">
        <v>38.18</v>
      </c>
      <c r="D477" s="13" t="s">
        <v>243</v>
      </c>
      <c r="E477" s="13" t="str">
        <f>VLOOKUP(D477, Data_Validation!$B$3:$C$133, 2, FALSE)</f>
        <v>Travel</v>
      </c>
    </row>
    <row r="478" spans="2:5" x14ac:dyDescent="0.25">
      <c r="B478" s="14">
        <v>45397</v>
      </c>
      <c r="C478" s="15">
        <v>24.73</v>
      </c>
      <c r="D478" s="13" t="s">
        <v>243</v>
      </c>
      <c r="E478" s="13" t="str">
        <f>VLOOKUP(D478, Data_Validation!$B$3:$C$133, 2, FALSE)</f>
        <v>Travel</v>
      </c>
    </row>
    <row r="479" spans="2:5" x14ac:dyDescent="0.25">
      <c r="B479" s="14">
        <v>45397</v>
      </c>
      <c r="C479" s="15">
        <v>32.5</v>
      </c>
      <c r="D479" s="13" t="s">
        <v>11</v>
      </c>
      <c r="E479" s="13" t="str">
        <f>VLOOKUP(D479, Data_Validation!$B$3:$C$133, 2, FALSE)</f>
        <v>Subscriptions</v>
      </c>
    </row>
    <row r="480" spans="2:5" x14ac:dyDescent="0.25">
      <c r="B480" s="14">
        <v>45397</v>
      </c>
      <c r="C480" s="15">
        <v>24.39</v>
      </c>
      <c r="D480" s="13" t="s">
        <v>243</v>
      </c>
      <c r="E480" s="13" t="str">
        <f>VLOOKUP(D480, Data_Validation!$B$3:$C$133, 2, FALSE)</f>
        <v>Travel</v>
      </c>
    </row>
    <row r="481" spans="2:5" x14ac:dyDescent="0.25">
      <c r="B481" s="14">
        <v>45397</v>
      </c>
      <c r="C481" s="15">
        <v>11.39</v>
      </c>
      <c r="D481" s="13" t="s">
        <v>243</v>
      </c>
      <c r="E481" s="13" t="str">
        <f>VLOOKUP(D481, Data_Validation!$B$3:$C$133, 2, FALSE)</f>
        <v>Travel</v>
      </c>
    </row>
    <row r="482" spans="2:5" x14ac:dyDescent="0.25">
      <c r="B482" s="14">
        <v>45397</v>
      </c>
      <c r="C482" s="15">
        <v>6.09</v>
      </c>
      <c r="D482" s="13" t="s">
        <v>243</v>
      </c>
      <c r="E482" s="13" t="str">
        <f>VLOOKUP(D482, Data_Validation!$B$3:$C$133, 2, FALSE)</f>
        <v>Travel</v>
      </c>
    </row>
    <row r="483" spans="2:5" x14ac:dyDescent="0.25">
      <c r="B483" s="14">
        <v>45397</v>
      </c>
      <c r="C483" s="15">
        <v>8.94</v>
      </c>
      <c r="D483" s="13" t="s">
        <v>243</v>
      </c>
      <c r="E483" s="13" t="str">
        <f>VLOOKUP(D483, Data_Validation!$B$3:$C$133, 2, FALSE)</f>
        <v>Travel</v>
      </c>
    </row>
    <row r="484" spans="2:5" x14ac:dyDescent="0.25">
      <c r="B484" s="14">
        <v>45397</v>
      </c>
      <c r="C484" s="15">
        <v>74.02</v>
      </c>
      <c r="D484" s="13" t="s">
        <v>8</v>
      </c>
      <c r="E484" s="13" t="str">
        <f>VLOOKUP(D484, Data_Validation!$B$3:$C$133, 2, FALSE)</f>
        <v>Dogs</v>
      </c>
    </row>
    <row r="485" spans="2:5" x14ac:dyDescent="0.25">
      <c r="B485" s="14">
        <v>45397</v>
      </c>
      <c r="C485" s="15">
        <v>10.7</v>
      </c>
      <c r="D485" s="13" t="s">
        <v>243</v>
      </c>
      <c r="E485" s="13" t="str">
        <f>VLOOKUP(D485, Data_Validation!$B$3:$C$133, 2, FALSE)</f>
        <v>Travel</v>
      </c>
    </row>
    <row r="486" spans="2:5" x14ac:dyDescent="0.25">
      <c r="B486" s="14">
        <v>45397</v>
      </c>
      <c r="C486" s="15">
        <v>41.02</v>
      </c>
      <c r="D486" s="13" t="s">
        <v>243</v>
      </c>
      <c r="E486" s="13" t="str">
        <f>VLOOKUP(D486, Data_Validation!$B$3:$C$133, 2, FALSE)</f>
        <v>Travel</v>
      </c>
    </row>
    <row r="487" spans="2:5" x14ac:dyDescent="0.25">
      <c r="B487" s="14">
        <v>45397</v>
      </c>
      <c r="C487" s="15">
        <v>18.2</v>
      </c>
      <c r="D487" s="13" t="s">
        <v>243</v>
      </c>
      <c r="E487" s="13" t="str">
        <f>VLOOKUP(D487, Data_Validation!$B$3:$C$133, 2, FALSE)</f>
        <v>Travel</v>
      </c>
    </row>
    <row r="488" spans="2:5" x14ac:dyDescent="0.25">
      <c r="B488" s="14">
        <v>45397</v>
      </c>
      <c r="C488" s="15">
        <v>37.44</v>
      </c>
      <c r="D488" s="13" t="s">
        <v>243</v>
      </c>
      <c r="E488" s="13" t="str">
        <f>VLOOKUP(D488, Data_Validation!$B$3:$C$133, 2, FALSE)</f>
        <v>Travel</v>
      </c>
    </row>
    <row r="489" spans="2:5" x14ac:dyDescent="0.25">
      <c r="B489" s="14">
        <v>45397</v>
      </c>
      <c r="C489" s="15">
        <v>16.23</v>
      </c>
      <c r="D489" s="13" t="s">
        <v>11</v>
      </c>
      <c r="E489" s="13" t="str">
        <f>VLOOKUP(D489, Data_Validation!$B$3:$C$133, 2, FALSE)</f>
        <v>Subscriptions</v>
      </c>
    </row>
    <row r="490" spans="2:5" x14ac:dyDescent="0.25">
      <c r="B490" s="14">
        <v>45397</v>
      </c>
      <c r="C490" s="15">
        <v>5.53</v>
      </c>
      <c r="D490" s="13" t="s">
        <v>244</v>
      </c>
      <c r="E490" s="13" t="str">
        <f>VLOOKUP(D490, Data_Validation!$B$3:$C$133, 2, FALSE)</f>
        <v>Savings</v>
      </c>
    </row>
    <row r="491" spans="2:5" x14ac:dyDescent="0.25">
      <c r="B491" s="14">
        <v>45398</v>
      </c>
      <c r="C491" s="15">
        <v>14.21</v>
      </c>
      <c r="D491" s="13" t="s">
        <v>9</v>
      </c>
      <c r="E491" s="13" t="str">
        <f>VLOOKUP(D491, Data_Validation!$B$3:$C$133, 2, FALSE)</f>
        <v>Discretionary</v>
      </c>
    </row>
    <row r="492" spans="2:5" x14ac:dyDescent="0.25">
      <c r="B492" s="14">
        <v>45398</v>
      </c>
      <c r="C492" s="15">
        <v>32.450000000000003</v>
      </c>
      <c r="D492" s="13" t="s">
        <v>9</v>
      </c>
      <c r="E492" s="13" t="str">
        <f>VLOOKUP(D492, Data_Validation!$B$3:$C$133, 2, FALSE)</f>
        <v>Discretionary</v>
      </c>
    </row>
    <row r="493" spans="2:5" x14ac:dyDescent="0.25">
      <c r="B493" s="14">
        <v>45398</v>
      </c>
      <c r="C493" s="15">
        <v>26.32</v>
      </c>
      <c r="D493" s="13" t="s">
        <v>13</v>
      </c>
      <c r="E493" s="13" t="str">
        <f>VLOOKUP(D493, Data_Validation!$B$3:$C$133, 2, FALSE)</f>
        <v>Transport</v>
      </c>
    </row>
    <row r="494" spans="2:5" x14ac:dyDescent="0.25">
      <c r="B494" s="14">
        <v>45398</v>
      </c>
      <c r="C494" s="15">
        <v>10</v>
      </c>
      <c r="D494" s="13" t="s">
        <v>244</v>
      </c>
      <c r="E494" s="13" t="str">
        <f>VLOOKUP(D494, Data_Validation!$B$3:$C$133, 2, FALSE)</f>
        <v>Savings</v>
      </c>
    </row>
    <row r="495" spans="2:5" x14ac:dyDescent="0.25">
      <c r="B495" s="14">
        <v>45399</v>
      </c>
      <c r="C495" s="15">
        <v>55</v>
      </c>
      <c r="D495" s="13" t="s">
        <v>20</v>
      </c>
      <c r="E495" s="13" t="str">
        <f>VLOOKUP(D495, Data_Validation!$B$3:$C$133, 2, FALSE)</f>
        <v>Beauty</v>
      </c>
    </row>
    <row r="496" spans="2:5" x14ac:dyDescent="0.25">
      <c r="B496" s="14">
        <v>45399</v>
      </c>
      <c r="C496" s="15">
        <v>37.229999999999997</v>
      </c>
      <c r="D496" s="13" t="s">
        <v>8</v>
      </c>
      <c r="E496" s="13" t="str">
        <f>VLOOKUP(D496, Data_Validation!$B$3:$C$133, 2, FALSE)</f>
        <v>Dogs</v>
      </c>
    </row>
    <row r="497" spans="2:5" x14ac:dyDescent="0.25">
      <c r="B497" s="14">
        <v>45399</v>
      </c>
      <c r="C497" s="15">
        <v>84.28</v>
      </c>
      <c r="D497" s="13" t="s">
        <v>12</v>
      </c>
      <c r="E497" s="13" t="str">
        <f>VLOOKUP(D497, Data_Validation!$B$3:$C$133, 2, FALSE)</f>
        <v>Living Expenses</v>
      </c>
    </row>
    <row r="498" spans="2:5" x14ac:dyDescent="0.25">
      <c r="B498" s="14">
        <v>45399</v>
      </c>
      <c r="C498" s="15">
        <v>9.31</v>
      </c>
      <c r="D498" s="13" t="s">
        <v>244</v>
      </c>
      <c r="E498" s="13" t="str">
        <f>VLOOKUP(D498, Data_Validation!$B$3:$C$133, 2, FALSE)</f>
        <v>Savings</v>
      </c>
    </row>
    <row r="499" spans="2:5" x14ac:dyDescent="0.25">
      <c r="B499" s="14">
        <v>45400</v>
      </c>
      <c r="C499" s="15">
        <v>25.98</v>
      </c>
      <c r="D499" s="13" t="s">
        <v>79</v>
      </c>
      <c r="E499" s="13" t="str">
        <f>VLOOKUP(D499, Data_Validation!$B$3:$C$133, 2, FALSE)</f>
        <v>Beauty</v>
      </c>
    </row>
    <row r="500" spans="2:5" x14ac:dyDescent="0.25">
      <c r="B500" s="14">
        <v>45400</v>
      </c>
      <c r="C500" s="15" t="s">
        <v>246</v>
      </c>
      <c r="D500" s="13" t="s">
        <v>9</v>
      </c>
      <c r="E500" s="13" t="str">
        <f>VLOOKUP(D500, Data_Validation!$B$3:$C$133, 2, FALSE)</f>
        <v>Discretionary</v>
      </c>
    </row>
    <row r="501" spans="2:5" x14ac:dyDescent="0.25">
      <c r="B501" s="14">
        <v>45400</v>
      </c>
      <c r="C501" s="15">
        <v>60</v>
      </c>
      <c r="D501" s="13" t="s">
        <v>23</v>
      </c>
      <c r="E501" s="13" t="str">
        <f>VLOOKUP(D501, Data_Validation!$B$3:$C$133, 2, FALSE)</f>
        <v>Medical</v>
      </c>
    </row>
    <row r="502" spans="2:5" x14ac:dyDescent="0.25">
      <c r="B502" s="14">
        <v>45400</v>
      </c>
      <c r="C502" s="15">
        <v>12.67</v>
      </c>
      <c r="D502" s="13" t="s">
        <v>12</v>
      </c>
      <c r="E502" s="13" t="str">
        <f>VLOOKUP(D502, Data_Validation!$B$3:$C$133, 2, FALSE)</f>
        <v>Living Expenses</v>
      </c>
    </row>
    <row r="503" spans="2:5" x14ac:dyDescent="0.25">
      <c r="B503" s="14">
        <v>45400</v>
      </c>
      <c r="C503" s="15">
        <v>76.989999999999995</v>
      </c>
      <c r="D503" s="13" t="s">
        <v>42</v>
      </c>
      <c r="E503" s="13" t="str">
        <f>VLOOKUP(D503, Data_Validation!$B$3:$C$133, 2, FALSE)</f>
        <v>Dogs</v>
      </c>
    </row>
    <row r="504" spans="2:5" x14ac:dyDescent="0.25">
      <c r="B504" s="14">
        <v>45400</v>
      </c>
      <c r="C504" s="15">
        <v>3</v>
      </c>
      <c r="D504" s="13" t="s">
        <v>244</v>
      </c>
      <c r="E504" s="13" t="str">
        <f>VLOOKUP(D504, Data_Validation!$B$3:$C$133, 2, FALSE)</f>
        <v>Savings</v>
      </c>
    </row>
    <row r="505" spans="2:5" x14ac:dyDescent="0.25">
      <c r="B505" s="14">
        <v>45401</v>
      </c>
      <c r="C505" s="15">
        <v>24.05</v>
      </c>
      <c r="D505" s="13" t="s">
        <v>14</v>
      </c>
      <c r="E505" s="13" t="str">
        <f>VLOOKUP(D505, Data_Validation!$B$3:$C$133, 2, FALSE)</f>
        <v>Dogs</v>
      </c>
    </row>
    <row r="506" spans="2:5" x14ac:dyDescent="0.25">
      <c r="B506" s="14">
        <v>45401</v>
      </c>
      <c r="C506" s="15">
        <v>30</v>
      </c>
      <c r="D506" s="13" t="s">
        <v>23</v>
      </c>
      <c r="E506" s="13" t="str">
        <f>VLOOKUP(D506, Data_Validation!$B$3:$C$133, 2, FALSE)</f>
        <v>Medical</v>
      </c>
    </row>
    <row r="507" spans="2:5" x14ac:dyDescent="0.25">
      <c r="B507" s="14">
        <v>45401</v>
      </c>
      <c r="C507" s="15">
        <v>113.8</v>
      </c>
      <c r="D507" s="13" t="s">
        <v>9</v>
      </c>
      <c r="E507" s="13" t="str">
        <f>VLOOKUP(D507, Data_Validation!$B$3:$C$133, 2, FALSE)</f>
        <v>Discretionary</v>
      </c>
    </row>
    <row r="508" spans="2:5" x14ac:dyDescent="0.25">
      <c r="B508" s="14">
        <v>45401</v>
      </c>
      <c r="C508" s="15">
        <v>10.029999999999999</v>
      </c>
      <c r="D508" s="13" t="s">
        <v>9</v>
      </c>
      <c r="E508" s="13" t="str">
        <f>VLOOKUP(D508, Data_Validation!$B$3:$C$133, 2, FALSE)</f>
        <v>Discretionary</v>
      </c>
    </row>
    <row r="509" spans="2:5" x14ac:dyDescent="0.25">
      <c r="B509" s="14">
        <v>45401</v>
      </c>
      <c r="C509" s="15">
        <v>7.31</v>
      </c>
      <c r="D509" s="13" t="s">
        <v>18</v>
      </c>
      <c r="E509" s="13" t="str">
        <f>VLOOKUP(D509, Data_Validation!$B$3:$C$133, 2, FALSE)</f>
        <v>Medical</v>
      </c>
    </row>
    <row r="510" spans="2:5" x14ac:dyDescent="0.25">
      <c r="B510" s="14">
        <v>45401</v>
      </c>
      <c r="C510" s="15">
        <v>9.7799999999999994</v>
      </c>
      <c r="D510" s="13" t="s">
        <v>18</v>
      </c>
      <c r="E510" s="13" t="str">
        <f>VLOOKUP(D510, Data_Validation!$B$3:$C$133, 2, FALSE)</f>
        <v>Medical</v>
      </c>
    </row>
    <row r="511" spans="2:5" x14ac:dyDescent="0.25">
      <c r="B511" s="14">
        <v>45401</v>
      </c>
      <c r="C511" s="15">
        <v>76.989999999999995</v>
      </c>
      <c r="D511" s="13" t="s">
        <v>42</v>
      </c>
      <c r="E511" s="13" t="str">
        <f>VLOOKUP(D511, Data_Validation!$B$3:$C$133, 2, FALSE)</f>
        <v>Dogs</v>
      </c>
    </row>
    <row r="512" spans="2:5" x14ac:dyDescent="0.25">
      <c r="B512" s="14">
        <v>45402</v>
      </c>
      <c r="C512" s="15">
        <v>7.58</v>
      </c>
      <c r="D512" s="13" t="s">
        <v>31</v>
      </c>
      <c r="E512" s="13" t="str">
        <f>VLOOKUP(D512, Data_Validation!$B$3:$C$133, 2, FALSE)</f>
        <v>Dining Out</v>
      </c>
    </row>
    <row r="513" spans="2:5" x14ac:dyDescent="0.25">
      <c r="B513" s="14">
        <v>45402</v>
      </c>
      <c r="C513" s="15">
        <v>9.99</v>
      </c>
      <c r="D513" s="13" t="s">
        <v>32</v>
      </c>
      <c r="E513" s="13" t="str">
        <f>VLOOKUP(D513, Data_Validation!$B$3:$C$133, 2, FALSE)</f>
        <v>Dining Out</v>
      </c>
    </row>
    <row r="514" spans="2:5" x14ac:dyDescent="0.25">
      <c r="B514" s="14">
        <v>45402</v>
      </c>
      <c r="C514" s="15">
        <v>62.76</v>
      </c>
      <c r="D514" s="13" t="s">
        <v>9</v>
      </c>
      <c r="E514" s="13" t="str">
        <f>VLOOKUP(D514, Data_Validation!$B$3:$C$133, 2, FALSE)</f>
        <v>Discretionary</v>
      </c>
    </row>
    <row r="515" spans="2:5" x14ac:dyDescent="0.25">
      <c r="B515" s="14">
        <v>45404</v>
      </c>
      <c r="C515" s="15">
        <v>7.89</v>
      </c>
      <c r="D515" s="13" t="s">
        <v>31</v>
      </c>
      <c r="E515" s="13" t="str">
        <f>VLOOKUP(D515, Data_Validation!$B$3:$C$133, 2, FALSE)</f>
        <v>Dining Out</v>
      </c>
    </row>
    <row r="516" spans="2:5" x14ac:dyDescent="0.25">
      <c r="B516" s="14">
        <v>45404</v>
      </c>
      <c r="C516" s="15">
        <v>34.880000000000003</v>
      </c>
      <c r="D516" s="13" t="s">
        <v>12</v>
      </c>
      <c r="E516" s="13" t="str">
        <f>VLOOKUP(D516, Data_Validation!$B$3:$C$133, 2, FALSE)</f>
        <v>Living Expenses</v>
      </c>
    </row>
    <row r="517" spans="2:5" x14ac:dyDescent="0.25">
      <c r="B517" s="14">
        <v>45404</v>
      </c>
      <c r="C517" s="15">
        <v>25</v>
      </c>
      <c r="D517" s="13" t="s">
        <v>9</v>
      </c>
      <c r="E517" s="13" t="str">
        <f>VLOOKUP(D517, Data_Validation!$B$3:$C$133, 2, FALSE)</f>
        <v>Discretionary</v>
      </c>
    </row>
    <row r="518" spans="2:5" x14ac:dyDescent="0.25">
      <c r="B518" s="14">
        <v>45404</v>
      </c>
      <c r="C518" s="15">
        <v>13</v>
      </c>
      <c r="D518" s="13" t="s">
        <v>20</v>
      </c>
      <c r="E518" s="13" t="str">
        <f>VLOOKUP(D518, Data_Validation!$B$3:$C$133, 2, FALSE)</f>
        <v>Beauty</v>
      </c>
    </row>
    <row r="519" spans="2:5" x14ac:dyDescent="0.25">
      <c r="B519" s="14">
        <v>45404</v>
      </c>
      <c r="C519" s="15">
        <v>33.53</v>
      </c>
      <c r="D519" s="13" t="s">
        <v>9</v>
      </c>
      <c r="E519" s="13" t="str">
        <f>VLOOKUP(D519, Data_Validation!$B$3:$C$133, 2, FALSE)</f>
        <v>Discretionary</v>
      </c>
    </row>
    <row r="520" spans="2:5" x14ac:dyDescent="0.25">
      <c r="B520" s="14">
        <v>45404</v>
      </c>
      <c r="C520" s="15">
        <v>3.23</v>
      </c>
      <c r="D520" s="13" t="s">
        <v>14</v>
      </c>
      <c r="E520" s="13" t="str">
        <f>VLOOKUP(D520, Data_Validation!$B$3:$C$133, 2, FALSE)</f>
        <v>Dogs</v>
      </c>
    </row>
    <row r="521" spans="2:5" x14ac:dyDescent="0.25">
      <c r="B521" s="14">
        <v>45404</v>
      </c>
      <c r="C521" s="15">
        <v>94.69</v>
      </c>
      <c r="D521" s="13" t="s">
        <v>9</v>
      </c>
      <c r="E521" s="13" t="str">
        <f>VLOOKUP(D521, Data_Validation!$B$3:$C$133, 2, FALSE)</f>
        <v>Discretionary</v>
      </c>
    </row>
    <row r="522" spans="2:5" x14ac:dyDescent="0.25">
      <c r="B522" s="14">
        <v>45404</v>
      </c>
      <c r="C522" s="15">
        <v>51.96</v>
      </c>
      <c r="D522" s="13" t="s">
        <v>9</v>
      </c>
      <c r="E522" s="13" t="str">
        <f>VLOOKUP(D522, Data_Validation!$B$3:$C$133, 2, FALSE)</f>
        <v>Discretionary</v>
      </c>
    </row>
    <row r="523" spans="2:5" x14ac:dyDescent="0.25">
      <c r="B523" s="14">
        <v>45404</v>
      </c>
      <c r="C523" s="15">
        <v>42</v>
      </c>
      <c r="D523" s="13" t="s">
        <v>20</v>
      </c>
      <c r="E523" s="13" t="str">
        <f>VLOOKUP(D523, Data_Validation!$B$3:$C$133, 2, FALSE)</f>
        <v>Beauty</v>
      </c>
    </row>
    <row r="524" spans="2:5" x14ac:dyDescent="0.25">
      <c r="B524" s="14">
        <v>45404</v>
      </c>
      <c r="C524" s="15">
        <v>-18.47</v>
      </c>
      <c r="D524" s="13" t="s">
        <v>42</v>
      </c>
      <c r="E524" s="13" t="str">
        <f>VLOOKUP(D524, Data_Validation!$B$3:$C$133, 2, FALSE)</f>
        <v>Dogs</v>
      </c>
    </row>
    <row r="525" spans="2:5" x14ac:dyDescent="0.25">
      <c r="B525" s="14">
        <v>45404</v>
      </c>
      <c r="C525" s="15">
        <v>64.59</v>
      </c>
      <c r="D525" s="13" t="s">
        <v>19</v>
      </c>
      <c r="E525" s="13" t="str">
        <f>VLOOKUP(D525, Data_Validation!$B$3:$C$133, 2, FALSE)</f>
        <v>Dogs</v>
      </c>
    </row>
    <row r="526" spans="2:5" x14ac:dyDescent="0.25">
      <c r="B526" s="14">
        <v>45404</v>
      </c>
      <c r="C526" s="15">
        <v>70.84</v>
      </c>
      <c r="D526" s="13" t="s">
        <v>19</v>
      </c>
      <c r="E526" s="13" t="str">
        <f>VLOOKUP(D526, Data_Validation!$B$3:$C$133, 2, FALSE)</f>
        <v>Dogs</v>
      </c>
    </row>
    <row r="527" spans="2:5" x14ac:dyDescent="0.25">
      <c r="B527" s="14">
        <v>45404</v>
      </c>
      <c r="C527" s="15">
        <v>17.36</v>
      </c>
      <c r="D527" s="13" t="s">
        <v>12</v>
      </c>
      <c r="E527" s="13" t="str">
        <f>VLOOKUP(D527, Data_Validation!$B$3:$C$133, 2, FALSE)</f>
        <v>Living Expenses</v>
      </c>
    </row>
    <row r="528" spans="2:5" x14ac:dyDescent="0.25">
      <c r="B528" s="14">
        <v>45404</v>
      </c>
      <c r="C528" s="15">
        <v>381.72</v>
      </c>
      <c r="D528" s="13" t="s">
        <v>12</v>
      </c>
      <c r="E528" s="13" t="str">
        <f>VLOOKUP(D528, Data_Validation!$B$3:$C$133, 2, FALSE)</f>
        <v>Living Expenses</v>
      </c>
    </row>
    <row r="529" spans="2:5" x14ac:dyDescent="0.25">
      <c r="B529" s="14">
        <v>45404</v>
      </c>
      <c r="C529" s="15">
        <v>108.79</v>
      </c>
      <c r="D529" s="13" t="s">
        <v>9</v>
      </c>
      <c r="E529" s="13" t="str">
        <f>VLOOKUP(D529, Data_Validation!$B$3:$C$133, 2, FALSE)</f>
        <v>Discretionary</v>
      </c>
    </row>
    <row r="530" spans="2:5" x14ac:dyDescent="0.25">
      <c r="B530" s="14">
        <v>45404</v>
      </c>
      <c r="C530" s="15">
        <v>108.79</v>
      </c>
      <c r="D530" s="13" t="s">
        <v>9</v>
      </c>
      <c r="E530" s="13" t="str">
        <f>VLOOKUP(D530, Data_Validation!$B$3:$C$133, 2, FALSE)</f>
        <v>Discretionary</v>
      </c>
    </row>
    <row r="531" spans="2:5" x14ac:dyDescent="0.25">
      <c r="B531" s="14">
        <v>45404</v>
      </c>
      <c r="C531" s="15">
        <v>9.49</v>
      </c>
      <c r="D531" s="13" t="s">
        <v>31</v>
      </c>
      <c r="E531" s="33" t="str">
        <f>VLOOKUP(D531, Data_Validation!$B$3:$C$133, 2, FALSE)</f>
        <v>Dining Out</v>
      </c>
    </row>
    <row r="532" spans="2:5" x14ac:dyDescent="0.25">
      <c r="B532" s="14">
        <v>45404</v>
      </c>
      <c r="C532" s="15">
        <v>6.11</v>
      </c>
      <c r="D532" s="13" t="s">
        <v>244</v>
      </c>
      <c r="E532" s="13" t="str">
        <f>VLOOKUP(D532, Data_Validation!$B$3:$C$133, 2, FALSE)</f>
        <v>Savings</v>
      </c>
    </row>
    <row r="533" spans="2:5" x14ac:dyDescent="0.25">
      <c r="B533" s="14">
        <v>45405</v>
      </c>
      <c r="C533" s="15">
        <v>40.79</v>
      </c>
      <c r="D533" s="13" t="s">
        <v>12</v>
      </c>
      <c r="E533" s="13" t="str">
        <f>VLOOKUP(D533, Data_Validation!$B$3:$C$133, 2, FALSE)</f>
        <v>Living Expenses</v>
      </c>
    </row>
    <row r="534" spans="2:5" x14ac:dyDescent="0.25">
      <c r="B534" s="14">
        <v>45405</v>
      </c>
      <c r="C534" s="15">
        <v>29.67</v>
      </c>
      <c r="D534" s="13" t="s">
        <v>22</v>
      </c>
      <c r="E534" s="13" t="str">
        <f>VLOOKUP(D534, Data_Validation!$B$3:$C$133, 2, FALSE)</f>
        <v>Learning</v>
      </c>
    </row>
    <row r="535" spans="2:5" x14ac:dyDescent="0.25">
      <c r="B535" s="14">
        <v>45405</v>
      </c>
      <c r="C535" s="15">
        <v>72.84</v>
      </c>
      <c r="D535" s="13" t="s">
        <v>17</v>
      </c>
      <c r="E535" s="13" t="str">
        <f>VLOOKUP(D535, Data_Validation!$B$3:$C$133, 2, FALSE)</f>
        <v>Living Expenses</v>
      </c>
    </row>
    <row r="536" spans="2:5" x14ac:dyDescent="0.25">
      <c r="B536" s="14">
        <v>45405</v>
      </c>
      <c r="C536" s="15">
        <v>10</v>
      </c>
      <c r="D536" s="13" t="s">
        <v>244</v>
      </c>
      <c r="E536" s="13" t="str">
        <f>VLOOKUP(D536, Data_Validation!$B$3:$C$133, 2, FALSE)</f>
        <v>Savings</v>
      </c>
    </row>
    <row r="537" spans="2:5" x14ac:dyDescent="0.25">
      <c r="B537" s="14">
        <v>45406</v>
      </c>
      <c r="C537" s="15">
        <v>6.48</v>
      </c>
      <c r="D537" s="13" t="s">
        <v>11</v>
      </c>
      <c r="E537" s="13" t="str">
        <f>VLOOKUP(D537, Data_Validation!$B$3:$C$133, 2, FALSE)</f>
        <v>Subscriptions</v>
      </c>
    </row>
    <row r="538" spans="2:5" x14ac:dyDescent="0.25">
      <c r="B538" s="14">
        <v>45406</v>
      </c>
      <c r="C538" s="15">
        <v>-76.989999999999995</v>
      </c>
      <c r="D538" s="13" t="s">
        <v>42</v>
      </c>
      <c r="E538" s="13" t="str">
        <f>VLOOKUP(D538, Data_Validation!$B$3:$C$133, 2, FALSE)</f>
        <v>Dogs</v>
      </c>
    </row>
    <row r="539" spans="2:5" x14ac:dyDescent="0.25">
      <c r="B539" s="14">
        <v>45407</v>
      </c>
      <c r="C539" s="15">
        <v>1.62</v>
      </c>
      <c r="D539" s="13" t="s">
        <v>31</v>
      </c>
      <c r="E539" s="13" t="str">
        <f>VLOOKUP(D539, Data_Validation!$B$3:$C$133, 2, FALSE)</f>
        <v>Dining Out</v>
      </c>
    </row>
    <row r="540" spans="2:5" x14ac:dyDescent="0.25">
      <c r="B540" s="14">
        <v>45407</v>
      </c>
      <c r="C540" s="15">
        <v>9.9600000000000009</v>
      </c>
      <c r="D540" s="13" t="s">
        <v>244</v>
      </c>
      <c r="E540" s="13" t="str">
        <f>VLOOKUP(D540, Data_Validation!$B$3:$C$133, 2, FALSE)</f>
        <v>Savings</v>
      </c>
    </row>
    <row r="541" spans="2:5" x14ac:dyDescent="0.25">
      <c r="B541" s="14">
        <v>45408</v>
      </c>
      <c r="C541" s="15">
        <v>23</v>
      </c>
      <c r="D541" s="13" t="s">
        <v>9</v>
      </c>
      <c r="E541" s="13" t="str">
        <f>VLOOKUP(D541, Data_Validation!$B$3:$C$133, 2, FALSE)</f>
        <v>Discretionary</v>
      </c>
    </row>
    <row r="542" spans="2:5" x14ac:dyDescent="0.25">
      <c r="B542" s="14">
        <v>45408</v>
      </c>
      <c r="C542" s="15">
        <v>23</v>
      </c>
      <c r="D542" s="13" t="s">
        <v>9</v>
      </c>
      <c r="E542" s="13" t="str">
        <f>VLOOKUP(D542, Data_Validation!$B$3:$C$133, 2, FALSE)</f>
        <v>Discretionary</v>
      </c>
    </row>
    <row r="543" spans="2:5" x14ac:dyDescent="0.25">
      <c r="B543" s="14">
        <v>45408</v>
      </c>
      <c r="C543" s="15">
        <v>77.94</v>
      </c>
      <c r="D543" s="13" t="s">
        <v>15</v>
      </c>
      <c r="E543" s="13" t="str">
        <f>VLOOKUP(D543, Data_Validation!$B$3:$C$133, 2, FALSE)</f>
        <v>Health</v>
      </c>
    </row>
    <row r="544" spans="2:5" x14ac:dyDescent="0.25">
      <c r="B544" s="14">
        <v>45408</v>
      </c>
      <c r="C544" s="15">
        <v>75</v>
      </c>
      <c r="D544" s="13" t="s">
        <v>20</v>
      </c>
      <c r="E544" s="13" t="str">
        <f>VLOOKUP(D544, Data_Validation!$B$3:$C$133, 2, FALSE)</f>
        <v>Beauty</v>
      </c>
    </row>
    <row r="545" spans="2:5" x14ac:dyDescent="0.25">
      <c r="B545" s="14">
        <v>45408</v>
      </c>
      <c r="C545" s="15">
        <v>10</v>
      </c>
      <c r="D545" s="13" t="s">
        <v>35</v>
      </c>
      <c r="E545" s="13" t="str">
        <f>VLOOKUP(D545, Data_Validation!$B$3:$C$133, 2, FALSE)</f>
        <v>Living Expenses</v>
      </c>
    </row>
    <row r="546" spans="2:5" x14ac:dyDescent="0.25">
      <c r="B546" s="14">
        <v>45408</v>
      </c>
      <c r="C546" s="15">
        <v>64.95</v>
      </c>
      <c r="D546" s="13" t="s">
        <v>9</v>
      </c>
      <c r="E546" s="13" t="str">
        <f>VLOOKUP(D546, Data_Validation!$B$3:$C$133, 2, FALSE)</f>
        <v>Discretionary</v>
      </c>
    </row>
    <row r="547" spans="2:5" x14ac:dyDescent="0.25">
      <c r="B547" s="14">
        <v>45408</v>
      </c>
      <c r="C547" s="15">
        <v>39.619999999999997</v>
      </c>
      <c r="D547" s="13" t="s">
        <v>35</v>
      </c>
      <c r="E547" s="13" t="str">
        <f>VLOOKUP(D547, Data_Validation!$B$3:$C$133, 2, FALSE)</f>
        <v>Living Expenses</v>
      </c>
    </row>
    <row r="548" spans="2:5" x14ac:dyDescent="0.25">
      <c r="B548" s="14">
        <v>45409</v>
      </c>
      <c r="C548" s="15">
        <v>49.5</v>
      </c>
      <c r="D548" s="13" t="s">
        <v>23</v>
      </c>
      <c r="E548" s="13" t="str">
        <f>VLOOKUP(D548, Data_Validation!$B$3:$C$133, 2, FALSE)</f>
        <v>Medical</v>
      </c>
    </row>
    <row r="549" spans="2:5" x14ac:dyDescent="0.25">
      <c r="B549" s="14">
        <v>45409</v>
      </c>
      <c r="C549" s="15">
        <v>30</v>
      </c>
      <c r="D549" s="13" t="s">
        <v>23</v>
      </c>
      <c r="E549" s="13" t="str">
        <f>VLOOKUP(D549, Data_Validation!$B$3:$C$133, 2, FALSE)</f>
        <v>Medical</v>
      </c>
    </row>
    <row r="550" spans="2:5" x14ac:dyDescent="0.25">
      <c r="B550" s="14">
        <v>45409</v>
      </c>
      <c r="C550" s="15">
        <v>12.26</v>
      </c>
      <c r="D550" s="13" t="s">
        <v>9</v>
      </c>
      <c r="E550" s="13" t="str">
        <f>VLOOKUP(D550, Data_Validation!$B$3:$C$133, 2, FALSE)</f>
        <v>Discretionary</v>
      </c>
    </row>
    <row r="551" spans="2:5" x14ac:dyDescent="0.25">
      <c r="B551" s="14">
        <v>45409</v>
      </c>
      <c r="C551" s="15">
        <v>26.24</v>
      </c>
      <c r="D551" s="13" t="s">
        <v>31</v>
      </c>
      <c r="E551" s="13" t="str">
        <f>VLOOKUP(D551, Data_Validation!$B$3:$C$133, 2, FALSE)</f>
        <v>Dining Out</v>
      </c>
    </row>
    <row r="552" spans="2:5" x14ac:dyDescent="0.25">
      <c r="B552" s="14">
        <v>45409</v>
      </c>
      <c r="C552" s="15">
        <v>15</v>
      </c>
      <c r="D552" s="13" t="s">
        <v>33</v>
      </c>
      <c r="E552" s="13" t="str">
        <f>VLOOKUP(D552, Data_Validation!$B$3:$C$133, 2, FALSE)</f>
        <v>Home</v>
      </c>
    </row>
    <row r="553" spans="2:5" x14ac:dyDescent="0.25">
      <c r="B553" s="14">
        <v>45411</v>
      </c>
      <c r="C553" s="15">
        <v>7.84</v>
      </c>
      <c r="D553" s="13" t="s">
        <v>9</v>
      </c>
      <c r="E553" s="13" t="str">
        <f>VLOOKUP(D553, Data_Validation!$B$3:$C$133, 2, FALSE)</f>
        <v>Discretionary</v>
      </c>
    </row>
    <row r="554" spans="2:5" x14ac:dyDescent="0.25">
      <c r="B554" s="14">
        <v>45411</v>
      </c>
      <c r="C554" s="15">
        <v>11.66</v>
      </c>
      <c r="D554" s="13" t="s">
        <v>12</v>
      </c>
      <c r="E554" s="13" t="str">
        <f>VLOOKUP(D554, Data_Validation!$B$3:$C$133, 2, FALSE)</f>
        <v>Living Expenses</v>
      </c>
    </row>
    <row r="555" spans="2:5" x14ac:dyDescent="0.25">
      <c r="B555" s="14">
        <v>45411</v>
      </c>
      <c r="C555" s="15">
        <v>6.48</v>
      </c>
      <c r="D555" s="13" t="s">
        <v>11</v>
      </c>
      <c r="E555" s="13" t="str">
        <f>VLOOKUP(D555, Data_Validation!$B$3:$C$133, 2, FALSE)</f>
        <v>Subscriptions</v>
      </c>
    </row>
    <row r="556" spans="2:5" x14ac:dyDescent="0.25">
      <c r="B556" s="14">
        <v>45411</v>
      </c>
      <c r="C556" s="15">
        <v>34.53</v>
      </c>
      <c r="D556" s="13" t="s">
        <v>22</v>
      </c>
      <c r="E556" s="13" t="str">
        <f>VLOOKUP(D556, Data_Validation!$B$3:$C$133, 2, FALSE)</f>
        <v>Learning</v>
      </c>
    </row>
    <row r="557" spans="2:5" x14ac:dyDescent="0.25">
      <c r="B557" s="14">
        <v>45411</v>
      </c>
      <c r="C557" s="15">
        <v>14.43</v>
      </c>
      <c r="D557" s="13" t="s">
        <v>32</v>
      </c>
      <c r="E557" s="13" t="str">
        <f>VLOOKUP(D557, Data_Validation!$B$3:$C$133, 2, FALSE)</f>
        <v>Dining Out</v>
      </c>
    </row>
    <row r="558" spans="2:5" x14ac:dyDescent="0.25">
      <c r="B558" s="14">
        <v>45411</v>
      </c>
      <c r="C558" s="15">
        <v>106.32</v>
      </c>
      <c r="D558" s="13" t="s">
        <v>32</v>
      </c>
      <c r="E558" s="13" t="str">
        <f>VLOOKUP(D558, Data_Validation!$B$3:$C$133, 2, FALSE)</f>
        <v>Dining Out</v>
      </c>
    </row>
    <row r="559" spans="2:5" x14ac:dyDescent="0.25">
      <c r="B559" s="14">
        <v>45411</v>
      </c>
      <c r="C559" s="15">
        <v>54.47</v>
      </c>
      <c r="D559" s="13" t="s">
        <v>29</v>
      </c>
      <c r="E559" s="13" t="str">
        <f>VLOOKUP(D559, Data_Validation!$B$3:$C$133, 2, FALSE)</f>
        <v>Discretionary</v>
      </c>
    </row>
    <row r="560" spans="2:5" x14ac:dyDescent="0.25">
      <c r="B560" s="14">
        <v>45411</v>
      </c>
      <c r="C560" s="15">
        <v>17.54</v>
      </c>
      <c r="D560" s="13" t="s">
        <v>32</v>
      </c>
      <c r="E560" s="13" t="str">
        <f>VLOOKUP(D560, Data_Validation!$B$3:$C$133, 2, FALSE)</f>
        <v>Dining Out</v>
      </c>
    </row>
    <row r="561" spans="2:5" x14ac:dyDescent="0.25">
      <c r="B561" s="14">
        <v>45411</v>
      </c>
      <c r="C561" s="15">
        <v>15.12</v>
      </c>
      <c r="D561" s="13" t="s">
        <v>32</v>
      </c>
      <c r="E561" s="13" t="str">
        <f>VLOOKUP(D561, Data_Validation!$B$3:$C$133, 2, FALSE)</f>
        <v>Dining Out</v>
      </c>
    </row>
    <row r="562" spans="2:5" x14ac:dyDescent="0.25">
      <c r="B562" s="14">
        <v>45411</v>
      </c>
      <c r="C562" s="15">
        <v>25.95</v>
      </c>
      <c r="D562" s="13" t="s">
        <v>6</v>
      </c>
      <c r="E562" s="13" t="str">
        <f>VLOOKUP(D562, Data_Validation!$B$3:$C$133, 2, FALSE)</f>
        <v>Home</v>
      </c>
    </row>
    <row r="563" spans="2:5" x14ac:dyDescent="0.25">
      <c r="B563" s="14">
        <v>45412</v>
      </c>
      <c r="C563" s="15">
        <v>48.68</v>
      </c>
      <c r="D563" s="13" t="s">
        <v>44</v>
      </c>
      <c r="E563" s="13" t="str">
        <f>VLOOKUP(D563, Data_Validation!$B$3:$C$133, 2, FALSE)</f>
        <v>Tech</v>
      </c>
    </row>
    <row r="564" spans="2:5" x14ac:dyDescent="0.25">
      <c r="B564" s="14">
        <v>45412</v>
      </c>
      <c r="C564" s="15">
        <v>14.88</v>
      </c>
      <c r="D564" s="13" t="s">
        <v>6</v>
      </c>
      <c r="E564" s="13" t="str">
        <f>VLOOKUP(D564, Data_Validation!$B$3:$C$133, 2, FALSE)</f>
        <v>Home</v>
      </c>
    </row>
    <row r="565" spans="2:5" x14ac:dyDescent="0.25">
      <c r="B565" s="14">
        <v>45412</v>
      </c>
      <c r="C565" s="15">
        <v>-78.569999999999993</v>
      </c>
      <c r="D565" s="13" t="s">
        <v>9</v>
      </c>
      <c r="E565" s="13" t="str">
        <f>VLOOKUP(D565, Data_Validation!$B$3:$C$133, 2, FALSE)</f>
        <v>Discretionary</v>
      </c>
    </row>
    <row r="566" spans="2:5" x14ac:dyDescent="0.25">
      <c r="B566" s="14">
        <v>45412</v>
      </c>
      <c r="C566" s="15">
        <v>25.87</v>
      </c>
      <c r="D566" s="13" t="s">
        <v>18</v>
      </c>
      <c r="E566" s="13" t="str">
        <f>VLOOKUP(D566, Data_Validation!$B$3:$C$133, 2, FALSE)</f>
        <v>Medical</v>
      </c>
    </row>
    <row r="567" spans="2:5" x14ac:dyDescent="0.25">
      <c r="B567" s="14">
        <v>45412</v>
      </c>
      <c r="C567" s="15">
        <v>103.25</v>
      </c>
      <c r="D567" s="13" t="s">
        <v>12</v>
      </c>
      <c r="E567" s="13" t="str">
        <f>VLOOKUP(D567, Data_Validation!$B$3:$C$133, 2, FALSE)</f>
        <v>Living Expenses</v>
      </c>
    </row>
    <row r="568" spans="2:5" x14ac:dyDescent="0.25">
      <c r="B568" s="14">
        <v>45412</v>
      </c>
      <c r="C568" s="15">
        <v>7.09</v>
      </c>
      <c r="D568" s="13" t="s">
        <v>244</v>
      </c>
      <c r="E568" s="13" t="str">
        <f>VLOOKUP(D568, Data_Validation!$B$3:$C$133, 2, FALSE)</f>
        <v>Savings</v>
      </c>
    </row>
    <row r="569" spans="2:5" x14ac:dyDescent="0.25">
      <c r="B569" s="14">
        <v>45412</v>
      </c>
      <c r="C569" s="15">
        <v>7.09</v>
      </c>
      <c r="D569" s="13" t="s">
        <v>244</v>
      </c>
      <c r="E569" s="13" t="str">
        <f>VLOOKUP(D569, Data_Validation!$B$3:$C$133, 2, FALSE)</f>
        <v>Savings</v>
      </c>
    </row>
    <row r="570" spans="2:5" x14ac:dyDescent="0.25">
      <c r="B570" s="14">
        <v>45413</v>
      </c>
      <c r="C570" s="15">
        <v>29.96</v>
      </c>
      <c r="D570" s="13" t="s">
        <v>23</v>
      </c>
      <c r="E570" s="13" t="str">
        <f>VLOOKUP(D570, Data_Validation!$B$3:$C$133, 2, FALSE)</f>
        <v>Medical</v>
      </c>
    </row>
    <row r="571" spans="2:5" x14ac:dyDescent="0.25">
      <c r="B571" s="14">
        <v>45413</v>
      </c>
      <c r="C571" s="15">
        <v>100</v>
      </c>
      <c r="D571" s="13" t="s">
        <v>34</v>
      </c>
      <c r="E571" s="13" t="str">
        <f>VLOOKUP(D571, Data_Validation!$B$3:$C$133, 2, FALSE)</f>
        <v>Venezuela</v>
      </c>
    </row>
    <row r="572" spans="2:5" x14ac:dyDescent="0.25">
      <c r="B572" s="14">
        <v>45413</v>
      </c>
      <c r="C572" s="15">
        <v>100</v>
      </c>
      <c r="D572" s="13" t="s">
        <v>240</v>
      </c>
      <c r="E572" s="13" t="str">
        <f>VLOOKUP(D572, Data_Validation!$B$3:$C$133, 2, FALSE)</f>
        <v>Debt</v>
      </c>
    </row>
    <row r="573" spans="2:5" x14ac:dyDescent="0.25">
      <c r="B573" s="14">
        <v>45413</v>
      </c>
      <c r="C573" s="15">
        <v>474.9</v>
      </c>
      <c r="D573" s="13" t="s">
        <v>114</v>
      </c>
      <c r="E573" s="13" t="str">
        <f>VLOOKUP(D573, Data_Validation!$B$3:$C$133, 2, FALSE)</f>
        <v>Debt</v>
      </c>
    </row>
    <row r="574" spans="2:5" x14ac:dyDescent="0.25">
      <c r="B574" s="14">
        <v>45413</v>
      </c>
      <c r="C574" s="15">
        <v>5.37</v>
      </c>
      <c r="D574" s="13" t="s">
        <v>244</v>
      </c>
      <c r="E574" s="13" t="str">
        <f>VLOOKUP(D574, Data_Validation!$B$3:$C$133, 2, FALSE)</f>
        <v>Savings</v>
      </c>
    </row>
    <row r="575" spans="2:5" x14ac:dyDescent="0.25">
      <c r="B575" s="14">
        <v>45413</v>
      </c>
      <c r="C575" s="15">
        <v>2500</v>
      </c>
      <c r="D575" s="13" t="s">
        <v>39</v>
      </c>
      <c r="E575" s="13" t="str">
        <f>VLOOKUP(D575, Data_Validation!$B$3:$C$133, 2, FALSE)</f>
        <v>Living Expenses</v>
      </c>
    </row>
    <row r="576" spans="2:5" x14ac:dyDescent="0.25">
      <c r="B576" s="14">
        <v>45413</v>
      </c>
      <c r="C576" s="15">
        <v>300</v>
      </c>
      <c r="D576" s="13" t="s">
        <v>39</v>
      </c>
      <c r="E576" s="13" t="str">
        <f>VLOOKUP(D576, Data_Validation!$B$3:$C$133, 2, FALSE)</f>
        <v>Living Expenses</v>
      </c>
    </row>
    <row r="577" spans="2:5" x14ac:dyDescent="0.25">
      <c r="B577" s="14">
        <v>45414</v>
      </c>
      <c r="C577" s="15">
        <v>284.83</v>
      </c>
      <c r="D577" s="13" t="s">
        <v>42</v>
      </c>
      <c r="E577" s="13" t="str">
        <f>VLOOKUP(D577, Data_Validation!$B$3:$C$133, 2, FALSE)</f>
        <v>Dogs</v>
      </c>
    </row>
    <row r="578" spans="2:5" x14ac:dyDescent="0.25">
      <c r="B578" s="14">
        <v>45414</v>
      </c>
      <c r="C578" s="15">
        <v>75.78</v>
      </c>
      <c r="D578" s="13" t="s">
        <v>10</v>
      </c>
      <c r="E578" s="13" t="str">
        <f>VLOOKUP(D578, Data_Validation!$B$3:$C$133, 2, FALSE)</f>
        <v>Health</v>
      </c>
    </row>
    <row r="579" spans="2:5" x14ac:dyDescent="0.25">
      <c r="B579" s="14">
        <v>45414</v>
      </c>
      <c r="C579" s="15">
        <v>75.78</v>
      </c>
      <c r="D579" s="13" t="s">
        <v>10</v>
      </c>
      <c r="E579" s="13" t="str">
        <f>VLOOKUP(D579, Data_Validation!$B$3:$C$133, 2, FALSE)</f>
        <v>Health</v>
      </c>
    </row>
    <row r="580" spans="2:5" x14ac:dyDescent="0.25">
      <c r="B580" s="14">
        <v>45414</v>
      </c>
      <c r="C580" s="15">
        <v>39.99</v>
      </c>
      <c r="D580" s="13" t="s">
        <v>18</v>
      </c>
      <c r="E580" s="13" t="str">
        <f>VLOOKUP(D580, Data_Validation!$B$3:$C$133, 2, FALSE)</f>
        <v>Medical</v>
      </c>
    </row>
    <row r="581" spans="2:5" x14ac:dyDescent="0.25">
      <c r="B581" s="14">
        <v>45414</v>
      </c>
      <c r="C581" s="15">
        <v>170</v>
      </c>
      <c r="D581" s="13" t="s">
        <v>23</v>
      </c>
      <c r="E581" s="13" t="str">
        <f>VLOOKUP(D581, Data_Validation!$B$3:$C$133, 2, FALSE)</f>
        <v>Medical</v>
      </c>
    </row>
    <row r="582" spans="2:5" x14ac:dyDescent="0.25">
      <c r="B582" s="14">
        <v>45415</v>
      </c>
      <c r="C582" s="15">
        <v>8.24</v>
      </c>
      <c r="D582" s="13" t="s">
        <v>31</v>
      </c>
      <c r="E582" s="13" t="str">
        <f>VLOOKUP(D582, Data_Validation!$B$3:$C$133, 2, FALSE)</f>
        <v>Dining Out</v>
      </c>
    </row>
    <row r="583" spans="2:5" x14ac:dyDescent="0.25">
      <c r="B583" s="14">
        <v>45416</v>
      </c>
      <c r="C583" s="15">
        <v>25</v>
      </c>
      <c r="D583" s="13" t="s">
        <v>16</v>
      </c>
      <c r="E583" s="13" t="str">
        <f>VLOOKUP(D583, Data_Validation!$B$3:$C$133, 2, FALSE)</f>
        <v>Discretionary</v>
      </c>
    </row>
    <row r="584" spans="2:5" x14ac:dyDescent="0.25">
      <c r="B584" s="14">
        <v>45418</v>
      </c>
      <c r="C584" s="15">
        <v>50.36</v>
      </c>
      <c r="D584" s="13" t="s">
        <v>56</v>
      </c>
      <c r="E584" s="13" t="str">
        <f>VLOOKUP(D584, Data_Validation!$B$3:$C$133, 2, FALSE)</f>
        <v>Dining Out</v>
      </c>
    </row>
    <row r="585" spans="2:5" x14ac:dyDescent="0.25">
      <c r="B585" s="14">
        <v>45418</v>
      </c>
      <c r="C585" s="15">
        <v>32.46</v>
      </c>
      <c r="D585" s="13" t="s">
        <v>38</v>
      </c>
      <c r="E585" s="13" t="str">
        <f>VLOOKUP(D585, Data_Validation!$B$3:$C$133, 2, FALSE)</f>
        <v>Living Expenses</v>
      </c>
    </row>
    <row r="586" spans="2:5" x14ac:dyDescent="0.25">
      <c r="B586" s="14">
        <v>45418</v>
      </c>
      <c r="C586" s="15">
        <v>14.81</v>
      </c>
      <c r="D586" s="13" t="s">
        <v>14</v>
      </c>
      <c r="E586" s="13" t="str">
        <f>VLOOKUP(D586, Data_Validation!$B$3:$C$133, 2, FALSE)</f>
        <v>Dogs</v>
      </c>
    </row>
    <row r="587" spans="2:5" x14ac:dyDescent="0.25">
      <c r="B587" s="14">
        <v>45418</v>
      </c>
      <c r="C587" s="15">
        <v>40</v>
      </c>
      <c r="D587" s="13" t="s">
        <v>40</v>
      </c>
      <c r="E587" s="13" t="str">
        <f>VLOOKUP(D587, Data_Validation!$B$3:$C$133, 2, FALSE)</f>
        <v>Transport</v>
      </c>
    </row>
    <row r="588" spans="2:5" x14ac:dyDescent="0.25">
      <c r="B588" s="14">
        <v>45418</v>
      </c>
      <c r="C588" s="15">
        <v>77.14</v>
      </c>
      <c r="D588" s="13" t="s">
        <v>95</v>
      </c>
      <c r="E588" s="13" t="str">
        <f>VLOOKUP(D588, Data_Validation!$B$3:$C$133, 2, FALSE)</f>
        <v>Home</v>
      </c>
    </row>
    <row r="589" spans="2:5" x14ac:dyDescent="0.25">
      <c r="B589" s="14">
        <v>45418</v>
      </c>
      <c r="C589" s="15">
        <v>71.67</v>
      </c>
      <c r="D589" s="13" t="s">
        <v>17</v>
      </c>
      <c r="E589" s="13" t="str">
        <f>VLOOKUP(D589, Data_Validation!$B$3:$C$133, 2, FALSE)</f>
        <v>Living Expenses</v>
      </c>
    </row>
    <row r="590" spans="2:5" x14ac:dyDescent="0.25">
      <c r="B590" s="14">
        <v>45418</v>
      </c>
      <c r="C590" s="15">
        <v>26.89</v>
      </c>
      <c r="D590" s="13" t="s">
        <v>12</v>
      </c>
      <c r="E590" s="13" t="str">
        <f>VLOOKUP(D590, Data_Validation!$B$3:$C$133, 2, FALSE)</f>
        <v>Living Expenses</v>
      </c>
    </row>
    <row r="591" spans="2:5" x14ac:dyDescent="0.25">
      <c r="B591" s="14">
        <v>45418</v>
      </c>
      <c r="C591" s="15">
        <v>2.29</v>
      </c>
      <c r="D591" s="13" t="s">
        <v>12</v>
      </c>
      <c r="E591" s="13" t="str">
        <f>VLOOKUP(D591, Data_Validation!$B$3:$C$133, 2, FALSE)</f>
        <v>Living Expenses</v>
      </c>
    </row>
    <row r="592" spans="2:5" x14ac:dyDescent="0.25">
      <c r="B592" s="14">
        <v>45418</v>
      </c>
      <c r="C592" s="15">
        <v>74.02</v>
      </c>
      <c r="D592" s="13" t="s">
        <v>8</v>
      </c>
      <c r="E592" s="13" t="str">
        <f>VLOOKUP(D592, Data_Validation!$B$3:$C$133, 2, FALSE)</f>
        <v>Dogs</v>
      </c>
    </row>
    <row r="593" spans="2:5" x14ac:dyDescent="0.25">
      <c r="B593" s="14">
        <v>45418</v>
      </c>
      <c r="C593" s="15">
        <v>21.07</v>
      </c>
      <c r="D593" s="13" t="s">
        <v>12</v>
      </c>
      <c r="E593" s="13" t="str">
        <f>VLOOKUP(D593, Data_Validation!$B$3:$C$133, 2, FALSE)</f>
        <v>Living Expenses</v>
      </c>
    </row>
    <row r="594" spans="2:5" x14ac:dyDescent="0.25">
      <c r="B594" s="14">
        <v>45418</v>
      </c>
      <c r="C594" s="15">
        <v>23.08</v>
      </c>
      <c r="D594" s="13" t="s">
        <v>26</v>
      </c>
      <c r="E594" s="13" t="str">
        <f>VLOOKUP(D594, Data_Validation!$B$3:$C$133, 2, FALSE)</f>
        <v>Dining Out</v>
      </c>
    </row>
    <row r="595" spans="2:5" x14ac:dyDescent="0.25">
      <c r="B595" s="14">
        <v>45418</v>
      </c>
      <c r="C595" s="15">
        <v>28.94</v>
      </c>
      <c r="D595" s="13" t="s">
        <v>6</v>
      </c>
      <c r="E595" s="13" t="str">
        <f>VLOOKUP(D595, Data_Validation!$B$3:$C$133, 2, FALSE)</f>
        <v>Home</v>
      </c>
    </row>
    <row r="596" spans="2:5" x14ac:dyDescent="0.25">
      <c r="B596" s="14">
        <v>45418</v>
      </c>
      <c r="C596" s="15">
        <v>27.33</v>
      </c>
      <c r="D596" s="13" t="s">
        <v>6</v>
      </c>
      <c r="E596" s="13" t="str">
        <f>VLOOKUP(D596, Data_Validation!$B$3:$C$133, 2, FALSE)</f>
        <v>Home</v>
      </c>
    </row>
    <row r="597" spans="2:5" x14ac:dyDescent="0.25">
      <c r="B597" s="14">
        <v>45418</v>
      </c>
      <c r="C597" s="15">
        <v>34.78</v>
      </c>
      <c r="D597" s="13" t="s">
        <v>6</v>
      </c>
      <c r="E597" s="13" t="str">
        <f>VLOOKUP(D597, Data_Validation!$B$3:$C$133, 2, FALSE)</f>
        <v>Home</v>
      </c>
    </row>
    <row r="598" spans="2:5" x14ac:dyDescent="0.25">
      <c r="B598" s="14">
        <v>45418</v>
      </c>
      <c r="C598" s="15">
        <v>44.82</v>
      </c>
      <c r="D598" s="13" t="s">
        <v>247</v>
      </c>
      <c r="E598" s="13" t="str">
        <f>VLOOKUP(D598, Data_Validation!$B$3:$C$133, 2, FALSE)</f>
        <v>Travel</v>
      </c>
    </row>
    <row r="599" spans="2:5" x14ac:dyDescent="0.25">
      <c r="B599" s="14">
        <v>45419</v>
      </c>
      <c r="C599" s="15">
        <v>100.89</v>
      </c>
      <c r="D599" s="13" t="s">
        <v>12</v>
      </c>
      <c r="E599" s="13" t="str">
        <f>VLOOKUP(D599, Data_Validation!$B$3:$C$133, 2, FALSE)</f>
        <v>Living Expenses</v>
      </c>
    </row>
    <row r="600" spans="2:5" x14ac:dyDescent="0.25">
      <c r="B600" s="14">
        <v>45419</v>
      </c>
      <c r="C600" s="15">
        <v>56.17</v>
      </c>
      <c r="D600" s="13" t="s">
        <v>12</v>
      </c>
      <c r="E600" s="13" t="str">
        <f>VLOOKUP(D600, Data_Validation!$B$3:$C$133, 2, FALSE)</f>
        <v>Living Expenses</v>
      </c>
    </row>
    <row r="601" spans="2:5" x14ac:dyDescent="0.25">
      <c r="B601" s="14">
        <v>45419</v>
      </c>
      <c r="C601" s="15">
        <v>52.86</v>
      </c>
      <c r="D601" s="13" t="s">
        <v>12</v>
      </c>
      <c r="E601" s="13" t="str">
        <f>VLOOKUP(D601, Data_Validation!$B$3:$C$133, 2, FALSE)</f>
        <v>Living Expenses</v>
      </c>
    </row>
    <row r="602" spans="2:5" x14ac:dyDescent="0.25">
      <c r="B602" s="14">
        <v>45419</v>
      </c>
      <c r="C602" s="15">
        <v>41.2</v>
      </c>
      <c r="D602" s="13" t="s">
        <v>42</v>
      </c>
      <c r="E602" s="13" t="str">
        <f>VLOOKUP(D602, Data_Validation!$B$3:$C$133, 2, FALSE)</f>
        <v>Dogs</v>
      </c>
    </row>
    <row r="603" spans="2:5" x14ac:dyDescent="0.25">
      <c r="B603" s="14">
        <v>45419</v>
      </c>
      <c r="C603" s="15">
        <v>116.92</v>
      </c>
      <c r="D603" s="13" t="s">
        <v>35</v>
      </c>
      <c r="E603" s="13" t="str">
        <f>VLOOKUP(D603, Data_Validation!$B$3:$C$133, 2, FALSE)</f>
        <v>Living Expenses</v>
      </c>
    </row>
    <row r="604" spans="2:5" x14ac:dyDescent="0.25">
      <c r="B604" s="14">
        <v>45419</v>
      </c>
      <c r="C604" s="15">
        <v>43.29</v>
      </c>
      <c r="D604" s="13" t="s">
        <v>6</v>
      </c>
      <c r="E604" s="13" t="str">
        <f>VLOOKUP(D604, Data_Validation!$B$3:$C$133, 2, FALSE)</f>
        <v>Home</v>
      </c>
    </row>
    <row r="605" spans="2:5" x14ac:dyDescent="0.25">
      <c r="B605" s="14">
        <v>45419</v>
      </c>
      <c r="C605" s="15">
        <v>10</v>
      </c>
      <c r="D605" s="13" t="s">
        <v>244</v>
      </c>
      <c r="E605" s="13" t="str">
        <f>VLOOKUP(D605, Data_Validation!$B$3:$C$133, 2, FALSE)</f>
        <v>Savings</v>
      </c>
    </row>
    <row r="606" spans="2:5" x14ac:dyDescent="0.25">
      <c r="B606" s="14">
        <v>45419</v>
      </c>
      <c r="C606" s="15">
        <v>10</v>
      </c>
      <c r="D606" s="13" t="s">
        <v>244</v>
      </c>
      <c r="E606" s="13" t="str">
        <f>VLOOKUP(D606, Data_Validation!$B$3:$C$133, 2, FALSE)</f>
        <v>Savings</v>
      </c>
    </row>
    <row r="607" spans="2:5" x14ac:dyDescent="0.25">
      <c r="B607" s="14">
        <v>45420</v>
      </c>
      <c r="C607" s="15">
        <v>285.41000000000003</v>
      </c>
      <c r="D607" s="13" t="s">
        <v>37</v>
      </c>
      <c r="E607" s="13" t="str">
        <f>VLOOKUP(D607, Data_Validation!$B$3:$C$133, 2, FALSE)</f>
        <v>Debt</v>
      </c>
    </row>
    <row r="608" spans="2:5" x14ac:dyDescent="0.25">
      <c r="B608" s="14">
        <v>45420</v>
      </c>
      <c r="C608" s="15">
        <v>10.81</v>
      </c>
      <c r="D608" s="13" t="s">
        <v>32</v>
      </c>
      <c r="E608" s="13" t="str">
        <f>VLOOKUP(D608, Data_Validation!$B$3:$C$133, 2, FALSE)</f>
        <v>Dining Out</v>
      </c>
    </row>
    <row r="609" spans="2:5" x14ac:dyDescent="0.25">
      <c r="B609" s="14">
        <v>45420</v>
      </c>
      <c r="C609" s="15">
        <v>13.07</v>
      </c>
      <c r="D609" s="13" t="s">
        <v>244</v>
      </c>
      <c r="E609" s="13" t="str">
        <f>VLOOKUP(D609, Data_Validation!$B$3:$C$133, 2, FALSE)</f>
        <v>Savings</v>
      </c>
    </row>
    <row r="610" spans="2:5" x14ac:dyDescent="0.25">
      <c r="B610" s="14">
        <v>45420</v>
      </c>
      <c r="C610" s="15">
        <v>13.07</v>
      </c>
      <c r="D610" s="13" t="s">
        <v>244</v>
      </c>
      <c r="E610" s="13" t="str">
        <f>VLOOKUP(D610, Data_Validation!$B$3:$C$133, 2, FALSE)</f>
        <v>Savings</v>
      </c>
    </row>
    <row r="611" spans="2:5" x14ac:dyDescent="0.25">
      <c r="B611" s="14">
        <v>45421</v>
      </c>
      <c r="C611" s="15">
        <v>7.82</v>
      </c>
      <c r="D611" s="13" t="s">
        <v>247</v>
      </c>
      <c r="E611" s="13" t="str">
        <f>VLOOKUP(D611, Data_Validation!$B$3:$C$133, 2, FALSE)</f>
        <v>Travel</v>
      </c>
    </row>
    <row r="612" spans="2:5" x14ac:dyDescent="0.25">
      <c r="B612" s="14">
        <v>45422</v>
      </c>
      <c r="C612" s="15">
        <v>292.08</v>
      </c>
      <c r="D612" s="13" t="s">
        <v>30</v>
      </c>
      <c r="E612" s="13" t="str">
        <f>VLOOKUP(D612, Data_Validation!$B$3:$C$133, 2, FALSE)</f>
        <v>Transport</v>
      </c>
    </row>
    <row r="613" spans="2:5" x14ac:dyDescent="0.25">
      <c r="B613" s="14">
        <v>45422</v>
      </c>
      <c r="C613" s="15">
        <v>75</v>
      </c>
      <c r="D613" s="13" t="s">
        <v>7</v>
      </c>
      <c r="E613" s="13" t="str">
        <f>VLOOKUP(D613, Data_Validation!$B$3:$C$133, 2, FALSE)</f>
        <v>Gifts</v>
      </c>
    </row>
    <row r="614" spans="2:5" x14ac:dyDescent="0.25">
      <c r="B614" s="14">
        <v>45422</v>
      </c>
      <c r="C614" s="15">
        <v>75</v>
      </c>
      <c r="D614" s="13" t="s">
        <v>7</v>
      </c>
      <c r="E614" s="13" t="str">
        <f>VLOOKUP(D614, Data_Validation!$B$3:$C$133, 2, FALSE)</f>
        <v>Gifts</v>
      </c>
    </row>
    <row r="615" spans="2:5" x14ac:dyDescent="0.25">
      <c r="B615" s="14">
        <v>45422</v>
      </c>
      <c r="C615" s="15">
        <v>28.13</v>
      </c>
      <c r="D615" s="13" t="s">
        <v>6</v>
      </c>
      <c r="E615" s="13" t="str">
        <f>VLOOKUP(D615, Data_Validation!$B$3:$C$133, 2, FALSE)</f>
        <v>Home</v>
      </c>
    </row>
    <row r="616" spans="2:5" x14ac:dyDescent="0.25">
      <c r="B616" s="14">
        <v>45423</v>
      </c>
      <c r="C616" s="15">
        <v>395</v>
      </c>
      <c r="D616" s="13" t="s">
        <v>5</v>
      </c>
      <c r="E616" s="13" t="str">
        <f>VLOOKUP(D616, Data_Validation!$B$3:$C$133, 2, FALSE)</f>
        <v>Debt</v>
      </c>
    </row>
    <row r="617" spans="2:5" x14ac:dyDescent="0.25">
      <c r="B617" s="14">
        <v>45423</v>
      </c>
      <c r="C617" s="15">
        <v>41.14</v>
      </c>
      <c r="D617" s="13" t="s">
        <v>5</v>
      </c>
      <c r="E617" s="13" t="str">
        <f>VLOOKUP(D617, Data_Validation!$B$3:$C$133, 2, FALSE)</f>
        <v>Debt</v>
      </c>
    </row>
    <row r="618" spans="2:5" x14ac:dyDescent="0.25">
      <c r="B618" s="14">
        <v>45423</v>
      </c>
      <c r="C618" s="15">
        <v>63.6</v>
      </c>
      <c r="D618" s="13" t="s">
        <v>247</v>
      </c>
      <c r="E618" s="13" t="str">
        <f>VLOOKUP(D618, Data_Validation!$B$3:$C$133, 2, FALSE)</f>
        <v>Travel</v>
      </c>
    </row>
    <row r="619" spans="2:5" x14ac:dyDescent="0.25">
      <c r="B619" s="14">
        <v>45423</v>
      </c>
      <c r="C619" s="15">
        <v>19.07</v>
      </c>
      <c r="D619" s="13" t="s">
        <v>247</v>
      </c>
      <c r="E619" s="13" t="str">
        <f>VLOOKUP(D619, Data_Validation!$B$3:$C$133, 2, FALSE)</f>
        <v>Travel</v>
      </c>
    </row>
    <row r="620" spans="2:5" x14ac:dyDescent="0.25">
      <c r="B620" s="14">
        <v>45425</v>
      </c>
      <c r="C620" s="15">
        <v>15</v>
      </c>
      <c r="D620" s="13" t="s">
        <v>9</v>
      </c>
      <c r="E620" s="13" t="str">
        <f>VLOOKUP(D620, Data_Validation!$B$3:$C$133, 2, FALSE)</f>
        <v>Discretionary</v>
      </c>
    </row>
    <row r="621" spans="2:5" x14ac:dyDescent="0.25">
      <c r="B621" s="14">
        <v>45425</v>
      </c>
      <c r="C621" s="15">
        <v>60.81</v>
      </c>
      <c r="D621" s="13" t="s">
        <v>32</v>
      </c>
      <c r="E621" s="13" t="str">
        <f>VLOOKUP(D621, Data_Validation!$B$3:$C$133, 2, FALSE)</f>
        <v>Dining Out</v>
      </c>
    </row>
    <row r="622" spans="2:5" x14ac:dyDescent="0.25">
      <c r="B622" s="14">
        <v>45425</v>
      </c>
      <c r="C622" s="15">
        <v>21.83</v>
      </c>
      <c r="D622" s="13" t="s">
        <v>247</v>
      </c>
      <c r="E622" s="13" t="str">
        <f>VLOOKUP(D622, Data_Validation!$B$3:$C$133, 2, FALSE)</f>
        <v>Travel</v>
      </c>
    </row>
    <row r="623" spans="2:5" x14ac:dyDescent="0.25">
      <c r="B623" s="14">
        <v>45425</v>
      </c>
      <c r="C623" s="15">
        <v>16.98</v>
      </c>
      <c r="D623" s="13" t="s">
        <v>247</v>
      </c>
      <c r="E623" s="13" t="str">
        <f>VLOOKUP(D623, Data_Validation!$B$3:$C$133, 2, FALSE)</f>
        <v>Travel</v>
      </c>
    </row>
    <row r="624" spans="2:5" x14ac:dyDescent="0.25">
      <c r="B624" s="14">
        <v>45425</v>
      </c>
      <c r="C624" s="15">
        <v>32.840000000000003</v>
      </c>
      <c r="D624" s="13" t="s">
        <v>247</v>
      </c>
      <c r="E624" s="13" t="str">
        <f>VLOOKUP(D624, Data_Validation!$B$3:$C$133, 2, FALSE)</f>
        <v>Travel</v>
      </c>
    </row>
    <row r="625" spans="2:5" x14ac:dyDescent="0.25">
      <c r="B625" s="14">
        <v>45425</v>
      </c>
      <c r="C625" s="15">
        <v>10</v>
      </c>
      <c r="D625" s="13" t="s">
        <v>247</v>
      </c>
      <c r="E625" s="13" t="str">
        <f>VLOOKUP(D625, Data_Validation!$B$3:$C$133, 2, FALSE)</f>
        <v>Travel</v>
      </c>
    </row>
    <row r="626" spans="2:5" x14ac:dyDescent="0.25">
      <c r="B626" s="14">
        <v>45425</v>
      </c>
      <c r="C626" s="15">
        <v>3.52</v>
      </c>
      <c r="D626" s="13" t="s">
        <v>31</v>
      </c>
      <c r="E626" s="13" t="str">
        <f>VLOOKUP(D626, Data_Validation!$B$3:$C$133, 2, FALSE)</f>
        <v>Dining Out</v>
      </c>
    </row>
    <row r="627" spans="2:5" x14ac:dyDescent="0.25">
      <c r="B627" s="14">
        <v>45425</v>
      </c>
      <c r="C627" s="15">
        <v>34.64</v>
      </c>
      <c r="D627" s="13" t="s">
        <v>247</v>
      </c>
      <c r="E627" s="13" t="str">
        <f>VLOOKUP(D627, Data_Validation!$B$3:$C$133, 2, FALSE)</f>
        <v>Travel</v>
      </c>
    </row>
    <row r="628" spans="2:5" x14ac:dyDescent="0.25">
      <c r="B628" s="14">
        <v>45425</v>
      </c>
      <c r="C628" s="15">
        <v>10.210000000000001</v>
      </c>
      <c r="D628" s="13" t="s">
        <v>18</v>
      </c>
      <c r="E628" s="13" t="str">
        <f>VLOOKUP(D628, Data_Validation!$B$3:$C$133, 2, FALSE)</f>
        <v>Medical</v>
      </c>
    </row>
    <row r="629" spans="2:5" x14ac:dyDescent="0.25">
      <c r="B629" s="14">
        <v>45425</v>
      </c>
      <c r="C629" s="15">
        <v>20.23</v>
      </c>
      <c r="D629" s="13" t="s">
        <v>18</v>
      </c>
      <c r="E629" s="13" t="str">
        <f>VLOOKUP(D629, Data_Validation!$B$3:$C$133, 2, FALSE)</f>
        <v>Medical</v>
      </c>
    </row>
    <row r="630" spans="2:5" x14ac:dyDescent="0.25">
      <c r="B630" s="14">
        <v>45425</v>
      </c>
      <c r="C630" s="15">
        <v>6.1</v>
      </c>
      <c r="D630" s="13" t="s">
        <v>244</v>
      </c>
      <c r="E630" s="13" t="str">
        <f>VLOOKUP(D630, Data_Validation!$B$3:$C$133, 2, FALSE)</f>
        <v>Savings</v>
      </c>
    </row>
    <row r="631" spans="2:5" x14ac:dyDescent="0.25">
      <c r="B631" s="14">
        <v>45425</v>
      </c>
      <c r="C631" s="15">
        <v>6.1</v>
      </c>
      <c r="D631" s="13" t="s">
        <v>244</v>
      </c>
      <c r="E631" s="13" t="str">
        <f>VLOOKUP(D631, Data_Validation!$B$3:$C$133, 2, FALSE)</f>
        <v>Savings</v>
      </c>
    </row>
    <row r="632" spans="2:5" x14ac:dyDescent="0.25">
      <c r="B632" s="14">
        <v>45426</v>
      </c>
      <c r="C632" s="15">
        <v>7.04</v>
      </c>
      <c r="D632" s="13" t="s">
        <v>31</v>
      </c>
      <c r="E632" s="13" t="str">
        <f>VLOOKUP(D632, Data_Validation!$B$3:$C$133, 2, FALSE)</f>
        <v>Dining Out</v>
      </c>
    </row>
    <row r="633" spans="2:5" x14ac:dyDescent="0.25">
      <c r="B633" s="14">
        <v>45426</v>
      </c>
      <c r="C633" s="15">
        <v>37.229999999999997</v>
      </c>
      <c r="D633" s="13" t="s">
        <v>8</v>
      </c>
      <c r="E633" s="13" t="str">
        <f>VLOOKUP(D633, Data_Validation!$B$3:$C$133, 2, FALSE)</f>
        <v>Dogs</v>
      </c>
    </row>
    <row r="634" spans="2:5" x14ac:dyDescent="0.25">
      <c r="B634" s="14">
        <v>45426</v>
      </c>
      <c r="C634" s="15">
        <v>10</v>
      </c>
      <c r="D634" s="13" t="s">
        <v>244</v>
      </c>
      <c r="E634" s="13" t="str">
        <f>VLOOKUP(D634, Data_Validation!$B$3:$C$133, 2, FALSE)</f>
        <v>Savings</v>
      </c>
    </row>
    <row r="635" spans="2:5" x14ac:dyDescent="0.25">
      <c r="B635" s="14">
        <v>45426</v>
      </c>
      <c r="C635" s="15">
        <v>10</v>
      </c>
      <c r="D635" s="13" t="s">
        <v>244</v>
      </c>
      <c r="E635" s="13" t="str">
        <f>VLOOKUP(D635, Data_Validation!$B$3:$C$133, 2, FALSE)</f>
        <v>Savings</v>
      </c>
    </row>
    <row r="636" spans="2:5" x14ac:dyDescent="0.25">
      <c r="B636" s="14">
        <v>45427</v>
      </c>
      <c r="C636" s="15">
        <v>22</v>
      </c>
      <c r="D636" s="13" t="s">
        <v>9</v>
      </c>
      <c r="E636" s="13" t="str">
        <f>VLOOKUP(D636, Data_Validation!$B$3:$C$133, 2, FALSE)</f>
        <v>Discretionary</v>
      </c>
    </row>
    <row r="637" spans="2:5" x14ac:dyDescent="0.25">
      <c r="B637" s="14">
        <v>45427</v>
      </c>
      <c r="C637" s="15">
        <v>-18</v>
      </c>
      <c r="D637" s="13" t="s">
        <v>21</v>
      </c>
      <c r="E637" s="13" t="str">
        <f>VLOOKUP(D637, Data_Validation!$B$3:$C$133, 2, FALSE)</f>
        <v>Discretionary</v>
      </c>
    </row>
    <row r="638" spans="2:5" x14ac:dyDescent="0.25">
      <c r="B638" s="14">
        <v>45427</v>
      </c>
      <c r="C638" s="15">
        <v>-18</v>
      </c>
      <c r="D638" s="13" t="s">
        <v>21</v>
      </c>
      <c r="E638" s="13" t="str">
        <f>VLOOKUP(D638, Data_Validation!$B$3:$C$133, 2, FALSE)</f>
        <v>Discretionary</v>
      </c>
    </row>
    <row r="639" spans="2:5" x14ac:dyDescent="0.25">
      <c r="B639" s="14">
        <v>45427</v>
      </c>
      <c r="C639" s="15">
        <v>10.99</v>
      </c>
      <c r="D639" s="13" t="s">
        <v>32</v>
      </c>
      <c r="E639" s="13" t="str">
        <f>VLOOKUP(D639, Data_Validation!$B$3:$C$133, 2, FALSE)</f>
        <v>Dining Out</v>
      </c>
    </row>
    <row r="640" spans="2:5" x14ac:dyDescent="0.25">
      <c r="B640" s="14">
        <v>45427</v>
      </c>
      <c r="C640" s="15">
        <v>10.59</v>
      </c>
      <c r="D640" s="13" t="s">
        <v>18</v>
      </c>
      <c r="E640" s="13" t="str">
        <f>VLOOKUP(D640, Data_Validation!$B$3:$C$133, 2, FALSE)</f>
        <v>Medical</v>
      </c>
    </row>
    <row r="641" spans="2:5" x14ac:dyDescent="0.25">
      <c r="B641" s="14">
        <v>45427</v>
      </c>
      <c r="C641" s="15">
        <v>16.23</v>
      </c>
      <c r="D641" s="13" t="s">
        <v>11</v>
      </c>
      <c r="E641" s="13" t="str">
        <f>VLOOKUP(D641, Data_Validation!$B$3:$C$133, 2, FALSE)</f>
        <v>Subscriptions</v>
      </c>
    </row>
    <row r="642" spans="2:5" x14ac:dyDescent="0.25">
      <c r="B642" s="14">
        <v>45428</v>
      </c>
      <c r="C642" s="15">
        <v>250</v>
      </c>
      <c r="D642" s="13" t="s">
        <v>245</v>
      </c>
      <c r="E642" s="13" t="str">
        <f>VLOOKUP(D642, Data_Validation!$B$3:$C$133, 2, FALSE)</f>
        <v>Debt</v>
      </c>
    </row>
    <row r="643" spans="2:5" x14ac:dyDescent="0.25">
      <c r="B643" s="14">
        <v>45428</v>
      </c>
      <c r="C643" s="15">
        <v>5.94</v>
      </c>
      <c r="D643" s="13" t="s">
        <v>244</v>
      </c>
      <c r="E643" s="13" t="str">
        <f>VLOOKUP(D643, Data_Validation!$B$3:$C$133, 2, FALSE)</f>
        <v>Savings</v>
      </c>
    </row>
    <row r="644" spans="2:5" x14ac:dyDescent="0.25">
      <c r="B644" s="14">
        <v>45428</v>
      </c>
      <c r="C644" s="15">
        <v>5.94</v>
      </c>
      <c r="D644" s="13" t="s">
        <v>244</v>
      </c>
      <c r="E644" s="13" t="str">
        <f>VLOOKUP(D644, Data_Validation!$B$3:$C$133, 2, FALSE)</f>
        <v>Savings</v>
      </c>
    </row>
    <row r="645" spans="2:5" x14ac:dyDescent="0.25">
      <c r="B645" s="14">
        <v>45429</v>
      </c>
      <c r="C645" s="15">
        <v>55</v>
      </c>
      <c r="D645" s="13" t="s">
        <v>20</v>
      </c>
      <c r="E645" s="13" t="str">
        <f>VLOOKUP(D645, Data_Validation!$B$3:$C$133, 2, FALSE)</f>
        <v>Beauty</v>
      </c>
    </row>
    <row r="646" spans="2:5" x14ac:dyDescent="0.25">
      <c r="B646" s="14">
        <v>45429</v>
      </c>
      <c r="C646" s="15">
        <v>85.8</v>
      </c>
      <c r="D646" s="13" t="s">
        <v>21</v>
      </c>
      <c r="E646" s="13" t="str">
        <f>VLOOKUP(D646, Data_Validation!$B$3:$C$133, 2, FALSE)</f>
        <v>Discretionary</v>
      </c>
    </row>
    <row r="647" spans="2:5" x14ac:dyDescent="0.25">
      <c r="B647" s="14">
        <v>45429</v>
      </c>
      <c r="C647" s="15">
        <v>41.72</v>
      </c>
      <c r="D647" s="13" t="s">
        <v>7</v>
      </c>
      <c r="E647" s="13" t="str">
        <f>VLOOKUP(D647, Data_Validation!$B$3:$C$133, 2, FALSE)</f>
        <v>Gifts</v>
      </c>
    </row>
    <row r="648" spans="2:5" x14ac:dyDescent="0.25">
      <c r="B648" s="14">
        <v>45430</v>
      </c>
      <c r="C648" s="15">
        <v>22.83</v>
      </c>
      <c r="D648" s="13" t="s">
        <v>49</v>
      </c>
      <c r="E648" s="13" t="str">
        <f>VLOOKUP(D648, Data_Validation!$B$3:$C$133, 2, FALSE)</f>
        <v>Transport</v>
      </c>
    </row>
    <row r="649" spans="2:5" x14ac:dyDescent="0.25">
      <c r="B649" s="14">
        <v>45430</v>
      </c>
      <c r="C649" s="15">
        <v>18.899999999999999</v>
      </c>
      <c r="D649" s="13" t="s">
        <v>49</v>
      </c>
      <c r="E649" s="13" t="str">
        <f>VLOOKUP(D649, Data_Validation!$B$3:$C$133, 2, FALSE)</f>
        <v>Transport</v>
      </c>
    </row>
    <row r="650" spans="2:5" x14ac:dyDescent="0.25">
      <c r="B650" s="14">
        <v>45430</v>
      </c>
      <c r="C650" s="15">
        <v>50</v>
      </c>
      <c r="D650" s="13" t="s">
        <v>38</v>
      </c>
      <c r="E650" s="13" t="str">
        <f>VLOOKUP(D650, Data_Validation!$B$3:$C$133, 2, FALSE)</f>
        <v>Living Expenses</v>
      </c>
    </row>
    <row r="651" spans="2:5" x14ac:dyDescent="0.25">
      <c r="B651" s="14">
        <v>45430</v>
      </c>
      <c r="C651" s="15">
        <v>21.78</v>
      </c>
      <c r="D651" s="13" t="s">
        <v>18</v>
      </c>
      <c r="E651" s="13" t="str">
        <f>VLOOKUP(D651, Data_Validation!$B$3:$C$133, 2, FALSE)</f>
        <v>Medical</v>
      </c>
    </row>
    <row r="652" spans="2:5" x14ac:dyDescent="0.25">
      <c r="B652" s="14">
        <v>45430</v>
      </c>
      <c r="C652" s="15">
        <v>64.430000000000007</v>
      </c>
      <c r="D652" s="13" t="s">
        <v>12</v>
      </c>
      <c r="E652" s="13" t="str">
        <f>VLOOKUP(D652, Data_Validation!$B$3:$C$133, 2, FALSE)</f>
        <v>Living Expenses</v>
      </c>
    </row>
    <row r="653" spans="2:5" x14ac:dyDescent="0.25">
      <c r="B653" s="14">
        <v>45430</v>
      </c>
      <c r="C653" s="15">
        <v>53.3</v>
      </c>
      <c r="D653" s="13" t="s">
        <v>79</v>
      </c>
      <c r="E653" s="13" t="str">
        <f>VLOOKUP(D653, Data_Validation!$B$3:$C$133, 2, FALSE)</f>
        <v>Beauty</v>
      </c>
    </row>
    <row r="654" spans="2:5" x14ac:dyDescent="0.25">
      <c r="B654" s="14">
        <v>45430</v>
      </c>
      <c r="C654" s="15">
        <v>103.33</v>
      </c>
      <c r="D654" s="13" t="s">
        <v>12</v>
      </c>
      <c r="E654" s="13" t="str">
        <f>VLOOKUP(D654, Data_Validation!$B$3:$C$133, 2, FALSE)</f>
        <v>Living Expenses</v>
      </c>
    </row>
    <row r="655" spans="2:5" x14ac:dyDescent="0.25">
      <c r="B655" s="14">
        <v>45431</v>
      </c>
      <c r="C655" s="15">
        <v>150</v>
      </c>
      <c r="D655" s="13" t="s">
        <v>7</v>
      </c>
      <c r="E655" s="13" t="str">
        <f>VLOOKUP(D655, Data_Validation!$B$3:$C$133, 2, FALSE)</f>
        <v>Gifts</v>
      </c>
    </row>
    <row r="656" spans="2:5" x14ac:dyDescent="0.25">
      <c r="B656" s="14">
        <v>45432</v>
      </c>
      <c r="C656" s="15">
        <v>6.16</v>
      </c>
      <c r="D656" s="13" t="s">
        <v>9</v>
      </c>
      <c r="E656" s="13" t="str">
        <f>VLOOKUP(D656, Data_Validation!$B$3:$C$133, 2, FALSE)</f>
        <v>Discretionary</v>
      </c>
    </row>
    <row r="657" spans="2:5" x14ac:dyDescent="0.25">
      <c r="B657" s="14">
        <v>45432</v>
      </c>
      <c r="C657" s="15">
        <v>24</v>
      </c>
      <c r="D657" s="13" t="s">
        <v>9</v>
      </c>
      <c r="E657" s="13" t="str">
        <f>VLOOKUP(D657, Data_Validation!$B$3:$C$133, 2, FALSE)</f>
        <v>Discretionary</v>
      </c>
    </row>
    <row r="658" spans="2:5" x14ac:dyDescent="0.25">
      <c r="B658" s="14">
        <v>45432</v>
      </c>
      <c r="C658" s="15">
        <v>16.45</v>
      </c>
      <c r="D658" s="13" t="s">
        <v>7</v>
      </c>
      <c r="E658" s="13" t="str">
        <f>VLOOKUP(D658, Data_Validation!$B$3:$C$133, 2, FALSE)</f>
        <v>Gifts</v>
      </c>
    </row>
    <row r="659" spans="2:5" x14ac:dyDescent="0.25">
      <c r="B659" s="14">
        <v>45432</v>
      </c>
      <c r="C659" s="15">
        <v>13</v>
      </c>
      <c r="D659" s="13" t="s">
        <v>20</v>
      </c>
      <c r="E659" s="13" t="str">
        <f>VLOOKUP(D659, Data_Validation!$B$3:$C$133, 2, FALSE)</f>
        <v>Beauty</v>
      </c>
    </row>
    <row r="660" spans="2:5" x14ac:dyDescent="0.25">
      <c r="B660" s="14">
        <v>45432</v>
      </c>
      <c r="C660" s="15">
        <v>30.28</v>
      </c>
      <c r="D660" s="13" t="s">
        <v>7</v>
      </c>
      <c r="E660" s="13" t="str">
        <f>VLOOKUP(D660, Data_Validation!$B$3:$C$133, 2, FALSE)</f>
        <v>Gifts</v>
      </c>
    </row>
    <row r="661" spans="2:5" x14ac:dyDescent="0.25">
      <c r="B661" s="14">
        <v>45432</v>
      </c>
      <c r="C661" s="15">
        <v>54.11</v>
      </c>
      <c r="D661" s="13" t="s">
        <v>33</v>
      </c>
      <c r="E661" s="13" t="str">
        <f>VLOOKUP(D661, Data_Validation!$B$3:$C$133, 2, FALSE)</f>
        <v>Home</v>
      </c>
    </row>
    <row r="662" spans="2:5" x14ac:dyDescent="0.25">
      <c r="B662" s="14">
        <v>45432</v>
      </c>
      <c r="C662" s="15">
        <v>156.6</v>
      </c>
      <c r="D662" s="13" t="s">
        <v>33</v>
      </c>
      <c r="E662" s="13" t="str">
        <f>VLOOKUP(D662, Data_Validation!$B$3:$C$133, 2, FALSE)</f>
        <v>Home</v>
      </c>
    </row>
    <row r="663" spans="2:5" x14ac:dyDescent="0.25">
      <c r="B663" s="14">
        <v>45432</v>
      </c>
      <c r="C663" s="15">
        <v>50.68</v>
      </c>
      <c r="D663" s="13" t="s">
        <v>12</v>
      </c>
      <c r="E663" s="13" t="str">
        <f>VLOOKUP(D663, Data_Validation!$B$3:$C$133, 2, FALSE)</f>
        <v>Living Expenses</v>
      </c>
    </row>
    <row r="664" spans="2:5" x14ac:dyDescent="0.25">
      <c r="B664" s="14">
        <v>45432</v>
      </c>
      <c r="C664" s="15">
        <v>13.71</v>
      </c>
      <c r="D664" s="13" t="s">
        <v>12</v>
      </c>
      <c r="E664" s="13" t="str">
        <f>VLOOKUP(D664, Data_Validation!$B$3:$C$133, 2, FALSE)</f>
        <v>Living Expenses</v>
      </c>
    </row>
    <row r="665" spans="2:5" x14ac:dyDescent="0.25">
      <c r="B665" s="14">
        <v>45432</v>
      </c>
      <c r="C665" s="15">
        <v>136.72</v>
      </c>
      <c r="D665" s="13" t="s">
        <v>12</v>
      </c>
      <c r="E665" s="13" t="str">
        <f>VLOOKUP(D665, Data_Validation!$B$3:$C$133, 2, FALSE)</f>
        <v>Living Expenses</v>
      </c>
    </row>
    <row r="666" spans="2:5" x14ac:dyDescent="0.25">
      <c r="B666" s="14">
        <v>45432</v>
      </c>
      <c r="C666" s="15">
        <v>3</v>
      </c>
      <c r="D666" s="13" t="s">
        <v>244</v>
      </c>
      <c r="E666" s="13" t="str">
        <f>VLOOKUP(D666, Data_Validation!$B$3:$C$133, 2, FALSE)</f>
        <v>Savings</v>
      </c>
    </row>
    <row r="667" spans="2:5" x14ac:dyDescent="0.25">
      <c r="B667" s="14">
        <v>45432</v>
      </c>
      <c r="C667" s="15">
        <v>6.1</v>
      </c>
      <c r="D667" s="13" t="s">
        <v>244</v>
      </c>
      <c r="E667" s="13" t="str">
        <f>VLOOKUP(D667, Data_Validation!$B$3:$C$133, 2, FALSE)</f>
        <v>Savings</v>
      </c>
    </row>
    <row r="668" spans="2:5" x14ac:dyDescent="0.25">
      <c r="B668" s="14">
        <v>45432</v>
      </c>
      <c r="C668" s="15">
        <v>29.55</v>
      </c>
      <c r="D668" s="13" t="s">
        <v>13</v>
      </c>
      <c r="E668" s="13" t="str">
        <f>VLOOKUP(D668, Data_Validation!$B$3:$C$133, 2, FALSE)</f>
        <v>Transport</v>
      </c>
    </row>
    <row r="669" spans="2:5" x14ac:dyDescent="0.25">
      <c r="B669" s="14">
        <v>45433</v>
      </c>
      <c r="C669" s="15">
        <v>46.05</v>
      </c>
      <c r="D669" s="13" t="s">
        <v>12</v>
      </c>
      <c r="E669" s="13" t="str">
        <f>VLOOKUP(D669, Data_Validation!$B$3:$C$133, 2, FALSE)</f>
        <v>Living Expenses</v>
      </c>
    </row>
    <row r="670" spans="2:5" x14ac:dyDescent="0.25">
      <c r="B670" s="14">
        <v>45433</v>
      </c>
      <c r="C670" s="15">
        <v>20.77</v>
      </c>
      <c r="D670" s="13" t="s">
        <v>32</v>
      </c>
      <c r="E670" s="13" t="str">
        <f>VLOOKUP(D670, Data_Validation!$B$3:$C$133, 2, FALSE)</f>
        <v>Dining Out</v>
      </c>
    </row>
    <row r="671" spans="2:5" x14ac:dyDescent="0.25">
      <c r="B671" s="14">
        <v>45433</v>
      </c>
      <c r="C671" s="15">
        <v>61.05</v>
      </c>
      <c r="D671" s="13" t="s">
        <v>33</v>
      </c>
      <c r="E671" s="13" t="str">
        <f>VLOOKUP(D671, Data_Validation!$B$3:$C$133, 2, FALSE)</f>
        <v>Home</v>
      </c>
    </row>
    <row r="672" spans="2:5" x14ac:dyDescent="0.25">
      <c r="B672" s="14">
        <v>45433</v>
      </c>
      <c r="C672" s="15">
        <v>5.6</v>
      </c>
      <c r="D672" s="13" t="s">
        <v>26</v>
      </c>
      <c r="E672" s="13" t="str">
        <f>VLOOKUP(D672, Data_Validation!$B$3:$C$133, 2, FALSE)</f>
        <v>Dining Out</v>
      </c>
    </row>
    <row r="673" spans="2:5" x14ac:dyDescent="0.25">
      <c r="B673" s="14">
        <v>45433</v>
      </c>
      <c r="C673" s="15">
        <v>32.450000000000003</v>
      </c>
      <c r="D673" s="13" t="s">
        <v>6</v>
      </c>
      <c r="E673" s="13" t="str">
        <f>VLOOKUP(D673, Data_Validation!$B$3:$C$133, 2, FALSE)</f>
        <v>Home</v>
      </c>
    </row>
    <row r="674" spans="2:5" x14ac:dyDescent="0.25">
      <c r="B674" s="14">
        <v>45433</v>
      </c>
      <c r="C674" s="15">
        <v>46</v>
      </c>
      <c r="D674" s="13" t="s">
        <v>33</v>
      </c>
      <c r="E674" s="13" t="str">
        <f>VLOOKUP(D674, Data_Validation!$B$3:$C$133, 2, FALSE)</f>
        <v>Home</v>
      </c>
    </row>
    <row r="675" spans="2:5" x14ac:dyDescent="0.25">
      <c r="B675" s="14">
        <v>45433</v>
      </c>
      <c r="C675" s="15">
        <v>10</v>
      </c>
      <c r="D675" s="13" t="s">
        <v>244</v>
      </c>
      <c r="E675" s="13" t="str">
        <f>VLOOKUP(D675, Data_Validation!$B$3:$C$133, 2, FALSE)</f>
        <v>Savings</v>
      </c>
    </row>
    <row r="676" spans="2:5" x14ac:dyDescent="0.25">
      <c r="B676" s="14">
        <v>45434</v>
      </c>
      <c r="C676" s="15">
        <v>70</v>
      </c>
      <c r="D676" s="13" t="s">
        <v>10</v>
      </c>
      <c r="E676" s="13" t="str">
        <f>VLOOKUP(D676, Data_Validation!$B$3:$C$133, 2, FALSE)</f>
        <v>Health</v>
      </c>
    </row>
    <row r="677" spans="2:5" x14ac:dyDescent="0.25">
      <c r="B677" s="14">
        <v>45434</v>
      </c>
      <c r="C677" s="15">
        <v>62.79</v>
      </c>
      <c r="D677" s="13" t="s">
        <v>9</v>
      </c>
      <c r="E677" s="13" t="str">
        <f>VLOOKUP(D677, Data_Validation!$B$3:$C$133, 2, FALSE)</f>
        <v>Discretionary</v>
      </c>
    </row>
    <row r="678" spans="2:5" x14ac:dyDescent="0.25">
      <c r="B678" s="14">
        <v>45434</v>
      </c>
      <c r="C678" s="15">
        <v>64.59</v>
      </c>
      <c r="D678" s="13" t="s">
        <v>19</v>
      </c>
      <c r="E678" s="13" t="str">
        <f>VLOOKUP(D678, Data_Validation!$B$3:$C$133, 2, FALSE)</f>
        <v>Dogs</v>
      </c>
    </row>
    <row r="679" spans="2:5" x14ac:dyDescent="0.25">
      <c r="B679" s="14">
        <v>45434</v>
      </c>
      <c r="C679" s="15">
        <v>70.84</v>
      </c>
      <c r="D679" s="13" t="s">
        <v>19</v>
      </c>
      <c r="E679" s="13" t="str">
        <f>VLOOKUP(D679, Data_Validation!$B$3:$C$133, 2, FALSE)</f>
        <v>Dogs</v>
      </c>
    </row>
    <row r="680" spans="2:5" x14ac:dyDescent="0.25">
      <c r="B680" s="14">
        <v>45434</v>
      </c>
      <c r="C680" s="15">
        <v>22.53</v>
      </c>
      <c r="D680" s="13" t="s">
        <v>9</v>
      </c>
      <c r="E680" s="13" t="str">
        <f>VLOOKUP(D680, Data_Validation!$B$3:$C$133, 2, FALSE)</f>
        <v>Discretionary</v>
      </c>
    </row>
    <row r="681" spans="2:5" x14ac:dyDescent="0.25">
      <c r="B681" s="14">
        <v>45434</v>
      </c>
      <c r="C681" s="15">
        <v>14.39</v>
      </c>
      <c r="D681" s="13" t="s">
        <v>79</v>
      </c>
      <c r="E681" s="13" t="str">
        <f>VLOOKUP(D681, Data_Validation!$B$3:$C$133, 2, FALSE)</f>
        <v>Beauty</v>
      </c>
    </row>
    <row r="682" spans="2:5" x14ac:dyDescent="0.25">
      <c r="B682" s="14">
        <v>45434</v>
      </c>
      <c r="C682" s="15">
        <v>5</v>
      </c>
      <c r="D682" s="13" t="s">
        <v>244</v>
      </c>
      <c r="E682" s="13" t="str">
        <f>VLOOKUP(D682, Data_Validation!$B$3:$C$133, 2, FALSE)</f>
        <v>Savings</v>
      </c>
    </row>
    <row r="683" spans="2:5" x14ac:dyDescent="0.25">
      <c r="B683" s="14">
        <v>45435</v>
      </c>
      <c r="C683" s="15">
        <v>293.64</v>
      </c>
      <c r="D683" s="13" t="s">
        <v>248</v>
      </c>
      <c r="E683" s="13" t="str">
        <f>VLOOKUP(D683, Data_Validation!$B$3:$C$133, 2, FALSE)</f>
        <v>Travel</v>
      </c>
    </row>
    <row r="684" spans="2:5" x14ac:dyDescent="0.25">
      <c r="B684" s="14">
        <v>45435</v>
      </c>
      <c r="C684" s="15">
        <v>7.85</v>
      </c>
      <c r="D684" s="13" t="s">
        <v>31</v>
      </c>
      <c r="E684" s="13" t="str">
        <f>VLOOKUP(D684, Data_Validation!$B$3:$C$133, 2, FALSE)</f>
        <v>Dining Out</v>
      </c>
    </row>
    <row r="685" spans="2:5" x14ac:dyDescent="0.25">
      <c r="B685" s="14">
        <v>45435</v>
      </c>
      <c r="C685" s="15">
        <v>87.66</v>
      </c>
      <c r="D685" s="13" t="s">
        <v>15</v>
      </c>
      <c r="E685" s="13" t="str">
        <f>VLOOKUP(D685, Data_Validation!$B$3:$C$133, 2, FALSE)</f>
        <v>Health</v>
      </c>
    </row>
    <row r="686" spans="2:5" x14ac:dyDescent="0.25">
      <c r="B686" s="14">
        <v>45435</v>
      </c>
      <c r="C686" s="15">
        <v>80</v>
      </c>
      <c r="D686" s="13" t="s">
        <v>23</v>
      </c>
      <c r="E686" s="13" t="str">
        <f>VLOOKUP(D686, Data_Validation!$B$3:$C$133, 2, FALSE)</f>
        <v>Medical</v>
      </c>
    </row>
    <row r="687" spans="2:5" x14ac:dyDescent="0.25">
      <c r="B687" s="14">
        <v>45435</v>
      </c>
      <c r="C687" s="15">
        <v>5.29</v>
      </c>
      <c r="D687" s="13" t="s">
        <v>12</v>
      </c>
      <c r="E687" s="13" t="str">
        <f>VLOOKUP(D687, Data_Validation!$B$3:$C$133, 2, FALSE)</f>
        <v>Living Expenses</v>
      </c>
    </row>
    <row r="688" spans="2:5" x14ac:dyDescent="0.25">
      <c r="B688" s="14">
        <v>45435</v>
      </c>
      <c r="C688" s="15">
        <v>25.12</v>
      </c>
      <c r="D688" s="13" t="s">
        <v>23</v>
      </c>
      <c r="E688" s="13" t="str">
        <f>VLOOKUP(D688, Data_Validation!$B$3:$C$133, 2, FALSE)</f>
        <v>Medical</v>
      </c>
    </row>
    <row r="689" spans="2:5" x14ac:dyDescent="0.25">
      <c r="B689" s="14">
        <v>45435</v>
      </c>
      <c r="C689" s="15">
        <v>72.84</v>
      </c>
      <c r="D689" s="13" t="s">
        <v>17</v>
      </c>
      <c r="E689" s="13" t="str">
        <f>VLOOKUP(D689, Data_Validation!$B$3:$C$133, 2, FALSE)</f>
        <v>Living Expenses</v>
      </c>
    </row>
    <row r="690" spans="2:5" x14ac:dyDescent="0.25">
      <c r="B690" s="14">
        <v>45436</v>
      </c>
      <c r="C690" s="15">
        <v>292.08</v>
      </c>
      <c r="D690" s="13" t="s">
        <v>30</v>
      </c>
      <c r="E690" s="13" t="str">
        <f>VLOOKUP(D690, Data_Validation!$B$3:$C$133, 2, FALSE)</f>
        <v>Transport</v>
      </c>
    </row>
    <row r="691" spans="2:5" x14ac:dyDescent="0.25">
      <c r="B691" s="14">
        <v>45436</v>
      </c>
      <c r="C691" s="15">
        <v>6.48</v>
      </c>
      <c r="D691" s="13" t="s">
        <v>11</v>
      </c>
      <c r="E691" s="13" t="str">
        <f>VLOOKUP(D691, Data_Validation!$B$3:$C$133, 2, FALSE)</f>
        <v>Subscriptions</v>
      </c>
    </row>
    <row r="692" spans="2:5" x14ac:dyDescent="0.25">
      <c r="B692" s="14">
        <v>45436</v>
      </c>
      <c r="C692" s="15">
        <v>31.81</v>
      </c>
      <c r="D692" s="13" t="s">
        <v>33</v>
      </c>
      <c r="E692" s="13" t="str">
        <f>VLOOKUP(D692, Data_Validation!$B$3:$C$133, 2, FALSE)</f>
        <v>Home</v>
      </c>
    </row>
    <row r="693" spans="2:5" x14ac:dyDescent="0.25">
      <c r="B693" s="14">
        <v>45436</v>
      </c>
      <c r="C693" s="15">
        <v>25.08</v>
      </c>
      <c r="D693" s="13" t="s">
        <v>12</v>
      </c>
      <c r="E693" s="13" t="str">
        <f>VLOOKUP(D693, Data_Validation!$B$3:$C$133, 2, FALSE)</f>
        <v>Living Expenses</v>
      </c>
    </row>
    <row r="694" spans="2:5" x14ac:dyDescent="0.25">
      <c r="B694" s="14">
        <v>45436</v>
      </c>
      <c r="C694" s="15">
        <v>6.37</v>
      </c>
      <c r="D694" s="13" t="s">
        <v>244</v>
      </c>
      <c r="E694" s="13" t="str">
        <f>VLOOKUP(D694, Data_Validation!$B$3:$C$133, 2, FALSE)</f>
        <v>Savings</v>
      </c>
    </row>
    <row r="695" spans="2:5" x14ac:dyDescent="0.25">
      <c r="B695" s="14">
        <v>45437</v>
      </c>
      <c r="C695" s="15">
        <v>30</v>
      </c>
      <c r="D695" s="13" t="s">
        <v>23</v>
      </c>
      <c r="E695" s="13" t="str">
        <f>VLOOKUP(D695, Data_Validation!$B$3:$C$133, 2, FALSE)</f>
        <v>Medical</v>
      </c>
    </row>
    <row r="696" spans="2:5" x14ac:dyDescent="0.25">
      <c r="B696" s="14">
        <v>45437</v>
      </c>
      <c r="C696" s="15">
        <v>84.16</v>
      </c>
      <c r="D696" s="13" t="s">
        <v>35</v>
      </c>
      <c r="E696" s="13" t="str">
        <f>VLOOKUP(D696, Data_Validation!$B$3:$C$133, 2, FALSE)</f>
        <v>Living Expenses</v>
      </c>
    </row>
    <row r="697" spans="2:5" x14ac:dyDescent="0.25">
      <c r="B697" s="14">
        <v>45437</v>
      </c>
      <c r="C697" s="15">
        <v>27.04</v>
      </c>
      <c r="D697" s="13" t="s">
        <v>12</v>
      </c>
      <c r="E697" s="13" t="str">
        <f>VLOOKUP(D697, Data_Validation!$B$3:$C$133, 2, FALSE)</f>
        <v>Living Expenses</v>
      </c>
    </row>
    <row r="698" spans="2:5" x14ac:dyDescent="0.25">
      <c r="B698" s="14">
        <v>45437</v>
      </c>
      <c r="C698" s="15">
        <v>33.47</v>
      </c>
      <c r="D698" s="13" t="s">
        <v>35</v>
      </c>
      <c r="E698" s="13" t="str">
        <f>VLOOKUP(D698, Data_Validation!$B$3:$C$133, 2, FALSE)</f>
        <v>Living Expenses</v>
      </c>
    </row>
    <row r="699" spans="2:5" x14ac:dyDescent="0.25">
      <c r="B699" s="14">
        <v>45439</v>
      </c>
      <c r="C699" s="15">
        <v>9</v>
      </c>
      <c r="D699" s="13" t="s">
        <v>31</v>
      </c>
      <c r="E699" s="13" t="str">
        <f>VLOOKUP(D699, Data_Validation!$B$3:$C$133, 2, FALSE)</f>
        <v>Dining Out</v>
      </c>
    </row>
    <row r="700" spans="2:5" x14ac:dyDescent="0.25">
      <c r="B700" s="14">
        <v>45439</v>
      </c>
      <c r="C700" s="15">
        <v>29.5</v>
      </c>
      <c r="D700" s="13" t="s">
        <v>29</v>
      </c>
      <c r="E700" s="13" t="str">
        <f>VLOOKUP(D700, Data_Validation!$B$3:$C$133, 2, FALSE)</f>
        <v>Discretionary</v>
      </c>
    </row>
    <row r="701" spans="2:5" x14ac:dyDescent="0.25">
      <c r="B701" s="14">
        <v>45439</v>
      </c>
      <c r="C701" s="15">
        <v>19.88</v>
      </c>
      <c r="D701" s="13" t="s">
        <v>29</v>
      </c>
      <c r="E701" s="13" t="str">
        <f>VLOOKUP(D701, Data_Validation!$B$3:$C$133, 2, FALSE)</f>
        <v>Discretionary</v>
      </c>
    </row>
    <row r="702" spans="2:5" x14ac:dyDescent="0.25">
      <c r="B702" s="14">
        <v>45439</v>
      </c>
      <c r="C702" s="15">
        <v>37.83</v>
      </c>
      <c r="D702" s="13" t="s">
        <v>12</v>
      </c>
      <c r="E702" s="13" t="str">
        <f>VLOOKUP(D702, Data_Validation!$B$3:$C$133, 2, FALSE)</f>
        <v>Living Expenses</v>
      </c>
    </row>
    <row r="703" spans="2:5" x14ac:dyDescent="0.25">
      <c r="B703" s="14">
        <v>45439</v>
      </c>
      <c r="C703" s="15">
        <v>8.7200000000000006</v>
      </c>
      <c r="D703" s="13" t="s">
        <v>21</v>
      </c>
      <c r="E703" s="13" t="str">
        <f>VLOOKUP(D703, Data_Validation!$B$3:$C$133, 2, FALSE)</f>
        <v>Discretionary</v>
      </c>
    </row>
    <row r="704" spans="2:5" x14ac:dyDescent="0.25">
      <c r="B704" s="14">
        <v>45439</v>
      </c>
      <c r="C704" s="15">
        <v>10.83</v>
      </c>
      <c r="D704" s="13" t="s">
        <v>21</v>
      </c>
      <c r="E704" s="13" t="str">
        <f>VLOOKUP(D704, Data_Validation!$B$3:$C$133, 2, FALSE)</f>
        <v>Discretionary</v>
      </c>
    </row>
    <row r="705" spans="2:5" x14ac:dyDescent="0.25">
      <c r="B705" s="14">
        <v>45439</v>
      </c>
      <c r="C705" s="15">
        <v>27.08</v>
      </c>
      <c r="D705" s="13" t="s">
        <v>21</v>
      </c>
      <c r="E705" s="13" t="str">
        <f>VLOOKUP(D705, Data_Validation!$B$3:$C$133, 2, FALSE)</f>
        <v>Discretionary</v>
      </c>
    </row>
    <row r="706" spans="2:5" x14ac:dyDescent="0.25">
      <c r="B706" s="14">
        <v>45439</v>
      </c>
      <c r="C706" s="15">
        <v>10</v>
      </c>
      <c r="D706" s="13" t="s">
        <v>35</v>
      </c>
      <c r="E706" s="13" t="str">
        <f>VLOOKUP(D706, Data_Validation!$B$3:$C$133, 2, FALSE)</f>
        <v>Living Expenses</v>
      </c>
    </row>
    <row r="707" spans="2:5" x14ac:dyDescent="0.25">
      <c r="B707" s="14">
        <v>45439</v>
      </c>
      <c r="C707" s="15">
        <v>76.33</v>
      </c>
      <c r="D707" s="13" t="s">
        <v>9</v>
      </c>
      <c r="E707" s="13" t="str">
        <f>VLOOKUP(D707, Data_Validation!$B$3:$C$133, 2, FALSE)</f>
        <v>Discretionary</v>
      </c>
    </row>
    <row r="708" spans="2:5" x14ac:dyDescent="0.25">
      <c r="B708" s="14">
        <v>45439</v>
      </c>
      <c r="C708" s="15">
        <v>74.02</v>
      </c>
      <c r="D708" s="13" t="s">
        <v>8</v>
      </c>
      <c r="E708" s="13" t="str">
        <f>VLOOKUP(D708, Data_Validation!$B$3:$C$133, 2, FALSE)</f>
        <v>Dogs</v>
      </c>
    </row>
    <row r="709" spans="2:5" x14ac:dyDescent="0.25">
      <c r="B709" s="14">
        <v>45439</v>
      </c>
      <c r="C709" s="15">
        <v>55.6</v>
      </c>
      <c r="D709" s="13" t="s">
        <v>33</v>
      </c>
      <c r="E709" s="13" t="str">
        <f>VLOOKUP(D709, Data_Validation!$B$3:$C$133, 2, FALSE)</f>
        <v>Home</v>
      </c>
    </row>
    <row r="710" spans="2:5" x14ac:dyDescent="0.25">
      <c r="B710" s="14">
        <v>45439</v>
      </c>
      <c r="C710" s="15">
        <v>203.94</v>
      </c>
      <c r="D710" s="13" t="s">
        <v>9</v>
      </c>
      <c r="E710" s="13" t="str">
        <f>VLOOKUP(D710, Data_Validation!$B$3:$C$133, 2, FALSE)</f>
        <v>Discretionary</v>
      </c>
    </row>
    <row r="711" spans="2:5" x14ac:dyDescent="0.25">
      <c r="B711" s="14">
        <v>45440</v>
      </c>
      <c r="C711" s="15">
        <v>23.48</v>
      </c>
      <c r="D711" s="13" t="s">
        <v>18</v>
      </c>
      <c r="E711" s="13" t="str">
        <f>VLOOKUP(D711, Data_Validation!$B$3:$C$133, 2, FALSE)</f>
        <v>Medical</v>
      </c>
    </row>
    <row r="712" spans="2:5" x14ac:dyDescent="0.25">
      <c r="B712" s="14">
        <v>45440</v>
      </c>
      <c r="C712" s="15">
        <v>96.17</v>
      </c>
      <c r="D712" s="13" t="s">
        <v>12</v>
      </c>
      <c r="E712" s="13" t="str">
        <f>VLOOKUP(D712, Data_Validation!$B$3:$C$133, 2, FALSE)</f>
        <v>Living Expenses</v>
      </c>
    </row>
    <row r="713" spans="2:5" x14ac:dyDescent="0.25">
      <c r="B713" s="14">
        <v>45440</v>
      </c>
      <c r="C713" s="15">
        <v>7.37</v>
      </c>
      <c r="D713" s="13" t="s">
        <v>26</v>
      </c>
      <c r="E713" s="13" t="str">
        <f>VLOOKUP(D713, Data_Validation!$B$3:$C$133, 2, FALSE)</f>
        <v>Dining Out</v>
      </c>
    </row>
    <row r="714" spans="2:5" x14ac:dyDescent="0.25">
      <c r="B714" s="14">
        <v>45440</v>
      </c>
      <c r="C714" s="15">
        <v>55</v>
      </c>
      <c r="D714" s="13" t="s">
        <v>7</v>
      </c>
      <c r="E714" s="13" t="str">
        <f>VLOOKUP(D714, Data_Validation!$B$3:$C$133, 2, FALSE)</f>
        <v>Gifts</v>
      </c>
    </row>
    <row r="715" spans="2:5" x14ac:dyDescent="0.25">
      <c r="B715" s="14">
        <v>45440</v>
      </c>
      <c r="C715" s="15">
        <v>6.48</v>
      </c>
      <c r="D715" s="13" t="s">
        <v>11</v>
      </c>
      <c r="E715" s="13" t="str">
        <f>VLOOKUP(D715, Data_Validation!$B$3:$C$133, 2, FALSE)</f>
        <v>Subscriptions</v>
      </c>
    </row>
    <row r="716" spans="2:5" x14ac:dyDescent="0.25">
      <c r="B716" s="14">
        <v>45440</v>
      </c>
      <c r="C716" s="15">
        <v>5.41</v>
      </c>
      <c r="D716" s="13" t="s">
        <v>31</v>
      </c>
      <c r="E716" s="13" t="str">
        <f>VLOOKUP(D716, Data_Validation!$B$3:$C$133, 2, FALSE)</f>
        <v>Dining Out</v>
      </c>
    </row>
    <row r="717" spans="2:5" x14ac:dyDescent="0.25">
      <c r="B717" s="14">
        <v>45440</v>
      </c>
      <c r="C717" s="15">
        <v>5.23</v>
      </c>
      <c r="D717" s="13" t="s">
        <v>244</v>
      </c>
      <c r="E717" s="13" t="str">
        <f>VLOOKUP(D717, Data_Validation!$B$3:$C$133, 2, FALSE)</f>
        <v>Savings</v>
      </c>
    </row>
    <row r="718" spans="2:5" x14ac:dyDescent="0.25">
      <c r="B718" s="14">
        <v>45441</v>
      </c>
      <c r="C718" s="15">
        <v>100</v>
      </c>
      <c r="D718" s="13" t="s">
        <v>97</v>
      </c>
      <c r="E718" s="13" t="str">
        <f>VLOOKUP(D718, Data_Validation!$B$3:$C$133, 2, FALSE)</f>
        <v>Travel</v>
      </c>
    </row>
    <row r="719" spans="2:5" x14ac:dyDescent="0.25">
      <c r="B719" s="14">
        <v>45441</v>
      </c>
      <c r="C719" s="15">
        <v>83.78</v>
      </c>
      <c r="D719" s="13" t="s">
        <v>12</v>
      </c>
      <c r="E719" s="13" t="str">
        <f>VLOOKUP(D719, Data_Validation!$B$3:$C$133, 2, FALSE)</f>
        <v>Living Expenses</v>
      </c>
    </row>
    <row r="720" spans="2:5" x14ac:dyDescent="0.25">
      <c r="B720" s="14">
        <v>45441</v>
      </c>
      <c r="C720" s="15">
        <v>30.47</v>
      </c>
      <c r="D720" s="13" t="s">
        <v>12</v>
      </c>
      <c r="E720" s="13" t="str">
        <f>VLOOKUP(D720, Data_Validation!$B$3:$C$133, 2, FALSE)</f>
        <v>Living Expenses</v>
      </c>
    </row>
    <row r="721" spans="2:5" x14ac:dyDescent="0.25">
      <c r="B721" s="14">
        <v>45441</v>
      </c>
      <c r="C721" s="15">
        <v>55.15</v>
      </c>
      <c r="D721" s="13" t="s">
        <v>33</v>
      </c>
      <c r="E721" s="13" t="str">
        <f>VLOOKUP(D721, Data_Validation!$B$3:$C$133, 2, FALSE)</f>
        <v>Home</v>
      </c>
    </row>
    <row r="722" spans="2:5" x14ac:dyDescent="0.25">
      <c r="B722" s="14">
        <v>45441</v>
      </c>
      <c r="C722" s="15">
        <v>135.9</v>
      </c>
      <c r="D722" s="13" t="s">
        <v>35</v>
      </c>
      <c r="E722" s="13" t="str">
        <f>VLOOKUP(D722, Data_Validation!$B$3:$C$133, 2, FALSE)</f>
        <v>Living Expenses</v>
      </c>
    </row>
    <row r="723" spans="2:5" x14ac:dyDescent="0.25">
      <c r="B723" s="14">
        <v>45441</v>
      </c>
      <c r="C723" s="15">
        <v>-55.6</v>
      </c>
      <c r="D723" s="13" t="s">
        <v>33</v>
      </c>
      <c r="E723" s="13" t="str">
        <f>VLOOKUP(D723, Data_Validation!$B$3:$C$133, 2, FALSE)</f>
        <v>Home</v>
      </c>
    </row>
    <row r="724" spans="2:5" x14ac:dyDescent="0.25">
      <c r="B724" s="14">
        <v>45441</v>
      </c>
      <c r="C724" s="15">
        <v>10</v>
      </c>
      <c r="D724" s="13" t="s">
        <v>244</v>
      </c>
      <c r="E724" s="13" t="str">
        <f>VLOOKUP(D724, Data_Validation!$B$3:$C$133, 2, FALSE)</f>
        <v>Savings</v>
      </c>
    </row>
    <row r="725" spans="2:5" x14ac:dyDescent="0.25">
      <c r="B725" s="14">
        <v>45442</v>
      </c>
      <c r="C725" s="15">
        <v>122.55</v>
      </c>
      <c r="D725" s="13" t="s">
        <v>24</v>
      </c>
      <c r="E725" s="13" t="str">
        <f>VLOOKUP(D725, Data_Validation!$B$3:$C$133, 2, FALSE)</f>
        <v>Home</v>
      </c>
    </row>
    <row r="726" spans="2:5" x14ac:dyDescent="0.25">
      <c r="B726" s="14">
        <v>45442</v>
      </c>
      <c r="C726" s="15">
        <v>3.52</v>
      </c>
      <c r="D726" s="13" t="s">
        <v>31</v>
      </c>
      <c r="E726" s="13" t="str">
        <f>VLOOKUP(D726, Data_Validation!$B$3:$C$133, 2, FALSE)</f>
        <v>Dining Out</v>
      </c>
    </row>
    <row r="727" spans="2:5" x14ac:dyDescent="0.25">
      <c r="B727" s="14">
        <v>45442</v>
      </c>
      <c r="C727" s="15">
        <v>9.6</v>
      </c>
      <c r="D727" s="13" t="s">
        <v>244</v>
      </c>
      <c r="E727" s="13" t="str">
        <f>VLOOKUP(D727, Data_Validation!$B$3:$C$133, 2, FALSE)</f>
        <v>Savings</v>
      </c>
    </row>
    <row r="728" spans="2:5" x14ac:dyDescent="0.25">
      <c r="B728" s="14">
        <v>45443</v>
      </c>
      <c r="C728" s="15">
        <v>38.97</v>
      </c>
      <c r="D728" s="13" t="s">
        <v>9</v>
      </c>
      <c r="E728" s="13" t="str">
        <f>VLOOKUP(D728, Data_Validation!$B$3:$C$133, 2, FALSE)</f>
        <v>Discretionary</v>
      </c>
    </row>
    <row r="729" spans="2:5" x14ac:dyDescent="0.25">
      <c r="B729" s="14">
        <v>45444</v>
      </c>
      <c r="C729" s="15">
        <v>120</v>
      </c>
      <c r="D729" s="13" t="s">
        <v>10</v>
      </c>
      <c r="E729" s="13" t="str">
        <f>VLOOKUP(D729, Data_Validation!$B$3:$C$133, 2, FALSE)</f>
        <v>Health</v>
      </c>
    </row>
    <row r="730" spans="2:5" x14ac:dyDescent="0.25">
      <c r="B730" s="14">
        <v>45444</v>
      </c>
      <c r="C730" s="15">
        <v>90.08</v>
      </c>
      <c r="D730" s="13" t="s">
        <v>116</v>
      </c>
      <c r="E730" s="13" t="str">
        <f>VLOOKUP(D730, Data_Validation!$B$3:$C$133, 2, FALSE)</f>
        <v>Learning</v>
      </c>
    </row>
    <row r="731" spans="2:5" x14ac:dyDescent="0.25">
      <c r="B731" s="14">
        <v>45444</v>
      </c>
      <c r="C731" s="15">
        <v>1.62</v>
      </c>
      <c r="D731" s="13" t="s">
        <v>31</v>
      </c>
      <c r="E731" s="13" t="str">
        <f>VLOOKUP(D731, Data_Validation!$B$3:$C$133, 2, FALSE)</f>
        <v>Dining Out</v>
      </c>
    </row>
    <row r="732" spans="2:5" x14ac:dyDescent="0.25">
      <c r="B732" s="14">
        <v>45444</v>
      </c>
      <c r="C732" s="15">
        <v>463.99</v>
      </c>
      <c r="D732" s="13" t="s">
        <v>12</v>
      </c>
      <c r="E732" s="13" t="str">
        <f>VLOOKUP(D732, Data_Validation!$B$3:$C$133, 2, FALSE)</f>
        <v>Living Expenses</v>
      </c>
    </row>
    <row r="733" spans="2:5" x14ac:dyDescent="0.25">
      <c r="B733" s="14">
        <v>45444</v>
      </c>
      <c r="C733" s="15">
        <v>21</v>
      </c>
      <c r="D733" s="13" t="s">
        <v>13</v>
      </c>
      <c r="E733" s="13" t="str">
        <f>VLOOKUP(D733, Data_Validation!$B$3:$C$133, 2, FALSE)</f>
        <v>Transport</v>
      </c>
    </row>
    <row r="734" spans="2:5" x14ac:dyDescent="0.25">
      <c r="B734" s="14">
        <v>45444</v>
      </c>
      <c r="C734" s="15">
        <v>300</v>
      </c>
      <c r="D734" s="13" t="s">
        <v>39</v>
      </c>
      <c r="E734" s="13" t="str">
        <f>VLOOKUP(D734, Data_Validation!$B$3:$C$133, 2, FALSE)</f>
        <v>Living Expenses</v>
      </c>
    </row>
    <row r="735" spans="2:5" x14ac:dyDescent="0.25">
      <c r="B735" s="14">
        <v>45444</v>
      </c>
      <c r="C735" s="15">
        <v>2500</v>
      </c>
      <c r="D735" s="13" t="s">
        <v>39</v>
      </c>
      <c r="E735" s="13" t="str">
        <f>VLOOKUP(D735, Data_Validation!$B$3:$C$133, 2, FALSE)</f>
        <v>Living Expenses</v>
      </c>
    </row>
    <row r="736" spans="2:5" x14ac:dyDescent="0.25">
      <c r="B736" s="14">
        <v>45446</v>
      </c>
      <c r="C736" s="15">
        <v>19.989999999999998</v>
      </c>
      <c r="D736" s="13" t="s">
        <v>41</v>
      </c>
      <c r="E736" s="13" t="str">
        <f>VLOOKUP(D736, Data_Validation!$B$3:$C$133, 2, FALSE)</f>
        <v>Tech</v>
      </c>
    </row>
    <row r="737" spans="2:5" x14ac:dyDescent="0.25">
      <c r="B737" s="14">
        <v>45446</v>
      </c>
      <c r="C737" s="15">
        <v>32.479999999999997</v>
      </c>
      <c r="D737" s="13" t="s">
        <v>7</v>
      </c>
      <c r="E737" s="13" t="str">
        <f>VLOOKUP(D737, Data_Validation!$B$3:$C$133, 2, FALSE)</f>
        <v>Gifts</v>
      </c>
    </row>
    <row r="738" spans="2:5" x14ac:dyDescent="0.25">
      <c r="B738" s="14">
        <v>45446</v>
      </c>
      <c r="C738" s="15">
        <v>19.47</v>
      </c>
      <c r="D738" s="13" t="s">
        <v>24</v>
      </c>
      <c r="E738" s="13" t="str">
        <f>VLOOKUP(D738, Data_Validation!$B$3:$C$133, 2, FALSE)</f>
        <v>Home</v>
      </c>
    </row>
    <row r="739" spans="2:5" x14ac:dyDescent="0.25">
      <c r="B739" s="14">
        <v>45446</v>
      </c>
      <c r="C739" s="15">
        <v>75.78</v>
      </c>
      <c r="D739" s="13" t="s">
        <v>10</v>
      </c>
      <c r="E739" s="13" t="str">
        <f>VLOOKUP(D739, Data_Validation!$B$3:$C$133, 2, FALSE)</f>
        <v>Health</v>
      </c>
    </row>
    <row r="740" spans="2:5" x14ac:dyDescent="0.25">
      <c r="B740" s="14">
        <v>45446</v>
      </c>
      <c r="C740" s="15">
        <v>75.78</v>
      </c>
      <c r="D740" s="13" t="s">
        <v>10</v>
      </c>
      <c r="E740" s="13" t="str">
        <f>VLOOKUP(D740, Data_Validation!$B$3:$C$133, 2, FALSE)</f>
        <v>Health</v>
      </c>
    </row>
    <row r="741" spans="2:5" x14ac:dyDescent="0.25">
      <c r="B741" s="14">
        <v>45446</v>
      </c>
      <c r="C741" s="15">
        <v>5.41</v>
      </c>
      <c r="D741" s="13" t="s">
        <v>10</v>
      </c>
      <c r="E741" s="13" t="str">
        <f>VLOOKUP(D741, Data_Validation!$B$3:$C$133, 2, FALSE)</f>
        <v>Health</v>
      </c>
    </row>
    <row r="742" spans="2:5" x14ac:dyDescent="0.25">
      <c r="B742" s="14">
        <v>45446</v>
      </c>
      <c r="C742" s="15">
        <v>20.09</v>
      </c>
      <c r="D742" s="13" t="s">
        <v>6</v>
      </c>
      <c r="E742" s="13" t="str">
        <f>VLOOKUP(D742, Data_Validation!$B$3:$C$133, 2, FALSE)</f>
        <v>Home</v>
      </c>
    </row>
    <row r="743" spans="2:5" x14ac:dyDescent="0.25">
      <c r="B743" s="14">
        <v>45446</v>
      </c>
      <c r="C743" s="15">
        <v>74.78</v>
      </c>
      <c r="D743" s="13" t="s">
        <v>29</v>
      </c>
      <c r="E743" s="13" t="str">
        <f>VLOOKUP(D743, Data_Validation!$B$3:$C$133, 2, FALSE)</f>
        <v>Discretionary</v>
      </c>
    </row>
    <row r="744" spans="2:5" x14ac:dyDescent="0.25">
      <c r="B744" s="14">
        <v>45446</v>
      </c>
      <c r="C744" s="15">
        <v>6.95</v>
      </c>
      <c r="D744" s="13" t="s">
        <v>48</v>
      </c>
      <c r="E744" s="13" t="str">
        <f>VLOOKUP(D744, Data_Validation!$B$3:$C$133, 2, FALSE)</f>
        <v>Transport</v>
      </c>
    </row>
    <row r="745" spans="2:5" x14ac:dyDescent="0.25">
      <c r="B745" s="14">
        <v>45446</v>
      </c>
      <c r="C745" s="15">
        <v>16.239999999999998</v>
      </c>
      <c r="D745" s="13" t="s">
        <v>7</v>
      </c>
      <c r="E745" s="13" t="str">
        <f>VLOOKUP(D745, Data_Validation!$B$3:$C$133, 2, FALSE)</f>
        <v>Gifts</v>
      </c>
    </row>
    <row r="746" spans="2:5" x14ac:dyDescent="0.25">
      <c r="B746" s="14">
        <v>45446</v>
      </c>
      <c r="C746" s="15">
        <v>20.94</v>
      </c>
      <c r="D746" s="13" t="s">
        <v>12</v>
      </c>
      <c r="E746" s="13" t="str">
        <f>VLOOKUP(D746, Data_Validation!$B$3:$C$133, 2, FALSE)</f>
        <v>Living Expenses</v>
      </c>
    </row>
    <row r="747" spans="2:5" x14ac:dyDescent="0.25">
      <c r="B747" s="14">
        <v>45446</v>
      </c>
      <c r="C747" s="15">
        <v>7.19</v>
      </c>
      <c r="D747" s="13" t="s">
        <v>244</v>
      </c>
      <c r="E747" s="13" t="str">
        <f>VLOOKUP(D747, Data_Validation!$B$3:$C$133, 2, FALSE)</f>
        <v>Savings</v>
      </c>
    </row>
    <row r="748" spans="2:5" x14ac:dyDescent="0.25">
      <c r="B748" s="14">
        <v>45446</v>
      </c>
      <c r="C748" s="15">
        <v>55</v>
      </c>
      <c r="D748" s="13" t="s">
        <v>9</v>
      </c>
      <c r="E748" s="13" t="str">
        <f>VLOOKUP(D748, Data_Validation!$B$3:$C$133, 2, FALSE)</f>
        <v>Discretionary</v>
      </c>
    </row>
    <row r="749" spans="2:5" x14ac:dyDescent="0.25">
      <c r="B749" s="14">
        <v>45446</v>
      </c>
      <c r="C749" s="15">
        <v>100</v>
      </c>
      <c r="D749" s="13" t="s">
        <v>240</v>
      </c>
      <c r="E749" s="13" t="str">
        <f>VLOOKUP(D749, Data_Validation!$B$3:$C$133, 2, FALSE)</f>
        <v>Debt</v>
      </c>
    </row>
    <row r="750" spans="2:5" x14ac:dyDescent="0.25">
      <c r="B750" s="14">
        <v>45446</v>
      </c>
      <c r="C750" s="15">
        <v>200</v>
      </c>
      <c r="D750" s="13" t="s">
        <v>245</v>
      </c>
      <c r="E750" s="13" t="str">
        <f>VLOOKUP(D750, Data_Validation!$B$3:$C$133, 2, FALSE)</f>
        <v>Debt</v>
      </c>
    </row>
    <row r="751" spans="2:5" x14ac:dyDescent="0.25">
      <c r="B751" s="14">
        <v>45446</v>
      </c>
      <c r="C751" s="15">
        <v>474.9</v>
      </c>
      <c r="D751" s="13" t="s">
        <v>114</v>
      </c>
      <c r="E751" s="13" t="str">
        <f>VLOOKUP(D751, Data_Validation!$B$3:$C$133, 2, FALSE)</f>
        <v>Debt</v>
      </c>
    </row>
    <row r="752" spans="2:5" x14ac:dyDescent="0.25">
      <c r="B752" s="14">
        <v>45447</v>
      </c>
      <c r="C752" s="15">
        <v>50.22</v>
      </c>
      <c r="D752" s="13" t="s">
        <v>32</v>
      </c>
      <c r="E752" s="13" t="str">
        <f>VLOOKUP(D752, Data_Validation!$B$3:$C$133, 2, FALSE)</f>
        <v>Dining Out</v>
      </c>
    </row>
    <row r="753" spans="2:5" x14ac:dyDescent="0.25">
      <c r="B753" s="14">
        <v>45447</v>
      </c>
      <c r="C753" s="15">
        <v>73.099999999999994</v>
      </c>
      <c r="D753" s="13" t="s">
        <v>95</v>
      </c>
      <c r="E753" s="13" t="str">
        <f>VLOOKUP(D753, Data_Validation!$B$3:$C$133, 2, FALSE)</f>
        <v>Home</v>
      </c>
    </row>
    <row r="754" spans="2:5" x14ac:dyDescent="0.25">
      <c r="B754" s="14">
        <v>45447</v>
      </c>
      <c r="C754" s="15">
        <v>33.36</v>
      </c>
      <c r="D754" s="13" t="s">
        <v>18</v>
      </c>
      <c r="E754" s="13" t="str">
        <f>VLOOKUP(D754, Data_Validation!$B$3:$C$133, 2, FALSE)</f>
        <v>Medical</v>
      </c>
    </row>
    <row r="755" spans="2:5" x14ac:dyDescent="0.25">
      <c r="B755" s="14">
        <v>45447</v>
      </c>
      <c r="C755" s="15">
        <v>10</v>
      </c>
      <c r="D755" s="13" t="s">
        <v>244</v>
      </c>
      <c r="E755" s="13" t="str">
        <f>VLOOKUP(D755, Data_Validation!$B$3:$C$133, 2, FALSE)</f>
        <v>Savings</v>
      </c>
    </row>
    <row r="756" spans="2:5" x14ac:dyDescent="0.25">
      <c r="B756" s="14">
        <v>45448</v>
      </c>
      <c r="C756" s="15">
        <v>32.46</v>
      </c>
      <c r="D756" s="13" t="s">
        <v>38</v>
      </c>
      <c r="E756" s="13" t="str">
        <f>VLOOKUP(D756, Data_Validation!$B$3:$C$133, 2, FALSE)</f>
        <v>Living Expenses</v>
      </c>
    </row>
    <row r="757" spans="2:5" x14ac:dyDescent="0.25">
      <c r="B757" s="14">
        <v>45448</v>
      </c>
      <c r="C757" s="15">
        <v>71.67</v>
      </c>
      <c r="D757" s="13" t="s">
        <v>17</v>
      </c>
      <c r="E757" s="13" t="str">
        <f>VLOOKUP(D757, Data_Validation!$B$3:$C$133, 2, FALSE)</f>
        <v>Living Expenses</v>
      </c>
    </row>
    <row r="758" spans="2:5" x14ac:dyDescent="0.25">
      <c r="B758" s="14">
        <v>45448</v>
      </c>
      <c r="C758" s="15">
        <v>26.99</v>
      </c>
      <c r="D758" s="13" t="s">
        <v>79</v>
      </c>
      <c r="E758" s="13" t="str">
        <f>VLOOKUP(D758, Data_Validation!$B$3:$C$133, 2, FALSE)</f>
        <v>Beauty</v>
      </c>
    </row>
    <row r="759" spans="2:5" x14ac:dyDescent="0.25">
      <c r="B759" s="14">
        <v>45448</v>
      </c>
      <c r="C759" s="15">
        <v>8.14</v>
      </c>
      <c r="D759" s="13" t="s">
        <v>244</v>
      </c>
      <c r="E759" s="13" t="str">
        <f>VLOOKUP(D759, Data_Validation!$B$3:$C$133, 2, FALSE)</f>
        <v>Savings</v>
      </c>
    </row>
    <row r="760" spans="2:5" x14ac:dyDescent="0.25">
      <c r="B760" s="14">
        <v>45449</v>
      </c>
      <c r="C760" s="15">
        <v>-100</v>
      </c>
      <c r="D760" s="13" t="s">
        <v>97</v>
      </c>
      <c r="E760" s="13" t="str">
        <f>VLOOKUP(D760, Data_Validation!$B$3:$C$133, 2, FALSE)</f>
        <v>Travel</v>
      </c>
    </row>
    <row r="761" spans="2:5" x14ac:dyDescent="0.25">
      <c r="B761" s="14">
        <v>45449</v>
      </c>
      <c r="C761" s="15">
        <v>15</v>
      </c>
      <c r="D761" s="13" t="s">
        <v>20</v>
      </c>
      <c r="E761" s="13" t="str">
        <f>VLOOKUP(D761, Data_Validation!$B$3:$C$133, 2, FALSE)</f>
        <v>Beauty</v>
      </c>
    </row>
    <row r="762" spans="2:5" x14ac:dyDescent="0.25">
      <c r="B762" s="14">
        <v>45449</v>
      </c>
      <c r="C762" s="15">
        <v>48.63</v>
      </c>
      <c r="D762" s="13" t="s">
        <v>9</v>
      </c>
      <c r="E762" s="13" t="str">
        <f>VLOOKUP(D762, Data_Validation!$B$3:$C$133, 2, FALSE)</f>
        <v>Discretionary</v>
      </c>
    </row>
    <row r="763" spans="2:5" x14ac:dyDescent="0.25">
      <c r="B763" s="14">
        <v>45449</v>
      </c>
      <c r="C763" s="15">
        <v>73.59</v>
      </c>
      <c r="D763" s="13" t="s">
        <v>24</v>
      </c>
      <c r="E763" s="13" t="str">
        <f>VLOOKUP(D763, Data_Validation!$B$3:$C$133, 2, FALSE)</f>
        <v>Home</v>
      </c>
    </row>
    <row r="764" spans="2:5" x14ac:dyDescent="0.25">
      <c r="B764" s="14">
        <v>45450</v>
      </c>
      <c r="C764" s="15">
        <v>19.47</v>
      </c>
      <c r="D764" s="13" t="s">
        <v>41</v>
      </c>
      <c r="E764" s="13" t="str">
        <f>VLOOKUP(D764, Data_Validation!$B$3:$C$133, 2, FALSE)</f>
        <v>Tech</v>
      </c>
    </row>
    <row r="765" spans="2:5" x14ac:dyDescent="0.25">
      <c r="B765" s="14">
        <v>45450</v>
      </c>
      <c r="C765" s="15">
        <v>228</v>
      </c>
      <c r="D765" s="13" t="s">
        <v>42</v>
      </c>
      <c r="E765" s="13" t="str">
        <f>VLOOKUP(D765, Data_Validation!$B$3:$C$133, 2, FALSE)</f>
        <v>Dogs</v>
      </c>
    </row>
    <row r="766" spans="2:5" x14ac:dyDescent="0.25">
      <c r="B766" s="14">
        <v>45450</v>
      </c>
      <c r="C766" s="15">
        <v>99.38</v>
      </c>
      <c r="D766" s="13" t="s">
        <v>115</v>
      </c>
      <c r="E766" s="13" t="str">
        <f>VLOOKUP(D766, Data_Validation!$B$3:$C$133, 2, FALSE)</f>
        <v>Discretionary</v>
      </c>
    </row>
    <row r="767" spans="2:5" x14ac:dyDescent="0.25">
      <c r="B767" s="14">
        <v>45450</v>
      </c>
      <c r="C767" s="15">
        <v>56.79</v>
      </c>
      <c r="D767" s="13" t="s">
        <v>12</v>
      </c>
      <c r="E767" s="13" t="str">
        <f>VLOOKUP(D767, Data_Validation!$B$3:$C$133, 2, FALSE)</f>
        <v>Living Expenses</v>
      </c>
    </row>
    <row r="768" spans="2:5" x14ac:dyDescent="0.25">
      <c r="B768" s="14">
        <v>45450</v>
      </c>
      <c r="C768" s="15">
        <v>9.65</v>
      </c>
      <c r="D768" s="13" t="s">
        <v>6</v>
      </c>
      <c r="E768" s="13" t="str">
        <f>VLOOKUP(D768, Data_Validation!$B$3:$C$133, 2, FALSE)</f>
        <v>Home</v>
      </c>
    </row>
    <row r="769" spans="2:5" x14ac:dyDescent="0.25">
      <c r="B769" s="14">
        <v>45450</v>
      </c>
      <c r="C769" s="15">
        <v>292.08</v>
      </c>
      <c r="D769" s="13" t="s">
        <v>30</v>
      </c>
      <c r="E769" s="13" t="str">
        <f>VLOOKUP(D769, Data_Validation!$B$3:$C$133, 2, FALSE)</f>
        <v>Transport</v>
      </c>
    </row>
    <row r="770" spans="2:5" x14ac:dyDescent="0.25">
      <c r="B770" s="14">
        <v>45451</v>
      </c>
      <c r="C770" s="15">
        <v>55.54</v>
      </c>
      <c r="D770" s="13" t="s">
        <v>24</v>
      </c>
      <c r="E770" s="13" t="str">
        <f>VLOOKUP(D770, Data_Validation!$B$3:$C$133, 2, FALSE)</f>
        <v>Home</v>
      </c>
    </row>
    <row r="771" spans="2:5" x14ac:dyDescent="0.25">
      <c r="B771" s="14">
        <v>45451</v>
      </c>
      <c r="C771" s="15">
        <v>12.1</v>
      </c>
      <c r="D771" s="13" t="s">
        <v>14</v>
      </c>
      <c r="E771" s="13" t="str">
        <f>VLOOKUP(D771, Data_Validation!$B$3:$C$133, 2, FALSE)</f>
        <v>Dogs</v>
      </c>
    </row>
    <row r="772" spans="2:5" x14ac:dyDescent="0.25">
      <c r="B772" s="14">
        <v>45451</v>
      </c>
      <c r="C772" s="15">
        <v>26.58</v>
      </c>
      <c r="D772" s="13" t="s">
        <v>18</v>
      </c>
      <c r="E772" s="13" t="str">
        <f>VLOOKUP(D772, Data_Validation!$B$3:$C$133, 2, FALSE)</f>
        <v>Medical</v>
      </c>
    </row>
    <row r="773" spans="2:5" x14ac:dyDescent="0.25">
      <c r="B773" s="14">
        <v>45451</v>
      </c>
      <c r="C773" s="15">
        <v>-97.85</v>
      </c>
      <c r="D773" s="13" t="s">
        <v>9</v>
      </c>
      <c r="E773" s="13" t="str">
        <f>VLOOKUP(D773, Data_Validation!$B$3:$C$133, 2, FALSE)</f>
        <v>Discretionary</v>
      </c>
    </row>
    <row r="774" spans="2:5" x14ac:dyDescent="0.25">
      <c r="B774" s="14">
        <v>45453</v>
      </c>
      <c r="C774" s="15">
        <v>108.55</v>
      </c>
      <c r="D774" s="13" t="s">
        <v>5</v>
      </c>
      <c r="E774" s="13" t="str">
        <f>VLOOKUP(D774, Data_Validation!$B$3:$C$133, 2, FALSE)</f>
        <v>Debt</v>
      </c>
    </row>
    <row r="775" spans="2:5" x14ac:dyDescent="0.25">
      <c r="B775" s="14">
        <v>45453</v>
      </c>
      <c r="C775" s="15">
        <v>49.79</v>
      </c>
      <c r="D775" s="13" t="s">
        <v>12</v>
      </c>
      <c r="E775" s="13" t="str">
        <f>VLOOKUP(D775, Data_Validation!$B$3:$C$133, 2, FALSE)</f>
        <v>Living Expenses</v>
      </c>
    </row>
    <row r="776" spans="2:5" x14ac:dyDescent="0.25">
      <c r="B776" s="14">
        <v>45453</v>
      </c>
      <c r="C776" s="15">
        <v>7.31</v>
      </c>
      <c r="D776" s="13" t="s">
        <v>31</v>
      </c>
      <c r="E776" s="13" t="str">
        <f>VLOOKUP(D776, Data_Validation!$B$3:$C$133, 2, FALSE)</f>
        <v>Dining Out</v>
      </c>
    </row>
    <row r="777" spans="2:5" x14ac:dyDescent="0.25">
      <c r="B777" s="14">
        <v>45453</v>
      </c>
      <c r="C777" s="15">
        <v>34.619999999999997</v>
      </c>
      <c r="D777" s="13" t="s">
        <v>14</v>
      </c>
      <c r="E777" s="13" t="str">
        <f>VLOOKUP(D777, Data_Validation!$B$3:$C$133, 2, FALSE)</f>
        <v>Dogs</v>
      </c>
    </row>
    <row r="778" spans="2:5" x14ac:dyDescent="0.25">
      <c r="B778" s="14">
        <v>45453</v>
      </c>
      <c r="C778" s="15">
        <v>6.59</v>
      </c>
      <c r="D778" s="13" t="s">
        <v>18</v>
      </c>
      <c r="E778" s="13" t="str">
        <f>VLOOKUP(D778, Data_Validation!$B$3:$C$133, 2, FALSE)</f>
        <v>Medical</v>
      </c>
    </row>
    <row r="779" spans="2:5" x14ac:dyDescent="0.25">
      <c r="B779" s="14">
        <v>45453</v>
      </c>
      <c r="C779" s="15">
        <v>5.22</v>
      </c>
      <c r="D779" s="13" t="s">
        <v>12</v>
      </c>
      <c r="E779" s="13" t="str">
        <f>VLOOKUP(D779, Data_Validation!$B$3:$C$133, 2, FALSE)</f>
        <v>Living Expenses</v>
      </c>
    </row>
    <row r="780" spans="2:5" x14ac:dyDescent="0.25">
      <c r="B780" s="14">
        <v>45453</v>
      </c>
      <c r="C780" s="15">
        <v>31.42</v>
      </c>
      <c r="D780" s="13" t="s">
        <v>26</v>
      </c>
      <c r="E780" s="13" t="str">
        <f>VLOOKUP(D780, Data_Validation!$B$3:$C$133, 2, FALSE)</f>
        <v>Dining Out</v>
      </c>
    </row>
    <row r="781" spans="2:5" x14ac:dyDescent="0.25">
      <c r="B781" s="14">
        <v>45453</v>
      </c>
      <c r="C781" s="15">
        <v>21.64</v>
      </c>
      <c r="D781" s="13" t="s">
        <v>33</v>
      </c>
      <c r="E781" s="13" t="str">
        <f>VLOOKUP(D781, Data_Validation!$B$3:$C$133, 2, FALSE)</f>
        <v>Home</v>
      </c>
    </row>
    <row r="782" spans="2:5" x14ac:dyDescent="0.25">
      <c r="B782" s="14">
        <v>45453</v>
      </c>
      <c r="C782" s="15">
        <v>285.41000000000003</v>
      </c>
      <c r="D782" s="13" t="s">
        <v>37</v>
      </c>
      <c r="E782" s="13" t="str">
        <f>VLOOKUP(D782, Data_Validation!$B$3:$C$133, 2, FALSE)</f>
        <v>Debt</v>
      </c>
    </row>
    <row r="783" spans="2:5" x14ac:dyDescent="0.25">
      <c r="B783" s="14">
        <v>45454</v>
      </c>
      <c r="C783" s="15">
        <v>20.95</v>
      </c>
      <c r="D783" s="13" t="s">
        <v>21</v>
      </c>
      <c r="E783" s="13" t="str">
        <f>VLOOKUP(D783, Data_Validation!$B$3:$C$133, 2, FALSE)</f>
        <v>Discretionary</v>
      </c>
    </row>
    <row r="784" spans="2:5" x14ac:dyDescent="0.25">
      <c r="B784" s="14">
        <v>45454</v>
      </c>
      <c r="C784" s="15">
        <v>12.99</v>
      </c>
      <c r="D784" s="13" t="s">
        <v>21</v>
      </c>
      <c r="E784" s="13" t="str">
        <f>VLOOKUP(D784, Data_Validation!$B$3:$C$133, 2, FALSE)</f>
        <v>Discretionary</v>
      </c>
    </row>
    <row r="785" spans="2:5" x14ac:dyDescent="0.25">
      <c r="B785" s="14">
        <v>45454</v>
      </c>
      <c r="C785" s="15">
        <v>10</v>
      </c>
      <c r="D785" s="13" t="s">
        <v>244</v>
      </c>
      <c r="E785" s="13" t="str">
        <f>VLOOKUP(D785, Data_Validation!$B$3:$C$133, 2, FALSE)</f>
        <v>Savings</v>
      </c>
    </row>
    <row r="786" spans="2:5" x14ac:dyDescent="0.25">
      <c r="B786" s="14">
        <v>45455</v>
      </c>
      <c r="C786" s="15">
        <v>37.229999999999997</v>
      </c>
      <c r="D786" s="13" t="s">
        <v>8</v>
      </c>
      <c r="E786" s="13" t="str">
        <f>VLOOKUP(D786, Data_Validation!$B$3:$C$133, 2, FALSE)</f>
        <v>Dogs</v>
      </c>
    </row>
    <row r="787" spans="2:5" x14ac:dyDescent="0.25">
      <c r="B787" s="14">
        <v>45455</v>
      </c>
      <c r="C787" s="15">
        <v>63.94</v>
      </c>
      <c r="D787" s="13" t="s">
        <v>44</v>
      </c>
      <c r="E787" s="13" t="str">
        <f>VLOOKUP(D787, Data_Validation!$B$3:$C$133, 2, FALSE)</f>
        <v>Tech</v>
      </c>
    </row>
    <row r="788" spans="2:5" x14ac:dyDescent="0.25">
      <c r="B788" s="14">
        <v>45456</v>
      </c>
      <c r="C788" s="15">
        <v>25.5</v>
      </c>
      <c r="D788" s="13" t="s">
        <v>51</v>
      </c>
      <c r="E788" s="13" t="str">
        <f>VLOOKUP(D788, Data_Validation!$B$3:$C$133, 2, FALSE)</f>
        <v>Transport</v>
      </c>
    </row>
    <row r="789" spans="2:5" x14ac:dyDescent="0.25">
      <c r="B789" s="14">
        <v>45456</v>
      </c>
      <c r="C789" s="15">
        <v>2</v>
      </c>
      <c r="D789" s="13" t="s">
        <v>51</v>
      </c>
      <c r="E789" s="13" t="str">
        <f>VLOOKUP(D789, Data_Validation!$B$3:$C$133, 2, FALSE)</f>
        <v>Transport</v>
      </c>
    </row>
    <row r="790" spans="2:5" x14ac:dyDescent="0.25">
      <c r="B790" s="14">
        <v>45456</v>
      </c>
      <c r="C790" s="15">
        <v>8.5</v>
      </c>
      <c r="D790" s="13" t="s">
        <v>244</v>
      </c>
      <c r="E790" s="13" t="str">
        <f>VLOOKUP(D790, Data_Validation!$B$3:$C$133, 2, FALSE)</f>
        <v>Savings</v>
      </c>
    </row>
    <row r="791" spans="2:5" x14ac:dyDescent="0.25">
      <c r="B791" s="14">
        <v>45457</v>
      </c>
      <c r="C791" s="15">
        <v>3.52</v>
      </c>
      <c r="D791" s="13" t="s">
        <v>31</v>
      </c>
      <c r="E791" s="13" t="str">
        <f>VLOOKUP(D791, Data_Validation!$B$3:$C$133, 2, FALSE)</f>
        <v>Dining Out</v>
      </c>
    </row>
    <row r="792" spans="2:5" x14ac:dyDescent="0.25">
      <c r="B792" s="14">
        <v>45457</v>
      </c>
      <c r="C792" s="15">
        <v>407.82</v>
      </c>
      <c r="D792" s="13" t="s">
        <v>23</v>
      </c>
      <c r="E792" s="13" t="str">
        <f>VLOOKUP(D792, Data_Validation!$B$3:$C$133, 2, FALSE)</f>
        <v>Medical</v>
      </c>
    </row>
    <row r="793" spans="2:5" x14ac:dyDescent="0.25">
      <c r="B793" s="14">
        <v>45458</v>
      </c>
      <c r="C793" s="15">
        <v>147.22</v>
      </c>
      <c r="D793" s="13" t="s">
        <v>9</v>
      </c>
      <c r="E793" s="13" t="str">
        <f>VLOOKUP(D793, Data_Validation!$B$3:$C$133, 2, FALSE)</f>
        <v>Discretionary</v>
      </c>
    </row>
    <row r="794" spans="2:5" x14ac:dyDescent="0.25">
      <c r="B794" s="14">
        <v>45458</v>
      </c>
      <c r="C794" s="15">
        <v>16.23</v>
      </c>
      <c r="D794" s="13" t="s">
        <v>18</v>
      </c>
      <c r="E794" s="13" t="str">
        <f>VLOOKUP(D794, Data_Validation!$B$3:$C$133, 2, FALSE)</f>
        <v>Medical</v>
      </c>
    </row>
    <row r="795" spans="2:5" x14ac:dyDescent="0.25">
      <c r="B795" s="14">
        <v>45458</v>
      </c>
      <c r="C795" s="15">
        <v>782.75</v>
      </c>
      <c r="D795" s="13" t="s">
        <v>115</v>
      </c>
      <c r="E795" s="13" t="str">
        <f>VLOOKUP(D795, Data_Validation!$B$3:$C$133, 2, FALSE)</f>
        <v>Discretionary</v>
      </c>
    </row>
    <row r="796" spans="2:5" x14ac:dyDescent="0.25">
      <c r="B796" s="14">
        <v>45458</v>
      </c>
      <c r="C796" s="15">
        <v>16.23</v>
      </c>
      <c r="D796" s="13" t="s">
        <v>11</v>
      </c>
      <c r="E796" s="13" t="str">
        <f>VLOOKUP(D796, Data_Validation!$B$3:$C$133, 2, FALSE)</f>
        <v>Subscriptions</v>
      </c>
    </row>
    <row r="797" spans="2:5" x14ac:dyDescent="0.25">
      <c r="B797" s="14">
        <v>45458</v>
      </c>
      <c r="C797" s="15">
        <v>3.79</v>
      </c>
      <c r="D797" s="13" t="s">
        <v>31</v>
      </c>
      <c r="E797" s="13" t="str">
        <f>VLOOKUP(D797, Data_Validation!$B$3:$C$133, 2, FALSE)</f>
        <v>Dining Out</v>
      </c>
    </row>
    <row r="798" spans="2:5" x14ac:dyDescent="0.25">
      <c r="B798" s="14">
        <v>45458</v>
      </c>
      <c r="C798" s="15">
        <v>10</v>
      </c>
      <c r="D798" s="13" t="s">
        <v>7</v>
      </c>
      <c r="E798" s="13" t="str">
        <f>VLOOKUP(D798, Data_Validation!$B$3:$C$133, 2, FALSE)</f>
        <v>Gifts</v>
      </c>
    </row>
    <row r="799" spans="2:5" x14ac:dyDescent="0.25">
      <c r="B799" s="14">
        <v>45458</v>
      </c>
      <c r="C799" s="15">
        <v>73.25</v>
      </c>
      <c r="D799" s="13" t="s">
        <v>51</v>
      </c>
      <c r="E799" s="13" t="str">
        <f>VLOOKUP(D799, Data_Validation!$B$3:$C$133, 2, FALSE)</f>
        <v>Transport</v>
      </c>
    </row>
    <row r="800" spans="2:5" x14ac:dyDescent="0.25">
      <c r="B800" s="14">
        <v>45458</v>
      </c>
      <c r="C800" s="15">
        <v>28.44</v>
      </c>
      <c r="D800" s="13" t="s">
        <v>6</v>
      </c>
      <c r="E800" s="13" t="str">
        <f>VLOOKUP(D800, Data_Validation!$B$3:$C$133, 2, FALSE)</f>
        <v>Home</v>
      </c>
    </row>
    <row r="801" spans="2:5" x14ac:dyDescent="0.25">
      <c r="B801" s="14">
        <v>45458</v>
      </c>
      <c r="C801" s="15">
        <v>105.5</v>
      </c>
      <c r="D801" s="13" t="s">
        <v>35</v>
      </c>
      <c r="E801" s="13" t="str">
        <f>VLOOKUP(D801, Data_Validation!$B$3:$C$133, 2, FALSE)</f>
        <v>Living Expenses</v>
      </c>
    </row>
    <row r="802" spans="2:5" x14ac:dyDescent="0.25">
      <c r="B802" s="14">
        <v>45460</v>
      </c>
      <c r="C802" s="15">
        <v>8.0399999999999991</v>
      </c>
      <c r="D802" s="13" t="s">
        <v>26</v>
      </c>
      <c r="E802" s="13" t="str">
        <f>VLOOKUP(D802, Data_Validation!$B$3:$C$133, 2, FALSE)</f>
        <v>Dining Out</v>
      </c>
    </row>
    <row r="803" spans="2:5" x14ac:dyDescent="0.25">
      <c r="B803" s="14">
        <v>45460</v>
      </c>
      <c r="C803" s="15">
        <v>9.99</v>
      </c>
      <c r="D803" s="13" t="s">
        <v>12</v>
      </c>
      <c r="E803" s="13" t="str">
        <f>VLOOKUP(D803, Data_Validation!$B$3:$C$133, 2, FALSE)</f>
        <v>Living Expenses</v>
      </c>
    </row>
    <row r="804" spans="2:5" x14ac:dyDescent="0.25">
      <c r="B804" s="14">
        <v>45460</v>
      </c>
      <c r="C804" s="15">
        <v>7.57</v>
      </c>
      <c r="D804" s="13" t="s">
        <v>11</v>
      </c>
      <c r="E804" s="13" t="str">
        <f>VLOOKUP(D804, Data_Validation!$B$3:$C$133, 2, FALSE)</f>
        <v>Subscriptions</v>
      </c>
    </row>
    <row r="805" spans="2:5" x14ac:dyDescent="0.25">
      <c r="B805" s="14">
        <v>45460</v>
      </c>
      <c r="C805" s="15">
        <v>83.99</v>
      </c>
      <c r="D805" s="13" t="s">
        <v>12</v>
      </c>
      <c r="E805" s="13" t="str">
        <f>VLOOKUP(D805, Data_Validation!$B$3:$C$133, 2, FALSE)</f>
        <v>Living Expenses</v>
      </c>
    </row>
    <row r="806" spans="2:5" x14ac:dyDescent="0.25">
      <c r="B806" s="14">
        <v>45460</v>
      </c>
      <c r="C806" s="15">
        <v>3.79</v>
      </c>
      <c r="D806" s="13" t="s">
        <v>31</v>
      </c>
      <c r="E806" s="13" t="str">
        <f>VLOOKUP(D806, Data_Validation!$B$3:$C$133, 2, FALSE)</f>
        <v>Dining Out</v>
      </c>
    </row>
    <row r="807" spans="2:5" x14ac:dyDescent="0.25">
      <c r="B807" s="14">
        <v>45460</v>
      </c>
      <c r="C807" s="15">
        <v>43.89</v>
      </c>
      <c r="D807" s="13" t="s">
        <v>115</v>
      </c>
      <c r="E807" s="13" t="str">
        <f>VLOOKUP(D807, Data_Validation!$B$3:$C$133, 2, FALSE)</f>
        <v>Discretionary</v>
      </c>
    </row>
    <row r="808" spans="2:5" x14ac:dyDescent="0.25">
      <c r="B808" s="14">
        <v>45460</v>
      </c>
      <c r="C808" s="15">
        <v>55</v>
      </c>
      <c r="D808" s="13" t="s">
        <v>20</v>
      </c>
      <c r="E808" s="13" t="str">
        <f>VLOOKUP(D808, Data_Validation!$B$3:$C$133, 2, FALSE)</f>
        <v>Beauty</v>
      </c>
    </row>
    <row r="809" spans="2:5" x14ac:dyDescent="0.25">
      <c r="B809" s="14">
        <v>45460</v>
      </c>
      <c r="C809" s="15">
        <v>25.88</v>
      </c>
      <c r="D809" s="13" t="s">
        <v>13</v>
      </c>
      <c r="E809" s="13" t="str">
        <f>VLOOKUP(D809, Data_Validation!$B$3:$C$133, 2, FALSE)</f>
        <v>Transport</v>
      </c>
    </row>
    <row r="810" spans="2:5" x14ac:dyDescent="0.25">
      <c r="B810" s="14">
        <v>45460</v>
      </c>
      <c r="C810" s="15">
        <v>13</v>
      </c>
      <c r="D810" s="13" t="s">
        <v>20</v>
      </c>
      <c r="E810" s="13" t="str">
        <f>VLOOKUP(D810, Data_Validation!$B$3:$C$133, 2, FALSE)</f>
        <v>Beauty</v>
      </c>
    </row>
    <row r="811" spans="2:5" x14ac:dyDescent="0.25">
      <c r="B811" s="14">
        <v>45460</v>
      </c>
      <c r="C811" s="15">
        <v>37.35</v>
      </c>
      <c r="D811" s="13" t="s">
        <v>9</v>
      </c>
      <c r="E811" s="13" t="str">
        <f>VLOOKUP(D811, Data_Validation!$B$3:$C$133, 2, FALSE)</f>
        <v>Discretionary</v>
      </c>
    </row>
    <row r="812" spans="2:5" x14ac:dyDescent="0.25">
      <c r="B812" s="14">
        <v>45460</v>
      </c>
      <c r="C812" s="15">
        <v>30.28</v>
      </c>
      <c r="D812" s="13" t="s">
        <v>6</v>
      </c>
      <c r="E812" s="13" t="str">
        <f>VLOOKUP(D812, Data_Validation!$B$3:$C$133, 2, FALSE)</f>
        <v>Home</v>
      </c>
    </row>
    <row r="813" spans="2:5" x14ac:dyDescent="0.25">
      <c r="B813" s="14">
        <v>45460</v>
      </c>
      <c r="C813" s="15">
        <v>32.479999999999997</v>
      </c>
      <c r="D813" s="13" t="s">
        <v>48</v>
      </c>
      <c r="E813" s="13" t="str">
        <f>VLOOKUP(D813, Data_Validation!$B$3:$C$133, 2, FALSE)</f>
        <v>Transport</v>
      </c>
    </row>
    <row r="814" spans="2:5" x14ac:dyDescent="0.25">
      <c r="B814" s="14">
        <v>45460</v>
      </c>
      <c r="C814" s="15">
        <v>21.64</v>
      </c>
      <c r="D814" s="13" t="s">
        <v>9</v>
      </c>
      <c r="E814" s="13" t="str">
        <f>VLOOKUP(D814, Data_Validation!$B$3:$C$133, 2, FALSE)</f>
        <v>Discretionary</v>
      </c>
    </row>
    <row r="815" spans="2:5" x14ac:dyDescent="0.25">
      <c r="B815" s="14">
        <v>45460</v>
      </c>
      <c r="C815" s="15">
        <v>60.87</v>
      </c>
      <c r="D815" s="13" t="s">
        <v>5</v>
      </c>
      <c r="E815" s="13" t="str">
        <f>VLOOKUP(D815, Data_Validation!$B$3:$C$133, 2, FALSE)</f>
        <v>Debt</v>
      </c>
    </row>
    <row r="816" spans="2:5" x14ac:dyDescent="0.25">
      <c r="B816" s="14">
        <v>45460</v>
      </c>
      <c r="C816" s="15">
        <v>3</v>
      </c>
      <c r="D816" s="13" t="s">
        <v>11</v>
      </c>
      <c r="E816" s="13" t="str">
        <f>VLOOKUP(D816, Data_Validation!$B$3:$C$133, 2, FALSE)</f>
        <v>Subscriptions</v>
      </c>
    </row>
    <row r="817" spans="2:5" x14ac:dyDescent="0.25">
      <c r="B817" s="14">
        <v>45460</v>
      </c>
      <c r="C817" s="15">
        <v>6.16</v>
      </c>
      <c r="D817" s="13" t="s">
        <v>9</v>
      </c>
      <c r="E817" s="13" t="str">
        <f>VLOOKUP(D817, Data_Validation!$B$3:$C$133, 2, FALSE)</f>
        <v>Discretionary</v>
      </c>
    </row>
    <row r="818" spans="2:5" x14ac:dyDescent="0.25">
      <c r="B818" s="14">
        <v>45461</v>
      </c>
      <c r="C818" s="15">
        <v>8</v>
      </c>
      <c r="D818" s="13" t="s">
        <v>12</v>
      </c>
      <c r="E818" s="13" t="str">
        <f>VLOOKUP(D818, Data_Validation!$B$3:$C$133, 2, FALSE)</f>
        <v>Living Expenses</v>
      </c>
    </row>
    <row r="819" spans="2:5" x14ac:dyDescent="0.25">
      <c r="B819" s="14">
        <v>45461</v>
      </c>
      <c r="C819" s="15">
        <v>170</v>
      </c>
      <c r="D819" s="13" t="s">
        <v>23</v>
      </c>
      <c r="E819" s="13" t="str">
        <f>VLOOKUP(D819, Data_Validation!$B$3:$C$133, 2, FALSE)</f>
        <v>Medical</v>
      </c>
    </row>
    <row r="820" spans="2:5" x14ac:dyDescent="0.25">
      <c r="B820" s="14">
        <v>45461</v>
      </c>
      <c r="C820" s="15">
        <v>77.150000000000006</v>
      </c>
      <c r="D820" s="13" t="s">
        <v>9</v>
      </c>
      <c r="E820" s="13" t="str">
        <f>VLOOKUP(D820, Data_Validation!$B$3:$C$133, 2, FALSE)</f>
        <v>Discretionary</v>
      </c>
    </row>
    <row r="821" spans="2:5" x14ac:dyDescent="0.25">
      <c r="B821" s="14">
        <v>45461</v>
      </c>
      <c r="C821" s="15">
        <v>61.7</v>
      </c>
      <c r="D821" s="13" t="s">
        <v>9</v>
      </c>
      <c r="E821" s="13" t="str">
        <f>VLOOKUP(D821, Data_Validation!$B$3:$C$133, 2, FALSE)</f>
        <v>Discretionary</v>
      </c>
    </row>
    <row r="822" spans="2:5" x14ac:dyDescent="0.25">
      <c r="B822" s="14">
        <v>45461</v>
      </c>
      <c r="C822" s="15">
        <v>106.9</v>
      </c>
      <c r="D822" s="13" t="s">
        <v>9</v>
      </c>
      <c r="E822" s="13" t="str">
        <f>VLOOKUP(D822, Data_Validation!$B$3:$C$133, 2, FALSE)</f>
        <v>Discretionary</v>
      </c>
    </row>
    <row r="823" spans="2:5" x14ac:dyDescent="0.25">
      <c r="B823" s="14">
        <v>45461</v>
      </c>
      <c r="C823" s="15">
        <v>3.23</v>
      </c>
      <c r="D823" s="13" t="s">
        <v>12</v>
      </c>
      <c r="E823" s="13" t="str">
        <f>VLOOKUP(D823, Data_Validation!$B$3:$C$133, 2, FALSE)</f>
        <v>Living Expenses</v>
      </c>
    </row>
    <row r="824" spans="2:5" x14ac:dyDescent="0.25">
      <c r="B824" s="14">
        <v>45461</v>
      </c>
      <c r="C824" s="15">
        <v>8.64</v>
      </c>
      <c r="D824" s="13" t="s">
        <v>244</v>
      </c>
      <c r="E824" s="13" t="str">
        <f>VLOOKUP(D824, Data_Validation!$B$3:$C$133, 2, FALSE)</f>
        <v>Savings</v>
      </c>
    </row>
    <row r="825" spans="2:5" x14ac:dyDescent="0.25">
      <c r="B825" s="14">
        <v>45461</v>
      </c>
      <c r="C825" s="15">
        <v>10</v>
      </c>
      <c r="D825" s="13" t="s">
        <v>244</v>
      </c>
      <c r="E825" s="13" t="str">
        <f>VLOOKUP(D825, Data_Validation!$B$3:$C$133, 2, FALSE)</f>
        <v>Savings</v>
      </c>
    </row>
    <row r="826" spans="2:5" x14ac:dyDescent="0.25">
      <c r="B826" s="14">
        <v>45464</v>
      </c>
      <c r="C826" s="15">
        <v>6.23</v>
      </c>
      <c r="D826" s="13" t="s">
        <v>244</v>
      </c>
      <c r="E826" s="13" t="str">
        <f>VLOOKUP(D826, Data_Validation!$B$3:$C$133, 2, FALSE)</f>
        <v>Savings</v>
      </c>
    </row>
    <row r="827" spans="2:5" x14ac:dyDescent="0.25">
      <c r="B827" s="14">
        <v>45464</v>
      </c>
      <c r="C827" s="15">
        <v>25.95</v>
      </c>
      <c r="D827" s="13" t="s">
        <v>6</v>
      </c>
      <c r="E827" s="13" t="str">
        <f>VLOOKUP(D827, Data_Validation!$B$3:$C$133, 2, FALSE)</f>
        <v>Home</v>
      </c>
    </row>
    <row r="828" spans="2:5" x14ac:dyDescent="0.25">
      <c r="B828" s="14">
        <v>45464</v>
      </c>
      <c r="C828" s="15">
        <v>344.07</v>
      </c>
      <c r="D828" s="13" t="s">
        <v>115</v>
      </c>
      <c r="E828" s="13" t="str">
        <f>VLOOKUP(D828, Data_Validation!$B$3:$C$133, 2, FALSE)</f>
        <v>Discretionary</v>
      </c>
    </row>
    <row r="829" spans="2:5" x14ac:dyDescent="0.25">
      <c r="B829" s="14">
        <v>45464</v>
      </c>
      <c r="C829" s="15">
        <v>3.52</v>
      </c>
      <c r="D829" s="13" t="s">
        <v>31</v>
      </c>
      <c r="E829" s="13" t="str">
        <f>VLOOKUP(D829, Data_Validation!$B$3:$C$133, 2, FALSE)</f>
        <v>Dining Out</v>
      </c>
    </row>
    <row r="830" spans="2:5" x14ac:dyDescent="0.25">
      <c r="B830" s="14">
        <v>45465</v>
      </c>
      <c r="C830" s="15">
        <v>100</v>
      </c>
      <c r="D830" s="13" t="s">
        <v>34</v>
      </c>
      <c r="E830" s="13" t="str">
        <f>VLOOKUP(D830, Data_Validation!$B$3:$C$133, 2, FALSE)</f>
        <v>Venezuela</v>
      </c>
    </row>
    <row r="831" spans="2:5" x14ac:dyDescent="0.25">
      <c r="B831" s="14">
        <v>45465</v>
      </c>
      <c r="C831" s="15">
        <v>-21.65</v>
      </c>
      <c r="D831" s="13" t="s">
        <v>9</v>
      </c>
      <c r="E831" s="13" t="str">
        <f>VLOOKUP(D831, Data_Validation!$B$3:$C$133, 2, FALSE)</f>
        <v>Discretionary</v>
      </c>
    </row>
    <row r="832" spans="2:5" x14ac:dyDescent="0.25">
      <c r="B832" s="14">
        <v>45465</v>
      </c>
      <c r="C832" s="15">
        <v>115.82</v>
      </c>
      <c r="D832" s="13" t="s">
        <v>15</v>
      </c>
      <c r="E832" s="13" t="str">
        <f>VLOOKUP(D832, Data_Validation!$B$3:$C$133, 2, FALSE)</f>
        <v>Health</v>
      </c>
    </row>
    <row r="833" spans="2:5" x14ac:dyDescent="0.25">
      <c r="B833" s="14">
        <v>45465</v>
      </c>
      <c r="C833" s="15">
        <v>1.62</v>
      </c>
      <c r="D833" s="13" t="s">
        <v>31</v>
      </c>
      <c r="E833" s="13" t="str">
        <f>VLOOKUP(D833, Data_Validation!$B$3:$C$133, 2, FALSE)</f>
        <v>Dining Out</v>
      </c>
    </row>
    <row r="834" spans="2:5" x14ac:dyDescent="0.25">
      <c r="B834" s="14">
        <v>45465</v>
      </c>
      <c r="C834" s="15">
        <v>59.07</v>
      </c>
      <c r="D834" s="13" t="s">
        <v>9</v>
      </c>
      <c r="E834" s="13" t="str">
        <f>VLOOKUP(D834, Data_Validation!$B$3:$C$133, 2, FALSE)</f>
        <v>Discretionary</v>
      </c>
    </row>
    <row r="835" spans="2:5" x14ac:dyDescent="0.25">
      <c r="B835" s="14">
        <v>45465</v>
      </c>
      <c r="C835" s="15">
        <v>151.52000000000001</v>
      </c>
      <c r="D835" s="13" t="s">
        <v>44</v>
      </c>
      <c r="E835" s="13" t="str">
        <f>VLOOKUP(D835, Data_Validation!$B$3:$C$133, 2, FALSE)</f>
        <v>Tech</v>
      </c>
    </row>
    <row r="836" spans="2:5" x14ac:dyDescent="0.25">
      <c r="B836" s="14">
        <v>45465</v>
      </c>
      <c r="C836" s="15">
        <v>236.67</v>
      </c>
      <c r="D836" s="13" t="s">
        <v>12</v>
      </c>
      <c r="E836" s="13" t="str">
        <f>VLOOKUP(D836, Data_Validation!$B$3:$C$133, 2, FALSE)</f>
        <v>Living Expenses</v>
      </c>
    </row>
    <row r="837" spans="2:5" x14ac:dyDescent="0.25">
      <c r="B837" s="14">
        <v>45465</v>
      </c>
      <c r="C837" s="15">
        <v>5.4</v>
      </c>
      <c r="D837" s="13" t="s">
        <v>9</v>
      </c>
      <c r="E837" s="13" t="str">
        <f>VLOOKUP(D837, Data_Validation!$B$3:$C$133, 2, FALSE)</f>
        <v>Discretionary</v>
      </c>
    </row>
    <row r="838" spans="2:5" x14ac:dyDescent="0.25">
      <c r="B838" s="14">
        <v>45467</v>
      </c>
      <c r="C838" s="15">
        <v>64.59</v>
      </c>
      <c r="D838" s="13" t="s">
        <v>19</v>
      </c>
      <c r="E838" s="13" t="str">
        <f>VLOOKUP(D838, Data_Validation!$B$3:$C$133, 2, FALSE)</f>
        <v>Dogs</v>
      </c>
    </row>
    <row r="839" spans="2:5" x14ac:dyDescent="0.25">
      <c r="B839" s="14">
        <v>45467</v>
      </c>
      <c r="C839" s="15">
        <v>70.84</v>
      </c>
      <c r="D839" s="13" t="s">
        <v>19</v>
      </c>
      <c r="E839" s="13" t="str">
        <f>VLOOKUP(D839, Data_Validation!$B$3:$C$133, 2, FALSE)</f>
        <v>Dogs</v>
      </c>
    </row>
    <row r="840" spans="2:5" x14ac:dyDescent="0.25">
      <c r="B840" s="14">
        <v>45467</v>
      </c>
      <c r="C840" s="15">
        <v>6.29</v>
      </c>
      <c r="D840" s="13" t="s">
        <v>244</v>
      </c>
      <c r="E840" s="13" t="str">
        <f>VLOOKUP(D840, Data_Validation!$B$3:$C$133, 2, FALSE)</f>
        <v>Savings</v>
      </c>
    </row>
    <row r="841" spans="2:5" x14ac:dyDescent="0.25">
      <c r="B841" s="14">
        <v>45467</v>
      </c>
      <c r="C841" s="15">
        <v>19.47</v>
      </c>
      <c r="D841" s="13" t="s">
        <v>6</v>
      </c>
      <c r="E841" s="13" t="str">
        <f>VLOOKUP(D841, Data_Validation!$B$3:$C$133, 2, FALSE)</f>
        <v>Home</v>
      </c>
    </row>
    <row r="842" spans="2:5" x14ac:dyDescent="0.25">
      <c r="B842" s="14">
        <v>45467</v>
      </c>
      <c r="C842" s="15">
        <v>-10.81</v>
      </c>
      <c r="D842" s="13" t="s">
        <v>6</v>
      </c>
      <c r="E842" s="13" t="str">
        <f>VLOOKUP(D842, Data_Validation!$B$3:$C$133, 2, FALSE)</f>
        <v>Home</v>
      </c>
    </row>
    <row r="843" spans="2:5" x14ac:dyDescent="0.25">
      <c r="B843" s="14">
        <v>45467</v>
      </c>
      <c r="C843" s="15">
        <v>3.52</v>
      </c>
      <c r="D843" s="13" t="s">
        <v>31</v>
      </c>
      <c r="E843" s="13" t="str">
        <f>VLOOKUP(D843, Data_Validation!$B$3:$C$133, 2, FALSE)</f>
        <v>Dining Out</v>
      </c>
    </row>
    <row r="844" spans="2:5" x14ac:dyDescent="0.25">
      <c r="B844" s="14">
        <v>45467</v>
      </c>
      <c r="C844" s="15">
        <v>46.82</v>
      </c>
      <c r="D844" s="13" t="s">
        <v>32</v>
      </c>
      <c r="E844" s="13" t="str">
        <f>VLOOKUP(D844, Data_Validation!$B$3:$C$133, 2, FALSE)</f>
        <v>Dining Out</v>
      </c>
    </row>
    <row r="845" spans="2:5" x14ac:dyDescent="0.25">
      <c r="B845" s="14">
        <v>45467</v>
      </c>
      <c r="C845" s="15">
        <v>6.48</v>
      </c>
      <c r="D845" s="13" t="s">
        <v>11</v>
      </c>
      <c r="E845" s="13" t="str">
        <f>VLOOKUP(D845, Data_Validation!$B$3:$C$133, 2, FALSE)</f>
        <v>Subscriptions</v>
      </c>
    </row>
    <row r="846" spans="2:5" x14ac:dyDescent="0.25">
      <c r="B846" s="14">
        <v>45467</v>
      </c>
      <c r="C846" s="15">
        <v>40</v>
      </c>
      <c r="D846" s="13" t="s">
        <v>40</v>
      </c>
      <c r="E846" s="13" t="str">
        <f>VLOOKUP(D846, Data_Validation!$B$3:$C$133, 2, FALSE)</f>
        <v>Transport</v>
      </c>
    </row>
    <row r="847" spans="2:5" x14ac:dyDescent="0.25">
      <c r="B847" s="14">
        <v>45467</v>
      </c>
      <c r="C847" s="15">
        <v>-32.46</v>
      </c>
      <c r="D847" s="13" t="s">
        <v>44</v>
      </c>
      <c r="E847" s="13" t="str">
        <f>VLOOKUP(D847, Data_Validation!$B$3:$C$133, 2, FALSE)</f>
        <v>Tech</v>
      </c>
    </row>
    <row r="848" spans="2:5" x14ac:dyDescent="0.25">
      <c r="B848" s="14">
        <v>45467</v>
      </c>
      <c r="C848" s="15">
        <v>21.81</v>
      </c>
      <c r="D848" s="13" t="s">
        <v>6</v>
      </c>
      <c r="E848" s="13" t="str">
        <f>VLOOKUP(D848, Data_Validation!$B$3:$C$133, 2, FALSE)</f>
        <v>Home</v>
      </c>
    </row>
    <row r="849" spans="2:5" x14ac:dyDescent="0.25">
      <c r="B849" s="14">
        <v>45467</v>
      </c>
      <c r="C849" s="15">
        <v>54.12</v>
      </c>
      <c r="D849" s="13" t="s">
        <v>6</v>
      </c>
      <c r="E849" s="13" t="str">
        <f>VLOOKUP(D849, Data_Validation!$B$3:$C$133, 2, FALSE)</f>
        <v>Home</v>
      </c>
    </row>
    <row r="850" spans="2:5" x14ac:dyDescent="0.25">
      <c r="B850" s="14">
        <v>45468</v>
      </c>
      <c r="C850" s="15">
        <v>10</v>
      </c>
      <c r="D850" s="13" t="s">
        <v>244</v>
      </c>
      <c r="E850" s="13" t="str">
        <f>VLOOKUP(D850, Data_Validation!$B$3:$C$133, 2, FALSE)</f>
        <v>Savings</v>
      </c>
    </row>
    <row r="851" spans="2:5" x14ac:dyDescent="0.25">
      <c r="B851" s="14">
        <v>45468</v>
      </c>
      <c r="C851" s="15">
        <v>3.52</v>
      </c>
      <c r="D851" s="13" t="s">
        <v>31</v>
      </c>
      <c r="E851" s="13" t="str">
        <f>VLOOKUP(D851, Data_Validation!$B$3:$C$133, 2, FALSE)</f>
        <v>Dining Out</v>
      </c>
    </row>
    <row r="852" spans="2:5" x14ac:dyDescent="0.25">
      <c r="B852" s="14">
        <v>45469</v>
      </c>
      <c r="C852" s="15">
        <v>-131.91</v>
      </c>
      <c r="D852" s="13" t="s">
        <v>115</v>
      </c>
      <c r="E852" s="13" t="str">
        <f>VLOOKUP(D852, Data_Validation!$B$3:$C$133, 2, FALSE)</f>
        <v>Discretionary</v>
      </c>
    </row>
    <row r="853" spans="2:5" x14ac:dyDescent="0.25">
      <c r="B853" s="14">
        <v>45469</v>
      </c>
      <c r="C853" s="15">
        <v>20.91</v>
      </c>
      <c r="D853" s="13" t="s">
        <v>13</v>
      </c>
      <c r="E853" s="13" t="str">
        <f>VLOOKUP(D853, Data_Validation!$B$3:$C$133, 2, FALSE)</f>
        <v>Transport</v>
      </c>
    </row>
    <row r="854" spans="2:5" x14ac:dyDescent="0.25">
      <c r="B854" s="14">
        <v>45469</v>
      </c>
      <c r="C854" s="15">
        <v>175.61</v>
      </c>
      <c r="D854" s="13" t="s">
        <v>98</v>
      </c>
      <c r="E854" s="13" t="str">
        <f>VLOOKUP(D854, Data_Validation!$B$3:$C$133, 2, FALSE)</f>
        <v>Travel</v>
      </c>
    </row>
    <row r="855" spans="2:5" x14ac:dyDescent="0.25">
      <c r="B855" s="14">
        <v>45469</v>
      </c>
      <c r="C855" s="15">
        <v>43.29</v>
      </c>
      <c r="D855" s="13" t="s">
        <v>41</v>
      </c>
      <c r="E855" s="13" t="str">
        <f>VLOOKUP(D855, Data_Validation!$B$3:$C$133, 2, FALSE)</f>
        <v>Tech</v>
      </c>
    </row>
    <row r="856" spans="2:5" x14ac:dyDescent="0.25">
      <c r="B856" s="14">
        <v>45469</v>
      </c>
      <c r="C856" s="15">
        <v>37.880000000000003</v>
      </c>
      <c r="D856" s="13" t="s">
        <v>12</v>
      </c>
      <c r="E856" s="13" t="str">
        <f>VLOOKUP(D856, Data_Validation!$B$3:$C$133, 2, FALSE)</f>
        <v>Living Expenses</v>
      </c>
    </row>
    <row r="857" spans="2:5" x14ac:dyDescent="0.25">
      <c r="B857" s="14">
        <v>45469</v>
      </c>
      <c r="C857" s="15">
        <v>10</v>
      </c>
      <c r="D857" s="13" t="s">
        <v>35</v>
      </c>
      <c r="E857" s="13" t="str">
        <f>VLOOKUP(D857, Data_Validation!$B$3:$C$133, 2, FALSE)</f>
        <v>Living Expenses</v>
      </c>
    </row>
    <row r="858" spans="2:5" x14ac:dyDescent="0.25">
      <c r="B858" s="14">
        <v>45470</v>
      </c>
      <c r="C858" s="15">
        <v>7.03</v>
      </c>
      <c r="D858" s="13" t="s">
        <v>244</v>
      </c>
      <c r="E858" s="13" t="str">
        <f>VLOOKUP(D858, Data_Validation!$B$3:$C$133, 2, FALSE)</f>
        <v>Savings</v>
      </c>
    </row>
    <row r="859" spans="2:5" x14ac:dyDescent="0.25">
      <c r="B859" s="14">
        <v>45471</v>
      </c>
      <c r="C859" s="15">
        <v>-68.239999999999995</v>
      </c>
      <c r="D859" s="13" t="s">
        <v>9</v>
      </c>
      <c r="E859" s="13" t="str">
        <f>VLOOKUP(D859, Data_Validation!$B$3:$C$133, 2, FALSE)</f>
        <v>Discretionary</v>
      </c>
    </row>
    <row r="860" spans="2:5" x14ac:dyDescent="0.25">
      <c r="B860" s="14">
        <v>45471</v>
      </c>
      <c r="C860" s="15">
        <v>6.48</v>
      </c>
      <c r="D860" s="13" t="s">
        <v>11</v>
      </c>
      <c r="E860" s="13" t="str">
        <f>VLOOKUP(D860, Data_Validation!$B$3:$C$133, 2, FALSE)</f>
        <v>Subscriptions</v>
      </c>
    </row>
    <row r="861" spans="2:5" x14ac:dyDescent="0.25">
      <c r="B861" s="14">
        <v>45471</v>
      </c>
      <c r="C861" s="15">
        <v>204.91</v>
      </c>
      <c r="D861" s="13" t="s">
        <v>35</v>
      </c>
      <c r="E861" s="13" t="str">
        <f>VLOOKUP(D861, Data_Validation!$B$3:$C$133, 2, FALSE)</f>
        <v>Living Expenses</v>
      </c>
    </row>
    <row r="862" spans="2:5" x14ac:dyDescent="0.25">
      <c r="B862" s="14">
        <v>45472</v>
      </c>
      <c r="C862" s="15">
        <v>12.84</v>
      </c>
      <c r="D862" s="13" t="s">
        <v>18</v>
      </c>
      <c r="E862" s="13" t="str">
        <f>VLOOKUP(D862, Data_Validation!$B$3:$C$133, 2, FALSE)</f>
        <v>Medical</v>
      </c>
    </row>
    <row r="863" spans="2:5" x14ac:dyDescent="0.25">
      <c r="B863" s="14">
        <v>45472</v>
      </c>
      <c r="C863" s="15">
        <v>27.66</v>
      </c>
      <c r="D863" s="13" t="s">
        <v>98</v>
      </c>
      <c r="E863" s="13" t="str">
        <f>VLOOKUP(D863, Data_Validation!$B$3:$C$133, 2, FALSE)</f>
        <v>Travel</v>
      </c>
    </row>
    <row r="864" spans="2:5" x14ac:dyDescent="0.25">
      <c r="B864" s="14">
        <v>45472</v>
      </c>
      <c r="C864" s="15">
        <v>64.14</v>
      </c>
      <c r="D864" s="13" t="s">
        <v>98</v>
      </c>
      <c r="E864" s="13" t="str">
        <f>VLOOKUP(D864, Data_Validation!$B$3:$C$133, 2, FALSE)</f>
        <v>Travel</v>
      </c>
    </row>
    <row r="865" spans="2:5" x14ac:dyDescent="0.25">
      <c r="B865" s="14">
        <v>45472</v>
      </c>
      <c r="C865" s="15">
        <v>35.270000000000003</v>
      </c>
      <c r="D865" s="13" t="s">
        <v>35</v>
      </c>
      <c r="E865" s="13" t="str">
        <f>VLOOKUP(D865, Data_Validation!$B$3:$C$133, 2, FALSE)</f>
        <v>Living Expenses</v>
      </c>
    </row>
    <row r="866" spans="2:5" x14ac:dyDescent="0.25">
      <c r="B866" s="14">
        <v>45472</v>
      </c>
      <c r="C866" s="15">
        <v>62.73</v>
      </c>
      <c r="D866" s="13" t="s">
        <v>98</v>
      </c>
      <c r="E866" s="13" t="str">
        <f>VLOOKUP(D866, Data_Validation!$B$3:$C$133, 2, FALSE)</f>
        <v>Travel</v>
      </c>
    </row>
    <row r="867" spans="2:5" x14ac:dyDescent="0.25">
      <c r="B867" s="14">
        <v>45472</v>
      </c>
      <c r="C867" s="15">
        <v>29.3</v>
      </c>
      <c r="D867" s="13" t="s">
        <v>98</v>
      </c>
      <c r="E867" s="13" t="str">
        <f>VLOOKUP(D867, Data_Validation!$B$3:$C$133, 2, FALSE)</f>
        <v>Travel</v>
      </c>
    </row>
    <row r="868" spans="2:5" x14ac:dyDescent="0.25">
      <c r="B868" s="14">
        <v>45473</v>
      </c>
      <c r="C868" s="15">
        <v>100</v>
      </c>
      <c r="D868" s="13" t="s">
        <v>7</v>
      </c>
      <c r="E868" s="13" t="str">
        <f>VLOOKUP(D868, Data_Validation!$B$3:$C$133, 2, FALSE)</f>
        <v>Gifts</v>
      </c>
    </row>
    <row r="869" spans="2:5" x14ac:dyDescent="0.25">
      <c r="B869" s="14">
        <v>45474</v>
      </c>
      <c r="C869" s="15">
        <v>400</v>
      </c>
      <c r="D869" s="13" t="s">
        <v>39</v>
      </c>
      <c r="E869" s="13" t="str">
        <f>VLOOKUP(D869, Data_Validation!$B$3:$C$133, 2, FALSE)</f>
        <v>Living Expenses</v>
      </c>
    </row>
    <row r="870" spans="2:5" x14ac:dyDescent="0.25">
      <c r="B870" s="14">
        <v>45474</v>
      </c>
      <c r="C870" s="15">
        <v>8.1</v>
      </c>
      <c r="D870" s="13" t="s">
        <v>244</v>
      </c>
      <c r="E870" s="13" t="str">
        <f>VLOOKUP(D870, Data_Validation!$B$3:$C$133, 2, FALSE)</f>
        <v>Savings</v>
      </c>
    </row>
    <row r="871" spans="2:5" x14ac:dyDescent="0.25">
      <c r="B871" s="14">
        <v>45474</v>
      </c>
      <c r="C871" s="15">
        <v>45.09</v>
      </c>
      <c r="D871" s="13" t="s">
        <v>98</v>
      </c>
      <c r="E871" s="13" t="str">
        <f>VLOOKUP(D871, Data_Validation!$B$3:$C$133, 2, FALSE)</f>
        <v>Travel</v>
      </c>
    </row>
    <row r="872" spans="2:5" x14ac:dyDescent="0.25">
      <c r="B872" s="14">
        <v>45474</v>
      </c>
      <c r="C872" s="15">
        <v>13.24</v>
      </c>
      <c r="D872" s="13" t="s">
        <v>6</v>
      </c>
      <c r="E872" s="13" t="str">
        <f>VLOOKUP(D872, Data_Validation!$B$3:$C$133, 2, FALSE)</f>
        <v>Home</v>
      </c>
    </row>
    <row r="873" spans="2:5" x14ac:dyDescent="0.25">
      <c r="B873" s="14">
        <v>45474</v>
      </c>
      <c r="C873" s="15">
        <v>31.79</v>
      </c>
      <c r="D873" s="13" t="s">
        <v>12</v>
      </c>
      <c r="E873" s="13" t="str">
        <f>VLOOKUP(D873, Data_Validation!$B$3:$C$133, 2, FALSE)</f>
        <v>Living Expenses</v>
      </c>
    </row>
    <row r="874" spans="2:5" x14ac:dyDescent="0.25">
      <c r="B874" s="14">
        <v>45474</v>
      </c>
      <c r="C874" s="15">
        <v>26.11</v>
      </c>
      <c r="D874" s="13" t="s">
        <v>98</v>
      </c>
      <c r="E874" s="13" t="str">
        <f>VLOOKUP(D874, Data_Validation!$B$3:$C$133, 2, FALSE)</f>
        <v>Travel</v>
      </c>
    </row>
    <row r="875" spans="2:5" x14ac:dyDescent="0.25">
      <c r="B875" s="14">
        <v>45474</v>
      </c>
      <c r="C875" s="15">
        <v>12.93</v>
      </c>
      <c r="D875" s="13" t="s">
        <v>98</v>
      </c>
      <c r="E875" s="13" t="str">
        <f>VLOOKUP(D875, Data_Validation!$B$3:$C$133, 2, FALSE)</f>
        <v>Travel</v>
      </c>
    </row>
    <row r="876" spans="2:5" x14ac:dyDescent="0.25">
      <c r="B876" s="14">
        <v>45474</v>
      </c>
      <c r="C876" s="15">
        <v>18.75</v>
      </c>
      <c r="D876" s="13" t="s">
        <v>98</v>
      </c>
      <c r="E876" s="13" t="str">
        <f>VLOOKUP(D876, Data_Validation!$B$3:$C$133, 2, FALSE)</f>
        <v>Travel</v>
      </c>
    </row>
    <row r="877" spans="2:5" x14ac:dyDescent="0.25">
      <c r="B877" s="14">
        <v>45475</v>
      </c>
      <c r="C877" s="15">
        <v>10</v>
      </c>
      <c r="D877" s="13" t="s">
        <v>244</v>
      </c>
      <c r="E877" s="13" t="str">
        <f>VLOOKUP(D877, Data_Validation!$B$3:$C$133, 2, FALSE)</f>
        <v>Savings</v>
      </c>
    </row>
    <row r="878" spans="2:5" x14ac:dyDescent="0.25">
      <c r="B878" s="14">
        <v>45475</v>
      </c>
      <c r="C878" s="15">
        <v>270.60000000000002</v>
      </c>
      <c r="D878" s="13" t="s">
        <v>98</v>
      </c>
      <c r="E878" s="13" t="str">
        <f>VLOOKUP(D878, Data_Validation!$B$3:$C$133, 2, FALSE)</f>
        <v>Travel</v>
      </c>
    </row>
    <row r="879" spans="2:5" x14ac:dyDescent="0.25">
      <c r="B879" s="14">
        <v>45475</v>
      </c>
      <c r="C879" s="15">
        <v>75.78</v>
      </c>
      <c r="D879" s="13" t="s">
        <v>10</v>
      </c>
      <c r="E879" s="13" t="str">
        <f>VLOOKUP(D879, Data_Validation!$B$3:$C$133, 2, FALSE)</f>
        <v>Health</v>
      </c>
    </row>
    <row r="880" spans="2:5" x14ac:dyDescent="0.25">
      <c r="B880" s="14">
        <v>45475</v>
      </c>
      <c r="C880" s="15">
        <v>75.78</v>
      </c>
      <c r="D880" s="13" t="s">
        <v>10</v>
      </c>
      <c r="E880" s="13" t="str">
        <f>VLOOKUP(D880, Data_Validation!$B$3:$C$133, 2, FALSE)</f>
        <v>Health</v>
      </c>
    </row>
    <row r="881" spans="2:5" x14ac:dyDescent="0.25">
      <c r="B881" s="14">
        <v>45475</v>
      </c>
      <c r="C881" s="15">
        <v>80</v>
      </c>
      <c r="D881" s="13" t="s">
        <v>98</v>
      </c>
      <c r="E881" s="13" t="str">
        <f>VLOOKUP(D881, Data_Validation!$B$3:$C$133, 2, FALSE)</f>
        <v>Travel</v>
      </c>
    </row>
    <row r="882" spans="2:5" x14ac:dyDescent="0.25">
      <c r="B882" s="14">
        <v>45475</v>
      </c>
      <c r="C882" s="15">
        <v>47.6</v>
      </c>
      <c r="D882" s="13" t="s">
        <v>6</v>
      </c>
      <c r="E882" s="13" t="str">
        <f>VLOOKUP(D882, Data_Validation!$B$3:$C$133, 2, FALSE)</f>
        <v>Home</v>
      </c>
    </row>
    <row r="883" spans="2:5" x14ac:dyDescent="0.25">
      <c r="B883" s="14">
        <v>45476</v>
      </c>
      <c r="C883" s="15">
        <v>137.69999999999999</v>
      </c>
      <c r="D883" s="13" t="s">
        <v>12</v>
      </c>
      <c r="E883" s="13" t="str">
        <f>VLOOKUP(D883, Data_Validation!$B$3:$C$133, 2, FALSE)</f>
        <v>Living Expenses</v>
      </c>
    </row>
    <row r="884" spans="2:5" x14ac:dyDescent="0.25">
      <c r="B884" s="14">
        <v>45476</v>
      </c>
      <c r="C884" s="15">
        <v>66.25</v>
      </c>
      <c r="D884" s="13" t="s">
        <v>12</v>
      </c>
      <c r="E884" s="13" t="str">
        <f>VLOOKUP(D884, Data_Validation!$B$3:$C$133, 2, FALSE)</f>
        <v>Living Expenses</v>
      </c>
    </row>
    <row r="885" spans="2:5" x14ac:dyDescent="0.25">
      <c r="B885" s="14">
        <v>45476</v>
      </c>
      <c r="C885" s="15">
        <v>9.4</v>
      </c>
      <c r="D885" s="13" t="s">
        <v>18</v>
      </c>
      <c r="E885" s="13" t="str">
        <f>VLOOKUP(D885, Data_Validation!$B$3:$C$133, 2, FALSE)</f>
        <v>Medical</v>
      </c>
    </row>
    <row r="886" spans="2:5" x14ac:dyDescent="0.25">
      <c r="B886" s="14">
        <v>45476</v>
      </c>
      <c r="C886" s="15">
        <v>36.08</v>
      </c>
      <c r="D886" s="13" t="s">
        <v>13</v>
      </c>
      <c r="E886" s="13" t="str">
        <f>VLOOKUP(D886, Data_Validation!$B$3:$C$133, 2, FALSE)</f>
        <v>Transport</v>
      </c>
    </row>
    <row r="887" spans="2:5" x14ac:dyDescent="0.25">
      <c r="B887" s="14">
        <v>45477</v>
      </c>
      <c r="C887" s="15">
        <v>-260</v>
      </c>
      <c r="D887" s="13" t="s">
        <v>115</v>
      </c>
      <c r="E887" s="13" t="str">
        <f>VLOOKUP(D887, Data_Validation!$B$3:$C$133, 2, FALSE)</f>
        <v>Discretionary</v>
      </c>
    </row>
    <row r="888" spans="2:5" x14ac:dyDescent="0.25">
      <c r="B888" s="14">
        <v>45477</v>
      </c>
      <c r="C888" s="15">
        <v>5.89</v>
      </c>
      <c r="D888" s="13" t="s">
        <v>31</v>
      </c>
      <c r="E888" s="13" t="str">
        <f>VLOOKUP(D888, Data_Validation!$B$3:$C$133, 2, FALSE)</f>
        <v>Dining Out</v>
      </c>
    </row>
    <row r="889" spans="2:5" x14ac:dyDescent="0.25">
      <c r="B889" s="14">
        <v>45477</v>
      </c>
      <c r="C889" s="15">
        <v>59.19</v>
      </c>
      <c r="D889" s="13" t="s">
        <v>12</v>
      </c>
      <c r="E889" s="13" t="str">
        <f>VLOOKUP(D889, Data_Validation!$B$3:$C$133, 2, FALSE)</f>
        <v>Living Expenses</v>
      </c>
    </row>
    <row r="890" spans="2:5" x14ac:dyDescent="0.25">
      <c r="B890" s="14">
        <v>45477</v>
      </c>
      <c r="C890" s="15">
        <v>16.82</v>
      </c>
      <c r="D890" s="13" t="s">
        <v>13</v>
      </c>
      <c r="E890" s="13" t="str">
        <f>VLOOKUP(D890, Data_Validation!$B$3:$C$133, 2, FALSE)</f>
        <v>Transport</v>
      </c>
    </row>
    <row r="891" spans="2:5" x14ac:dyDescent="0.25">
      <c r="B891" s="14">
        <v>45478</v>
      </c>
      <c r="C891" s="15">
        <v>6.11</v>
      </c>
      <c r="D891" s="13" t="s">
        <v>244</v>
      </c>
      <c r="E891" s="13" t="str">
        <f>VLOOKUP(D891, Data_Validation!$B$3:$C$133, 2, FALSE)</f>
        <v>Savings</v>
      </c>
    </row>
    <row r="892" spans="2:5" x14ac:dyDescent="0.25">
      <c r="B892" s="14">
        <v>45480</v>
      </c>
      <c r="C892" s="15">
        <v>-30</v>
      </c>
      <c r="D892" s="13" t="s">
        <v>32</v>
      </c>
      <c r="E892" s="13" t="str">
        <f>VLOOKUP(D892, Data_Validation!$B$3:$C$133, 2, FALSE)</f>
        <v>Dining Out</v>
      </c>
    </row>
    <row r="893" spans="2:5" x14ac:dyDescent="0.25">
      <c r="B893" s="14">
        <v>45481</v>
      </c>
      <c r="C893" s="15">
        <v>8.0299999999999994</v>
      </c>
      <c r="D893" s="13" t="s">
        <v>244</v>
      </c>
      <c r="E893" s="13" t="str">
        <f>VLOOKUP(D893, Data_Validation!$B$3:$C$133, 2, FALSE)</f>
        <v>Savings</v>
      </c>
    </row>
    <row r="894" spans="2:5" x14ac:dyDescent="0.25">
      <c r="B894" s="14">
        <v>45481</v>
      </c>
      <c r="C894" s="15">
        <v>285.41000000000003</v>
      </c>
      <c r="D894" s="13" t="s">
        <v>37</v>
      </c>
      <c r="E894" s="13" t="str">
        <f>VLOOKUP(D894, Data_Validation!$B$3:$C$133, 2, FALSE)</f>
        <v>Debt</v>
      </c>
    </row>
    <row r="895" spans="2:5" x14ac:dyDescent="0.25">
      <c r="B895" s="14">
        <v>45482</v>
      </c>
      <c r="C895" s="15">
        <v>8.93</v>
      </c>
      <c r="D895" s="13" t="s">
        <v>244</v>
      </c>
      <c r="E895" s="13" t="str">
        <f>VLOOKUP(D895, Data_Validation!$B$3:$C$133, 2, FALSE)</f>
        <v>Savings</v>
      </c>
    </row>
    <row r="896" spans="2:5" x14ac:dyDescent="0.25">
      <c r="B896" s="14">
        <v>45482</v>
      </c>
      <c r="C896" s="15">
        <v>10</v>
      </c>
      <c r="D896" s="13" t="s">
        <v>244</v>
      </c>
      <c r="E896" s="13" t="str">
        <f>VLOOKUP(D896, Data_Validation!$B$3:$C$133, 2, FALSE)</f>
        <v>Savings</v>
      </c>
    </row>
    <row r="897" spans="2:5" x14ac:dyDescent="0.25">
      <c r="B897" s="14">
        <v>45482</v>
      </c>
      <c r="C897" s="15">
        <v>-344.25</v>
      </c>
      <c r="D897" s="13" t="s">
        <v>115</v>
      </c>
      <c r="E897" s="13" t="str">
        <f>VLOOKUP(D897, Data_Validation!$B$3:$C$133, 2, FALSE)</f>
        <v>Discretionary</v>
      </c>
    </row>
    <row r="898" spans="2:5" x14ac:dyDescent="0.25">
      <c r="B898" s="14">
        <v>45482</v>
      </c>
      <c r="C898" s="15">
        <v>100</v>
      </c>
      <c r="D898" s="13" t="s">
        <v>34</v>
      </c>
      <c r="E898" s="13" t="str">
        <f>VLOOKUP(D898, Data_Validation!$B$3:$C$133, 2, FALSE)</f>
        <v>Venezuela</v>
      </c>
    </row>
    <row r="899" spans="2:5" x14ac:dyDescent="0.25">
      <c r="B899" s="14">
        <v>45483</v>
      </c>
      <c r="C899" s="15">
        <v>7.01</v>
      </c>
      <c r="D899" s="13" t="s">
        <v>244</v>
      </c>
      <c r="E899" s="13" t="str">
        <f>VLOOKUP(D899, Data_Validation!$B$3:$C$133, 2, FALSE)</f>
        <v>Savings</v>
      </c>
    </row>
    <row r="900" spans="2:5" x14ac:dyDescent="0.25">
      <c r="B900" s="14">
        <v>45489</v>
      </c>
      <c r="C900" s="15">
        <v>5.84</v>
      </c>
      <c r="D900" s="13" t="s">
        <v>244</v>
      </c>
      <c r="E900" s="13" t="str">
        <f>VLOOKUP(D900, Data_Validation!$B$3:$C$133, 2, FALSE)</f>
        <v>Savings</v>
      </c>
    </row>
    <row r="901" spans="2:5" x14ac:dyDescent="0.25">
      <c r="B901" s="14">
        <v>45489</v>
      </c>
      <c r="C901" s="15">
        <v>10</v>
      </c>
      <c r="D901" s="13" t="s">
        <v>244</v>
      </c>
      <c r="E901" s="13" t="str">
        <f>VLOOKUP(D901, Data_Validation!$B$3:$C$133, 2, FALSE)</f>
        <v>Savings</v>
      </c>
    </row>
    <row r="902" spans="2:5" x14ac:dyDescent="0.25">
      <c r="B902" s="14">
        <v>45490</v>
      </c>
      <c r="C902" s="15">
        <v>7.57</v>
      </c>
      <c r="D902" s="13" t="s">
        <v>244</v>
      </c>
      <c r="E902" s="13" t="str">
        <f>VLOOKUP(D902, Data_Validation!$B$3:$C$133, 2, FALSE)</f>
        <v>Savings</v>
      </c>
    </row>
    <row r="903" spans="2:5" x14ac:dyDescent="0.25">
      <c r="B903" s="14">
        <v>45492</v>
      </c>
      <c r="C903" s="15">
        <v>50</v>
      </c>
      <c r="D903" s="13" t="s">
        <v>116</v>
      </c>
      <c r="E903" s="13" t="str">
        <f>VLOOKUP(D903, Data_Validation!$B$3:$C$133, 2, FALSE)</f>
        <v>Learning</v>
      </c>
    </row>
    <row r="904" spans="2:5" x14ac:dyDescent="0.25">
      <c r="B904" s="14">
        <v>45522</v>
      </c>
      <c r="C904" s="15">
        <v>3</v>
      </c>
      <c r="D904" s="13" t="s">
        <v>6</v>
      </c>
      <c r="E904" s="13" t="str">
        <f>VLOOKUP(D904, Data_Validation!$B$3:$C$133, 2, FALSE)</f>
        <v>Home</v>
      </c>
    </row>
  </sheetData>
  <phoneticPr fontId="6"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90B0F28E-03DB-4FF8-8277-FE6B15AF7A26}">
          <x14:formula1>
            <xm:f>Data_Validation!$B$3:$B$133</xm:f>
          </x14:formula1>
          <xm:sqref>D3:D904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2B600-66DF-4AAD-AC24-B530858DCC5C}">
  <dimension ref="B2:H88"/>
  <sheetViews>
    <sheetView zoomScale="150" zoomScaleNormal="150" workbookViewId="0">
      <selection activeCell="B2" sqref="B2:C88"/>
    </sheetView>
  </sheetViews>
  <sheetFormatPr defaultColWidth="10.7109375" defaultRowHeight="15" x14ac:dyDescent="0.25"/>
  <cols>
    <col min="1" max="1" width="4.28515625" customWidth="1"/>
    <col min="2" max="2" width="19" bestFit="1" customWidth="1"/>
    <col min="3" max="3" width="14.85546875" bestFit="1" customWidth="1"/>
  </cols>
  <sheetData>
    <row r="2" spans="2:3" x14ac:dyDescent="0.25">
      <c r="B2" s="34" t="s">
        <v>63</v>
      </c>
      <c r="C2" s="34" t="s">
        <v>4</v>
      </c>
    </row>
    <row r="3" spans="2:3" x14ac:dyDescent="0.25">
      <c r="B3" s="3" t="s">
        <v>55</v>
      </c>
      <c r="C3" s="2" t="s">
        <v>53</v>
      </c>
    </row>
    <row r="4" spans="2:3" x14ac:dyDescent="0.25">
      <c r="B4" s="3" t="s">
        <v>50</v>
      </c>
      <c r="C4" s="2" t="s">
        <v>77</v>
      </c>
    </row>
    <row r="5" spans="2:3" x14ac:dyDescent="0.25">
      <c r="B5" s="3" t="s">
        <v>79</v>
      </c>
      <c r="C5" s="4" t="s">
        <v>77</v>
      </c>
    </row>
    <row r="6" spans="2:3" x14ac:dyDescent="0.25">
      <c r="B6" s="3" t="s">
        <v>20</v>
      </c>
      <c r="C6" s="4" t="s">
        <v>77</v>
      </c>
    </row>
    <row r="7" spans="2:3" x14ac:dyDescent="0.25">
      <c r="B7" s="3" t="s">
        <v>72</v>
      </c>
      <c r="C7" s="2" t="s">
        <v>73</v>
      </c>
    </row>
    <row r="8" spans="2:3" x14ac:dyDescent="0.25">
      <c r="B8" s="3" t="s">
        <v>114</v>
      </c>
      <c r="C8" s="4" t="s">
        <v>81</v>
      </c>
    </row>
    <row r="9" spans="2:3" x14ac:dyDescent="0.25">
      <c r="B9" s="3" t="s">
        <v>37</v>
      </c>
      <c r="C9" s="2" t="s">
        <v>81</v>
      </c>
    </row>
    <row r="10" spans="2:3" x14ac:dyDescent="0.25">
      <c r="B10" s="3" t="s">
        <v>5</v>
      </c>
      <c r="C10" s="2" t="s">
        <v>81</v>
      </c>
    </row>
    <row r="11" spans="2:3" x14ac:dyDescent="0.25">
      <c r="B11" s="3" t="s">
        <v>26</v>
      </c>
      <c r="C11" s="2" t="s">
        <v>66</v>
      </c>
    </row>
    <row r="12" spans="2:3" x14ac:dyDescent="0.25">
      <c r="B12" s="3" t="s">
        <v>56</v>
      </c>
      <c r="C12" s="2" t="s">
        <v>66</v>
      </c>
    </row>
    <row r="13" spans="2:3" x14ac:dyDescent="0.25">
      <c r="B13" s="3" t="s">
        <v>32</v>
      </c>
      <c r="C13" s="2" t="s">
        <v>66</v>
      </c>
    </row>
    <row r="14" spans="2:3" x14ac:dyDescent="0.25">
      <c r="B14" s="3" t="s">
        <v>31</v>
      </c>
      <c r="C14" s="2" t="s">
        <v>66</v>
      </c>
    </row>
    <row r="15" spans="2:3" x14ac:dyDescent="0.25">
      <c r="B15" s="3" t="s">
        <v>16</v>
      </c>
      <c r="C15" s="2" t="s">
        <v>64</v>
      </c>
    </row>
    <row r="16" spans="2:3" x14ac:dyDescent="0.25">
      <c r="B16" s="3" t="s">
        <v>29</v>
      </c>
      <c r="C16" s="4" t="s">
        <v>64</v>
      </c>
    </row>
    <row r="17" spans="2:3" x14ac:dyDescent="0.25">
      <c r="B17" s="3" t="s">
        <v>9</v>
      </c>
      <c r="C17" s="2" t="s">
        <v>64</v>
      </c>
    </row>
    <row r="18" spans="2:3" x14ac:dyDescent="0.25">
      <c r="B18" s="3" t="s">
        <v>21</v>
      </c>
      <c r="C18" s="2" t="s">
        <v>64</v>
      </c>
    </row>
    <row r="19" spans="2:3" x14ac:dyDescent="0.25">
      <c r="B19" s="3" t="s">
        <v>115</v>
      </c>
      <c r="C19" s="2" t="s">
        <v>64</v>
      </c>
    </row>
    <row r="20" spans="2:3" x14ac:dyDescent="0.25">
      <c r="B20" s="3" t="s">
        <v>8</v>
      </c>
      <c r="C20" s="4" t="s">
        <v>71</v>
      </c>
    </row>
    <row r="21" spans="2:3" x14ac:dyDescent="0.25">
      <c r="B21" s="3" t="s">
        <v>19</v>
      </c>
      <c r="C21" s="2" t="s">
        <v>71</v>
      </c>
    </row>
    <row r="22" spans="2:3" x14ac:dyDescent="0.25">
      <c r="B22" s="3" t="s">
        <v>14</v>
      </c>
      <c r="C22" s="2" t="s">
        <v>71</v>
      </c>
    </row>
    <row r="23" spans="2:3" x14ac:dyDescent="0.25">
      <c r="B23" s="3" t="s">
        <v>27</v>
      </c>
      <c r="C23" s="4" t="s">
        <v>71</v>
      </c>
    </row>
    <row r="24" spans="2:3" x14ac:dyDescent="0.25">
      <c r="B24" s="3" t="s">
        <v>42</v>
      </c>
      <c r="C24" s="4" t="s">
        <v>71</v>
      </c>
    </row>
    <row r="25" spans="2:3" x14ac:dyDescent="0.25">
      <c r="B25" s="3" t="s">
        <v>113</v>
      </c>
      <c r="C25" s="2" t="s">
        <v>7</v>
      </c>
    </row>
    <row r="26" spans="2:3" x14ac:dyDescent="0.25">
      <c r="B26" s="3" t="s">
        <v>94</v>
      </c>
      <c r="C26" s="4" t="s">
        <v>7</v>
      </c>
    </row>
    <row r="27" spans="2:3" x14ac:dyDescent="0.25">
      <c r="B27" s="3" t="s">
        <v>7</v>
      </c>
      <c r="C27" s="4" t="s">
        <v>7</v>
      </c>
    </row>
    <row r="28" spans="2:3" x14ac:dyDescent="0.25">
      <c r="B28" s="3" t="s">
        <v>69</v>
      </c>
      <c r="C28" s="2" t="s">
        <v>70</v>
      </c>
    </row>
    <row r="29" spans="2:3" x14ac:dyDescent="0.25">
      <c r="B29" s="3" t="s">
        <v>62</v>
      </c>
      <c r="C29" s="4" t="s">
        <v>70</v>
      </c>
    </row>
    <row r="30" spans="2:3" x14ac:dyDescent="0.25">
      <c r="B30" s="3" t="s">
        <v>54</v>
      </c>
      <c r="C30" s="4" t="s">
        <v>70</v>
      </c>
    </row>
    <row r="31" spans="2:3" x14ac:dyDescent="0.25">
      <c r="B31" s="3" t="s">
        <v>52</v>
      </c>
      <c r="C31" s="4" t="s">
        <v>70</v>
      </c>
    </row>
    <row r="32" spans="2:3" x14ac:dyDescent="0.25">
      <c r="B32" s="3" t="s">
        <v>60</v>
      </c>
      <c r="C32" s="4" t="s">
        <v>70</v>
      </c>
    </row>
    <row r="33" spans="2:3" x14ac:dyDescent="0.25">
      <c r="B33" s="3" t="s">
        <v>10</v>
      </c>
      <c r="C33" s="4" t="s">
        <v>74</v>
      </c>
    </row>
    <row r="34" spans="2:3" x14ac:dyDescent="0.25">
      <c r="B34" s="3" t="s">
        <v>15</v>
      </c>
      <c r="C34" s="4" t="s">
        <v>74</v>
      </c>
    </row>
    <row r="35" spans="2:3" x14ac:dyDescent="0.25">
      <c r="B35" s="3" t="s">
        <v>47</v>
      </c>
      <c r="C35" s="4" t="s">
        <v>74</v>
      </c>
    </row>
    <row r="36" spans="2:3" x14ac:dyDescent="0.25">
      <c r="B36" s="3" t="s">
        <v>24</v>
      </c>
      <c r="C36" s="2" t="s">
        <v>76</v>
      </c>
    </row>
    <row r="37" spans="2:3" x14ac:dyDescent="0.25">
      <c r="B37" s="3" t="s">
        <v>95</v>
      </c>
      <c r="C37" s="4" t="s">
        <v>76</v>
      </c>
    </row>
    <row r="38" spans="2:3" x14ac:dyDescent="0.25">
      <c r="B38" s="3" t="s">
        <v>33</v>
      </c>
      <c r="C38" s="4" t="s">
        <v>76</v>
      </c>
    </row>
    <row r="39" spans="2:3" x14ac:dyDescent="0.25">
      <c r="B39" s="3" t="s">
        <v>6</v>
      </c>
      <c r="C39" s="4" t="s">
        <v>76</v>
      </c>
    </row>
    <row r="40" spans="2:3" x14ac:dyDescent="0.25">
      <c r="B40" s="3" t="s">
        <v>22</v>
      </c>
      <c r="C40" s="4" t="s">
        <v>65</v>
      </c>
    </row>
    <row r="41" spans="2:3" x14ac:dyDescent="0.25">
      <c r="B41" s="3" t="s">
        <v>116</v>
      </c>
      <c r="C41" s="4" t="s">
        <v>65</v>
      </c>
    </row>
    <row r="42" spans="2:3" x14ac:dyDescent="0.25">
      <c r="B42" s="3" t="s">
        <v>12</v>
      </c>
      <c r="C42" s="2" t="s">
        <v>68</v>
      </c>
    </row>
    <row r="43" spans="2:3" x14ac:dyDescent="0.25">
      <c r="B43" s="3" t="s">
        <v>28</v>
      </c>
      <c r="C43" s="2" t="s">
        <v>68</v>
      </c>
    </row>
    <row r="44" spans="2:3" x14ac:dyDescent="0.25">
      <c r="B44" s="3" t="s">
        <v>78</v>
      </c>
      <c r="C44" s="4" t="s">
        <v>68</v>
      </c>
    </row>
    <row r="45" spans="2:3" x14ac:dyDescent="0.25">
      <c r="B45" s="3" t="s">
        <v>36</v>
      </c>
      <c r="C45" s="4" t="s">
        <v>68</v>
      </c>
    </row>
    <row r="46" spans="2:3" x14ac:dyDescent="0.25">
      <c r="B46" s="3" t="s">
        <v>17</v>
      </c>
      <c r="C46" s="2" t="s">
        <v>68</v>
      </c>
    </row>
    <row r="47" spans="2:3" x14ac:dyDescent="0.25">
      <c r="B47" s="3" t="s">
        <v>39</v>
      </c>
      <c r="C47" s="2" t="s">
        <v>68</v>
      </c>
    </row>
    <row r="48" spans="2:3" x14ac:dyDescent="0.25">
      <c r="B48" s="3" t="s">
        <v>38</v>
      </c>
      <c r="C48" s="4" t="s">
        <v>68</v>
      </c>
    </row>
    <row r="49" spans="2:3" x14ac:dyDescent="0.25">
      <c r="B49" s="3" t="s">
        <v>35</v>
      </c>
      <c r="C49" s="2" t="s">
        <v>68</v>
      </c>
    </row>
    <row r="50" spans="2:3" x14ac:dyDescent="0.25">
      <c r="B50" s="3" t="s">
        <v>59</v>
      </c>
      <c r="C50" s="2" t="s">
        <v>67</v>
      </c>
    </row>
    <row r="51" spans="2:3" x14ac:dyDescent="0.25">
      <c r="B51" s="3" t="s">
        <v>23</v>
      </c>
      <c r="C51" s="2" t="s">
        <v>67</v>
      </c>
    </row>
    <row r="52" spans="2:3" x14ac:dyDescent="0.25">
      <c r="B52" s="3" t="s">
        <v>18</v>
      </c>
      <c r="C52" s="2" t="s">
        <v>67</v>
      </c>
    </row>
    <row r="53" spans="2:3" x14ac:dyDescent="0.25">
      <c r="B53" s="3" t="s">
        <v>45</v>
      </c>
      <c r="C53" s="4" t="s">
        <v>45</v>
      </c>
    </row>
    <row r="54" spans="2:3" x14ac:dyDescent="0.25">
      <c r="B54" s="3" t="s">
        <v>11</v>
      </c>
      <c r="C54" s="4" t="s">
        <v>11</v>
      </c>
    </row>
    <row r="55" spans="2:3" x14ac:dyDescent="0.25">
      <c r="B55" s="3" t="s">
        <v>41</v>
      </c>
      <c r="C55" s="4" t="s">
        <v>44</v>
      </c>
    </row>
    <row r="56" spans="2:3" x14ac:dyDescent="0.25">
      <c r="B56" s="3" t="s">
        <v>58</v>
      </c>
      <c r="C56" s="4" t="s">
        <v>44</v>
      </c>
    </row>
    <row r="57" spans="2:3" x14ac:dyDescent="0.25">
      <c r="B57" s="3" t="s">
        <v>44</v>
      </c>
      <c r="C57" s="4" t="s">
        <v>44</v>
      </c>
    </row>
    <row r="58" spans="2:3" x14ac:dyDescent="0.25">
      <c r="B58" s="3" t="s">
        <v>13</v>
      </c>
      <c r="C58" s="4" t="s">
        <v>46</v>
      </c>
    </row>
    <row r="59" spans="2:3" x14ac:dyDescent="0.25">
      <c r="B59" s="3" t="s">
        <v>30</v>
      </c>
      <c r="C59" s="4" t="s">
        <v>46</v>
      </c>
    </row>
    <row r="60" spans="2:3" x14ac:dyDescent="0.25">
      <c r="B60" s="3" t="s">
        <v>43</v>
      </c>
      <c r="C60" s="4" t="s">
        <v>46</v>
      </c>
    </row>
    <row r="61" spans="2:3" x14ac:dyDescent="0.25">
      <c r="B61" s="3" t="s">
        <v>51</v>
      </c>
      <c r="C61" s="4" t="s">
        <v>46</v>
      </c>
    </row>
    <row r="62" spans="2:3" x14ac:dyDescent="0.25">
      <c r="B62" s="3" t="s">
        <v>48</v>
      </c>
      <c r="C62" s="4" t="s">
        <v>46</v>
      </c>
    </row>
    <row r="63" spans="2:3" x14ac:dyDescent="0.25">
      <c r="B63" s="3" t="s">
        <v>49</v>
      </c>
      <c r="C63" s="4" t="s">
        <v>46</v>
      </c>
    </row>
    <row r="64" spans="2:3" x14ac:dyDescent="0.25">
      <c r="B64" s="3" t="s">
        <v>40</v>
      </c>
      <c r="C64" s="4" t="s">
        <v>46</v>
      </c>
    </row>
    <row r="65" spans="2:8" x14ac:dyDescent="0.25">
      <c r="B65" s="3" t="s">
        <v>98</v>
      </c>
      <c r="C65" s="4" t="s">
        <v>75</v>
      </c>
    </row>
    <row r="66" spans="2:8" x14ac:dyDescent="0.25">
      <c r="B66" s="3" t="s">
        <v>61</v>
      </c>
      <c r="C66" s="4" t="s">
        <v>75</v>
      </c>
      <c r="E66" s="9"/>
      <c r="F66" s="9"/>
      <c r="H66" s="9"/>
    </row>
    <row r="67" spans="2:8" x14ac:dyDescent="0.25">
      <c r="B67" s="3" t="s">
        <v>99</v>
      </c>
      <c r="C67" s="4" t="s">
        <v>75</v>
      </c>
    </row>
    <row r="68" spans="2:8" x14ac:dyDescent="0.25">
      <c r="B68" s="3" t="s">
        <v>97</v>
      </c>
      <c r="C68" s="4" t="s">
        <v>75</v>
      </c>
    </row>
    <row r="69" spans="2:8" x14ac:dyDescent="0.25">
      <c r="B69" s="3" t="s">
        <v>57</v>
      </c>
      <c r="C69" s="4" t="s">
        <v>75</v>
      </c>
    </row>
    <row r="70" spans="2:8" x14ac:dyDescent="0.25">
      <c r="B70" s="3" t="s">
        <v>34</v>
      </c>
      <c r="C70" s="4" t="s">
        <v>80</v>
      </c>
    </row>
    <row r="71" spans="2:8" x14ac:dyDescent="0.25">
      <c r="B71" s="3" t="s">
        <v>240</v>
      </c>
      <c r="C71" s="4" t="s">
        <v>81</v>
      </c>
    </row>
    <row r="72" spans="2:8" x14ac:dyDescent="0.25">
      <c r="B72" s="3" t="s">
        <v>241</v>
      </c>
      <c r="C72" s="4" t="s">
        <v>75</v>
      </c>
    </row>
    <row r="73" spans="2:8" x14ac:dyDescent="0.25">
      <c r="B73" s="3" t="s">
        <v>243</v>
      </c>
      <c r="C73" s="4" t="s">
        <v>75</v>
      </c>
    </row>
    <row r="74" spans="2:8" x14ac:dyDescent="0.25">
      <c r="B74" s="3" t="s">
        <v>244</v>
      </c>
      <c r="C74" s="4" t="s">
        <v>86</v>
      </c>
    </row>
    <row r="75" spans="2:8" x14ac:dyDescent="0.25">
      <c r="B75" s="3" t="s">
        <v>245</v>
      </c>
      <c r="C75" s="4" t="s">
        <v>81</v>
      </c>
    </row>
    <row r="76" spans="2:8" x14ac:dyDescent="0.25">
      <c r="B76" s="3" t="s">
        <v>247</v>
      </c>
      <c r="C76" s="4" t="s">
        <v>75</v>
      </c>
    </row>
    <row r="77" spans="2:8" x14ac:dyDescent="0.25">
      <c r="B77" s="3" t="s">
        <v>248</v>
      </c>
      <c r="C77" s="4" t="s">
        <v>75</v>
      </c>
    </row>
    <row r="78" spans="2:8" x14ac:dyDescent="0.25">
      <c r="B78" s="3" t="s">
        <v>249</v>
      </c>
      <c r="C78" s="4" t="s">
        <v>75</v>
      </c>
    </row>
    <row r="79" spans="2:8" x14ac:dyDescent="0.25">
      <c r="B79" s="3" t="s">
        <v>250</v>
      </c>
      <c r="C79" s="4" t="s">
        <v>75</v>
      </c>
    </row>
    <row r="80" spans="2:8" x14ac:dyDescent="0.25">
      <c r="B80" s="3" t="s">
        <v>53</v>
      </c>
      <c r="C80" s="4" t="s">
        <v>75</v>
      </c>
    </row>
    <row r="81" spans="2:3" x14ac:dyDescent="0.25">
      <c r="B81" s="3" t="s">
        <v>251</v>
      </c>
      <c r="C81" s="4" t="s">
        <v>75</v>
      </c>
    </row>
    <row r="82" spans="2:3" x14ac:dyDescent="0.25">
      <c r="B82" s="3" t="s">
        <v>252</v>
      </c>
      <c r="C82" s="4" t="s">
        <v>75</v>
      </c>
    </row>
    <row r="83" spans="2:3" x14ac:dyDescent="0.25">
      <c r="B83" s="3" t="s">
        <v>253</v>
      </c>
      <c r="C83" s="2" t="s">
        <v>75</v>
      </c>
    </row>
    <row r="84" spans="2:3" x14ac:dyDescent="0.25">
      <c r="B84" s="3" t="s">
        <v>99</v>
      </c>
      <c r="C84" s="4" t="s">
        <v>75</v>
      </c>
    </row>
    <row r="85" spans="2:3" x14ac:dyDescent="0.25">
      <c r="B85" s="3" t="s">
        <v>249</v>
      </c>
      <c r="C85" s="4" t="s">
        <v>75</v>
      </c>
    </row>
    <row r="86" spans="2:3" x14ac:dyDescent="0.25">
      <c r="B86" s="3" t="s">
        <v>252</v>
      </c>
      <c r="C86" s="4" t="s">
        <v>75</v>
      </c>
    </row>
    <row r="87" spans="2:3" x14ac:dyDescent="0.25">
      <c r="B87" s="3" t="s">
        <v>253</v>
      </c>
      <c r="C87" s="4" t="s">
        <v>75</v>
      </c>
    </row>
    <row r="88" spans="2:3" x14ac:dyDescent="0.25">
      <c r="B88" s="3" t="s">
        <v>254</v>
      </c>
      <c r="C88" s="4" t="s">
        <v>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94FC-FD8A-458F-97D5-19BD8E3D9F57}">
  <dimension ref="B2:N12"/>
  <sheetViews>
    <sheetView workbookViewId="0">
      <selection activeCell="G28" sqref="G28"/>
    </sheetView>
  </sheetViews>
  <sheetFormatPr defaultColWidth="11.42578125" defaultRowHeight="15" x14ac:dyDescent="0.25"/>
  <cols>
    <col min="1" max="1" width="4.7109375" customWidth="1"/>
    <col min="2" max="2" width="4.7109375" bestFit="1" customWidth="1"/>
    <col min="4" max="4" width="13.5703125" bestFit="1" customWidth="1"/>
  </cols>
  <sheetData>
    <row r="2" spans="2:14" x14ac:dyDescent="0.25">
      <c r="C2" s="30" t="s">
        <v>108</v>
      </c>
      <c r="D2" s="30" t="s">
        <v>242</v>
      </c>
      <c r="E2" s="30" t="s">
        <v>109</v>
      </c>
      <c r="F2" s="30" t="s">
        <v>110</v>
      </c>
      <c r="G2" s="30" t="s">
        <v>111</v>
      </c>
      <c r="H2" s="30" t="s">
        <v>112</v>
      </c>
      <c r="I2" s="30" t="s">
        <v>83</v>
      </c>
      <c r="J2" s="30" t="s">
        <v>84</v>
      </c>
      <c r="K2" s="30" t="s">
        <v>85</v>
      </c>
      <c r="L2" s="30" t="s">
        <v>90</v>
      </c>
      <c r="M2" s="30" t="s">
        <v>93</v>
      </c>
      <c r="N2" s="30" t="s">
        <v>96</v>
      </c>
    </row>
    <row r="3" spans="2:14" x14ac:dyDescent="0.25">
      <c r="B3" s="30">
        <v>2021</v>
      </c>
      <c r="C3" s="32">
        <v>65.78</v>
      </c>
      <c r="D3" s="32">
        <v>734.83</v>
      </c>
      <c r="E3" s="32">
        <v>261.58</v>
      </c>
      <c r="F3" s="32">
        <v>283.58</v>
      </c>
      <c r="G3" s="32">
        <v>234.75</v>
      </c>
      <c r="H3" s="32">
        <v>1515.06</v>
      </c>
      <c r="I3" s="32">
        <v>-111.8</v>
      </c>
      <c r="J3" s="32">
        <v>1388.48</v>
      </c>
      <c r="K3" s="32">
        <v>943.51</v>
      </c>
      <c r="L3" s="32">
        <v>5798.75</v>
      </c>
      <c r="M3" s="32">
        <v>7123.1</v>
      </c>
      <c r="N3" s="32">
        <v>965.76</v>
      </c>
    </row>
    <row r="4" spans="2:14" x14ac:dyDescent="0.25">
      <c r="B4" s="30">
        <v>2022</v>
      </c>
      <c r="C4" s="32">
        <v>747.84</v>
      </c>
      <c r="D4" s="32">
        <v>2052.65</v>
      </c>
      <c r="E4" s="32">
        <v>3470.53</v>
      </c>
      <c r="F4" s="32">
        <v>5627.8</v>
      </c>
      <c r="G4" s="32">
        <v>5846.97</v>
      </c>
      <c r="H4" s="32">
        <v>802.34</v>
      </c>
      <c r="I4" s="32">
        <v>1187.5</v>
      </c>
      <c r="J4" s="32">
        <v>1541.72</v>
      </c>
      <c r="K4" s="32">
        <v>2244.52</v>
      </c>
      <c r="L4" s="32">
        <v>2387.06</v>
      </c>
      <c r="M4" s="32">
        <v>2947.25</v>
      </c>
      <c r="N4" s="32">
        <v>4593.28</v>
      </c>
    </row>
    <row r="5" spans="2:14" x14ac:dyDescent="0.25">
      <c r="B5" s="30">
        <v>2023</v>
      </c>
      <c r="C5" s="32">
        <v>3781.76</v>
      </c>
      <c r="D5" s="32">
        <v>2885.78</v>
      </c>
      <c r="E5" s="32">
        <v>1738.12</v>
      </c>
      <c r="F5" s="32">
        <v>2171.69</v>
      </c>
      <c r="G5" s="32">
        <v>3775.3</v>
      </c>
      <c r="H5" s="32">
        <v>3644.49</v>
      </c>
      <c r="I5" s="32">
        <v>0</v>
      </c>
      <c r="J5" s="32">
        <v>8006.93</v>
      </c>
      <c r="K5" s="32">
        <v>7648.48</v>
      </c>
      <c r="L5" s="32">
        <v>7311.46</v>
      </c>
      <c r="M5" s="32">
        <v>8512.0499999999993</v>
      </c>
      <c r="N5" s="32">
        <v>8359.14</v>
      </c>
    </row>
    <row r="6" spans="2:14" x14ac:dyDescent="0.25">
      <c r="B6" s="30">
        <v>2024</v>
      </c>
      <c r="C6" s="32">
        <v>8451.76</v>
      </c>
      <c r="D6" s="32">
        <v>7291.91</v>
      </c>
      <c r="E6" s="32">
        <v>4969.7</v>
      </c>
      <c r="F6" s="32">
        <v>5155.96</v>
      </c>
      <c r="G6" s="32">
        <v>7209.57</v>
      </c>
      <c r="H6" s="32">
        <v>7367.4</v>
      </c>
      <c r="I6" s="32">
        <v>0</v>
      </c>
      <c r="J6" s="32">
        <v>0</v>
      </c>
      <c r="K6" s="32">
        <v>0</v>
      </c>
      <c r="L6" s="32">
        <v>0</v>
      </c>
      <c r="M6" s="32">
        <v>0</v>
      </c>
      <c r="N6" s="32">
        <v>0</v>
      </c>
    </row>
    <row r="8" spans="2:14" x14ac:dyDescent="0.25">
      <c r="C8" s="30" t="s">
        <v>108</v>
      </c>
      <c r="D8" s="30" t="s">
        <v>242</v>
      </c>
      <c r="E8" s="30" t="s">
        <v>109</v>
      </c>
      <c r="F8" s="30" t="s">
        <v>110</v>
      </c>
      <c r="G8" s="30" t="s">
        <v>111</v>
      </c>
      <c r="H8" s="30" t="s">
        <v>112</v>
      </c>
      <c r="I8" s="30" t="s">
        <v>83</v>
      </c>
      <c r="J8" s="30" t="s">
        <v>84</v>
      </c>
      <c r="K8" s="30" t="s">
        <v>85</v>
      </c>
      <c r="L8" s="30" t="s">
        <v>90</v>
      </c>
      <c r="M8" s="30" t="s">
        <v>93</v>
      </c>
      <c r="N8" s="30" t="s">
        <v>96</v>
      </c>
    </row>
    <row r="9" spans="2:14" x14ac:dyDescent="0.25">
      <c r="B9" s="30">
        <v>2021</v>
      </c>
      <c r="C9" s="31">
        <v>0</v>
      </c>
      <c r="D9" s="31">
        <f>D3-C3</f>
        <v>669.05000000000007</v>
      </c>
      <c r="E9" s="31">
        <f t="shared" ref="E9:N9" si="0">E3-D3</f>
        <v>-473.25000000000006</v>
      </c>
      <c r="F9" s="31">
        <f t="shared" si="0"/>
        <v>22</v>
      </c>
      <c r="G9" s="31">
        <f t="shared" si="0"/>
        <v>-48.829999999999984</v>
      </c>
      <c r="H9" s="31">
        <f t="shared" si="0"/>
        <v>1280.31</v>
      </c>
      <c r="I9" s="31">
        <f t="shared" si="0"/>
        <v>-1626.86</v>
      </c>
      <c r="J9" s="31">
        <f t="shared" si="0"/>
        <v>1500.28</v>
      </c>
      <c r="K9" s="31">
        <f t="shared" si="0"/>
        <v>-444.97</v>
      </c>
      <c r="L9" s="31">
        <f t="shared" si="0"/>
        <v>4855.24</v>
      </c>
      <c r="M9" s="31">
        <f t="shared" si="0"/>
        <v>1324.3500000000004</v>
      </c>
      <c r="N9" s="31">
        <f t="shared" si="0"/>
        <v>-6157.34</v>
      </c>
    </row>
    <row r="10" spans="2:14" x14ac:dyDescent="0.25">
      <c r="B10" s="30">
        <v>2022</v>
      </c>
      <c r="C10" s="31">
        <f>C4-N3</f>
        <v>-217.91999999999996</v>
      </c>
      <c r="D10" s="31">
        <f>D4-C4</f>
        <v>1304.81</v>
      </c>
      <c r="E10" s="31">
        <f t="shared" ref="E10:N10" si="1">E4-D4</f>
        <v>1417.88</v>
      </c>
      <c r="F10" s="31">
        <f t="shared" si="1"/>
        <v>2157.27</v>
      </c>
      <c r="G10" s="31">
        <f t="shared" si="1"/>
        <v>219.17000000000007</v>
      </c>
      <c r="H10" s="31">
        <f t="shared" si="1"/>
        <v>-5044.63</v>
      </c>
      <c r="I10" s="31">
        <f t="shared" si="1"/>
        <v>385.15999999999997</v>
      </c>
      <c r="J10" s="31">
        <f t="shared" si="1"/>
        <v>354.22</v>
      </c>
      <c r="K10" s="31">
        <f t="shared" si="1"/>
        <v>702.8</v>
      </c>
      <c r="L10" s="31">
        <f t="shared" si="1"/>
        <v>142.53999999999996</v>
      </c>
      <c r="M10" s="31">
        <f t="shared" si="1"/>
        <v>560.19000000000005</v>
      </c>
      <c r="N10" s="31">
        <f t="shared" si="1"/>
        <v>1646.0299999999997</v>
      </c>
    </row>
    <row r="11" spans="2:14" x14ac:dyDescent="0.25">
      <c r="B11" s="30">
        <v>2023</v>
      </c>
      <c r="C11" s="31">
        <f>N4-C5</f>
        <v>811.51999999999953</v>
      </c>
      <c r="D11" s="31">
        <f>D5-C5</f>
        <v>-895.98</v>
      </c>
      <c r="E11" s="31">
        <f t="shared" ref="E11:N11" si="2">E5-D5</f>
        <v>-1147.6600000000003</v>
      </c>
      <c r="F11" s="31">
        <f t="shared" si="2"/>
        <v>433.57000000000016</v>
      </c>
      <c r="G11" s="31">
        <f t="shared" si="2"/>
        <v>1603.6100000000001</v>
      </c>
      <c r="H11" s="31">
        <f t="shared" si="2"/>
        <v>-130.8100000000004</v>
      </c>
      <c r="I11" s="31">
        <v>0</v>
      </c>
      <c r="J11" s="31">
        <f>J5-H5</f>
        <v>4362.4400000000005</v>
      </c>
      <c r="K11" s="31">
        <f t="shared" si="2"/>
        <v>-358.45000000000073</v>
      </c>
      <c r="L11" s="31">
        <f t="shared" si="2"/>
        <v>-337.01999999999953</v>
      </c>
      <c r="M11" s="31">
        <f t="shared" si="2"/>
        <v>1200.5899999999992</v>
      </c>
      <c r="N11" s="31">
        <f t="shared" si="2"/>
        <v>-152.90999999999985</v>
      </c>
    </row>
    <row r="12" spans="2:14" x14ac:dyDescent="0.25">
      <c r="B12" s="30">
        <v>2024</v>
      </c>
      <c r="C12" s="31">
        <f>C6-N5</f>
        <v>92.6200000000008</v>
      </c>
      <c r="D12" s="31">
        <f>D6-C6</f>
        <v>-1159.8500000000004</v>
      </c>
      <c r="E12" s="31">
        <f t="shared" ref="E12:N12" si="3">E6-D6</f>
        <v>-2322.21</v>
      </c>
      <c r="F12" s="31">
        <f t="shared" si="3"/>
        <v>186.26000000000022</v>
      </c>
      <c r="G12" s="31">
        <f t="shared" si="3"/>
        <v>2053.6099999999997</v>
      </c>
      <c r="H12" s="31">
        <f t="shared" si="3"/>
        <v>157.82999999999993</v>
      </c>
      <c r="I12" s="31">
        <f t="shared" si="3"/>
        <v>-7367.4</v>
      </c>
      <c r="J12" s="31">
        <f t="shared" si="3"/>
        <v>0</v>
      </c>
      <c r="K12" s="31">
        <f t="shared" si="3"/>
        <v>0</v>
      </c>
      <c r="L12" s="31">
        <f t="shared" si="3"/>
        <v>0</v>
      </c>
      <c r="M12" s="31">
        <f t="shared" si="3"/>
        <v>0</v>
      </c>
      <c r="N12" s="31">
        <f t="shared" si="3"/>
        <v>0</v>
      </c>
    </row>
  </sheetData>
  <phoneticPr fontId="6" type="noConversion"/>
  <conditionalFormatting sqref="C9:N12">
    <cfRule type="cellIs" dxfId="1" priority="1" operator="lessThan">
      <formula>0</formula>
    </cfRule>
    <cfRule type="cellIs" dxfId="0" priority="2" operator="greater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1929E-CD39-4055-BD87-22CF90031AF5}">
  <dimension ref="G1:M19"/>
  <sheetViews>
    <sheetView showGridLines="0" zoomScale="130" zoomScaleNormal="130" workbookViewId="0">
      <selection activeCell="V16" sqref="V16"/>
    </sheetView>
  </sheetViews>
  <sheetFormatPr defaultColWidth="10.7109375" defaultRowHeight="15" x14ac:dyDescent="0.25"/>
  <cols>
    <col min="1" max="1" width="2.5703125" customWidth="1"/>
    <col min="7" max="7" width="15" bestFit="1" customWidth="1"/>
    <col min="8" max="8" width="12.85546875" bestFit="1" customWidth="1"/>
    <col min="9" max="9" width="15.28515625" bestFit="1" customWidth="1"/>
    <col min="10" max="10" width="4" customWidth="1"/>
    <col min="11" max="11" width="19.140625" bestFit="1" customWidth="1"/>
    <col min="12" max="12" width="12.85546875" bestFit="1" customWidth="1"/>
    <col min="13" max="13" width="15.28515625" bestFit="1" customWidth="1"/>
    <col min="14" max="14" width="9.85546875" customWidth="1"/>
    <col min="15" max="15" width="4.140625" customWidth="1"/>
    <col min="16" max="16" width="7.7109375" customWidth="1"/>
    <col min="17" max="17" width="22.85546875" customWidth="1"/>
  </cols>
  <sheetData>
    <row r="1" spans="7:13" ht="10.5" customHeight="1" x14ac:dyDescent="0.25"/>
    <row r="6" spans="7:13" x14ac:dyDescent="0.25">
      <c r="G6" s="10" t="s">
        <v>87</v>
      </c>
      <c r="H6" s="10" t="s">
        <v>88</v>
      </c>
      <c r="I6" s="10" t="s">
        <v>89</v>
      </c>
      <c r="J6" s="10"/>
      <c r="K6" s="10" t="s">
        <v>4</v>
      </c>
      <c r="L6" s="10" t="s">
        <v>88</v>
      </c>
      <c r="M6" s="10" t="s">
        <v>89</v>
      </c>
    </row>
    <row r="7" spans="7:13" x14ac:dyDescent="0.25">
      <c r="G7" s="10" t="e">
        <f>#REF!</f>
        <v>#REF!</v>
      </c>
      <c r="H7" s="12" t="e">
        <f>#REF!</f>
        <v>#REF!</v>
      </c>
      <c r="I7" s="11" t="e">
        <f>REPT("|",H7/MAX(H7:H12)*100)</f>
        <v>#REF!</v>
      </c>
      <c r="J7" s="11"/>
      <c r="K7" s="10" t="e">
        <f>#REF!</f>
        <v>#REF!</v>
      </c>
      <c r="L7" s="12" t="e">
        <f>#REF!</f>
        <v>#REF!</v>
      </c>
      <c r="M7" s="11" t="e">
        <f>REPT("|",L7/MAX(L7:L19)*100)</f>
        <v>#REF!</v>
      </c>
    </row>
    <row r="8" spans="7:13" x14ac:dyDescent="0.25">
      <c r="G8" s="10" t="e">
        <f>#REF!</f>
        <v>#REF!</v>
      </c>
      <c r="H8" s="12" t="e">
        <f>#REF!</f>
        <v>#REF!</v>
      </c>
      <c r="I8" s="11" t="e">
        <f>REPT("|",H8/MAX(H7:H12)*100)</f>
        <v>#REF!</v>
      </c>
      <c r="J8" s="11"/>
      <c r="K8" s="10" t="e">
        <f>#REF!</f>
        <v>#REF!</v>
      </c>
      <c r="L8" s="12" t="e">
        <f>#REF!</f>
        <v>#REF!</v>
      </c>
      <c r="M8" s="11" t="e">
        <f>REPT("|",L8/MAX(L7:L19)*100)</f>
        <v>#REF!</v>
      </c>
    </row>
    <row r="9" spans="7:13" x14ac:dyDescent="0.25">
      <c r="G9" s="10" t="e">
        <f>#REF!</f>
        <v>#REF!</v>
      </c>
      <c r="H9" s="12" t="e">
        <f>#REF!</f>
        <v>#REF!</v>
      </c>
      <c r="I9" s="11" t="e">
        <f>REPT("|",H9/MAX(H7:H12)*100)</f>
        <v>#REF!</v>
      </c>
      <c r="J9" s="11"/>
      <c r="K9" s="10" t="e">
        <f>#REF!</f>
        <v>#REF!</v>
      </c>
      <c r="L9" s="12" t="e">
        <f>#REF!</f>
        <v>#REF!</v>
      </c>
      <c r="M9" s="11" t="e">
        <f>REPT("|",L9/MAX(L7:L19)*100)</f>
        <v>#REF!</v>
      </c>
    </row>
    <row r="10" spans="7:13" x14ac:dyDescent="0.25">
      <c r="G10" s="10" t="e">
        <f>#REF!</f>
        <v>#REF!</v>
      </c>
      <c r="H10" s="12" t="e">
        <f>#REF!</f>
        <v>#REF!</v>
      </c>
      <c r="I10" s="11" t="e">
        <f>REPT("|",H10/MAX(H7:H12)*100)</f>
        <v>#REF!</v>
      </c>
      <c r="J10" s="11"/>
      <c r="K10" s="10" t="e">
        <f>#REF!</f>
        <v>#REF!</v>
      </c>
      <c r="L10" s="12" t="e">
        <f>#REF!</f>
        <v>#REF!</v>
      </c>
      <c r="M10" s="11" t="e">
        <f>REPT("|",L10/MAX(L7:L19)*100)</f>
        <v>#REF!</v>
      </c>
    </row>
    <row r="11" spans="7:13" x14ac:dyDescent="0.25">
      <c r="G11" s="10" t="e">
        <f>#REF!</f>
        <v>#REF!</v>
      </c>
      <c r="H11" s="12" t="e">
        <f>#REF!</f>
        <v>#REF!</v>
      </c>
      <c r="I11" s="11" t="e">
        <f>REPT("|",H11/MAX(H7:H12)*100)</f>
        <v>#REF!</v>
      </c>
      <c r="J11" s="11"/>
      <c r="K11" s="10" t="e">
        <f>#REF!</f>
        <v>#REF!</v>
      </c>
      <c r="L11" s="12" t="e">
        <f>#REF!</f>
        <v>#REF!</v>
      </c>
      <c r="M11" s="11" t="e">
        <f>REPT("|",L11/MAX(L7:L19)*100)</f>
        <v>#REF!</v>
      </c>
    </row>
    <row r="12" spans="7:13" x14ac:dyDescent="0.25">
      <c r="G12" s="10" t="e">
        <f>#REF!</f>
        <v>#REF!</v>
      </c>
      <c r="H12" s="12" t="e">
        <f>#REF!</f>
        <v>#REF!</v>
      </c>
      <c r="I12" s="11" t="e">
        <f>REPT("|",H12/MAX(H7:H12)*100)</f>
        <v>#REF!</v>
      </c>
      <c r="J12" s="11"/>
      <c r="K12" s="10" t="e">
        <f>#REF!</f>
        <v>#REF!</v>
      </c>
      <c r="L12" s="12" t="e">
        <f>#REF!</f>
        <v>#REF!</v>
      </c>
      <c r="M12" s="11" t="e">
        <f>REPT("|",L12/MAX(L7:L19)*100)</f>
        <v>#REF!</v>
      </c>
    </row>
    <row r="13" spans="7:13" x14ac:dyDescent="0.25">
      <c r="G13" s="11"/>
      <c r="H13" s="11"/>
      <c r="I13" s="11"/>
      <c r="J13" s="11"/>
      <c r="K13" s="10" t="e">
        <f>#REF!</f>
        <v>#REF!</v>
      </c>
      <c r="L13" s="12" t="e">
        <f>#REF!</f>
        <v>#REF!</v>
      </c>
      <c r="M13" s="11" t="e">
        <f>REPT("|",L13/MAX(L7:L19)*100)</f>
        <v>#REF!</v>
      </c>
    </row>
    <row r="14" spans="7:13" x14ac:dyDescent="0.25">
      <c r="G14" s="10" t="s">
        <v>3</v>
      </c>
      <c r="H14" s="10" t="s">
        <v>88</v>
      </c>
      <c r="I14" s="10" t="s">
        <v>89</v>
      </c>
      <c r="J14" s="11"/>
      <c r="K14" s="10" t="e">
        <f>#REF!</f>
        <v>#REF!</v>
      </c>
      <c r="L14" s="12" t="e">
        <f>#REF!</f>
        <v>#REF!</v>
      </c>
      <c r="M14" s="11" t="e">
        <f>REPT("|",L14/MAX(L7:L19)*100)</f>
        <v>#REF!</v>
      </c>
    </row>
    <row r="15" spans="7:13" x14ac:dyDescent="0.25">
      <c r="G15" s="10" t="e">
        <f>#REF!</f>
        <v>#REF!</v>
      </c>
      <c r="H15" s="12" t="e">
        <f>#REF!</f>
        <v>#REF!</v>
      </c>
      <c r="I15" s="11" t="e">
        <f>REPT("|",H15/MAX(H15:H19)*100)</f>
        <v>#REF!</v>
      </c>
      <c r="J15" s="11"/>
      <c r="K15" s="10" t="e">
        <f>#REF!</f>
        <v>#REF!</v>
      </c>
      <c r="L15" s="12" t="e">
        <f>#REF!</f>
        <v>#REF!</v>
      </c>
      <c r="M15" s="11" t="e">
        <f>REPT("|",L15/MAX(L7:L19)*100)</f>
        <v>#REF!</v>
      </c>
    </row>
    <row r="16" spans="7:13" x14ac:dyDescent="0.25">
      <c r="G16" s="10" t="e">
        <f>#REF!</f>
        <v>#REF!</v>
      </c>
      <c r="H16" s="12" t="e">
        <f>#REF!</f>
        <v>#REF!</v>
      </c>
      <c r="I16" s="11" t="e">
        <f>REPT("|",H16/MAX(H15:H19)*100)</f>
        <v>#REF!</v>
      </c>
      <c r="J16" s="11"/>
      <c r="K16" s="10" t="e">
        <f>#REF!</f>
        <v>#REF!</v>
      </c>
      <c r="L16" s="12" t="e">
        <f>#REF!</f>
        <v>#REF!</v>
      </c>
      <c r="M16" s="11" t="e">
        <f>REPT("|",L16/MAX(L7:L19)*100)</f>
        <v>#REF!</v>
      </c>
    </row>
    <row r="17" spans="7:13" x14ac:dyDescent="0.25">
      <c r="G17" s="10" t="e">
        <f>#REF!</f>
        <v>#REF!</v>
      </c>
      <c r="H17" s="12" t="e">
        <f>#REF!</f>
        <v>#REF!</v>
      </c>
      <c r="I17" s="11" t="e">
        <f>REPT("|",H17/MAX(H15:H19)*100)</f>
        <v>#REF!</v>
      </c>
      <c r="J17" s="11"/>
      <c r="K17" s="10" t="e">
        <f>#REF!</f>
        <v>#REF!</v>
      </c>
      <c r="L17" s="12" t="e">
        <f>#REF!</f>
        <v>#REF!</v>
      </c>
      <c r="M17" s="11" t="e">
        <f>REPT("|",L17/MAX(L7:L19)*100)</f>
        <v>#REF!</v>
      </c>
    </row>
    <row r="18" spans="7:13" x14ac:dyDescent="0.25">
      <c r="G18" s="10" t="e">
        <f>#REF!</f>
        <v>#REF!</v>
      </c>
      <c r="H18" s="12" t="e">
        <f>#REF!</f>
        <v>#REF!</v>
      </c>
      <c r="I18" s="11" t="e">
        <f>REPT("|",H18/MAX(H15:H19)*100)</f>
        <v>#REF!</v>
      </c>
      <c r="J18" s="11"/>
      <c r="K18" s="10" t="e">
        <f>#REF!</f>
        <v>#REF!</v>
      </c>
      <c r="L18" s="12" t="e">
        <f>#REF!</f>
        <v>#REF!</v>
      </c>
      <c r="M18" s="11" t="e">
        <f>REPT("|",L18/MAX(L7:L19)*100)</f>
        <v>#REF!</v>
      </c>
    </row>
    <row r="19" spans="7:13" x14ac:dyDescent="0.25">
      <c r="G19" s="10" t="e">
        <f>#REF!</f>
        <v>#REF!</v>
      </c>
      <c r="H19" s="12" t="e">
        <f>#REF!</f>
        <v>#REF!</v>
      </c>
      <c r="I19" s="11" t="e">
        <f>REPT("|",H19/MAX(H15:H19)*100)</f>
        <v>#REF!</v>
      </c>
      <c r="J19" s="10"/>
      <c r="K19" s="10" t="e">
        <f>#REF!</f>
        <v>#REF!</v>
      </c>
      <c r="L19" s="12" t="e">
        <f>#REF!</f>
        <v>#REF!</v>
      </c>
      <c r="M19" s="11" t="e">
        <f>REPT("|",L19/MAX(L7:L19)*100)</f>
        <v>#REF!</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CB602-996C-4856-8DC1-7383B2B12AE4}">
  <dimension ref="C3:K146"/>
  <sheetViews>
    <sheetView workbookViewId="0"/>
  </sheetViews>
  <sheetFormatPr defaultColWidth="11.42578125" defaultRowHeight="15" x14ac:dyDescent="0.25"/>
  <cols>
    <col min="3" max="3" width="14.42578125" bestFit="1" customWidth="1"/>
    <col min="4" max="4" width="23.5703125" bestFit="1" customWidth="1"/>
    <col min="5" max="5" width="12.7109375" bestFit="1" customWidth="1"/>
    <col min="6" max="7" width="12" customWidth="1"/>
    <col min="10" max="10" width="17.5703125" bestFit="1" customWidth="1"/>
    <col min="11" max="11" width="16.28515625" bestFit="1" customWidth="1"/>
    <col min="12" max="20" width="22.42578125" bestFit="1" customWidth="1"/>
    <col min="21" max="21" width="12.5703125" bestFit="1" customWidth="1"/>
  </cols>
  <sheetData>
    <row r="3" spans="3:11" x14ac:dyDescent="0.25">
      <c r="C3" s="25" t="s">
        <v>0</v>
      </c>
      <c r="D3" s="26" t="s">
        <v>1</v>
      </c>
      <c r="E3" s="27" t="s">
        <v>2</v>
      </c>
      <c r="F3" s="28" t="s">
        <v>227</v>
      </c>
      <c r="G3" s="29" t="s">
        <v>228</v>
      </c>
      <c r="J3" s="7" t="s">
        <v>91</v>
      </c>
      <c r="K3" t="s">
        <v>82</v>
      </c>
    </row>
    <row r="4" spans="3:11" x14ac:dyDescent="0.25">
      <c r="C4" s="16">
        <v>45232</v>
      </c>
      <c r="D4" s="17" t="s">
        <v>190</v>
      </c>
      <c r="E4" s="18">
        <v>317.70999999999998</v>
      </c>
      <c r="F4" s="19" t="s">
        <v>97</v>
      </c>
      <c r="G4" s="20" t="s">
        <v>231</v>
      </c>
      <c r="J4" s="1" t="s">
        <v>231</v>
      </c>
      <c r="K4">
        <v>977.62</v>
      </c>
    </row>
    <row r="5" spans="3:11" x14ac:dyDescent="0.25">
      <c r="C5" s="16">
        <v>45287</v>
      </c>
      <c r="D5" s="17" t="s">
        <v>195</v>
      </c>
      <c r="E5" s="18">
        <v>180.54</v>
      </c>
      <c r="F5" s="19" t="s">
        <v>97</v>
      </c>
      <c r="G5" s="20" t="s">
        <v>231</v>
      </c>
      <c r="J5" s="1" t="s">
        <v>234</v>
      </c>
      <c r="K5">
        <v>1170.6600000000001</v>
      </c>
    </row>
    <row r="6" spans="3:11" x14ac:dyDescent="0.25">
      <c r="C6" s="16">
        <v>45287</v>
      </c>
      <c r="D6" s="17" t="s">
        <v>193</v>
      </c>
      <c r="E6" s="18">
        <v>142.29</v>
      </c>
      <c r="F6" s="19" t="s">
        <v>97</v>
      </c>
      <c r="G6" s="20" t="s">
        <v>231</v>
      </c>
      <c r="J6" s="1" t="s">
        <v>235</v>
      </c>
      <c r="K6">
        <v>18.940000000000001</v>
      </c>
    </row>
    <row r="7" spans="3:11" x14ac:dyDescent="0.25">
      <c r="C7" s="16">
        <v>45287</v>
      </c>
      <c r="D7" s="17" t="s">
        <v>194</v>
      </c>
      <c r="E7" s="18">
        <v>114.19</v>
      </c>
      <c r="F7" s="19" t="s">
        <v>97</v>
      </c>
      <c r="G7" s="20" t="s">
        <v>231</v>
      </c>
      <c r="J7" s="1" t="s">
        <v>230</v>
      </c>
      <c r="K7">
        <v>849.71</v>
      </c>
    </row>
    <row r="8" spans="3:11" x14ac:dyDescent="0.25">
      <c r="C8" s="16">
        <v>45288</v>
      </c>
      <c r="D8" s="17" t="s">
        <v>198</v>
      </c>
      <c r="E8" s="18">
        <v>77</v>
      </c>
      <c r="F8" s="19" t="s">
        <v>97</v>
      </c>
      <c r="G8" s="20" t="s">
        <v>231</v>
      </c>
      <c r="J8" s="1" t="s">
        <v>229</v>
      </c>
      <c r="K8">
        <v>966.45</v>
      </c>
    </row>
    <row r="9" spans="3:11" x14ac:dyDescent="0.25">
      <c r="C9" s="16">
        <v>45288</v>
      </c>
      <c r="D9" s="17" t="s">
        <v>197</v>
      </c>
      <c r="E9" s="18">
        <v>12.72</v>
      </c>
      <c r="F9" s="19" t="s">
        <v>97</v>
      </c>
      <c r="G9" s="20" t="s">
        <v>231</v>
      </c>
      <c r="J9" s="1" t="s">
        <v>237</v>
      </c>
      <c r="K9">
        <v>5</v>
      </c>
    </row>
    <row r="10" spans="3:11" x14ac:dyDescent="0.25">
      <c r="C10" s="16">
        <v>45288</v>
      </c>
      <c r="D10" s="17" t="s">
        <v>197</v>
      </c>
      <c r="E10" s="18">
        <v>11.53</v>
      </c>
      <c r="F10" s="19" t="s">
        <v>97</v>
      </c>
      <c r="G10" s="20" t="s">
        <v>231</v>
      </c>
      <c r="J10" s="1" t="s">
        <v>236</v>
      </c>
      <c r="K10">
        <v>46.919999999999995</v>
      </c>
    </row>
    <row r="11" spans="3:11" x14ac:dyDescent="0.25">
      <c r="C11" s="16">
        <v>45297</v>
      </c>
      <c r="D11" s="17" t="s">
        <v>146</v>
      </c>
      <c r="E11" s="18">
        <v>32.96</v>
      </c>
      <c r="F11" s="19" t="s">
        <v>97</v>
      </c>
      <c r="G11" s="20" t="s">
        <v>231</v>
      </c>
      <c r="J11" s="1" t="s">
        <v>232</v>
      </c>
      <c r="K11">
        <v>556.03</v>
      </c>
    </row>
    <row r="12" spans="3:11" x14ac:dyDescent="0.25">
      <c r="C12" s="16">
        <v>45298</v>
      </c>
      <c r="D12" s="17" t="s">
        <v>146</v>
      </c>
      <c r="E12" s="18">
        <v>18.68</v>
      </c>
      <c r="F12" s="19" t="s">
        <v>97</v>
      </c>
      <c r="G12" s="20" t="s">
        <v>231</v>
      </c>
      <c r="J12" s="1" t="s">
        <v>238</v>
      </c>
      <c r="K12">
        <v>-45.980000000000004</v>
      </c>
    </row>
    <row r="13" spans="3:11" x14ac:dyDescent="0.25">
      <c r="C13" s="16">
        <v>45303</v>
      </c>
      <c r="D13" s="17" t="s">
        <v>189</v>
      </c>
      <c r="E13" s="18">
        <v>70</v>
      </c>
      <c r="F13" s="19" t="s">
        <v>97</v>
      </c>
      <c r="G13" s="20" t="s">
        <v>231</v>
      </c>
      <c r="J13" s="1" t="s">
        <v>49</v>
      </c>
      <c r="K13">
        <v>130.63999999999999</v>
      </c>
    </row>
    <row r="14" spans="3:11" x14ac:dyDescent="0.25">
      <c r="C14" s="16">
        <v>45289</v>
      </c>
      <c r="D14" s="17" t="s">
        <v>153</v>
      </c>
      <c r="E14" s="18">
        <v>9.7899999999999991</v>
      </c>
      <c r="F14" s="19" t="s">
        <v>97</v>
      </c>
      <c r="G14" s="20" t="s">
        <v>234</v>
      </c>
      <c r="J14" s="1" t="s">
        <v>233</v>
      </c>
      <c r="K14">
        <v>188.84999999999997</v>
      </c>
    </row>
    <row r="15" spans="3:11" x14ac:dyDescent="0.25">
      <c r="C15" s="16">
        <v>45289</v>
      </c>
      <c r="D15" s="17" t="s">
        <v>199</v>
      </c>
      <c r="E15" s="18">
        <v>1.1100000000000001</v>
      </c>
      <c r="F15" s="19" t="s">
        <v>97</v>
      </c>
      <c r="G15" s="20" t="s">
        <v>234</v>
      </c>
      <c r="J15" s="1" t="s">
        <v>92</v>
      </c>
      <c r="K15">
        <v>4864.8400000000011</v>
      </c>
    </row>
    <row r="16" spans="3:11" x14ac:dyDescent="0.25">
      <c r="C16" s="16">
        <v>45290</v>
      </c>
      <c r="D16" s="17" t="s">
        <v>204</v>
      </c>
      <c r="E16" s="18">
        <v>36.880000000000003</v>
      </c>
      <c r="F16" s="19" t="s">
        <v>97</v>
      </c>
      <c r="G16" s="20" t="s">
        <v>234</v>
      </c>
    </row>
    <row r="17" spans="3:11" x14ac:dyDescent="0.25">
      <c r="C17" s="16">
        <v>45290</v>
      </c>
      <c r="D17" s="17" t="s">
        <v>205</v>
      </c>
      <c r="E17" s="18">
        <v>28.99</v>
      </c>
      <c r="F17" s="19" t="s">
        <v>97</v>
      </c>
      <c r="G17" s="20" t="s">
        <v>234</v>
      </c>
    </row>
    <row r="18" spans="3:11" x14ac:dyDescent="0.25">
      <c r="C18" s="16">
        <v>45290</v>
      </c>
      <c r="D18" s="17" t="s">
        <v>212</v>
      </c>
      <c r="E18" s="18">
        <v>22.28</v>
      </c>
      <c r="F18" s="19" t="s">
        <v>97</v>
      </c>
      <c r="G18" s="20" t="s">
        <v>234</v>
      </c>
      <c r="J18" t="s">
        <v>239</v>
      </c>
      <c r="K18" t="s">
        <v>2</v>
      </c>
    </row>
    <row r="19" spans="3:11" x14ac:dyDescent="0.25">
      <c r="C19" s="16">
        <v>45290</v>
      </c>
      <c r="D19" s="17" t="s">
        <v>203</v>
      </c>
      <c r="E19" s="18">
        <v>14.82</v>
      </c>
      <c r="F19" s="19" t="s">
        <v>97</v>
      </c>
      <c r="G19" s="20" t="s">
        <v>234</v>
      </c>
      <c r="J19" t="s">
        <v>234</v>
      </c>
      <c r="K19">
        <v>1170.6600000000001</v>
      </c>
    </row>
    <row r="20" spans="3:11" x14ac:dyDescent="0.25">
      <c r="C20" s="16">
        <v>45290</v>
      </c>
      <c r="D20" s="17" t="s">
        <v>208</v>
      </c>
      <c r="E20" s="18">
        <v>12.48</v>
      </c>
      <c r="F20" s="19" t="s">
        <v>97</v>
      </c>
      <c r="G20" s="20" t="s">
        <v>234</v>
      </c>
      <c r="J20" t="s">
        <v>231</v>
      </c>
      <c r="K20">
        <v>977.62</v>
      </c>
    </row>
    <row r="21" spans="3:11" x14ac:dyDescent="0.25">
      <c r="C21" s="16">
        <v>45290</v>
      </c>
      <c r="D21" s="17" t="s">
        <v>210</v>
      </c>
      <c r="E21" s="18">
        <v>12.37</v>
      </c>
      <c r="F21" s="19" t="s">
        <v>97</v>
      </c>
      <c r="G21" s="20" t="s">
        <v>234</v>
      </c>
      <c r="J21" t="s">
        <v>229</v>
      </c>
      <c r="K21">
        <v>966.45</v>
      </c>
    </row>
    <row r="22" spans="3:11" x14ac:dyDescent="0.25">
      <c r="C22" s="16">
        <v>45290</v>
      </c>
      <c r="D22" s="17" t="s">
        <v>211</v>
      </c>
      <c r="E22" s="18">
        <v>5.01</v>
      </c>
      <c r="F22" s="19" t="s">
        <v>97</v>
      </c>
      <c r="G22" s="20" t="s">
        <v>234</v>
      </c>
      <c r="J22" t="s">
        <v>230</v>
      </c>
      <c r="K22">
        <v>849.71</v>
      </c>
    </row>
    <row r="23" spans="3:11" x14ac:dyDescent="0.25">
      <c r="C23" s="16">
        <v>45290</v>
      </c>
      <c r="D23" s="17" t="s">
        <v>209</v>
      </c>
      <c r="E23" s="18">
        <v>3.34</v>
      </c>
      <c r="F23" s="19" t="s">
        <v>97</v>
      </c>
      <c r="G23" s="20" t="s">
        <v>234</v>
      </c>
      <c r="J23" t="s">
        <v>232</v>
      </c>
      <c r="K23">
        <v>556.03</v>
      </c>
    </row>
    <row r="24" spans="3:11" x14ac:dyDescent="0.25">
      <c r="C24" s="16">
        <v>45291</v>
      </c>
      <c r="D24" s="17" t="s">
        <v>213</v>
      </c>
      <c r="E24" s="18">
        <v>30.82</v>
      </c>
      <c r="F24" s="19" t="s">
        <v>97</v>
      </c>
      <c r="G24" s="20" t="s">
        <v>234</v>
      </c>
      <c r="J24" t="s">
        <v>233</v>
      </c>
      <c r="K24">
        <v>188.84999999999997</v>
      </c>
    </row>
    <row r="25" spans="3:11" x14ac:dyDescent="0.25">
      <c r="C25" s="16">
        <v>45291</v>
      </c>
      <c r="D25" s="17" t="s">
        <v>213</v>
      </c>
      <c r="E25" s="18">
        <v>30.13</v>
      </c>
      <c r="F25" s="19" t="s">
        <v>97</v>
      </c>
      <c r="G25" s="20" t="s">
        <v>234</v>
      </c>
      <c r="J25" t="s">
        <v>49</v>
      </c>
      <c r="K25">
        <v>130.63999999999999</v>
      </c>
    </row>
    <row r="26" spans="3:11" x14ac:dyDescent="0.25">
      <c r="C26" s="16">
        <v>45291</v>
      </c>
      <c r="D26" s="17" t="s">
        <v>218</v>
      </c>
      <c r="E26" s="18">
        <v>16.52</v>
      </c>
      <c r="F26" s="19" t="s">
        <v>97</v>
      </c>
      <c r="G26" s="20" t="s">
        <v>234</v>
      </c>
      <c r="J26" t="s">
        <v>236</v>
      </c>
      <c r="K26">
        <v>46.919999999999995</v>
      </c>
    </row>
    <row r="27" spans="3:11" x14ac:dyDescent="0.25">
      <c r="C27" s="16">
        <v>45291</v>
      </c>
      <c r="D27" s="17" t="s">
        <v>221</v>
      </c>
      <c r="E27" s="18">
        <v>13.86</v>
      </c>
      <c r="F27" s="19" t="s">
        <v>97</v>
      </c>
      <c r="G27" s="20" t="s">
        <v>234</v>
      </c>
      <c r="J27" t="s">
        <v>235</v>
      </c>
      <c r="K27">
        <v>18.940000000000001</v>
      </c>
    </row>
    <row r="28" spans="3:11" x14ac:dyDescent="0.25">
      <c r="C28" s="16">
        <v>45291</v>
      </c>
      <c r="D28" s="17" t="s">
        <v>215</v>
      </c>
      <c r="E28" s="18">
        <v>13.3</v>
      </c>
      <c r="F28" s="19" t="s">
        <v>97</v>
      </c>
      <c r="G28" s="20" t="s">
        <v>234</v>
      </c>
      <c r="J28" t="s">
        <v>237</v>
      </c>
      <c r="K28">
        <v>5</v>
      </c>
    </row>
    <row r="29" spans="3:11" x14ac:dyDescent="0.25">
      <c r="C29" s="16">
        <v>45291</v>
      </c>
      <c r="D29" s="17" t="s">
        <v>223</v>
      </c>
      <c r="E29" s="18">
        <v>12.42</v>
      </c>
      <c r="F29" s="19" t="s">
        <v>97</v>
      </c>
      <c r="G29" s="20" t="s">
        <v>234</v>
      </c>
      <c r="J29" t="s">
        <v>238</v>
      </c>
      <c r="K29">
        <v>-45.98</v>
      </c>
    </row>
    <row r="30" spans="3:11" x14ac:dyDescent="0.25">
      <c r="C30" s="16">
        <v>45291</v>
      </c>
      <c r="D30" s="17" t="s">
        <v>219</v>
      </c>
      <c r="E30" s="18">
        <v>11.64</v>
      </c>
      <c r="F30" s="19" t="s">
        <v>97</v>
      </c>
      <c r="G30" s="20" t="s">
        <v>234</v>
      </c>
      <c r="J30" t="s">
        <v>25</v>
      </c>
      <c r="K30">
        <f>SUBTOTAL(109,Tabla5[Amount])</f>
        <v>4864.8400000000011</v>
      </c>
    </row>
    <row r="31" spans="3:11" x14ac:dyDescent="0.25">
      <c r="C31" s="16">
        <v>45291</v>
      </c>
      <c r="D31" s="17" t="s">
        <v>223</v>
      </c>
      <c r="E31" s="18">
        <v>10.64</v>
      </c>
      <c r="F31" s="19" t="s">
        <v>97</v>
      </c>
      <c r="G31" s="20" t="s">
        <v>234</v>
      </c>
    </row>
    <row r="32" spans="3:11" x14ac:dyDescent="0.25">
      <c r="C32" s="16">
        <v>45291</v>
      </c>
      <c r="D32" s="17" t="s">
        <v>223</v>
      </c>
      <c r="E32" s="18">
        <v>10.64</v>
      </c>
      <c r="F32" s="19" t="s">
        <v>97</v>
      </c>
      <c r="G32" s="20" t="s">
        <v>234</v>
      </c>
    </row>
    <row r="33" spans="3:7" x14ac:dyDescent="0.25">
      <c r="C33" s="16">
        <v>45291</v>
      </c>
      <c r="D33" s="17" t="s">
        <v>216</v>
      </c>
      <c r="E33" s="18">
        <v>7.21</v>
      </c>
      <c r="F33" s="19" t="s">
        <v>97</v>
      </c>
      <c r="G33" s="20" t="s">
        <v>234</v>
      </c>
    </row>
    <row r="34" spans="3:7" x14ac:dyDescent="0.25">
      <c r="C34" s="16">
        <v>45291</v>
      </c>
      <c r="D34" s="17" t="s">
        <v>217</v>
      </c>
      <c r="E34" s="18">
        <v>5.28</v>
      </c>
      <c r="F34" s="19" t="s">
        <v>97</v>
      </c>
      <c r="G34" s="20" t="s">
        <v>234</v>
      </c>
    </row>
    <row r="35" spans="3:7" x14ac:dyDescent="0.25">
      <c r="C35" s="16">
        <v>45291</v>
      </c>
      <c r="D35" s="17" t="s">
        <v>225</v>
      </c>
      <c r="E35" s="18">
        <v>3.77</v>
      </c>
      <c r="F35" s="19" t="s">
        <v>97</v>
      </c>
      <c r="G35" s="20" t="s">
        <v>234</v>
      </c>
    </row>
    <row r="36" spans="3:7" x14ac:dyDescent="0.25">
      <c r="C36" s="16">
        <v>45292</v>
      </c>
      <c r="D36" s="17" t="s">
        <v>105</v>
      </c>
      <c r="E36" s="18">
        <v>12.3</v>
      </c>
      <c r="F36" s="19" t="s">
        <v>97</v>
      </c>
      <c r="G36" s="20" t="s">
        <v>234</v>
      </c>
    </row>
    <row r="37" spans="3:7" x14ac:dyDescent="0.25">
      <c r="C37" s="16">
        <v>45292</v>
      </c>
      <c r="D37" s="17" t="s">
        <v>105</v>
      </c>
      <c r="E37" s="18">
        <v>5.73</v>
      </c>
      <c r="F37" s="19" t="s">
        <v>97</v>
      </c>
      <c r="G37" s="20" t="s">
        <v>234</v>
      </c>
    </row>
    <row r="38" spans="3:7" x14ac:dyDescent="0.25">
      <c r="C38" s="16">
        <v>45292</v>
      </c>
      <c r="D38" s="17" t="s">
        <v>106</v>
      </c>
      <c r="E38" s="18">
        <v>2.11</v>
      </c>
      <c r="F38" s="19" t="s">
        <v>97</v>
      </c>
      <c r="G38" s="20" t="s">
        <v>234</v>
      </c>
    </row>
    <row r="39" spans="3:7" x14ac:dyDescent="0.25">
      <c r="C39" s="16">
        <v>45292</v>
      </c>
      <c r="D39" s="17" t="s">
        <v>104</v>
      </c>
      <c r="E39" s="18">
        <v>0.78</v>
      </c>
      <c r="F39" s="19" t="s">
        <v>97</v>
      </c>
      <c r="G39" s="20" t="s">
        <v>234</v>
      </c>
    </row>
    <row r="40" spans="3:7" x14ac:dyDescent="0.25">
      <c r="C40" s="16">
        <v>45293</v>
      </c>
      <c r="D40" s="17" t="s">
        <v>107</v>
      </c>
      <c r="E40" s="18">
        <v>20.18</v>
      </c>
      <c r="F40" s="19" t="s">
        <v>97</v>
      </c>
      <c r="G40" s="20" t="s">
        <v>234</v>
      </c>
    </row>
    <row r="41" spans="3:7" x14ac:dyDescent="0.25">
      <c r="C41" s="16">
        <v>45293</v>
      </c>
      <c r="D41" s="17" t="s">
        <v>118</v>
      </c>
      <c r="E41" s="18">
        <v>15.19</v>
      </c>
      <c r="F41" s="19" t="s">
        <v>97</v>
      </c>
      <c r="G41" s="20" t="s">
        <v>234</v>
      </c>
    </row>
    <row r="42" spans="3:7" x14ac:dyDescent="0.25">
      <c r="C42" s="16">
        <v>45293</v>
      </c>
      <c r="D42" s="17" t="s">
        <v>119</v>
      </c>
      <c r="E42" s="18">
        <v>3.87</v>
      </c>
      <c r="F42" s="19" t="s">
        <v>97</v>
      </c>
      <c r="G42" s="20" t="s">
        <v>234</v>
      </c>
    </row>
    <row r="43" spans="3:7" x14ac:dyDescent="0.25">
      <c r="C43" s="16">
        <v>45293</v>
      </c>
      <c r="D43" s="17" t="s">
        <v>118</v>
      </c>
      <c r="E43" s="18">
        <v>2.77</v>
      </c>
      <c r="F43" s="19" t="s">
        <v>97</v>
      </c>
      <c r="G43" s="20" t="s">
        <v>234</v>
      </c>
    </row>
    <row r="44" spans="3:7" x14ac:dyDescent="0.25">
      <c r="C44" s="16">
        <v>45294</v>
      </c>
      <c r="D44" s="17" t="s">
        <v>123</v>
      </c>
      <c r="E44" s="18">
        <v>14.47</v>
      </c>
      <c r="F44" s="19" t="s">
        <v>97</v>
      </c>
      <c r="G44" s="20" t="s">
        <v>234</v>
      </c>
    </row>
    <row r="45" spans="3:7" x14ac:dyDescent="0.25">
      <c r="C45" s="16">
        <v>45294</v>
      </c>
      <c r="D45" s="17" t="s">
        <v>122</v>
      </c>
      <c r="E45" s="18">
        <v>11.42</v>
      </c>
      <c r="F45" s="19" t="s">
        <v>97</v>
      </c>
      <c r="G45" s="20" t="s">
        <v>234</v>
      </c>
    </row>
    <row r="46" spans="3:7" x14ac:dyDescent="0.25">
      <c r="C46" s="16">
        <v>45294</v>
      </c>
      <c r="D46" s="17" t="s">
        <v>124</v>
      </c>
      <c r="E46" s="18">
        <v>7.62</v>
      </c>
      <c r="F46" s="19" t="s">
        <v>97</v>
      </c>
      <c r="G46" s="20" t="s">
        <v>234</v>
      </c>
    </row>
    <row r="47" spans="3:7" x14ac:dyDescent="0.25">
      <c r="C47" s="16">
        <v>45294</v>
      </c>
      <c r="D47" s="17" t="s">
        <v>121</v>
      </c>
      <c r="E47" s="18">
        <v>0.88</v>
      </c>
      <c r="F47" s="19" t="s">
        <v>97</v>
      </c>
      <c r="G47" s="20" t="s">
        <v>234</v>
      </c>
    </row>
    <row r="48" spans="3:7" x14ac:dyDescent="0.25">
      <c r="C48" s="16">
        <v>45295</v>
      </c>
      <c r="D48" s="17" t="s">
        <v>127</v>
      </c>
      <c r="E48" s="18">
        <v>30.82</v>
      </c>
      <c r="F48" s="19" t="s">
        <v>97</v>
      </c>
      <c r="G48" s="20" t="s">
        <v>234</v>
      </c>
    </row>
    <row r="49" spans="3:7" x14ac:dyDescent="0.25">
      <c r="C49" s="16">
        <v>45295</v>
      </c>
      <c r="D49" s="17" t="s">
        <v>126</v>
      </c>
      <c r="E49" s="18">
        <v>17.329999999999998</v>
      </c>
      <c r="F49" s="19" t="s">
        <v>97</v>
      </c>
      <c r="G49" s="20" t="s">
        <v>234</v>
      </c>
    </row>
    <row r="50" spans="3:7" x14ac:dyDescent="0.25">
      <c r="C50" s="16">
        <v>45295</v>
      </c>
      <c r="D50" s="17" t="s">
        <v>125</v>
      </c>
      <c r="E50" s="18">
        <v>5.92</v>
      </c>
      <c r="F50" s="19" t="s">
        <v>97</v>
      </c>
      <c r="G50" s="20" t="s">
        <v>234</v>
      </c>
    </row>
    <row r="51" spans="3:7" x14ac:dyDescent="0.25">
      <c r="C51" s="16">
        <v>45295</v>
      </c>
      <c r="D51" s="17" t="s">
        <v>129</v>
      </c>
      <c r="E51" s="18">
        <v>3.18</v>
      </c>
      <c r="F51" s="19" t="s">
        <v>97</v>
      </c>
      <c r="G51" s="20" t="s">
        <v>234</v>
      </c>
    </row>
    <row r="52" spans="3:7" x14ac:dyDescent="0.25">
      <c r="C52" s="16">
        <v>45295</v>
      </c>
      <c r="D52" s="17" t="s">
        <v>128</v>
      </c>
      <c r="E52" s="18">
        <v>2.69</v>
      </c>
      <c r="F52" s="19" t="s">
        <v>97</v>
      </c>
      <c r="G52" s="20" t="s">
        <v>234</v>
      </c>
    </row>
    <row r="53" spans="3:7" x14ac:dyDescent="0.25">
      <c r="C53" s="16">
        <v>45296</v>
      </c>
      <c r="D53" s="17" t="s">
        <v>127</v>
      </c>
      <c r="E53" s="18">
        <v>42.14</v>
      </c>
      <c r="F53" s="19" t="s">
        <v>97</v>
      </c>
      <c r="G53" s="20" t="s">
        <v>234</v>
      </c>
    </row>
    <row r="54" spans="3:7" x14ac:dyDescent="0.25">
      <c r="C54" s="16">
        <v>45296</v>
      </c>
      <c r="D54" s="17" t="s">
        <v>135</v>
      </c>
      <c r="E54" s="18">
        <v>27.71</v>
      </c>
      <c r="F54" s="19" t="s">
        <v>97</v>
      </c>
      <c r="G54" s="20" t="s">
        <v>234</v>
      </c>
    </row>
    <row r="55" spans="3:7" x14ac:dyDescent="0.25">
      <c r="C55" s="16">
        <v>45296</v>
      </c>
      <c r="D55" s="17" t="s">
        <v>133</v>
      </c>
      <c r="E55" s="18">
        <v>17.23</v>
      </c>
      <c r="F55" s="19" t="s">
        <v>97</v>
      </c>
      <c r="G55" s="20" t="s">
        <v>234</v>
      </c>
    </row>
    <row r="56" spans="3:7" x14ac:dyDescent="0.25">
      <c r="C56" s="16">
        <v>45296</v>
      </c>
      <c r="D56" s="17" t="s">
        <v>139</v>
      </c>
      <c r="E56" s="18">
        <v>16.46</v>
      </c>
      <c r="F56" s="19" t="s">
        <v>97</v>
      </c>
      <c r="G56" s="20" t="s">
        <v>234</v>
      </c>
    </row>
    <row r="57" spans="3:7" x14ac:dyDescent="0.25">
      <c r="C57" s="16">
        <v>45296</v>
      </c>
      <c r="D57" s="17" t="s">
        <v>138</v>
      </c>
      <c r="E57" s="18">
        <v>9.99</v>
      </c>
      <c r="F57" s="19" t="s">
        <v>97</v>
      </c>
      <c r="G57" s="20" t="s">
        <v>234</v>
      </c>
    </row>
    <row r="58" spans="3:7" x14ac:dyDescent="0.25">
      <c r="C58" s="16">
        <v>45296</v>
      </c>
      <c r="D58" s="17" t="s">
        <v>134</v>
      </c>
      <c r="E58" s="18">
        <v>3.29</v>
      </c>
      <c r="F58" s="19" t="s">
        <v>97</v>
      </c>
      <c r="G58" s="20" t="s">
        <v>234</v>
      </c>
    </row>
    <row r="59" spans="3:7" x14ac:dyDescent="0.25">
      <c r="C59" s="16">
        <v>45296</v>
      </c>
      <c r="D59" s="17" t="s">
        <v>136</v>
      </c>
      <c r="E59" s="18">
        <v>3.18</v>
      </c>
      <c r="F59" s="19" t="s">
        <v>97</v>
      </c>
      <c r="G59" s="20" t="s">
        <v>234</v>
      </c>
    </row>
    <row r="60" spans="3:7" x14ac:dyDescent="0.25">
      <c r="C60" s="16">
        <v>45296</v>
      </c>
      <c r="D60" s="17" t="s">
        <v>130</v>
      </c>
      <c r="E60" s="18">
        <v>1.65</v>
      </c>
      <c r="F60" s="19" t="s">
        <v>97</v>
      </c>
      <c r="G60" s="20" t="s">
        <v>234</v>
      </c>
    </row>
    <row r="61" spans="3:7" x14ac:dyDescent="0.25">
      <c r="C61" s="16">
        <v>45297</v>
      </c>
      <c r="D61" s="17" t="s">
        <v>107</v>
      </c>
      <c r="E61" s="18">
        <v>28.87</v>
      </c>
      <c r="F61" s="19" t="s">
        <v>97</v>
      </c>
      <c r="G61" s="20" t="s">
        <v>234</v>
      </c>
    </row>
    <row r="62" spans="3:7" x14ac:dyDescent="0.25">
      <c r="C62" s="16">
        <v>45297</v>
      </c>
      <c r="D62" s="17" t="s">
        <v>141</v>
      </c>
      <c r="E62" s="18">
        <v>19.25</v>
      </c>
      <c r="F62" s="19" t="s">
        <v>97</v>
      </c>
      <c r="G62" s="20" t="s">
        <v>234</v>
      </c>
    </row>
    <row r="63" spans="3:7" x14ac:dyDescent="0.25">
      <c r="C63" s="16">
        <v>45297</v>
      </c>
      <c r="D63" s="17" t="s">
        <v>142</v>
      </c>
      <c r="E63" s="18">
        <v>7.7</v>
      </c>
      <c r="F63" s="19" t="s">
        <v>97</v>
      </c>
      <c r="G63" s="20" t="s">
        <v>234</v>
      </c>
    </row>
    <row r="64" spans="3:7" x14ac:dyDescent="0.25">
      <c r="C64" s="16">
        <v>45297</v>
      </c>
      <c r="D64" s="17" t="s">
        <v>133</v>
      </c>
      <c r="E64" s="18">
        <v>4.84</v>
      </c>
      <c r="F64" s="19" t="s">
        <v>97</v>
      </c>
      <c r="G64" s="20" t="s">
        <v>234</v>
      </c>
    </row>
    <row r="65" spans="3:7" x14ac:dyDescent="0.25">
      <c r="C65" s="16">
        <v>45297</v>
      </c>
      <c r="D65" s="17" t="s">
        <v>140</v>
      </c>
      <c r="E65" s="18">
        <v>4.24</v>
      </c>
      <c r="F65" s="19" t="s">
        <v>97</v>
      </c>
      <c r="G65" s="20" t="s">
        <v>234</v>
      </c>
    </row>
    <row r="66" spans="3:7" x14ac:dyDescent="0.25">
      <c r="C66" s="16">
        <v>45298</v>
      </c>
      <c r="D66" s="17" t="s">
        <v>147</v>
      </c>
      <c r="E66" s="18">
        <v>48.95</v>
      </c>
      <c r="F66" s="19" t="s">
        <v>97</v>
      </c>
      <c r="G66" s="20" t="s">
        <v>234</v>
      </c>
    </row>
    <row r="67" spans="3:7" x14ac:dyDescent="0.25">
      <c r="C67" s="16">
        <v>45298</v>
      </c>
      <c r="D67" s="17" t="s">
        <v>150</v>
      </c>
      <c r="E67" s="18">
        <v>32.07</v>
      </c>
      <c r="F67" s="19" t="s">
        <v>97</v>
      </c>
      <c r="G67" s="20" t="s">
        <v>234</v>
      </c>
    </row>
    <row r="68" spans="3:7" x14ac:dyDescent="0.25">
      <c r="C68" s="16">
        <v>45298</v>
      </c>
      <c r="D68" s="17" t="s">
        <v>144</v>
      </c>
      <c r="E68" s="18">
        <v>16.170000000000002</v>
      </c>
      <c r="F68" s="19" t="s">
        <v>97</v>
      </c>
      <c r="G68" s="20" t="s">
        <v>234</v>
      </c>
    </row>
    <row r="69" spans="3:7" x14ac:dyDescent="0.25">
      <c r="C69" s="16">
        <v>45298</v>
      </c>
      <c r="D69" s="17" t="s">
        <v>133</v>
      </c>
      <c r="E69" s="18">
        <v>12.54</v>
      </c>
      <c r="F69" s="19" t="s">
        <v>97</v>
      </c>
      <c r="G69" s="20" t="s">
        <v>234</v>
      </c>
    </row>
    <row r="70" spans="3:7" x14ac:dyDescent="0.25">
      <c r="C70" s="16">
        <v>45298</v>
      </c>
      <c r="D70" s="17" t="s">
        <v>148</v>
      </c>
      <c r="E70" s="18">
        <v>6.77</v>
      </c>
      <c r="F70" s="19" t="s">
        <v>97</v>
      </c>
      <c r="G70" s="20" t="s">
        <v>234</v>
      </c>
    </row>
    <row r="71" spans="3:7" x14ac:dyDescent="0.25">
      <c r="C71" s="16">
        <v>45298</v>
      </c>
      <c r="D71" s="17" t="s">
        <v>145</v>
      </c>
      <c r="E71" s="18">
        <v>3.85</v>
      </c>
      <c r="F71" s="19" t="s">
        <v>97</v>
      </c>
      <c r="G71" s="20" t="s">
        <v>234</v>
      </c>
    </row>
    <row r="72" spans="3:7" x14ac:dyDescent="0.25">
      <c r="C72" s="16">
        <v>45299</v>
      </c>
      <c r="D72" s="17" t="s">
        <v>155</v>
      </c>
      <c r="E72" s="18">
        <v>18.71</v>
      </c>
      <c r="F72" s="19" t="s">
        <v>97</v>
      </c>
      <c r="G72" s="20" t="s">
        <v>234</v>
      </c>
    </row>
    <row r="73" spans="3:7" x14ac:dyDescent="0.25">
      <c r="C73" s="16">
        <v>45299</v>
      </c>
      <c r="D73" s="17" t="s">
        <v>153</v>
      </c>
      <c r="E73" s="18">
        <v>15.18</v>
      </c>
      <c r="F73" s="19" t="s">
        <v>97</v>
      </c>
      <c r="G73" s="20" t="s">
        <v>234</v>
      </c>
    </row>
    <row r="74" spans="3:7" x14ac:dyDescent="0.25">
      <c r="C74" s="16">
        <v>45299</v>
      </c>
      <c r="D74" s="17" t="s">
        <v>157</v>
      </c>
      <c r="E74" s="18">
        <v>8.25</v>
      </c>
      <c r="F74" s="19" t="s">
        <v>97</v>
      </c>
      <c r="G74" s="20" t="s">
        <v>234</v>
      </c>
    </row>
    <row r="75" spans="3:7" x14ac:dyDescent="0.25">
      <c r="C75" s="16">
        <v>45299</v>
      </c>
      <c r="D75" s="17" t="s">
        <v>160</v>
      </c>
      <c r="E75" s="18">
        <v>7.7</v>
      </c>
      <c r="F75" s="19" t="s">
        <v>97</v>
      </c>
      <c r="G75" s="20" t="s">
        <v>234</v>
      </c>
    </row>
    <row r="76" spans="3:7" x14ac:dyDescent="0.25">
      <c r="C76" s="16">
        <v>45299</v>
      </c>
      <c r="D76" s="17" t="s">
        <v>152</v>
      </c>
      <c r="E76" s="18">
        <v>6.6</v>
      </c>
      <c r="F76" s="19" t="s">
        <v>97</v>
      </c>
      <c r="G76" s="20" t="s">
        <v>234</v>
      </c>
    </row>
    <row r="77" spans="3:7" x14ac:dyDescent="0.25">
      <c r="C77" s="16">
        <v>45299</v>
      </c>
      <c r="D77" s="17" t="s">
        <v>154</v>
      </c>
      <c r="E77" s="18">
        <v>6.05</v>
      </c>
      <c r="F77" s="19" t="s">
        <v>97</v>
      </c>
      <c r="G77" s="20" t="s">
        <v>234</v>
      </c>
    </row>
    <row r="78" spans="3:7" x14ac:dyDescent="0.25">
      <c r="C78" s="16">
        <v>45299</v>
      </c>
      <c r="D78" s="17" t="s">
        <v>153</v>
      </c>
      <c r="E78" s="18">
        <v>5.27</v>
      </c>
      <c r="F78" s="19" t="s">
        <v>97</v>
      </c>
      <c r="G78" s="20" t="s">
        <v>234</v>
      </c>
    </row>
    <row r="79" spans="3:7" x14ac:dyDescent="0.25">
      <c r="C79" s="16">
        <v>45299</v>
      </c>
      <c r="D79" s="17" t="s">
        <v>153</v>
      </c>
      <c r="E79" s="18">
        <v>2.75</v>
      </c>
      <c r="F79" s="19" t="s">
        <v>97</v>
      </c>
      <c r="G79" s="20" t="s">
        <v>234</v>
      </c>
    </row>
    <row r="80" spans="3:7" x14ac:dyDescent="0.25">
      <c r="C80" s="16">
        <v>45299</v>
      </c>
      <c r="D80" s="17" t="s">
        <v>156</v>
      </c>
      <c r="E80" s="18">
        <v>2.2000000000000002</v>
      </c>
      <c r="F80" s="19" t="s">
        <v>97</v>
      </c>
      <c r="G80" s="20" t="s">
        <v>234</v>
      </c>
    </row>
    <row r="81" spans="3:7" x14ac:dyDescent="0.25">
      <c r="C81" s="16">
        <v>45300</v>
      </c>
      <c r="D81" s="17" t="s">
        <v>162</v>
      </c>
      <c r="E81" s="18">
        <v>59.06</v>
      </c>
      <c r="F81" s="19" t="s">
        <v>97</v>
      </c>
      <c r="G81" s="20" t="s">
        <v>234</v>
      </c>
    </row>
    <row r="82" spans="3:7" x14ac:dyDescent="0.25">
      <c r="C82" s="16">
        <v>45300</v>
      </c>
      <c r="D82" s="17" t="s">
        <v>161</v>
      </c>
      <c r="E82" s="18">
        <v>26.46</v>
      </c>
      <c r="F82" s="19" t="s">
        <v>97</v>
      </c>
      <c r="G82" s="20" t="s">
        <v>234</v>
      </c>
    </row>
    <row r="83" spans="3:7" x14ac:dyDescent="0.25">
      <c r="C83" s="16">
        <v>45300</v>
      </c>
      <c r="D83" s="17" t="s">
        <v>163</v>
      </c>
      <c r="E83" s="18">
        <v>3.29</v>
      </c>
      <c r="F83" s="19" t="s">
        <v>97</v>
      </c>
      <c r="G83" s="20" t="s">
        <v>234</v>
      </c>
    </row>
    <row r="84" spans="3:7" x14ac:dyDescent="0.25">
      <c r="C84" s="16">
        <v>45300</v>
      </c>
      <c r="D84" s="17" t="s">
        <v>164</v>
      </c>
      <c r="E84" s="18">
        <v>2.2000000000000002</v>
      </c>
      <c r="F84" s="19" t="s">
        <v>97</v>
      </c>
      <c r="G84" s="20" t="s">
        <v>234</v>
      </c>
    </row>
    <row r="85" spans="3:7" x14ac:dyDescent="0.25">
      <c r="C85" s="16">
        <v>45301</v>
      </c>
      <c r="D85" s="17" t="s">
        <v>169</v>
      </c>
      <c r="E85" s="18">
        <v>38.94</v>
      </c>
      <c r="F85" s="19" t="s">
        <v>97</v>
      </c>
      <c r="G85" s="20" t="s">
        <v>234</v>
      </c>
    </row>
    <row r="86" spans="3:7" x14ac:dyDescent="0.25">
      <c r="C86" s="16">
        <v>45301</v>
      </c>
      <c r="D86" s="17" t="s">
        <v>171</v>
      </c>
      <c r="E86" s="18">
        <v>14.92</v>
      </c>
      <c r="F86" s="19" t="s">
        <v>97</v>
      </c>
      <c r="G86" s="20" t="s">
        <v>234</v>
      </c>
    </row>
    <row r="87" spans="3:7" x14ac:dyDescent="0.25">
      <c r="C87" s="16">
        <v>45301</v>
      </c>
      <c r="D87" s="17" t="s">
        <v>165</v>
      </c>
      <c r="E87" s="18">
        <v>12.07</v>
      </c>
      <c r="F87" s="19" t="s">
        <v>97</v>
      </c>
      <c r="G87" s="20" t="s">
        <v>234</v>
      </c>
    </row>
    <row r="88" spans="3:7" x14ac:dyDescent="0.25">
      <c r="C88" s="16">
        <v>45301</v>
      </c>
      <c r="D88" s="17" t="s">
        <v>166</v>
      </c>
      <c r="E88" s="18">
        <v>6.03</v>
      </c>
      <c r="F88" s="19" t="s">
        <v>97</v>
      </c>
      <c r="G88" s="20" t="s">
        <v>234</v>
      </c>
    </row>
    <row r="89" spans="3:7" x14ac:dyDescent="0.25">
      <c r="C89" s="16">
        <v>45302</v>
      </c>
      <c r="D89" s="17" t="s">
        <v>166</v>
      </c>
      <c r="E89" s="18">
        <v>15.53</v>
      </c>
      <c r="F89" s="19" t="s">
        <v>97</v>
      </c>
      <c r="G89" s="20" t="s">
        <v>234</v>
      </c>
    </row>
    <row r="90" spans="3:7" x14ac:dyDescent="0.25">
      <c r="C90" s="16">
        <v>45302</v>
      </c>
      <c r="D90" s="17" t="s">
        <v>175</v>
      </c>
      <c r="E90" s="18">
        <v>11.74</v>
      </c>
      <c r="F90" s="19" t="s">
        <v>97</v>
      </c>
      <c r="G90" s="20" t="s">
        <v>234</v>
      </c>
    </row>
    <row r="91" spans="3:7" x14ac:dyDescent="0.25">
      <c r="C91" s="16">
        <v>45302</v>
      </c>
      <c r="D91" s="17" t="s">
        <v>166</v>
      </c>
      <c r="E91" s="18">
        <v>8.23</v>
      </c>
      <c r="F91" s="19" t="s">
        <v>97</v>
      </c>
      <c r="G91" s="20" t="s">
        <v>234</v>
      </c>
    </row>
    <row r="92" spans="3:7" x14ac:dyDescent="0.25">
      <c r="C92" s="16">
        <v>45302</v>
      </c>
      <c r="D92" s="17" t="s">
        <v>178</v>
      </c>
      <c r="E92" s="18">
        <v>5.71</v>
      </c>
      <c r="F92" s="19" t="s">
        <v>97</v>
      </c>
      <c r="G92" s="20" t="s">
        <v>234</v>
      </c>
    </row>
    <row r="93" spans="3:7" x14ac:dyDescent="0.25">
      <c r="C93" s="16">
        <v>45302</v>
      </c>
      <c r="D93" s="17" t="s">
        <v>177</v>
      </c>
      <c r="E93" s="18">
        <v>5.49</v>
      </c>
      <c r="F93" s="19" t="s">
        <v>97</v>
      </c>
      <c r="G93" s="20" t="s">
        <v>234</v>
      </c>
    </row>
    <row r="94" spans="3:7" x14ac:dyDescent="0.25">
      <c r="C94" s="16">
        <v>45302</v>
      </c>
      <c r="D94" s="17" t="s">
        <v>173</v>
      </c>
      <c r="E94" s="18">
        <v>3.29</v>
      </c>
      <c r="F94" s="19" t="s">
        <v>97</v>
      </c>
      <c r="G94" s="20" t="s">
        <v>234</v>
      </c>
    </row>
    <row r="95" spans="3:7" x14ac:dyDescent="0.25">
      <c r="C95" s="16">
        <v>45303</v>
      </c>
      <c r="D95" s="17" t="s">
        <v>186</v>
      </c>
      <c r="E95" s="18">
        <v>30.67</v>
      </c>
      <c r="F95" s="19" t="s">
        <v>97</v>
      </c>
      <c r="G95" s="20" t="s">
        <v>234</v>
      </c>
    </row>
    <row r="96" spans="3:7" x14ac:dyDescent="0.25">
      <c r="C96" s="16">
        <v>45303</v>
      </c>
      <c r="D96" s="17" t="s">
        <v>180</v>
      </c>
      <c r="E96" s="18">
        <v>25.61</v>
      </c>
      <c r="F96" s="19" t="s">
        <v>97</v>
      </c>
      <c r="G96" s="20" t="s">
        <v>234</v>
      </c>
    </row>
    <row r="97" spans="3:7" x14ac:dyDescent="0.25">
      <c r="C97" s="16">
        <v>45303</v>
      </c>
      <c r="D97" s="17" t="s">
        <v>183</v>
      </c>
      <c r="E97" s="18">
        <v>14.84</v>
      </c>
      <c r="F97" s="19" t="s">
        <v>97</v>
      </c>
      <c r="G97" s="20" t="s">
        <v>234</v>
      </c>
    </row>
    <row r="98" spans="3:7" x14ac:dyDescent="0.25">
      <c r="C98" s="16">
        <v>45303</v>
      </c>
      <c r="D98" s="17" t="s">
        <v>185</v>
      </c>
      <c r="E98" s="18">
        <v>14.07</v>
      </c>
      <c r="F98" s="19" t="s">
        <v>97</v>
      </c>
      <c r="G98" s="20" t="s">
        <v>234</v>
      </c>
    </row>
    <row r="99" spans="3:7" x14ac:dyDescent="0.25">
      <c r="C99" s="16">
        <v>45303</v>
      </c>
      <c r="D99" s="17" t="s">
        <v>181</v>
      </c>
      <c r="E99" s="18">
        <v>10.88</v>
      </c>
      <c r="F99" s="19" t="s">
        <v>97</v>
      </c>
      <c r="G99" s="20" t="s">
        <v>234</v>
      </c>
    </row>
    <row r="100" spans="3:7" x14ac:dyDescent="0.25">
      <c r="C100" s="16">
        <v>45303</v>
      </c>
      <c r="D100" s="17" t="s">
        <v>179</v>
      </c>
      <c r="E100" s="18">
        <v>0.64</v>
      </c>
      <c r="F100" s="19" t="s">
        <v>97</v>
      </c>
      <c r="G100" s="20" t="s">
        <v>234</v>
      </c>
    </row>
    <row r="101" spans="3:7" x14ac:dyDescent="0.25">
      <c r="C101" s="16">
        <v>45304</v>
      </c>
      <c r="D101" s="17" t="s">
        <v>187</v>
      </c>
      <c r="E101" s="18">
        <v>10.82</v>
      </c>
      <c r="F101" s="19" t="s">
        <v>97</v>
      </c>
      <c r="G101" s="20" t="s">
        <v>234</v>
      </c>
    </row>
    <row r="102" spans="3:7" x14ac:dyDescent="0.25">
      <c r="C102" s="16">
        <v>45290</v>
      </c>
      <c r="D102" s="17" t="s">
        <v>207</v>
      </c>
      <c r="E102" s="18">
        <v>18.940000000000001</v>
      </c>
      <c r="F102" s="19" t="s">
        <v>97</v>
      </c>
      <c r="G102" s="19" t="s">
        <v>235</v>
      </c>
    </row>
    <row r="103" spans="3:7" x14ac:dyDescent="0.25">
      <c r="C103" s="16">
        <v>45292</v>
      </c>
      <c r="D103" s="17" t="s">
        <v>101</v>
      </c>
      <c r="E103" s="18">
        <v>432.39</v>
      </c>
      <c r="F103" s="19" t="s">
        <v>97</v>
      </c>
      <c r="G103" s="19" t="s">
        <v>230</v>
      </c>
    </row>
    <row r="104" spans="3:7" x14ac:dyDescent="0.25">
      <c r="C104" s="16">
        <v>45292</v>
      </c>
      <c r="D104" s="17" t="s">
        <v>103</v>
      </c>
      <c r="E104" s="18">
        <v>388.05</v>
      </c>
      <c r="F104" s="19" t="s">
        <v>97</v>
      </c>
      <c r="G104" s="19" t="s">
        <v>230</v>
      </c>
    </row>
    <row r="105" spans="3:7" x14ac:dyDescent="0.25">
      <c r="C105" s="16">
        <v>45292</v>
      </c>
      <c r="D105" s="17" t="s">
        <v>102</v>
      </c>
      <c r="E105" s="18">
        <v>18.489999999999998</v>
      </c>
      <c r="F105" s="19" t="s">
        <v>97</v>
      </c>
      <c r="G105" s="19" t="s">
        <v>230</v>
      </c>
    </row>
    <row r="106" spans="3:7" x14ac:dyDescent="0.25">
      <c r="C106" s="16">
        <v>45293</v>
      </c>
      <c r="D106" s="17" t="s">
        <v>120</v>
      </c>
      <c r="E106" s="18">
        <v>10.78</v>
      </c>
      <c r="F106" s="19" t="s">
        <v>97</v>
      </c>
      <c r="G106" s="19" t="s">
        <v>230</v>
      </c>
    </row>
    <row r="107" spans="3:7" x14ac:dyDescent="0.25">
      <c r="C107" s="16">
        <v>45261</v>
      </c>
      <c r="D107" s="17" t="s">
        <v>192</v>
      </c>
      <c r="E107" s="18">
        <v>492.88</v>
      </c>
      <c r="F107" s="19" t="s">
        <v>97</v>
      </c>
      <c r="G107" s="19" t="s">
        <v>229</v>
      </c>
    </row>
    <row r="108" spans="3:7" x14ac:dyDescent="0.25">
      <c r="C108" s="16">
        <v>45261</v>
      </c>
      <c r="D108" s="17" t="s">
        <v>191</v>
      </c>
      <c r="E108" s="18">
        <v>226.25</v>
      </c>
      <c r="F108" s="19" t="s">
        <v>97</v>
      </c>
      <c r="G108" s="19" t="s">
        <v>229</v>
      </c>
    </row>
    <row r="109" spans="3:7" x14ac:dyDescent="0.25">
      <c r="C109" s="16">
        <v>45261</v>
      </c>
      <c r="D109" s="17" t="s">
        <v>191</v>
      </c>
      <c r="E109" s="18">
        <v>201.12</v>
      </c>
      <c r="F109" s="19" t="s">
        <v>97</v>
      </c>
      <c r="G109" s="19" t="s">
        <v>229</v>
      </c>
    </row>
    <row r="110" spans="3:7" x14ac:dyDescent="0.25">
      <c r="C110" s="16">
        <v>45299</v>
      </c>
      <c r="D110" s="17" t="s">
        <v>151</v>
      </c>
      <c r="E110" s="18">
        <v>46.2</v>
      </c>
      <c r="F110" s="19" t="s">
        <v>97</v>
      </c>
      <c r="G110" s="19" t="s">
        <v>229</v>
      </c>
    </row>
    <row r="111" spans="3:7" x14ac:dyDescent="0.25">
      <c r="C111" s="16">
        <v>45289</v>
      </c>
      <c r="D111" s="17" t="s">
        <v>200</v>
      </c>
      <c r="E111" s="18">
        <v>5</v>
      </c>
      <c r="F111" s="19" t="s">
        <v>97</v>
      </c>
      <c r="G111" s="19" t="s">
        <v>237</v>
      </c>
    </row>
    <row r="112" spans="3:7" x14ac:dyDescent="0.25">
      <c r="C112" s="16">
        <v>45290</v>
      </c>
      <c r="D112" s="17" t="s">
        <v>206</v>
      </c>
      <c r="E112" s="18">
        <v>37.049999999999997</v>
      </c>
      <c r="F112" s="19" t="s">
        <v>97</v>
      </c>
      <c r="G112" s="19" t="s">
        <v>236</v>
      </c>
    </row>
    <row r="113" spans="3:7" x14ac:dyDescent="0.25">
      <c r="C113" s="16">
        <v>45301</v>
      </c>
      <c r="D113" s="17" t="s">
        <v>167</v>
      </c>
      <c r="E113" s="18">
        <v>9.8699999999999992</v>
      </c>
      <c r="F113" s="19" t="s">
        <v>97</v>
      </c>
      <c r="G113" s="19" t="s">
        <v>236</v>
      </c>
    </row>
    <row r="114" spans="3:7" x14ac:dyDescent="0.25">
      <c r="C114" s="16">
        <v>45291</v>
      </c>
      <c r="D114" s="17" t="s">
        <v>224</v>
      </c>
      <c r="E114" s="18">
        <v>145.22</v>
      </c>
      <c r="F114" s="19" t="s">
        <v>97</v>
      </c>
      <c r="G114" s="19" t="s">
        <v>232</v>
      </c>
    </row>
    <row r="115" spans="3:7" x14ac:dyDescent="0.25">
      <c r="C115" s="16">
        <v>45296</v>
      </c>
      <c r="D115" s="17" t="s">
        <v>137</v>
      </c>
      <c r="E115" s="18">
        <v>149.32</v>
      </c>
      <c r="F115" s="19" t="s">
        <v>97</v>
      </c>
      <c r="G115" s="19" t="s">
        <v>232</v>
      </c>
    </row>
    <row r="116" spans="3:7" x14ac:dyDescent="0.25">
      <c r="C116" s="16">
        <v>45296</v>
      </c>
      <c r="D116" s="17" t="s">
        <v>131</v>
      </c>
      <c r="E116" s="18">
        <v>8.94</v>
      </c>
      <c r="F116" s="19" t="s">
        <v>97</v>
      </c>
      <c r="G116" s="19" t="s">
        <v>232</v>
      </c>
    </row>
    <row r="117" spans="3:7" x14ac:dyDescent="0.25">
      <c r="C117" s="16">
        <v>45299</v>
      </c>
      <c r="D117" s="17" t="s">
        <v>159</v>
      </c>
      <c r="E117" s="18">
        <v>36.26</v>
      </c>
      <c r="F117" s="19" t="s">
        <v>97</v>
      </c>
      <c r="G117" s="19" t="s">
        <v>232</v>
      </c>
    </row>
    <row r="118" spans="3:7" x14ac:dyDescent="0.25">
      <c r="C118" s="16">
        <v>45301</v>
      </c>
      <c r="D118" s="17" t="s">
        <v>168</v>
      </c>
      <c r="E118" s="18">
        <v>25.22</v>
      </c>
      <c r="F118" s="19" t="s">
        <v>97</v>
      </c>
      <c r="G118" s="19" t="s">
        <v>232</v>
      </c>
    </row>
    <row r="119" spans="3:7" x14ac:dyDescent="0.25">
      <c r="C119" s="16">
        <v>45301</v>
      </c>
      <c r="D119" s="17" t="s">
        <v>170</v>
      </c>
      <c r="E119" s="18">
        <v>14.25</v>
      </c>
      <c r="F119" s="19" t="s">
        <v>97</v>
      </c>
      <c r="G119" s="19" t="s">
        <v>232</v>
      </c>
    </row>
    <row r="120" spans="3:7" x14ac:dyDescent="0.25">
      <c r="C120" s="16">
        <v>45301</v>
      </c>
      <c r="D120" s="17" t="s">
        <v>172</v>
      </c>
      <c r="E120" s="18">
        <v>7.68</v>
      </c>
      <c r="F120" s="19" t="s">
        <v>97</v>
      </c>
      <c r="G120" s="19" t="s">
        <v>232</v>
      </c>
    </row>
    <row r="121" spans="3:7" x14ac:dyDescent="0.25">
      <c r="C121" s="16">
        <v>45302</v>
      </c>
      <c r="D121" s="17" t="s">
        <v>174</v>
      </c>
      <c r="E121" s="18">
        <v>70.209999999999994</v>
      </c>
      <c r="F121" s="19" t="s">
        <v>97</v>
      </c>
      <c r="G121" s="19" t="s">
        <v>232</v>
      </c>
    </row>
    <row r="122" spans="3:7" x14ac:dyDescent="0.25">
      <c r="C122" s="16">
        <v>45303</v>
      </c>
      <c r="D122" s="17" t="s">
        <v>184</v>
      </c>
      <c r="E122" s="18">
        <v>98.93</v>
      </c>
      <c r="F122" s="19" t="s">
        <v>97</v>
      </c>
      <c r="G122" s="19" t="s">
        <v>232</v>
      </c>
    </row>
    <row r="123" spans="3:7" x14ac:dyDescent="0.25">
      <c r="C123" s="16">
        <v>45305</v>
      </c>
      <c r="D123" s="17" t="s">
        <v>188</v>
      </c>
      <c r="E123" s="18">
        <v>-1.32</v>
      </c>
      <c r="F123" s="19" t="s">
        <v>97</v>
      </c>
      <c r="G123" s="19" t="s">
        <v>238</v>
      </c>
    </row>
    <row r="124" spans="3:7" x14ac:dyDescent="0.25">
      <c r="C124" s="16">
        <v>45305</v>
      </c>
      <c r="D124" s="17" t="s">
        <v>188</v>
      </c>
      <c r="E124" s="18">
        <v>-6.51</v>
      </c>
      <c r="F124" s="19" t="s">
        <v>97</v>
      </c>
      <c r="G124" s="19" t="s">
        <v>238</v>
      </c>
    </row>
    <row r="125" spans="3:7" x14ac:dyDescent="0.25">
      <c r="C125" s="16">
        <v>45305</v>
      </c>
      <c r="D125" s="17" t="s">
        <v>188</v>
      </c>
      <c r="E125" s="18">
        <v>-15.99</v>
      </c>
      <c r="F125" s="19" t="s">
        <v>97</v>
      </c>
      <c r="G125" s="19" t="s">
        <v>238</v>
      </c>
    </row>
    <row r="126" spans="3:7" x14ac:dyDescent="0.25">
      <c r="C126" s="16">
        <v>45307</v>
      </c>
      <c r="D126" s="17" t="s">
        <v>188</v>
      </c>
      <c r="E126" s="18">
        <v>-9.16</v>
      </c>
      <c r="F126" s="19" t="s">
        <v>97</v>
      </c>
      <c r="G126" s="19" t="s">
        <v>238</v>
      </c>
    </row>
    <row r="127" spans="3:7" x14ac:dyDescent="0.25">
      <c r="C127" s="16">
        <v>45307</v>
      </c>
      <c r="D127" s="17" t="s">
        <v>188</v>
      </c>
      <c r="E127" s="18">
        <v>-13</v>
      </c>
      <c r="F127" s="19" t="s">
        <v>97</v>
      </c>
      <c r="G127" s="19" t="s">
        <v>238</v>
      </c>
    </row>
    <row r="128" spans="3:7" x14ac:dyDescent="0.25">
      <c r="C128" s="16">
        <v>45288</v>
      </c>
      <c r="D128" s="17" t="s">
        <v>196</v>
      </c>
      <c r="E128" s="18">
        <v>34.950000000000003</v>
      </c>
      <c r="F128" s="19" t="s">
        <v>97</v>
      </c>
      <c r="G128" s="19" t="s">
        <v>49</v>
      </c>
    </row>
    <row r="129" spans="3:7" x14ac:dyDescent="0.25">
      <c r="C129" s="16">
        <v>45289</v>
      </c>
      <c r="D129" s="17" t="s">
        <v>202</v>
      </c>
      <c r="E129" s="18">
        <v>11.68</v>
      </c>
      <c r="F129" s="19" t="s">
        <v>97</v>
      </c>
      <c r="G129" s="19" t="s">
        <v>49</v>
      </c>
    </row>
    <row r="130" spans="3:7" x14ac:dyDescent="0.25">
      <c r="C130" s="16">
        <v>45289</v>
      </c>
      <c r="D130" s="17" t="s">
        <v>201</v>
      </c>
      <c r="E130" s="18">
        <v>6.68</v>
      </c>
      <c r="F130" s="19" t="s">
        <v>97</v>
      </c>
      <c r="G130" s="19" t="s">
        <v>49</v>
      </c>
    </row>
    <row r="131" spans="3:7" x14ac:dyDescent="0.25">
      <c r="C131" s="16">
        <v>45292</v>
      </c>
      <c r="D131" s="17" t="s">
        <v>100</v>
      </c>
      <c r="E131" s="18">
        <v>9.76</v>
      </c>
      <c r="F131" s="19" t="s">
        <v>97</v>
      </c>
      <c r="G131" s="19" t="s">
        <v>49</v>
      </c>
    </row>
    <row r="132" spans="3:7" x14ac:dyDescent="0.25">
      <c r="C132" s="16">
        <v>45293</v>
      </c>
      <c r="D132" s="17" t="s">
        <v>117</v>
      </c>
      <c r="E132" s="18">
        <v>13.41</v>
      </c>
      <c r="F132" s="19" t="s">
        <v>97</v>
      </c>
      <c r="G132" s="19" t="s">
        <v>49</v>
      </c>
    </row>
    <row r="133" spans="3:7" x14ac:dyDescent="0.25">
      <c r="C133" s="16">
        <v>45298</v>
      </c>
      <c r="D133" s="17" t="s">
        <v>143</v>
      </c>
      <c r="E133" s="18">
        <v>17.18</v>
      </c>
      <c r="F133" s="19" t="s">
        <v>97</v>
      </c>
      <c r="G133" s="19" t="s">
        <v>49</v>
      </c>
    </row>
    <row r="134" spans="3:7" x14ac:dyDescent="0.25">
      <c r="C134" s="16">
        <v>45298</v>
      </c>
      <c r="D134" s="17" t="s">
        <v>143</v>
      </c>
      <c r="E134" s="18">
        <v>16.989999999999998</v>
      </c>
      <c r="F134" s="19" t="s">
        <v>97</v>
      </c>
      <c r="G134" s="19" t="s">
        <v>49</v>
      </c>
    </row>
    <row r="135" spans="3:7" x14ac:dyDescent="0.25">
      <c r="C135" s="16">
        <v>45299</v>
      </c>
      <c r="D135" s="17" t="s">
        <v>158</v>
      </c>
      <c r="E135" s="18">
        <v>6.71</v>
      </c>
      <c r="F135" s="19" t="s">
        <v>97</v>
      </c>
      <c r="G135" s="19" t="s">
        <v>49</v>
      </c>
    </row>
    <row r="136" spans="3:7" x14ac:dyDescent="0.25">
      <c r="C136" s="16">
        <v>45302</v>
      </c>
      <c r="D136" s="17" t="s">
        <v>158</v>
      </c>
      <c r="E136" s="18">
        <v>6.69</v>
      </c>
      <c r="F136" s="19" t="s">
        <v>97</v>
      </c>
      <c r="G136" s="19" t="s">
        <v>49</v>
      </c>
    </row>
    <row r="137" spans="3:7" x14ac:dyDescent="0.25">
      <c r="C137" s="16">
        <v>45304</v>
      </c>
      <c r="D137" s="17" t="s">
        <v>158</v>
      </c>
      <c r="E137" s="18">
        <v>6.59</v>
      </c>
      <c r="F137" s="19" t="s">
        <v>97</v>
      </c>
      <c r="G137" s="19" t="s">
        <v>49</v>
      </c>
    </row>
    <row r="138" spans="3:7" x14ac:dyDescent="0.25">
      <c r="C138" s="16">
        <v>45291</v>
      </c>
      <c r="D138" s="17" t="s">
        <v>220</v>
      </c>
      <c r="E138" s="18">
        <v>68.739999999999995</v>
      </c>
      <c r="F138" s="19" t="s">
        <v>97</v>
      </c>
      <c r="G138" s="19" t="s">
        <v>233</v>
      </c>
    </row>
    <row r="139" spans="3:7" x14ac:dyDescent="0.25">
      <c r="C139" s="16">
        <v>45291</v>
      </c>
      <c r="D139" s="17" t="s">
        <v>226</v>
      </c>
      <c r="E139" s="18">
        <v>33.26</v>
      </c>
      <c r="F139" s="19" t="s">
        <v>97</v>
      </c>
      <c r="G139" s="19" t="s">
        <v>233</v>
      </c>
    </row>
    <row r="140" spans="3:7" x14ac:dyDescent="0.25">
      <c r="C140" s="16">
        <v>45291</v>
      </c>
      <c r="D140" s="17" t="s">
        <v>214</v>
      </c>
      <c r="E140" s="18">
        <v>11.09</v>
      </c>
      <c r="F140" s="19" t="s">
        <v>97</v>
      </c>
      <c r="G140" s="19" t="s">
        <v>233</v>
      </c>
    </row>
    <row r="141" spans="3:7" x14ac:dyDescent="0.25">
      <c r="C141" s="16">
        <v>45291</v>
      </c>
      <c r="D141" s="17" t="s">
        <v>222</v>
      </c>
      <c r="E141" s="18">
        <v>8.8699999999999992</v>
      </c>
      <c r="F141" s="19" t="s">
        <v>97</v>
      </c>
      <c r="G141" s="19" t="s">
        <v>233</v>
      </c>
    </row>
    <row r="142" spans="3:7" x14ac:dyDescent="0.25">
      <c r="C142" s="16">
        <v>45296</v>
      </c>
      <c r="D142" s="17" t="s">
        <v>132</v>
      </c>
      <c r="E142" s="18">
        <v>13.17</v>
      </c>
      <c r="F142" s="19" t="s">
        <v>97</v>
      </c>
      <c r="G142" s="19" t="s">
        <v>233</v>
      </c>
    </row>
    <row r="143" spans="3:7" x14ac:dyDescent="0.25">
      <c r="C143" s="16">
        <v>45298</v>
      </c>
      <c r="D143" s="17" t="s">
        <v>149</v>
      </c>
      <c r="E143" s="18">
        <v>16.39</v>
      </c>
      <c r="F143" s="19" t="s">
        <v>97</v>
      </c>
      <c r="G143" s="19" t="s">
        <v>233</v>
      </c>
    </row>
    <row r="144" spans="3:7" x14ac:dyDescent="0.25">
      <c r="C144" s="21">
        <v>45302</v>
      </c>
      <c r="D144" s="22" t="s">
        <v>176</v>
      </c>
      <c r="E144" s="23">
        <v>28.54</v>
      </c>
      <c r="F144" s="24" t="s">
        <v>97</v>
      </c>
      <c r="G144" s="19" t="s">
        <v>233</v>
      </c>
    </row>
    <row r="145" spans="3:7" x14ac:dyDescent="0.25">
      <c r="C145" s="21">
        <v>45303</v>
      </c>
      <c r="D145" s="22" t="s">
        <v>182</v>
      </c>
      <c r="E145" s="23">
        <v>8.7899999999999991</v>
      </c>
      <c r="F145" s="24" t="s">
        <v>97</v>
      </c>
      <c r="G145" s="19" t="s">
        <v>233</v>
      </c>
    </row>
    <row r="146" spans="3:7" x14ac:dyDescent="0.25">
      <c r="C146" s="22" t="s">
        <v>25</v>
      </c>
      <c r="D146" s="22"/>
      <c r="E146" s="23">
        <f>SUBTOTAL(109,Tabla2[Amount])</f>
        <v>4864.840000000002</v>
      </c>
      <c r="F146" s="24"/>
      <c r="G146" s="24">
        <f>SUBTOTAL(103,Tabla2[Columna6])</f>
        <v>142</v>
      </c>
    </row>
  </sheetData>
  <pageMargins left="0.7" right="0.7" top="0.75" bottom="0.75" header="0.3" footer="0.3"/>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D7466229-0C16-485F-A02D-23EBA3156E2D}">
          <x14:formula1>
            <xm:f>Data_Validation!$B$3:$B$133</xm:f>
          </x14:formula1>
          <xm:sqref>F4:F101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Transactions</vt:lpstr>
      <vt:lpstr>Data_Validation</vt:lpstr>
      <vt:lpstr>Statement Comparison</vt:lpstr>
      <vt:lpstr>Dashboard</vt:lpstr>
      <vt:lpstr>New Year Trip 23-24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Bracho</dc:creator>
  <cp:keywords/>
  <dc:description/>
  <cp:lastModifiedBy>Juan Bracho</cp:lastModifiedBy>
  <cp:revision/>
  <dcterms:created xsi:type="dcterms:W3CDTF">2023-01-12T01:11:30Z</dcterms:created>
  <dcterms:modified xsi:type="dcterms:W3CDTF">2024-08-02T17:32:36Z</dcterms:modified>
  <cp:category/>
  <cp:contentStatus/>
</cp:coreProperties>
</file>